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0" windowHeight="14400" activeTab="2"/>
  </bookViews>
  <sheets>
    <sheet name="Copyright (2)" sheetId="4" r:id="rId1"/>
    <sheet name="Copyright" sheetId="3" r:id="rId2"/>
    <sheet name="Data" sheetId="2" r:id="rId3"/>
    <sheet name="AfterAug2011" sheetId="5" r:id="rId4"/>
    <sheet name="AfterAug16,2012" sheetId="6" r:id="rId5"/>
    <sheet name="Through2012" sheetId="7" r:id="rId6"/>
  </sheets>
  <definedNames>
    <definedName name="_xlchart.v1.0" hidden="1">Data!$C$3:$C$468</definedName>
    <definedName name="_xlchart.v1.1" hidden="1">Data!$E$3:$E$468</definedName>
    <definedName name="_xlchart.v1.10" hidden="1">Data!$G$3:$G$468</definedName>
    <definedName name="_xlchart.v1.11" hidden="1">Data!$I$3:$I$468</definedName>
    <definedName name="_xlchart.v1.12" hidden="1">Data!$C$3:$C$468</definedName>
    <definedName name="_xlchart.v1.13" hidden="1">Data!$E$3:$E$468</definedName>
    <definedName name="_xlchart.v1.14" hidden="1">Data!$G$3:$G$468</definedName>
    <definedName name="_xlchart.v1.15" hidden="1">Data!$I$3:$I$468</definedName>
    <definedName name="_xlchart.v1.16" hidden="1">Data!$C$3:$C$468</definedName>
    <definedName name="_xlchart.v1.17" hidden="1">Data!$E$3:$E$468</definedName>
    <definedName name="_xlchart.v1.18" hidden="1">Data!$G$3:$G$468</definedName>
    <definedName name="_xlchart.v1.19" hidden="1">Data!$I$3:$I$468</definedName>
    <definedName name="_xlchart.v1.2" hidden="1">Data!$G$3:$G$468</definedName>
    <definedName name="_xlchart.v1.20" hidden="1">Data!$C$3:$C$468</definedName>
    <definedName name="_xlchart.v1.21" hidden="1">Data!$E$3:$E$468</definedName>
    <definedName name="_xlchart.v1.22" hidden="1">Data!$G$3:$G$468</definedName>
    <definedName name="_xlchart.v1.23" hidden="1">Data!$I$3:$I$468</definedName>
    <definedName name="_xlchart.v1.24" hidden="1">Data!$C$3:$C$468</definedName>
    <definedName name="_xlchart.v1.25" hidden="1">Data!$E$3:$E$468</definedName>
    <definedName name="_xlchart.v1.26" hidden="1">Data!$G$3:$G$468</definedName>
    <definedName name="_xlchart.v1.27" hidden="1">Data!$I$3:$I$468</definedName>
    <definedName name="_xlchart.v1.28" hidden="1">Data!$C$3:$C$468</definedName>
    <definedName name="_xlchart.v1.29" hidden="1">Data!$E$3:$E$468</definedName>
    <definedName name="_xlchart.v1.3" hidden="1">Data!$I$3:$I$468</definedName>
    <definedName name="_xlchart.v1.30" hidden="1">Data!$G$3:$G$468</definedName>
    <definedName name="_xlchart.v1.31" hidden="1">Data!$I$3:$I$468</definedName>
    <definedName name="_xlchart.v1.4" hidden="1">Data!$C$3:$C$468</definedName>
    <definedName name="_xlchart.v1.5" hidden="1">Data!$E$3:$E$468</definedName>
    <definedName name="_xlchart.v1.6" hidden="1">Data!$G$3:$G$468</definedName>
    <definedName name="_xlchart.v1.7" hidden="1">Data!$I$3:$I$468</definedName>
    <definedName name="_xlchart.v1.8" hidden="1">Data!$C$3:$C$468</definedName>
    <definedName name="_xlchart.v1.9" hidden="1">Data!$E$3:$E$468</definedName>
  </definedNames>
  <calcPr calcId="144525"/>
</workbook>
</file>

<file path=xl/sharedStrings.xml><?xml version="1.0" encoding="utf-8"?>
<sst xmlns="http://schemas.openxmlformats.org/spreadsheetml/2006/main" count="33">
  <si>
    <t>Product Number:</t>
  </si>
  <si>
    <t>7B13E009</t>
  </si>
  <si>
    <t>Title:</t>
  </si>
  <si>
    <t>Barclays' Metals and Mining - Student Spreadsheet</t>
  </si>
  <si>
    <t>Barclays' Metals and Mining (9B13E009)</t>
  </si>
  <si>
    <t>Prepared by:</t>
  </si>
  <si>
    <t>Gregory S. Zaric</t>
  </si>
  <si>
    <t>Last Revised:</t>
  </si>
  <si>
    <t>No part of this file may be reproduced, stored in a retrieval system, posted to the Internet, or transmitted in any form or by any means without the permission of Richard Ivey School of Business Foundation.  To order copies or request permission to reproduce materials, contact Ivey Publishing, Ivey Business School, Western University, London, Ontario, Canada, N6G 0N1; (t) 519.661.3208; (e) cases@ivey.ca; www.iveycases.com.</t>
  </si>
  <si>
    <t>© 2013 Richard Ivey School of Business Foundation</t>
  </si>
  <si>
    <t>Date</t>
  </si>
  <si>
    <t>Platinum</t>
  </si>
  <si>
    <t>Palladium</t>
  </si>
  <si>
    <t>Gold</t>
  </si>
  <si>
    <t>Copper</t>
  </si>
  <si>
    <t>Daily Return</t>
  </si>
  <si>
    <t>US$ / oz</t>
  </si>
  <si>
    <t>Index</t>
  </si>
  <si>
    <t>US$ / lb</t>
  </si>
  <si>
    <t>Pt</t>
  </si>
  <si>
    <t>Pd</t>
  </si>
  <si>
    <t>Au</t>
  </si>
  <si>
    <t>Cu</t>
  </si>
  <si>
    <t>Base</t>
  </si>
  <si>
    <t>-</t>
  </si>
  <si>
    <t>PtIndex</t>
  </si>
  <si>
    <t>CuIndex</t>
  </si>
  <si>
    <t>PtDR</t>
  </si>
  <si>
    <t>CuDR</t>
  </si>
  <si>
    <t>STDEV</t>
  </si>
  <si>
    <t>PtAu</t>
  </si>
  <si>
    <t>PtCu</t>
  </si>
  <si>
    <t>CC</t>
  </si>
</sst>
</file>

<file path=xl/styles.xml><?xml version="1.0" encoding="utf-8"?>
<styleSheet xmlns="http://schemas.openxmlformats.org/spreadsheetml/2006/main">
  <numFmts count="7">
    <numFmt numFmtId="176" formatCode="_(* #,##0.0000_);_(* \(#,##0.0000\);_(* &quot;-&quot;??_);_(@_)"/>
    <numFmt numFmtId="177" formatCode="_(* #,##0.00_);_(* \(#,##0.00\);_(* &quot;-&quot;??_);_(@_)"/>
    <numFmt numFmtId="178" formatCode="_-&quot;$&quot;* #,##0.00_-;\-&quot;$&quot;* #,##0.00_-;_-&quot;$&quot;* \-??_-;_-@_-"/>
    <numFmt numFmtId="179" formatCode="\ mmmm\ dd&quot;, &quot;yyyy"/>
    <numFmt numFmtId="180" formatCode="_-&quot;$&quot;* #,##0_-;\-&quot;$&quot;* #,##0_-;_-&quot;$&quot;* &quot;-&quot;_-;_-@_-"/>
    <numFmt numFmtId="41" formatCode="_-* #,##0_-;\-* #,##0_-;_-* &quot;-&quot;_-;_-@_-"/>
    <numFmt numFmtId="43" formatCode="_-* #,##0.00_-;\-* #,##0.00_-;_-* &quot;-&quot;??_-;_-@_-"/>
  </numFmts>
  <fonts count="29">
    <font>
      <sz val="11"/>
      <color theme="1"/>
      <name val="Calibri"/>
      <charset val="134"/>
      <scheme val="minor"/>
    </font>
    <font>
      <sz val="8"/>
      <color rgb="FF000000"/>
      <name val="Arial"/>
      <charset val="134"/>
    </font>
    <font>
      <sz val="8"/>
      <color theme="1"/>
      <name val="Arial"/>
      <charset val="134"/>
    </font>
    <font>
      <i/>
      <sz val="8"/>
      <color theme="0" tint="-0.349986266670736"/>
      <name val="Arial"/>
      <charset val="134"/>
    </font>
    <font>
      <sz val="11"/>
      <color indexed="8"/>
      <name val="Calibri"/>
      <charset val="134"/>
      <scheme val="minor"/>
    </font>
    <font>
      <sz val="11"/>
      <color theme="1"/>
      <name val="Calibri"/>
      <charset val="134"/>
    </font>
    <font>
      <i/>
      <sz val="11"/>
      <color theme="1"/>
      <name val="Calibri"/>
      <charset val="134"/>
      <scheme val="minor"/>
    </font>
    <font>
      <sz val="11"/>
      <name val="Calibri"/>
      <charset val="134"/>
    </font>
    <font>
      <sz val="11"/>
      <name val="Calibri"/>
      <charset val="134"/>
      <scheme val="minor"/>
    </font>
    <font>
      <u/>
      <sz val="11"/>
      <color rgb="FF0000FF"/>
      <name val="Calibri"/>
      <charset val="0"/>
      <scheme val="minor"/>
    </font>
    <font>
      <b/>
      <sz val="11"/>
      <color rgb="FFFFFFFF"/>
      <name val="Calibri"/>
      <charset val="0"/>
      <scheme val="minor"/>
    </font>
    <font>
      <sz val="11"/>
      <color theme="1"/>
      <name val="Calibri"/>
      <charset val="134"/>
      <scheme val="minor"/>
    </font>
    <font>
      <sz val="11"/>
      <color rgb="FF3F3F76"/>
      <name val="Calibri"/>
      <charset val="0"/>
      <scheme val="minor"/>
    </font>
    <font>
      <b/>
      <sz val="13"/>
      <color theme="3"/>
      <name val="Calibri"/>
      <charset val="134"/>
      <scheme val="minor"/>
    </font>
    <font>
      <sz val="11"/>
      <color theme="0"/>
      <name val="Calibri"/>
      <charset val="0"/>
      <scheme val="minor"/>
    </font>
    <font>
      <u/>
      <sz val="11"/>
      <color rgb="FF800080"/>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8"/>
      <color theme="3"/>
      <name val="Calibri"/>
      <charset val="134"/>
      <scheme val="minor"/>
    </font>
    <font>
      <b/>
      <sz val="11"/>
      <color rgb="FFFA7D00"/>
      <name val="Calibri"/>
      <charset val="0"/>
      <scheme val="minor"/>
    </font>
    <font>
      <sz val="11"/>
      <color rgb="FF9C0006"/>
      <name val="Calibri"/>
      <charset val="0"/>
      <scheme val="minor"/>
    </font>
    <font>
      <sz val="11"/>
      <color theme="1"/>
      <name val="Calibri"/>
      <charset val="0"/>
      <scheme val="minor"/>
    </font>
    <font>
      <sz val="11"/>
      <color rgb="FFFA7D00"/>
      <name val="Calibri"/>
      <charset val="0"/>
      <scheme val="minor"/>
    </font>
    <font>
      <b/>
      <sz val="11"/>
      <color theme="1"/>
      <name val="Calibri"/>
      <charset val="0"/>
      <scheme val="minor"/>
    </font>
    <font>
      <sz val="11"/>
      <color rgb="FFFF0000"/>
      <name val="Calibri"/>
      <charset val="0"/>
      <scheme val="minor"/>
    </font>
    <font>
      <sz val="11"/>
      <color rgb="FF9C6500"/>
      <name val="Calibri"/>
      <charset val="0"/>
      <scheme val="minor"/>
    </font>
    <font>
      <b/>
      <sz val="15"/>
      <color theme="3"/>
      <name val="Calibri"/>
      <charset val="134"/>
      <scheme val="minor"/>
    </font>
    <font>
      <b/>
      <sz val="11"/>
      <color rgb="FF3F3F3F"/>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rgb="FFFFCC99"/>
        <bgColor indexed="64"/>
      </patternFill>
    </fill>
    <fill>
      <patternFill patternType="solid">
        <fgColor theme="5"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s>
  <borders count="15">
    <border>
      <left/>
      <right/>
      <top/>
      <bottom/>
      <diagonal/>
    </border>
    <border>
      <left style="medium">
        <color theme="0"/>
      </left>
      <right/>
      <top style="thin">
        <color theme="3" tint="-0.249946592608417"/>
      </top>
      <bottom style="thin">
        <color theme="4" tint="0.399945066682943"/>
      </bottom>
      <diagonal/>
    </border>
    <border>
      <left/>
      <right/>
      <top style="thin">
        <color theme="3" tint="-0.249946592608417"/>
      </top>
      <bottom style="thin">
        <color theme="4" tint="0.399945066682943"/>
      </bottom>
      <diagonal/>
    </border>
    <border>
      <left style="medium">
        <color theme="0"/>
      </left>
      <right style="medium">
        <color theme="0"/>
      </right>
      <top/>
      <bottom style="medium">
        <color theme="0"/>
      </bottom>
      <diagonal/>
    </border>
    <border>
      <left style="medium">
        <color theme="0"/>
      </left>
      <right style="medium">
        <color theme="0"/>
      </right>
      <top style="thin">
        <color theme="4" tint="0.399945066682943"/>
      </top>
      <bottom style="thin">
        <color theme="0" tint="-0.249946592608417"/>
      </bottom>
      <diagonal/>
    </border>
    <border>
      <left/>
      <right style="medium">
        <color theme="0"/>
      </right>
      <top style="thin">
        <color theme="3" tint="-0.249946592608417"/>
      </top>
      <bottom style="thin">
        <color theme="4" tint="0.399945066682943"/>
      </bottom>
      <diagonal/>
    </border>
    <border>
      <left style="medium">
        <color theme="0"/>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4" fillId="7" borderId="0" applyNumberFormat="0" applyBorder="0" applyAlignment="0" applyProtection="0">
      <alignment vertical="center"/>
    </xf>
    <xf numFmtId="0" fontId="22" fillId="17" borderId="0" applyNumberFormat="0" applyBorder="0" applyAlignment="0" applyProtection="0">
      <alignment vertical="center"/>
    </xf>
    <xf numFmtId="0" fontId="14" fillId="20" borderId="0" applyNumberFormat="0" applyBorder="0" applyAlignment="0" applyProtection="0">
      <alignment vertical="center"/>
    </xf>
    <xf numFmtId="0" fontId="14" fillId="25" borderId="0" applyNumberFormat="0" applyBorder="0" applyAlignment="0" applyProtection="0">
      <alignment vertical="center"/>
    </xf>
    <xf numFmtId="0" fontId="22" fillId="14" borderId="0" applyNumberFormat="0" applyBorder="0" applyAlignment="0" applyProtection="0">
      <alignment vertical="center"/>
    </xf>
    <xf numFmtId="0" fontId="22" fillId="31" borderId="0" applyNumberFormat="0" applyBorder="0" applyAlignment="0" applyProtection="0">
      <alignment vertical="center"/>
    </xf>
    <xf numFmtId="0" fontId="14" fillId="10" borderId="0" applyNumberFormat="0" applyBorder="0" applyAlignment="0" applyProtection="0">
      <alignment vertical="center"/>
    </xf>
    <xf numFmtId="0" fontId="14" fillId="29" borderId="0" applyNumberFormat="0" applyBorder="0" applyAlignment="0" applyProtection="0">
      <alignment vertical="center"/>
    </xf>
    <xf numFmtId="0" fontId="22" fillId="24" borderId="0" applyNumberFormat="0" applyBorder="0" applyAlignment="0" applyProtection="0">
      <alignment vertical="center"/>
    </xf>
    <xf numFmtId="0" fontId="14" fillId="22" borderId="0" applyNumberFormat="0" applyBorder="0" applyAlignment="0" applyProtection="0">
      <alignment vertical="center"/>
    </xf>
    <xf numFmtId="0" fontId="23" fillId="0" borderId="12" applyNumberFormat="0" applyFill="0" applyAlignment="0" applyProtection="0">
      <alignment vertical="center"/>
    </xf>
    <xf numFmtId="0" fontId="22" fillId="23" borderId="0" applyNumberFormat="0" applyBorder="0" applyAlignment="0" applyProtection="0">
      <alignment vertical="center"/>
    </xf>
    <xf numFmtId="0" fontId="14" fillId="4" borderId="0" applyNumberFormat="0" applyBorder="0" applyAlignment="0" applyProtection="0">
      <alignment vertical="center"/>
    </xf>
    <xf numFmtId="0" fontId="14" fillId="1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14"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14" fillId="32" borderId="0" applyNumberFormat="0" applyBorder="0" applyAlignment="0" applyProtection="0">
      <alignment vertical="center"/>
    </xf>
    <xf numFmtId="0" fontId="26" fillId="30" borderId="0" applyNumberFormat="0" applyBorder="0" applyAlignment="0" applyProtection="0">
      <alignment vertical="center"/>
    </xf>
    <xf numFmtId="0" fontId="14" fillId="12" borderId="0" applyNumberFormat="0" applyBorder="0" applyAlignment="0" applyProtection="0">
      <alignment vertical="center"/>
    </xf>
    <xf numFmtId="0" fontId="21" fillId="9" borderId="0" applyNumberFormat="0" applyBorder="0" applyAlignment="0" applyProtection="0">
      <alignment vertical="center"/>
    </xf>
    <xf numFmtId="0" fontId="22" fillId="27" borderId="0" applyNumberFormat="0" applyBorder="0" applyAlignment="0" applyProtection="0">
      <alignment vertical="center"/>
    </xf>
    <xf numFmtId="0" fontId="24" fillId="0" borderId="13" applyNumberFormat="0" applyFill="0" applyAlignment="0" applyProtection="0">
      <alignment vertical="center"/>
    </xf>
    <xf numFmtId="0" fontId="28" fillId="6" borderId="14" applyNumberFormat="0" applyAlignment="0" applyProtection="0">
      <alignment vertical="center"/>
    </xf>
    <xf numFmtId="178" fontId="11" fillId="0" borderId="0" applyFont="0" applyFill="0" applyBorder="0" applyAlignment="0" applyProtection="0">
      <alignment vertical="center"/>
    </xf>
    <xf numFmtId="0" fontId="22" fillId="16" borderId="0" applyNumberFormat="0" applyBorder="0" applyAlignment="0" applyProtection="0">
      <alignment vertical="center"/>
    </xf>
    <xf numFmtId="0" fontId="11" fillId="8" borderId="11" applyNumberFormat="0" applyFont="0" applyAlignment="0" applyProtection="0">
      <alignment vertical="center"/>
    </xf>
    <xf numFmtId="0" fontId="12" fillId="3" borderId="8" applyNumberFormat="0" applyAlignment="0" applyProtection="0">
      <alignment vertical="center"/>
    </xf>
    <xf numFmtId="0" fontId="17" fillId="0" borderId="0" applyNumberFormat="0" applyFill="0" applyBorder="0" applyAlignment="0" applyProtection="0">
      <alignment vertical="center"/>
    </xf>
    <xf numFmtId="0" fontId="20" fillId="6" borderId="8" applyNumberFormat="0" applyAlignment="0" applyProtection="0">
      <alignment vertical="center"/>
    </xf>
    <xf numFmtId="0" fontId="18" fillId="5" borderId="0" applyNumberFormat="0" applyBorder="0" applyAlignment="0" applyProtection="0">
      <alignment vertical="center"/>
    </xf>
    <xf numFmtId="0" fontId="17" fillId="0" borderId="10" applyNumberFormat="0" applyFill="0" applyAlignment="0" applyProtection="0">
      <alignment vertical="center"/>
    </xf>
    <xf numFmtId="0" fontId="16" fillId="0" borderId="0" applyNumberFormat="0" applyFill="0" applyBorder="0" applyAlignment="0" applyProtection="0">
      <alignment vertical="center"/>
    </xf>
    <xf numFmtId="0" fontId="27" fillId="0" borderId="9" applyNumberFormat="0" applyFill="0" applyAlignment="0" applyProtection="0">
      <alignment vertical="center"/>
    </xf>
    <xf numFmtId="41" fontId="11" fillId="0" borderId="0" applyFont="0" applyFill="0" applyBorder="0" applyAlignment="0" applyProtection="0">
      <alignment vertical="center"/>
    </xf>
    <xf numFmtId="0" fontId="22" fillId="19" borderId="0" applyNumberFormat="0" applyBorder="0" applyAlignment="0" applyProtection="0">
      <alignment vertical="center"/>
    </xf>
    <xf numFmtId="0" fontId="19" fillId="0" borderId="0" applyNumberFormat="0" applyFill="0" applyBorder="0" applyAlignment="0" applyProtection="0">
      <alignment vertical="center"/>
    </xf>
    <xf numFmtId="180" fontId="11" fillId="0" borderId="0" applyFont="0" applyFill="0" applyBorder="0" applyAlignment="0" applyProtection="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0" borderId="9" applyNumberFormat="0" applyFill="0" applyAlignment="0" applyProtection="0">
      <alignment vertical="center"/>
    </xf>
    <xf numFmtId="43" fontId="11" fillId="0" borderId="0" applyFont="0" applyFill="0" applyBorder="0" applyAlignment="0" applyProtection="0">
      <alignment vertical="center"/>
    </xf>
    <xf numFmtId="0" fontId="10" fillId="2" borderId="7" applyNumberFormat="0" applyAlignment="0" applyProtection="0">
      <alignment vertical="center"/>
    </xf>
    <xf numFmtId="0" fontId="14" fillId="26" borderId="0" applyNumberFormat="0" applyBorder="0" applyAlignment="0" applyProtection="0">
      <alignment vertical="center"/>
    </xf>
    <xf numFmtId="9" fontId="0" fillId="0" borderId="0" applyFont="0" applyFill="0" applyBorder="0" applyAlignment="0" applyProtection="0"/>
    <xf numFmtId="0" fontId="9" fillId="0" borderId="0" applyNumberFormat="0" applyFill="0" applyBorder="0" applyAlignment="0" applyProtection="0">
      <alignment vertical="center"/>
    </xf>
  </cellStyleXfs>
  <cellXfs count="27">
    <xf numFmtId="0" fontId="0" fillId="0" borderId="0" xfId="0"/>
    <xf numFmtId="0" fontId="1" fillId="0" borderId="1" xfId="0" applyNumberFormat="1" applyFont="1" applyBorder="1" applyAlignment="1">
      <alignment horizontal="center"/>
    </xf>
    <xf numFmtId="0" fontId="1" fillId="0" borderId="2" xfId="0" applyNumberFormat="1" applyFont="1" applyBorder="1" applyAlignment="1">
      <alignment horizontal="center"/>
    </xf>
    <xf numFmtId="0" fontId="2" fillId="0" borderId="3" xfId="0" applyFont="1" applyBorder="1" applyAlignment="1">
      <alignment horizontal="center"/>
    </xf>
    <xf numFmtId="0" fontId="3" fillId="0" borderId="4" xfId="0" applyNumberFormat="1" applyFont="1" applyBorder="1" applyAlignment="1">
      <alignment horizontal="center"/>
    </xf>
    <xf numFmtId="58" fontId="2" fillId="0" borderId="0" xfId="0" applyNumberFormat="1" applyFont="1"/>
    <xf numFmtId="43" fontId="0" fillId="0" borderId="0" xfId="0" applyNumberFormat="1"/>
    <xf numFmtId="0" fontId="1" fillId="0" borderId="5" xfId="0" applyNumberFormat="1" applyFont="1" applyBorder="1" applyAlignment="1">
      <alignment horizontal="center"/>
    </xf>
    <xf numFmtId="0" fontId="0" fillId="0" borderId="0" xfId="0" applyAlignment="1">
      <alignment horizontal="center"/>
    </xf>
    <xf numFmtId="0" fontId="3" fillId="0" borderId="6" xfId="0" applyNumberFormat="1" applyFont="1" applyFill="1" applyBorder="1" applyAlignment="1">
      <alignment horizontal="center"/>
    </xf>
    <xf numFmtId="177" fontId="0" fillId="0" borderId="0" xfId="0" applyNumberFormat="1"/>
    <xf numFmtId="10" fontId="0" fillId="0" borderId="0" xfId="47" applyNumberFormat="1" applyFont="1" applyAlignment="1">
      <alignment horizontal="center" vertical="center"/>
    </xf>
    <xf numFmtId="10" fontId="0" fillId="0" borderId="0" xfId="47" applyNumberFormat="1" applyFont="1"/>
    <xf numFmtId="58" fontId="2" fillId="0" borderId="0" xfId="0" applyNumberFormat="1" applyFont="1" applyAlignment="1">
      <alignment horizontal="right"/>
    </xf>
    <xf numFmtId="176" fontId="0" fillId="0" borderId="0" xfId="0" applyNumberFormat="1" applyAlignment="1">
      <alignment horizontal="center"/>
    </xf>
    <xf numFmtId="0" fontId="0" fillId="0" borderId="0" xfId="0" applyBorder="1"/>
    <xf numFmtId="0" fontId="0" fillId="0" borderId="0" xfId="0" applyBorder="1" applyAlignment="1"/>
    <xf numFmtId="0" fontId="0" fillId="0" borderId="0" xfId="0" applyAlignment="1"/>
    <xf numFmtId="0" fontId="0" fillId="0" borderId="0" xfId="0" applyBorder="1" applyAlignment="1">
      <alignment horizontal="left" vertical="top"/>
    </xf>
    <xf numFmtId="0" fontId="4" fillId="0" borderId="0" xfId="0" applyFont="1" applyAlignment="1">
      <alignment vertical="top"/>
    </xf>
    <xf numFmtId="0" fontId="5" fillId="0" borderId="0" xfId="0" applyFont="1" applyBorder="1"/>
    <xf numFmtId="179" fontId="4" fillId="0" borderId="0" xfId="0" applyNumberFormat="1" applyFont="1" applyAlignment="1">
      <alignment horizontal="left" vertical="top"/>
    </xf>
    <xf numFmtId="0" fontId="6" fillId="0" borderId="0" xfId="0" applyFont="1" applyFill="1" applyBorder="1" applyAlignment="1">
      <alignment vertical="top" wrapText="1"/>
    </xf>
    <xf numFmtId="0" fontId="6" fillId="0" borderId="0" xfId="0" applyFont="1" applyAlignment="1">
      <alignment vertical="top" wrapText="1"/>
    </xf>
    <xf numFmtId="0" fontId="0" fillId="0" borderId="0" xfId="0" applyFill="1" applyBorder="1" applyAlignment="1">
      <alignment vertical="top" wrapText="1"/>
    </xf>
    <xf numFmtId="0" fontId="7" fillId="0" borderId="0" xfId="0" applyFont="1" applyFill="1" applyBorder="1" applyAlignment="1"/>
    <xf numFmtId="0" fontId="8" fillId="0" borderId="0" xfId="0" applyFont="1" applyFill="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ltLang="zh-CN"/>
              <a:t>Pt</a:t>
            </a:r>
            <a:r>
              <a:rPr lang="zh-CN" altLang="en-US" baseline="0"/>
              <a:t> </a:t>
            </a:r>
            <a:r>
              <a:rPr lang="en-US" altLang="zh-CN" baseline="0"/>
              <a:t>Cu</a:t>
            </a:r>
            <a:r>
              <a:rPr lang="zh-CN" altLang="en-US" baseline="0"/>
              <a:t> </a:t>
            </a:r>
            <a:r>
              <a:rPr lang="en-US" altLang="zh-CN" baseline="0"/>
              <a:t>Index</a:t>
            </a:r>
            <a:endParaRPr lang="en-US" altLang="zh-CN" baseline="0"/>
          </a:p>
        </c:rich>
      </c:tx>
      <c:layout/>
      <c:overlay val="0"/>
      <c:spPr>
        <a:noFill/>
        <a:ln>
          <a:noFill/>
        </a:ln>
        <a:effectLst/>
      </c:spPr>
    </c:title>
    <c:autoTitleDeleted val="0"/>
    <c:plotArea>
      <c:layout/>
      <c:lineChart>
        <c:grouping val="standard"/>
        <c:varyColors val="0"/>
        <c:ser>
          <c:idx val="0"/>
          <c:order val="0"/>
          <c:tx>
            <c:strRef>
              <c:f>"Pt"</c:f>
              <c:strCache>
                <c:ptCount val="1"/>
                <c:pt idx="0">
                  <c:v>Pt</c:v>
                </c:pt>
              </c:strCache>
            </c:strRef>
          </c:tx>
          <c:spPr>
            <a:ln w="28575" cap="rnd">
              <a:solidFill>
                <a:schemeClr val="accent1"/>
              </a:solidFill>
              <a:round/>
            </a:ln>
            <a:effectLst/>
          </c:spPr>
          <c:marker>
            <c:symbol val="none"/>
          </c:marker>
          <c:dLbls>
            <c:delete val="1"/>
          </c:dLbls>
          <c:val>
            <c:numRef>
              <c:f>Data!$C$3:$C$468</c:f>
              <c:numCache>
                <c:formatCode>_-* #,##0.00_-;\-* #,##0.00_-;_-* "-"??_-;_-@_-</c:formatCode>
                <c:ptCount val="466"/>
                <c:pt idx="0">
                  <c:v>100</c:v>
                </c:pt>
                <c:pt idx="1">
                  <c:v>99.3780039581566</c:v>
                </c:pt>
                <c:pt idx="2">
                  <c:v>97.7381962114787</c:v>
                </c:pt>
                <c:pt idx="3">
                  <c:v>97.9078314956178</c:v>
                </c:pt>
                <c:pt idx="4">
                  <c:v>98.0209216850438</c:v>
                </c:pt>
                <c:pt idx="5">
                  <c:v>98.5015549901046</c:v>
                </c:pt>
                <c:pt idx="6">
                  <c:v>100.113090189426</c:v>
                </c:pt>
                <c:pt idx="7">
                  <c:v>101.837715578174</c:v>
                </c:pt>
                <c:pt idx="8">
                  <c:v>101.894260672887</c:v>
                </c:pt>
                <c:pt idx="9">
                  <c:v>102.51625671473</c:v>
                </c:pt>
                <c:pt idx="10">
                  <c:v>101.998869098106</c:v>
                </c:pt>
                <c:pt idx="11">
                  <c:v>103.279615493356</c:v>
                </c:pt>
                <c:pt idx="12">
                  <c:v>103.73197625106</c:v>
                </c:pt>
                <c:pt idx="13">
                  <c:v>102.403166525304</c:v>
                </c:pt>
                <c:pt idx="14">
                  <c:v>103.279615493356</c:v>
                </c:pt>
                <c:pt idx="15">
                  <c:v>102.6010743568</c:v>
                </c:pt>
                <c:pt idx="16">
                  <c:v>101.046084252191</c:v>
                </c:pt>
                <c:pt idx="17">
                  <c:v>102.51625671473</c:v>
                </c:pt>
                <c:pt idx="18">
                  <c:v>100.961266610122</c:v>
                </c:pt>
                <c:pt idx="19">
                  <c:v>101.583262651965</c:v>
                </c:pt>
                <c:pt idx="20">
                  <c:v>101.441899915182</c:v>
                </c:pt>
                <c:pt idx="21">
                  <c:v>103.392705682782</c:v>
                </c:pt>
                <c:pt idx="22">
                  <c:v>103.675431156347</c:v>
                </c:pt>
                <c:pt idx="23">
                  <c:v>103.958156629912</c:v>
                </c:pt>
                <c:pt idx="24">
                  <c:v>104.240882103478</c:v>
                </c:pt>
                <c:pt idx="25">
                  <c:v>104.099519366695</c:v>
                </c:pt>
                <c:pt idx="26">
                  <c:v>105.173876166243</c:v>
                </c:pt>
                <c:pt idx="27">
                  <c:v>105.060785976817</c:v>
                </c:pt>
                <c:pt idx="28">
                  <c:v>103.322024314391</c:v>
                </c:pt>
                <c:pt idx="29">
                  <c:v>102.007350862313</c:v>
                </c:pt>
                <c:pt idx="30">
                  <c:v>103.449250777495</c:v>
                </c:pt>
                <c:pt idx="31">
                  <c:v>103.505795872208</c:v>
                </c:pt>
                <c:pt idx="32">
                  <c:v>103.477523324852</c:v>
                </c:pt>
                <c:pt idx="33">
                  <c:v>104.410517387617</c:v>
                </c:pt>
                <c:pt idx="34">
                  <c:v>103.788521345773</c:v>
                </c:pt>
                <c:pt idx="35">
                  <c:v>104.690415606446</c:v>
                </c:pt>
                <c:pt idx="36">
                  <c:v>101.272264631043</c:v>
                </c:pt>
                <c:pt idx="37">
                  <c:v>100.876448968052</c:v>
                </c:pt>
                <c:pt idx="38">
                  <c:v>100.791631325982</c:v>
                </c:pt>
                <c:pt idx="39">
                  <c:v>102.120441051739</c:v>
                </c:pt>
                <c:pt idx="40">
                  <c:v>102.233531241165</c:v>
                </c:pt>
                <c:pt idx="41">
                  <c:v>104.156064461408</c:v>
                </c:pt>
                <c:pt idx="42">
                  <c:v>104.580152671756</c:v>
                </c:pt>
                <c:pt idx="43">
                  <c:v>103.336160588069</c:v>
                </c:pt>
                <c:pt idx="44">
                  <c:v>104.184337008764</c:v>
                </c:pt>
                <c:pt idx="45">
                  <c:v>102.940344925078</c:v>
                </c:pt>
                <c:pt idx="46">
                  <c:v>102.120441051739</c:v>
                </c:pt>
                <c:pt idx="47">
                  <c:v>101.922533220243</c:v>
                </c:pt>
                <c:pt idx="48">
                  <c:v>99.7738196211479</c:v>
                </c:pt>
                <c:pt idx="49">
                  <c:v>100.706813683913</c:v>
                </c:pt>
                <c:pt idx="50">
                  <c:v>99.2931863160871</c:v>
                </c:pt>
                <c:pt idx="51">
                  <c:v>96.1832061068702</c:v>
                </c:pt>
                <c:pt idx="52">
                  <c:v>95.8156629912355</c:v>
                </c:pt>
                <c:pt idx="53">
                  <c:v>96.1549335595137</c:v>
                </c:pt>
                <c:pt idx="54">
                  <c:v>97.3706530958439</c:v>
                </c:pt>
                <c:pt idx="55">
                  <c:v>98.7135990952785</c:v>
                </c:pt>
                <c:pt idx="56">
                  <c:v>98.303647158609</c:v>
                </c:pt>
                <c:pt idx="57">
                  <c:v>99.3780039581566</c:v>
                </c:pt>
                <c:pt idx="58">
                  <c:v>99.2649137687306</c:v>
                </c:pt>
                <c:pt idx="59">
                  <c:v>98.9539157478089</c:v>
                </c:pt>
                <c:pt idx="60">
                  <c:v>98.6994628216002</c:v>
                </c:pt>
                <c:pt idx="61">
                  <c:v>98.4450098953916</c:v>
                </c:pt>
                <c:pt idx="62">
                  <c:v>100.028272547357</c:v>
                </c:pt>
                <c:pt idx="63">
                  <c:v>99.9717274526435</c:v>
                </c:pt>
                <c:pt idx="64">
                  <c:v>99.8020921685044</c:v>
                </c:pt>
                <c:pt idx="65">
                  <c:v>101.046084252191</c:v>
                </c:pt>
                <c:pt idx="66">
                  <c:v>101.470172462539</c:v>
                </c:pt>
                <c:pt idx="67">
                  <c:v>101.413627367826</c:v>
                </c:pt>
                <c:pt idx="68">
                  <c:v>100.932994062765</c:v>
                </c:pt>
                <c:pt idx="69">
                  <c:v>102.51625671473</c:v>
                </c:pt>
                <c:pt idx="70">
                  <c:v>100.876448968052</c:v>
                </c:pt>
                <c:pt idx="71">
                  <c:v>100.08481764207</c:v>
                </c:pt>
                <c:pt idx="72">
                  <c:v>100.424088210348</c:v>
                </c:pt>
                <c:pt idx="73">
                  <c:v>101.470172462539</c:v>
                </c:pt>
                <c:pt idx="74">
                  <c:v>101.159174441617</c:v>
                </c:pt>
                <c:pt idx="75">
                  <c:v>100.735086231269</c:v>
                </c:pt>
                <c:pt idx="76">
                  <c:v>100.254452926209</c:v>
                </c:pt>
                <c:pt idx="77">
                  <c:v>101.9508057676</c:v>
                </c:pt>
                <c:pt idx="78">
                  <c:v>102.685891998869</c:v>
                </c:pt>
                <c:pt idx="79">
                  <c:v>103.053435114504</c:v>
                </c:pt>
                <c:pt idx="80">
                  <c:v>103.223070398643</c:v>
                </c:pt>
                <c:pt idx="81">
                  <c:v>102.063895957026</c:v>
                </c:pt>
                <c:pt idx="82">
                  <c:v>103.190839694657</c:v>
                </c:pt>
                <c:pt idx="83">
                  <c:v>104.023183488832</c:v>
                </c:pt>
                <c:pt idx="84">
                  <c:v>105.908962397512</c:v>
                </c:pt>
                <c:pt idx="85">
                  <c:v>105.133163698049</c:v>
                </c:pt>
                <c:pt idx="86">
                  <c:v>104.83347469607</c:v>
                </c:pt>
                <c:pt idx="87">
                  <c:v>103.118461973424</c:v>
                </c:pt>
                <c:pt idx="88">
                  <c:v>99.7455470737914</c:v>
                </c:pt>
                <c:pt idx="89">
                  <c:v>100.917726887193</c:v>
                </c:pt>
                <c:pt idx="90">
                  <c:v>101.526717557252</c:v>
                </c:pt>
                <c:pt idx="91">
                  <c:v>101.549335595137</c:v>
                </c:pt>
                <c:pt idx="92">
                  <c:v>100.403166525304</c:v>
                </c:pt>
                <c:pt idx="93">
                  <c:v>100.127226463104</c:v>
                </c:pt>
                <c:pt idx="94">
                  <c:v>99.7625106022053</c:v>
                </c:pt>
                <c:pt idx="95">
                  <c:v>99.3921402318349</c:v>
                </c:pt>
                <c:pt idx="96">
                  <c:v>99.9858637263217</c:v>
                </c:pt>
                <c:pt idx="97">
                  <c:v>100.014136273678</c:v>
                </c:pt>
                <c:pt idx="98">
                  <c:v>99.8303647158609</c:v>
                </c:pt>
                <c:pt idx="99">
                  <c:v>100.185467910659</c:v>
                </c:pt>
                <c:pt idx="100">
                  <c:v>99.123551031948</c:v>
                </c:pt>
                <c:pt idx="101">
                  <c:v>99.8727735368957</c:v>
                </c:pt>
                <c:pt idx="102">
                  <c:v>100.6502685892</c:v>
                </c:pt>
                <c:pt idx="103">
                  <c:v>100.056545094713</c:v>
                </c:pt>
                <c:pt idx="104">
                  <c:v>101.781170483461</c:v>
                </c:pt>
                <c:pt idx="105">
                  <c:v>101.857506361323</c:v>
                </c:pt>
                <c:pt idx="106">
                  <c:v>103.60192253322</c:v>
                </c:pt>
                <c:pt idx="107">
                  <c:v>102.824427480916</c:v>
                </c:pt>
                <c:pt idx="108">
                  <c:v>102.671755725191</c:v>
                </c:pt>
                <c:pt idx="109">
                  <c:v>102.79615493356</c:v>
                </c:pt>
                <c:pt idx="110">
                  <c:v>102.438789934973</c:v>
                </c:pt>
                <c:pt idx="111">
                  <c:v>103.683912920554</c:v>
                </c:pt>
                <c:pt idx="112">
                  <c:v>103.107152954481</c:v>
                </c:pt>
                <c:pt idx="113">
                  <c:v>104.045801526718</c:v>
                </c:pt>
                <c:pt idx="114">
                  <c:v>103.562340966921</c:v>
                </c:pt>
                <c:pt idx="115">
                  <c:v>101.668080294034</c:v>
                </c:pt>
                <c:pt idx="116">
                  <c:v>101.480350579587</c:v>
                </c:pt>
                <c:pt idx="117">
                  <c:v>100.452360757704</c:v>
                </c:pt>
                <c:pt idx="118">
                  <c:v>99.4260672886627</c:v>
                </c:pt>
                <c:pt idx="119">
                  <c:v>99.3497314108001</c:v>
                </c:pt>
                <c:pt idx="120">
                  <c:v>97.8512864009047</c:v>
                </c:pt>
                <c:pt idx="121">
                  <c:v>98.8877579869946</c:v>
                </c:pt>
                <c:pt idx="122">
                  <c:v>98.498727735369</c:v>
                </c:pt>
                <c:pt idx="123">
                  <c:v>96.1718970879276</c:v>
                </c:pt>
                <c:pt idx="124">
                  <c:v>95.4481198756008</c:v>
                </c:pt>
                <c:pt idx="125">
                  <c:v>94.6451795306757</c:v>
                </c:pt>
                <c:pt idx="126">
                  <c:v>95.7381962114787</c:v>
                </c:pt>
                <c:pt idx="127">
                  <c:v>97.5176703420978</c:v>
                </c:pt>
                <c:pt idx="128">
                  <c:v>97.4045801526718</c:v>
                </c:pt>
                <c:pt idx="129">
                  <c:v>97.2292903590614</c:v>
                </c:pt>
                <c:pt idx="130">
                  <c:v>97.4582979926491</c:v>
                </c:pt>
                <c:pt idx="131">
                  <c:v>98.4450098953916</c:v>
                </c:pt>
                <c:pt idx="132">
                  <c:v>97.6448968052021</c:v>
                </c:pt>
                <c:pt idx="133">
                  <c:v>98.5807181227029</c:v>
                </c:pt>
                <c:pt idx="134">
                  <c:v>98.1905569691829</c:v>
                </c:pt>
                <c:pt idx="135">
                  <c:v>97.4780887757987</c:v>
                </c:pt>
                <c:pt idx="136">
                  <c:v>97.9247950240317</c:v>
                </c:pt>
                <c:pt idx="137">
                  <c:v>99.2762227876732</c:v>
                </c:pt>
                <c:pt idx="138">
                  <c:v>99.7512015832627</c:v>
                </c:pt>
                <c:pt idx="139">
                  <c:v>99.6352841391009</c:v>
                </c:pt>
                <c:pt idx="140">
                  <c:v>100.282725473565</c:v>
                </c:pt>
                <c:pt idx="141">
                  <c:v>99.991518235793</c:v>
                </c:pt>
                <c:pt idx="142">
                  <c:v>100.367543115635</c:v>
                </c:pt>
                <c:pt idx="143">
                  <c:v>100.876448968052</c:v>
                </c:pt>
                <c:pt idx="144">
                  <c:v>101.498445009895</c:v>
                </c:pt>
                <c:pt idx="145">
                  <c:v>101.193101498445</c:v>
                </c:pt>
                <c:pt idx="146">
                  <c:v>102.176986146452</c:v>
                </c:pt>
                <c:pt idx="147">
                  <c:v>101.467345207803</c:v>
                </c:pt>
                <c:pt idx="148">
                  <c:v>101.187446988974</c:v>
                </c:pt>
                <c:pt idx="149">
                  <c:v>100.678541136556</c:v>
                </c:pt>
                <c:pt idx="150">
                  <c:v>101.246819338422</c:v>
                </c:pt>
                <c:pt idx="151">
                  <c:v>101.611535199321</c:v>
                </c:pt>
                <c:pt idx="152">
                  <c:v>100.71529544812</c:v>
                </c:pt>
                <c:pt idx="153">
                  <c:v>97.3830930166808</c:v>
                </c:pt>
                <c:pt idx="154">
                  <c:v>97.2010178117048</c:v>
                </c:pt>
                <c:pt idx="155">
                  <c:v>97.0879276222788</c:v>
                </c:pt>
                <c:pt idx="156">
                  <c:v>99.2083686740175</c:v>
                </c:pt>
                <c:pt idx="157">
                  <c:v>100.056545094713</c:v>
                </c:pt>
                <c:pt idx="158">
                  <c:v>101.130901894261</c:v>
                </c:pt>
                <c:pt idx="159">
                  <c:v>101.625671473</c:v>
                </c:pt>
                <c:pt idx="160">
                  <c:v>102.261803788521</c:v>
                </c:pt>
                <c:pt idx="161">
                  <c:v>102.798982188295</c:v>
                </c:pt>
                <c:pt idx="162">
                  <c:v>104.170200735086</c:v>
                </c:pt>
                <c:pt idx="163">
                  <c:v>104.240882103478</c:v>
                </c:pt>
                <c:pt idx="164">
                  <c:v>106.036188860616</c:v>
                </c:pt>
                <c:pt idx="165">
                  <c:v>107.63358778626</c:v>
                </c:pt>
                <c:pt idx="166">
                  <c:v>105.388747526152</c:v>
                </c:pt>
                <c:pt idx="167">
                  <c:v>102.487984167373</c:v>
                </c:pt>
                <c:pt idx="168">
                  <c:v>102.912072377721</c:v>
                </c:pt>
                <c:pt idx="169">
                  <c:v>103.633022335312</c:v>
                </c:pt>
                <c:pt idx="170">
                  <c:v>103.109980209217</c:v>
                </c:pt>
                <c:pt idx="171">
                  <c:v>104.851569126378</c:v>
                </c:pt>
                <c:pt idx="172">
                  <c:v>104.410517387617</c:v>
                </c:pt>
                <c:pt idx="173">
                  <c:v>104.557534633871</c:v>
                </c:pt>
                <c:pt idx="174">
                  <c:v>106.446140797286</c:v>
                </c:pt>
                <c:pt idx="175">
                  <c:v>106.785411365564</c:v>
                </c:pt>
                <c:pt idx="176">
                  <c:v>104.862878145321</c:v>
                </c:pt>
                <c:pt idx="177">
                  <c:v>102.996890019791</c:v>
                </c:pt>
                <c:pt idx="178">
                  <c:v>105.258693808312</c:v>
                </c:pt>
                <c:pt idx="179">
                  <c:v>103.675431156347</c:v>
                </c:pt>
                <c:pt idx="180">
                  <c:v>102.233531241165</c:v>
                </c:pt>
                <c:pt idx="181">
                  <c:v>102.700028272547</c:v>
                </c:pt>
                <c:pt idx="182">
                  <c:v>102.685891998869</c:v>
                </c:pt>
                <c:pt idx="183">
                  <c:v>101.060220525869</c:v>
                </c:pt>
                <c:pt idx="184">
                  <c:v>102.403166525304</c:v>
                </c:pt>
                <c:pt idx="185">
                  <c:v>100.310998020922</c:v>
                </c:pt>
                <c:pt idx="186">
                  <c:v>100.621996041843</c:v>
                </c:pt>
                <c:pt idx="187">
                  <c:v>99.5759117896523</c:v>
                </c:pt>
                <c:pt idx="188">
                  <c:v>95.4763924229573</c:v>
                </c:pt>
                <c:pt idx="189">
                  <c:v>90.9669211195929</c:v>
                </c:pt>
                <c:pt idx="190">
                  <c:v>88.295165394402</c:v>
                </c:pt>
                <c:pt idx="191">
                  <c:v>88.295165394402</c:v>
                </c:pt>
                <c:pt idx="192">
                  <c:v>86.4009047215154</c:v>
                </c:pt>
                <c:pt idx="193">
                  <c:v>86.1747243426633</c:v>
                </c:pt>
                <c:pt idx="194">
                  <c:v>86.2312694373763</c:v>
                </c:pt>
                <c:pt idx="195">
                  <c:v>85.3124116482895</c:v>
                </c:pt>
                <c:pt idx="196">
                  <c:v>83.5453774385072</c:v>
                </c:pt>
                <c:pt idx="197">
                  <c:v>84.4218264065592</c:v>
                </c:pt>
                <c:pt idx="198">
                  <c:v>85.5244557534634</c:v>
                </c:pt>
                <c:pt idx="199">
                  <c:v>84.5349165959853</c:v>
                </c:pt>
                <c:pt idx="200">
                  <c:v>86.1747243426633</c:v>
                </c:pt>
                <c:pt idx="201">
                  <c:v>85.9768165111677</c:v>
                </c:pt>
                <c:pt idx="202">
                  <c:v>87.6448968052021</c:v>
                </c:pt>
                <c:pt idx="203">
                  <c:v>86.7119027424371</c:v>
                </c:pt>
                <c:pt idx="204">
                  <c:v>87.9558948261238</c:v>
                </c:pt>
                <c:pt idx="205">
                  <c:v>87.8710771840543</c:v>
                </c:pt>
                <c:pt idx="206">
                  <c:v>86.7119027424371</c:v>
                </c:pt>
                <c:pt idx="207">
                  <c:v>85.7506361323155</c:v>
                </c:pt>
                <c:pt idx="208">
                  <c:v>84.6197342380548</c:v>
                </c:pt>
                <c:pt idx="209">
                  <c:v>85.4679106587504</c:v>
                </c:pt>
                <c:pt idx="210">
                  <c:v>87.362171331637</c:v>
                </c:pt>
                <c:pt idx="211">
                  <c:v>88.5213457732542</c:v>
                </c:pt>
                <c:pt idx="212">
                  <c:v>90.2176986146452</c:v>
                </c:pt>
                <c:pt idx="213">
                  <c:v>92.5925925925926</c:v>
                </c:pt>
                <c:pt idx="214">
                  <c:v>93.1014984450099</c:v>
                </c:pt>
                <c:pt idx="215">
                  <c:v>90.4438789934973</c:v>
                </c:pt>
                <c:pt idx="216">
                  <c:v>89.9067005937235</c:v>
                </c:pt>
                <c:pt idx="217">
                  <c:v>90.6135142776364</c:v>
                </c:pt>
                <c:pt idx="218">
                  <c:v>92.7622278767317</c:v>
                </c:pt>
                <c:pt idx="219">
                  <c:v>92.3664122137405</c:v>
                </c:pt>
                <c:pt idx="220">
                  <c:v>93.7517670342098</c:v>
                </c:pt>
                <c:pt idx="221">
                  <c:v>93.9214023183489</c:v>
                </c:pt>
                <c:pt idx="222">
                  <c:v>92.0271416454623</c:v>
                </c:pt>
                <c:pt idx="223">
                  <c:v>91.7020073508623</c:v>
                </c:pt>
                <c:pt idx="224">
                  <c:v>92.9742719819056</c:v>
                </c:pt>
                <c:pt idx="225">
                  <c:v>92.8187729714447</c:v>
                </c:pt>
                <c:pt idx="226">
                  <c:v>92.7339553293752</c:v>
                </c:pt>
                <c:pt idx="227">
                  <c:v>91.5889171614362</c:v>
                </c:pt>
                <c:pt idx="228">
                  <c:v>89.5250212044105</c:v>
                </c:pt>
                <c:pt idx="229">
                  <c:v>90.1894260672887</c:v>
                </c:pt>
                <c:pt idx="230">
                  <c:v>87.5742154368109</c:v>
                </c:pt>
                <c:pt idx="231">
                  <c:v>88.6061634153237</c:v>
                </c:pt>
                <c:pt idx="232">
                  <c:v>87.5176703420978</c:v>
                </c:pt>
                <c:pt idx="233">
                  <c:v>87.1925360474979</c:v>
                </c:pt>
                <c:pt idx="234">
                  <c:v>86.542267458298</c:v>
                </c:pt>
                <c:pt idx="235">
                  <c:v>87.2847045518801</c:v>
                </c:pt>
                <c:pt idx="236">
                  <c:v>86.8674017528979</c:v>
                </c:pt>
                <c:pt idx="237">
                  <c:v>88.1538026576195</c:v>
                </c:pt>
                <c:pt idx="238">
                  <c:v>88.238620299689</c:v>
                </c:pt>
                <c:pt idx="239">
                  <c:v>87.5318066157761</c:v>
                </c:pt>
                <c:pt idx="240">
                  <c:v>85.9768165111677</c:v>
                </c:pt>
                <c:pt idx="241">
                  <c:v>86.2029968900198</c:v>
                </c:pt>
                <c:pt idx="242">
                  <c:v>86.3160870794459</c:v>
                </c:pt>
                <c:pt idx="243">
                  <c:v>84.4783715012723</c:v>
                </c:pt>
                <c:pt idx="244">
                  <c:v>85.6375459428895</c:v>
                </c:pt>
                <c:pt idx="245">
                  <c:v>84.082555838281</c:v>
                </c:pt>
                <c:pt idx="246">
                  <c:v>83.3757421543681</c:v>
                </c:pt>
                <c:pt idx="247">
                  <c:v>80.4212609556121</c:v>
                </c:pt>
                <c:pt idx="248">
                  <c:v>79.5024031665253</c:v>
                </c:pt>
                <c:pt idx="249">
                  <c:v>80.2940344925078</c:v>
                </c:pt>
                <c:pt idx="250">
                  <c:v>79.7851286400905</c:v>
                </c:pt>
                <c:pt idx="251">
                  <c:v>80.9725756290642</c:v>
                </c:pt>
                <c:pt idx="252">
                  <c:v>80.7746677975686</c:v>
                </c:pt>
                <c:pt idx="253">
                  <c:v>80.4071246819338</c:v>
                </c:pt>
                <c:pt idx="254">
                  <c:v>80.6050325134295</c:v>
                </c:pt>
                <c:pt idx="255">
                  <c:v>80.6050325134295</c:v>
                </c:pt>
                <c:pt idx="256">
                  <c:v>80.7746677975686</c:v>
                </c:pt>
                <c:pt idx="257">
                  <c:v>78.3008199038733</c:v>
                </c:pt>
                <c:pt idx="258">
                  <c:v>77.4882668928471</c:v>
                </c:pt>
                <c:pt idx="259">
                  <c:v>78.8521345773254</c:v>
                </c:pt>
                <c:pt idx="260">
                  <c:v>78.8521345773254</c:v>
                </c:pt>
                <c:pt idx="261">
                  <c:v>80.633305060786</c:v>
                </c:pt>
                <c:pt idx="262">
                  <c:v>80.2657619451513</c:v>
                </c:pt>
                <c:pt idx="263">
                  <c:v>79.7851286400905</c:v>
                </c:pt>
                <c:pt idx="264">
                  <c:v>79.2479502403167</c:v>
                </c:pt>
                <c:pt idx="265">
                  <c:v>80.633305060786</c:v>
                </c:pt>
                <c:pt idx="266">
                  <c:v>82.6547921967769</c:v>
                </c:pt>
                <c:pt idx="267">
                  <c:v>84.6197342380548</c:v>
                </c:pt>
                <c:pt idx="268">
                  <c:v>84.7577042691547</c:v>
                </c:pt>
                <c:pt idx="269">
                  <c:v>84.2239185750636</c:v>
                </c:pt>
                <c:pt idx="270">
                  <c:v>84.7328244274809</c:v>
                </c:pt>
                <c:pt idx="271">
                  <c:v>86.06502685892</c:v>
                </c:pt>
                <c:pt idx="272">
                  <c:v>86.1323155216285</c:v>
                </c:pt>
                <c:pt idx="273">
                  <c:v>86.0407124681934</c:v>
                </c:pt>
                <c:pt idx="274">
                  <c:v>86.7577042691546</c:v>
                </c:pt>
                <c:pt idx="275">
                  <c:v>88.3093016680803</c:v>
                </c:pt>
                <c:pt idx="276">
                  <c:v>87.6098388464801</c:v>
                </c:pt>
                <c:pt idx="277">
                  <c:v>89.440203562341</c:v>
                </c:pt>
                <c:pt idx="278">
                  <c:v>90.9918009612666</c:v>
                </c:pt>
                <c:pt idx="279">
                  <c:v>91.6878710771841</c:v>
                </c:pt>
                <c:pt idx="280">
                  <c:v>91.1789652247668</c:v>
                </c:pt>
                <c:pt idx="281">
                  <c:v>89.7444161718971</c:v>
                </c:pt>
                <c:pt idx="282">
                  <c:v>91.4899632456884</c:v>
                </c:pt>
                <c:pt idx="283">
                  <c:v>92.1967769296014</c:v>
                </c:pt>
                <c:pt idx="284">
                  <c:v>91.8150975402884</c:v>
                </c:pt>
                <c:pt idx="285">
                  <c:v>91.9496748657054</c:v>
                </c:pt>
                <c:pt idx="286">
                  <c:v>93.327678823862</c:v>
                </c:pt>
                <c:pt idx="287">
                  <c:v>94.1193101498445</c:v>
                </c:pt>
                <c:pt idx="288">
                  <c:v>93.6386768447837</c:v>
                </c:pt>
                <c:pt idx="289">
                  <c:v>93.765903307888</c:v>
                </c:pt>
                <c:pt idx="290">
                  <c:v>93.4091037602488</c:v>
                </c:pt>
                <c:pt idx="291">
                  <c:v>92.2324003392706</c:v>
                </c:pt>
                <c:pt idx="292">
                  <c:v>92.412213740458</c:v>
                </c:pt>
                <c:pt idx="293">
                  <c:v>91.8575063613232</c:v>
                </c:pt>
                <c:pt idx="294">
                  <c:v>92.3522759400622</c:v>
                </c:pt>
                <c:pt idx="295">
                  <c:v>93.1297709923664</c:v>
                </c:pt>
                <c:pt idx="296">
                  <c:v>95.3774385072095</c:v>
                </c:pt>
                <c:pt idx="297">
                  <c:v>97.4910941475827</c:v>
                </c:pt>
                <c:pt idx="298">
                  <c:v>97.4130619168787</c:v>
                </c:pt>
                <c:pt idx="299">
                  <c:v>96.8690981057393</c:v>
                </c:pt>
                <c:pt idx="300">
                  <c:v>96.4942041277919</c:v>
                </c:pt>
                <c:pt idx="301">
                  <c:v>97.1868815380266</c:v>
                </c:pt>
                <c:pt idx="302">
                  <c:v>94.9533502968617</c:v>
                </c:pt>
                <c:pt idx="303">
                  <c:v>96.1407972858355</c:v>
                </c:pt>
                <c:pt idx="304">
                  <c:v>96.0842521911224</c:v>
                </c:pt>
                <c:pt idx="305">
                  <c:v>94.0135708227311</c:v>
                </c:pt>
                <c:pt idx="306">
                  <c:v>91.3135425501838</c:v>
                </c:pt>
                <c:pt idx="307">
                  <c:v>92.1685043822448</c:v>
                </c:pt>
                <c:pt idx="308">
                  <c:v>94.0062199604184</c:v>
                </c:pt>
                <c:pt idx="309">
                  <c:v>95.2360757704269</c:v>
                </c:pt>
                <c:pt idx="310">
                  <c:v>95.843935538592</c:v>
                </c:pt>
                <c:pt idx="311">
                  <c:v>95.4481198756008</c:v>
                </c:pt>
                <c:pt idx="312">
                  <c:v>94.5999434549053</c:v>
                </c:pt>
                <c:pt idx="313">
                  <c:v>95.3350296861747</c:v>
                </c:pt>
                <c:pt idx="314">
                  <c:v>94.529262086514</c:v>
                </c:pt>
                <c:pt idx="315">
                  <c:v>95.2078032230704</c:v>
                </c:pt>
                <c:pt idx="316">
                  <c:v>93.6177551597399</c:v>
                </c:pt>
                <c:pt idx="317">
                  <c:v>92.7198190556969</c:v>
                </c:pt>
                <c:pt idx="318">
                  <c:v>91.6245405711055</c:v>
                </c:pt>
                <c:pt idx="319">
                  <c:v>91.9705965507492</c:v>
                </c:pt>
                <c:pt idx="320">
                  <c:v>93.1936669493922</c:v>
                </c:pt>
                <c:pt idx="321">
                  <c:v>93.5289793610404</c:v>
                </c:pt>
                <c:pt idx="322">
                  <c:v>92.4936386768448</c:v>
                </c:pt>
                <c:pt idx="323">
                  <c:v>92.0412779191405</c:v>
                </c:pt>
                <c:pt idx="324">
                  <c:v>92.6632739609839</c:v>
                </c:pt>
                <c:pt idx="325">
                  <c:v>93.349165959853</c:v>
                </c:pt>
                <c:pt idx="326">
                  <c:v>92.8826689284705</c:v>
                </c:pt>
                <c:pt idx="327">
                  <c:v>90.4795024031665</c:v>
                </c:pt>
                <c:pt idx="328">
                  <c:v>90.7339553293752</c:v>
                </c:pt>
                <c:pt idx="329">
                  <c:v>90.5371783997738</c:v>
                </c:pt>
                <c:pt idx="330">
                  <c:v>91.1789652247668</c:v>
                </c:pt>
                <c:pt idx="331">
                  <c:v>90.3664122137405</c:v>
                </c:pt>
                <c:pt idx="332">
                  <c:v>89.6171897087928</c:v>
                </c:pt>
                <c:pt idx="333">
                  <c:v>90.7339553293752</c:v>
                </c:pt>
                <c:pt idx="334">
                  <c:v>89.5889171614363</c:v>
                </c:pt>
                <c:pt idx="335">
                  <c:v>89.115069267741</c:v>
                </c:pt>
                <c:pt idx="336">
                  <c:v>89.6098388464801</c:v>
                </c:pt>
                <c:pt idx="337">
                  <c:v>89.2564320045236</c:v>
                </c:pt>
                <c:pt idx="338">
                  <c:v>89.3695221939497</c:v>
                </c:pt>
                <c:pt idx="339">
                  <c:v>89.4260672886627</c:v>
                </c:pt>
                <c:pt idx="340">
                  <c:v>88.238620299689</c:v>
                </c:pt>
                <c:pt idx="341">
                  <c:v>87.4469889737065</c:v>
                </c:pt>
                <c:pt idx="342">
                  <c:v>87.8744698897371</c:v>
                </c:pt>
                <c:pt idx="343">
                  <c:v>88.7266044670625</c:v>
                </c:pt>
                <c:pt idx="344">
                  <c:v>88.8962397512016</c:v>
                </c:pt>
                <c:pt idx="345">
                  <c:v>88.6061634153237</c:v>
                </c:pt>
                <c:pt idx="346">
                  <c:v>88.8821034775233</c:v>
                </c:pt>
                <c:pt idx="347">
                  <c:v>88.3375742154368</c:v>
                </c:pt>
                <c:pt idx="348">
                  <c:v>86.9030251625671</c:v>
                </c:pt>
                <c:pt idx="349">
                  <c:v>86.3517104891151</c:v>
                </c:pt>
                <c:pt idx="350">
                  <c:v>86.4506644048629</c:v>
                </c:pt>
                <c:pt idx="351">
                  <c:v>85.4537743850721</c:v>
                </c:pt>
                <c:pt idx="352">
                  <c:v>84.8176420695505</c:v>
                </c:pt>
                <c:pt idx="353">
                  <c:v>84.1323155216285</c:v>
                </c:pt>
                <c:pt idx="354">
                  <c:v>82.8102912072378</c:v>
                </c:pt>
                <c:pt idx="355">
                  <c:v>81.3401187446989</c:v>
                </c:pt>
                <c:pt idx="356">
                  <c:v>81.0506078597682</c:v>
                </c:pt>
                <c:pt idx="357">
                  <c:v>80.9375176703421</c:v>
                </c:pt>
                <c:pt idx="358">
                  <c:v>82.1458863443596</c:v>
                </c:pt>
                <c:pt idx="359">
                  <c:v>82.3013853548205</c:v>
                </c:pt>
                <c:pt idx="360">
                  <c:v>82.9590048063331</c:v>
                </c:pt>
                <c:pt idx="361">
                  <c:v>81.6935255866554</c:v>
                </c:pt>
                <c:pt idx="362">
                  <c:v>80.5767599660729</c:v>
                </c:pt>
                <c:pt idx="363">
                  <c:v>80.2940344925078</c:v>
                </c:pt>
                <c:pt idx="364">
                  <c:v>80.9160305343512</c:v>
                </c:pt>
                <c:pt idx="365">
                  <c:v>81.3966638394119</c:v>
                </c:pt>
                <c:pt idx="366">
                  <c:v>80.8594854396381</c:v>
                </c:pt>
                <c:pt idx="367">
                  <c:v>79.1914051456036</c:v>
                </c:pt>
                <c:pt idx="368">
                  <c:v>80.0395815662991</c:v>
                </c:pt>
                <c:pt idx="369">
                  <c:v>81.7076618603336</c:v>
                </c:pt>
                <c:pt idx="370">
                  <c:v>80.8527000282726</c:v>
                </c:pt>
                <c:pt idx="371">
                  <c:v>81.2485156912638</c:v>
                </c:pt>
                <c:pt idx="372">
                  <c:v>82.7396098388465</c:v>
                </c:pt>
                <c:pt idx="373">
                  <c:v>81.4888323437942</c:v>
                </c:pt>
                <c:pt idx="374">
                  <c:v>81.0291207237772</c:v>
                </c:pt>
                <c:pt idx="375">
                  <c:v>81.6584676279333</c:v>
                </c:pt>
                <c:pt idx="376">
                  <c:v>82.2307039864292</c:v>
                </c:pt>
                <c:pt idx="377">
                  <c:v>82.8176420695505</c:v>
                </c:pt>
                <c:pt idx="378">
                  <c:v>84.5281311846197</c:v>
                </c:pt>
                <c:pt idx="379">
                  <c:v>83.9163132598247</c:v>
                </c:pt>
                <c:pt idx="380">
                  <c:v>83.8987842804637</c:v>
                </c:pt>
                <c:pt idx="381">
                  <c:v>83.7856940910376</c:v>
                </c:pt>
                <c:pt idx="382">
                  <c:v>82.4484026010743</c:v>
                </c:pt>
                <c:pt idx="383">
                  <c:v>81.3514277636415</c:v>
                </c:pt>
                <c:pt idx="384">
                  <c:v>81.2372066723212</c:v>
                </c:pt>
                <c:pt idx="385">
                  <c:v>81.6284987277354</c:v>
                </c:pt>
                <c:pt idx="386">
                  <c:v>80.7011591744416</c:v>
                </c:pt>
                <c:pt idx="387">
                  <c:v>79.7370653095844</c:v>
                </c:pt>
                <c:pt idx="388">
                  <c:v>78.5411365564037</c:v>
                </c:pt>
                <c:pt idx="389">
                  <c:v>81.8659881255301</c:v>
                </c:pt>
                <c:pt idx="390">
                  <c:v>82.3172179813401</c:v>
                </c:pt>
                <c:pt idx="391">
                  <c:v>84.2465366129488</c:v>
                </c:pt>
                <c:pt idx="392">
                  <c:v>83.6867401752898</c:v>
                </c:pt>
                <c:pt idx="393">
                  <c:v>83.3729148996325</c:v>
                </c:pt>
                <c:pt idx="394">
                  <c:v>81.6793893129771</c:v>
                </c:pt>
                <c:pt idx="395">
                  <c:v>81.6652530392988</c:v>
                </c:pt>
                <c:pt idx="396">
                  <c:v>80.5190839694657</c:v>
                </c:pt>
                <c:pt idx="397">
                  <c:v>80.7237772123268</c:v>
                </c:pt>
                <c:pt idx="398">
                  <c:v>80.1159174441617</c:v>
                </c:pt>
                <c:pt idx="399">
                  <c:v>80.8877579869946</c:v>
                </c:pt>
                <c:pt idx="400">
                  <c:v>80.1639807746678</c:v>
                </c:pt>
                <c:pt idx="401">
                  <c:v>80.1243992083687</c:v>
                </c:pt>
                <c:pt idx="402">
                  <c:v>79.4797851286401</c:v>
                </c:pt>
                <c:pt idx="403">
                  <c:v>80.2374893977947</c:v>
                </c:pt>
                <c:pt idx="404">
                  <c:v>79.9547639242296</c:v>
                </c:pt>
                <c:pt idx="405">
                  <c:v>79.1461690698332</c:v>
                </c:pt>
                <c:pt idx="406">
                  <c:v>78.2912072377721</c:v>
                </c:pt>
                <c:pt idx="407">
                  <c:v>79.1207237772123</c:v>
                </c:pt>
                <c:pt idx="408">
                  <c:v>79.4543398360192</c:v>
                </c:pt>
                <c:pt idx="409">
                  <c:v>79.7681651116766</c:v>
                </c:pt>
                <c:pt idx="410">
                  <c:v>80.1130901894261</c:v>
                </c:pt>
                <c:pt idx="411">
                  <c:v>80.0282725473565</c:v>
                </c:pt>
                <c:pt idx="412">
                  <c:v>79.0726604467063</c:v>
                </c:pt>
                <c:pt idx="413">
                  <c:v>78.4845914616907</c:v>
                </c:pt>
                <c:pt idx="414">
                  <c:v>79.5024031665253</c:v>
                </c:pt>
                <c:pt idx="415">
                  <c:v>79.0941475826972</c:v>
                </c:pt>
                <c:pt idx="416">
                  <c:v>79.6477240599378</c:v>
                </c:pt>
                <c:pt idx="417">
                  <c:v>79.639807746678</c:v>
                </c:pt>
                <c:pt idx="418">
                  <c:v>79.8416737348035</c:v>
                </c:pt>
                <c:pt idx="419">
                  <c:v>79.180096126661</c:v>
                </c:pt>
                <c:pt idx="420">
                  <c:v>78.4099519366695</c:v>
                </c:pt>
                <c:pt idx="421">
                  <c:v>78.9397794741306</c:v>
                </c:pt>
                <c:pt idx="422">
                  <c:v>78.8493073225898</c:v>
                </c:pt>
                <c:pt idx="423">
                  <c:v>81.5255866553577</c:v>
                </c:pt>
                <c:pt idx="424">
                  <c:v>83.3616058806899</c:v>
                </c:pt>
                <c:pt idx="425">
                  <c:v>84.3737630760532</c:v>
                </c:pt>
                <c:pt idx="426">
                  <c:v>85.3248515691264</c:v>
                </c:pt>
                <c:pt idx="427">
                  <c:v>86.8532654792197</c:v>
                </c:pt>
                <c:pt idx="428">
                  <c:v>87.1897087927622</c:v>
                </c:pt>
                <c:pt idx="429">
                  <c:v>87.61379700311</c:v>
                </c:pt>
                <c:pt idx="430">
                  <c:v>87.3044953350297</c:v>
                </c:pt>
                <c:pt idx="431">
                  <c:v>85.8354537743851</c:v>
                </c:pt>
                <c:pt idx="432">
                  <c:v>85.7534633870512</c:v>
                </c:pt>
                <c:pt idx="433">
                  <c:v>85.2502120441052</c:v>
                </c:pt>
                <c:pt idx="434">
                  <c:v>87.0794458580718</c:v>
                </c:pt>
                <c:pt idx="435">
                  <c:v>87.7325417020074</c:v>
                </c:pt>
                <c:pt idx="436">
                  <c:v>88.7446988973707</c:v>
                </c:pt>
                <c:pt idx="437">
                  <c:v>88.8521345773254</c:v>
                </c:pt>
                <c:pt idx="438">
                  <c:v>89.5165394402036</c:v>
                </c:pt>
                <c:pt idx="439">
                  <c:v>89.9830364715861</c:v>
                </c:pt>
                <c:pt idx="440">
                  <c:v>90.0735086231269</c:v>
                </c:pt>
                <c:pt idx="441">
                  <c:v>90.7690132880973</c:v>
                </c:pt>
                <c:pt idx="442">
                  <c:v>93.076053152389</c:v>
                </c:pt>
                <c:pt idx="443">
                  <c:v>95.275657336726</c:v>
                </c:pt>
                <c:pt idx="444">
                  <c:v>96.6355668645745</c:v>
                </c:pt>
                <c:pt idx="445">
                  <c:v>94.2239185750636</c:v>
                </c:pt>
                <c:pt idx="446">
                  <c:v>92.2352275940062</c:v>
                </c:pt>
                <c:pt idx="447">
                  <c:v>92.6943737630761</c:v>
                </c:pt>
                <c:pt idx="448">
                  <c:v>91.9705965507492</c:v>
                </c:pt>
                <c:pt idx="449">
                  <c:v>92.4568843652813</c:v>
                </c:pt>
                <c:pt idx="450">
                  <c:v>91.6878710771841</c:v>
                </c:pt>
                <c:pt idx="451">
                  <c:v>92.0497596833475</c:v>
                </c:pt>
                <c:pt idx="452">
                  <c:v>92.4370935821318</c:v>
                </c:pt>
                <c:pt idx="453">
                  <c:v>93.2598247102064</c:v>
                </c:pt>
                <c:pt idx="454">
                  <c:v>93.9779474130619</c:v>
                </c:pt>
                <c:pt idx="455">
                  <c:v>94.9505230421261</c:v>
                </c:pt>
                <c:pt idx="456">
                  <c:v>94.8430873621713</c:v>
                </c:pt>
                <c:pt idx="457">
                  <c:v>95.3915747808878</c:v>
                </c:pt>
                <c:pt idx="458">
                  <c:v>97.1427763641504</c:v>
                </c:pt>
                <c:pt idx="459">
                  <c:v>96.481764206955</c:v>
                </c:pt>
                <c:pt idx="460">
                  <c:v>95.8128357364999</c:v>
                </c:pt>
                <c:pt idx="461">
                  <c:v>95.4679106587503</c:v>
                </c:pt>
                <c:pt idx="462">
                  <c:v>94.6536612948827</c:v>
                </c:pt>
                <c:pt idx="463">
                  <c:v>94.8487418716426</c:v>
                </c:pt>
                <c:pt idx="464">
                  <c:v>93.3859202714165</c:v>
                </c:pt>
                <c:pt idx="465">
                  <c:v>92.7480916030534</c:v>
                </c:pt>
              </c:numCache>
            </c:numRef>
          </c:val>
          <c:smooth val="0"/>
        </c:ser>
        <c:ser>
          <c:idx val="1"/>
          <c:order val="1"/>
          <c:tx>
            <c:strRef>
              <c:f>"Cu"</c:f>
              <c:strCache>
                <c:ptCount val="1"/>
                <c:pt idx="0">
                  <c:v>Cu</c:v>
                </c:pt>
              </c:strCache>
            </c:strRef>
          </c:tx>
          <c:spPr>
            <a:ln w="28575" cap="rnd">
              <a:solidFill>
                <a:schemeClr val="accent2"/>
              </a:solidFill>
              <a:round/>
            </a:ln>
            <a:effectLst/>
          </c:spPr>
          <c:marker>
            <c:symbol val="none"/>
          </c:marker>
          <c:dLbls>
            <c:delete val="1"/>
          </c:dLbls>
          <c:val>
            <c:numRef>
              <c:f>Data!$I$3:$I$468</c:f>
              <c:numCache>
                <c:formatCode>_-* #,##0.00_-;\-* #,##0.00_-;_-* "-"??_-;_-@_-</c:formatCode>
                <c:ptCount val="466"/>
                <c:pt idx="0">
                  <c:v>100</c:v>
                </c:pt>
                <c:pt idx="1" c:formatCode="_(* #,##0.00_);_(* \(#,##0.00\);_(* &quot;-&quot;??_);_(@_)">
                  <c:v>99.7716894977169</c:v>
                </c:pt>
                <c:pt idx="2" c:formatCode="_(* #,##0.00_);_(* \(#,##0.00\);_(* &quot;-&quot;??_);_(@_)">
                  <c:v>99.3150684931507</c:v>
                </c:pt>
                <c:pt idx="3" c:formatCode="_(* #,##0.00_);_(* \(#,##0.00\);_(* &quot;-&quot;??_);_(@_)">
                  <c:v>98.1735159817352</c:v>
                </c:pt>
                <c:pt idx="4" c:formatCode="_(* #,##0.00_);_(* \(#,##0.00\);_(* &quot;-&quot;??_);_(@_)">
                  <c:v>97.7168949771689</c:v>
                </c:pt>
                <c:pt idx="5" c:formatCode="_(* #,##0.00_);_(* \(#,##0.00\);_(* &quot;-&quot;??_);_(@_)">
                  <c:v>96.5753424657534</c:v>
                </c:pt>
                <c:pt idx="6" c:formatCode="_(* #,##0.00_);_(* \(#,##0.00\);_(* &quot;-&quot;??_);_(@_)">
                  <c:v>98.6301369863014</c:v>
                </c:pt>
                <c:pt idx="7" c:formatCode="_(* #,##0.00_);_(* \(#,##0.00\);_(* &quot;-&quot;??_);_(@_)">
                  <c:v>100.456621004566</c:v>
                </c:pt>
                <c:pt idx="8" c:formatCode="_(* #,##0.00_);_(* \(#,##0.00\);_(* &quot;-&quot;??_);_(@_)">
                  <c:v>99.5433789954338</c:v>
                </c:pt>
                <c:pt idx="9" c:formatCode="_(* #,##0.00_);_(* \(#,##0.00\);_(* &quot;-&quot;??_);_(@_)">
                  <c:v>100</c:v>
                </c:pt>
                <c:pt idx="10" c:formatCode="_(* #,##0.00_);_(* \(#,##0.00\);_(* &quot;-&quot;??_);_(@_)">
                  <c:v>100</c:v>
                </c:pt>
                <c:pt idx="11" c:formatCode="_(* #,##0.00_);_(* \(#,##0.00\);_(* &quot;-&quot;??_);_(@_)">
                  <c:v>100.684931506849</c:v>
                </c:pt>
                <c:pt idx="12" c:formatCode="_(* #,##0.00_);_(* \(#,##0.00\);_(* &quot;-&quot;??_);_(@_)">
                  <c:v>99.3150684931507</c:v>
                </c:pt>
                <c:pt idx="13" c:formatCode="_(* #,##0.00_);_(* \(#,##0.00\);_(* &quot;-&quot;??_);_(@_)">
                  <c:v>97.0319634703196</c:v>
                </c:pt>
                <c:pt idx="14" c:formatCode="_(* #,##0.00_);_(* \(#,##0.00\);_(* &quot;-&quot;??_);_(@_)">
                  <c:v>97.9452054794521</c:v>
                </c:pt>
                <c:pt idx="15" c:formatCode="_(* #,##0.00_);_(* \(#,##0.00\);_(* &quot;-&quot;??_);_(@_)">
                  <c:v>98.8584474885845</c:v>
                </c:pt>
                <c:pt idx="16" c:formatCode="_(* #,##0.00_);_(* \(#,##0.00\);_(* &quot;-&quot;??_);_(@_)">
                  <c:v>95.8904109589041</c:v>
                </c:pt>
                <c:pt idx="17" c:formatCode="_(* #,##0.00_);_(* \(#,##0.00\);_(* &quot;-&quot;??_);_(@_)">
                  <c:v>96.8036529680365</c:v>
                </c:pt>
                <c:pt idx="18" c:formatCode="_(* #,##0.00_);_(* \(#,##0.00\);_(* &quot;-&quot;??_);_(@_)">
                  <c:v>97.9452054794521</c:v>
                </c:pt>
                <c:pt idx="19" c:formatCode="_(* #,##0.00_);_(* \(#,##0.00\);_(* &quot;-&quot;??_);_(@_)">
                  <c:v>98.8584474885845</c:v>
                </c:pt>
                <c:pt idx="20" c:formatCode="_(* #,##0.00_);_(* \(#,##0.00\);_(* &quot;-&quot;??_);_(@_)">
                  <c:v>101.141552511416</c:v>
                </c:pt>
                <c:pt idx="21" c:formatCode="_(* #,##0.00_);_(* \(#,##0.00\);_(* &quot;-&quot;??_);_(@_)">
                  <c:v>103.196347031963</c:v>
                </c:pt>
                <c:pt idx="22" c:formatCode="_(* #,##0.00_);_(* \(#,##0.00\);_(* &quot;-&quot;??_);_(@_)">
                  <c:v>103.196347031963</c:v>
                </c:pt>
                <c:pt idx="23" c:formatCode="_(* #,##0.00_);_(* \(#,##0.00\);_(* &quot;-&quot;??_);_(@_)">
                  <c:v>102.96803652968</c:v>
                </c:pt>
                <c:pt idx="24" c:formatCode="_(* #,##0.00_);_(* \(#,##0.00\);_(* &quot;-&quot;??_);_(@_)">
                  <c:v>104.109589041096</c:v>
                </c:pt>
                <c:pt idx="25" c:formatCode="_(* #,##0.00_);_(* \(#,##0.00\);_(* &quot;-&quot;??_);_(@_)">
                  <c:v>104.109589041096</c:v>
                </c:pt>
                <c:pt idx="26" c:formatCode="_(* #,##0.00_);_(* \(#,##0.00\);_(* &quot;-&quot;??_);_(@_)">
                  <c:v>104.337899543379</c:v>
                </c:pt>
                <c:pt idx="27" c:formatCode="_(* #,##0.00_);_(* \(#,##0.00\);_(* &quot;-&quot;??_);_(@_)">
                  <c:v>102.96803652968</c:v>
                </c:pt>
                <c:pt idx="28" c:formatCode="_(* #,##0.00_);_(* \(#,##0.00\);_(* &quot;-&quot;??_);_(@_)">
                  <c:v>102.96803652968</c:v>
                </c:pt>
                <c:pt idx="29" c:formatCode="_(* #,##0.00_);_(* \(#,##0.00\);_(* &quot;-&quot;??_);_(@_)">
                  <c:v>103.196347031963</c:v>
                </c:pt>
                <c:pt idx="30" c:formatCode="_(* #,##0.00_);_(* \(#,##0.00\);_(* &quot;-&quot;??_);_(@_)">
                  <c:v>105.479452054795</c:v>
                </c:pt>
                <c:pt idx="31" c:formatCode="_(* #,##0.00_);_(* \(#,##0.00\);_(* &quot;-&quot;??_);_(@_)">
                  <c:v>103.881278538813</c:v>
                </c:pt>
                <c:pt idx="32" c:formatCode="_(* #,##0.00_);_(* \(#,##0.00\);_(* &quot;-&quot;??_);_(@_)">
                  <c:v>102.054794520548</c:v>
                </c:pt>
                <c:pt idx="33" c:formatCode="_(* #,##0.00_);_(* \(#,##0.00\);_(* &quot;-&quot;??_);_(@_)">
                  <c:v>101.598173515982</c:v>
                </c:pt>
                <c:pt idx="34" c:formatCode="_(* #,##0.00_);_(* \(#,##0.00\);_(* &quot;-&quot;??_);_(@_)">
                  <c:v>102.283105022831</c:v>
                </c:pt>
                <c:pt idx="35" c:formatCode="_(* #,##0.00_);_(* \(#,##0.00\);_(* &quot;-&quot;??_);_(@_)">
                  <c:v>101.598173515982</c:v>
                </c:pt>
                <c:pt idx="36" c:formatCode="_(* #,##0.00_);_(* \(#,##0.00\);_(* &quot;-&quot;??_);_(@_)">
                  <c:v>99.0867579908676</c:v>
                </c:pt>
                <c:pt idx="37" c:formatCode="_(* #,##0.00_);_(* \(#,##0.00\);_(* &quot;-&quot;??_);_(@_)">
                  <c:v>97.4885844748858</c:v>
                </c:pt>
                <c:pt idx="38" c:formatCode="_(* #,##0.00_);_(* \(#,##0.00\);_(* &quot;-&quot;??_);_(@_)">
                  <c:v>98.4018264840183</c:v>
                </c:pt>
                <c:pt idx="39" c:formatCode="_(* #,##0.00_);_(* \(#,##0.00\);_(* &quot;-&quot;??_);_(@_)">
                  <c:v>101.141552511416</c:v>
                </c:pt>
                <c:pt idx="40" c:formatCode="_(* #,##0.00_);_(* \(#,##0.00\);_(* &quot;-&quot;??_);_(@_)">
                  <c:v>102.283105022831</c:v>
                </c:pt>
                <c:pt idx="41" c:formatCode="_(* #,##0.00_);_(* \(#,##0.00\);_(* &quot;-&quot;??_);_(@_)">
                  <c:v>102.054794520548</c:v>
                </c:pt>
                <c:pt idx="42" c:formatCode="_(* #,##0.00_);_(* \(#,##0.00\);_(* &quot;-&quot;??_);_(@_)">
                  <c:v>102.283105022831</c:v>
                </c:pt>
                <c:pt idx="43" c:formatCode="_(* #,##0.00_);_(* \(#,##0.00\);_(* &quot;-&quot;??_);_(@_)">
                  <c:v>102.511415525114</c:v>
                </c:pt>
                <c:pt idx="44" c:formatCode="_(* #,##0.00_);_(* \(#,##0.00\);_(* &quot;-&quot;??_);_(@_)">
                  <c:v>102.283105022831</c:v>
                </c:pt>
                <c:pt idx="45" c:formatCode="_(* #,##0.00_);_(* \(#,##0.00\);_(* &quot;-&quot;??_);_(@_)">
                  <c:v>98.1735159817352</c:v>
                </c:pt>
                <c:pt idx="46" c:formatCode="_(* #,##0.00_);_(* \(#,##0.00\);_(* &quot;-&quot;??_);_(@_)">
                  <c:v>98.6301369863014</c:v>
                </c:pt>
                <c:pt idx="47" c:formatCode="_(* #,##0.00_);_(* \(#,##0.00\);_(* &quot;-&quot;??_);_(@_)">
                  <c:v>95.8904109589041</c:v>
                </c:pt>
                <c:pt idx="48" c:formatCode="_(* #,##0.00_);_(* \(#,##0.00\);_(* &quot;-&quot;??_);_(@_)">
                  <c:v>94.9771689497717</c:v>
                </c:pt>
                <c:pt idx="49" c:formatCode="_(* #,##0.00_);_(* \(#,##0.00\);_(* &quot;-&quot;??_);_(@_)">
                  <c:v>94.9771689497717</c:v>
                </c:pt>
                <c:pt idx="50" c:formatCode="_(* #,##0.00_);_(* \(#,##0.00\);_(* &quot;-&quot;??_);_(@_)">
                  <c:v>94.9771689497717</c:v>
                </c:pt>
                <c:pt idx="51" c:formatCode="_(* #,##0.00_);_(* \(#,##0.00\);_(* &quot;-&quot;??_);_(@_)">
                  <c:v>94.2922374429224</c:v>
                </c:pt>
                <c:pt idx="52" c:formatCode="_(* #,##0.00_);_(* \(#,##0.00\);_(* &quot;-&quot;??_);_(@_)">
                  <c:v>95.8904109589041</c:v>
                </c:pt>
                <c:pt idx="53" c:formatCode="_(* #,##0.00_);_(* \(#,##0.00\);_(* &quot;-&quot;??_);_(@_)">
                  <c:v>99.0867579908676</c:v>
                </c:pt>
                <c:pt idx="54" c:formatCode="_(* #,##0.00_);_(* \(#,##0.00\);_(* &quot;-&quot;??_);_(@_)">
                  <c:v>98.4018264840183</c:v>
                </c:pt>
                <c:pt idx="55" c:formatCode="_(* #,##0.00_);_(* \(#,##0.00\);_(* &quot;-&quot;??_);_(@_)">
                  <c:v>97.2602739726027</c:v>
                </c:pt>
                <c:pt idx="56" c:formatCode="_(* #,##0.00_);_(* \(#,##0.00\);_(* &quot;-&quot;??_);_(@_)">
                  <c:v>98.1735159817352</c:v>
                </c:pt>
                <c:pt idx="57" c:formatCode="_(* #,##0.00_);_(* \(#,##0.00\);_(* &quot;-&quot;??_);_(@_)">
                  <c:v>100.684931506849</c:v>
                </c:pt>
                <c:pt idx="58" c:formatCode="_(* #,##0.00_);_(* \(#,##0.00\);_(* &quot;-&quot;??_);_(@_)">
                  <c:v>100.456621004566</c:v>
                </c:pt>
                <c:pt idx="59" c:formatCode="_(* #,##0.00_);_(* \(#,##0.00\);_(* &quot;-&quot;??_);_(@_)">
                  <c:v>100.228310502283</c:v>
                </c:pt>
                <c:pt idx="60" c:formatCode="_(* #,##0.00_);_(* \(#,##0.00\);_(* &quot;-&quot;??_);_(@_)">
                  <c:v>98.6301369863014</c:v>
                </c:pt>
                <c:pt idx="61" c:formatCode="_(* #,##0.00_);_(* \(#,##0.00\);_(* &quot;-&quot;??_);_(@_)">
                  <c:v>99.0867579908676</c:v>
                </c:pt>
                <c:pt idx="62" c:formatCode="_(* #,##0.00_);_(* \(#,##0.00\);_(* &quot;-&quot;??_);_(@_)">
                  <c:v>97.0319634703196</c:v>
                </c:pt>
                <c:pt idx="63" c:formatCode="_(* #,##0.00_);_(* \(#,##0.00\);_(* &quot;-&quot;??_);_(@_)">
                  <c:v>97.4885844748858</c:v>
                </c:pt>
                <c:pt idx="64" c:formatCode="_(* #,##0.00_);_(* \(#,##0.00\);_(* &quot;-&quot;??_);_(@_)">
                  <c:v>96.8036529680365</c:v>
                </c:pt>
                <c:pt idx="65" c:formatCode="_(* #,##0.00_);_(* \(#,##0.00\);_(* &quot;-&quot;??_);_(@_)">
                  <c:v>96.3470319634703</c:v>
                </c:pt>
                <c:pt idx="66" c:formatCode="_(* #,##0.00_);_(* \(#,##0.00\);_(* &quot;-&quot;??_);_(@_)">
                  <c:v>97.0319634703196</c:v>
                </c:pt>
                <c:pt idx="67" c:formatCode="_(* #,##0.00_);_(* \(#,##0.00\);_(* &quot;-&quot;??_);_(@_)">
                  <c:v>99.3150684931507</c:v>
                </c:pt>
                <c:pt idx="68" c:formatCode="_(* #,##0.00_);_(* \(#,##0.00\);_(* &quot;-&quot;??_);_(@_)">
                  <c:v>100</c:v>
                </c:pt>
                <c:pt idx="69" c:formatCode="_(* #,##0.00_);_(* \(#,##0.00\);_(* &quot;-&quot;??_);_(@_)">
                  <c:v>102.054794520548</c:v>
                </c:pt>
                <c:pt idx="70" c:formatCode="_(* #,##0.00_);_(* \(#,##0.00\);_(* &quot;-&quot;??_);_(@_)">
                  <c:v>101.826484018265</c:v>
                </c:pt>
                <c:pt idx="71" c:formatCode="_(* #,##0.00_);_(* \(#,##0.00\);_(* &quot;-&quot;??_);_(@_)">
                  <c:v>99.5433789954338</c:v>
                </c:pt>
                <c:pt idx="72" c:formatCode="_(* #,##0.00_);_(* \(#,##0.00\);_(* &quot;-&quot;??_);_(@_)">
                  <c:v>98.1735159817352</c:v>
                </c:pt>
                <c:pt idx="73" c:formatCode="_(* #,##0.00_);_(* \(#,##0.00\);_(* &quot;-&quot;??_);_(@_)">
                  <c:v>97.2602739726027</c:v>
                </c:pt>
                <c:pt idx="74" c:formatCode="_(* #,##0.00_);_(* \(#,##0.00\);_(* &quot;-&quot;??_);_(@_)">
                  <c:v>97.2602739726027</c:v>
                </c:pt>
                <c:pt idx="75" c:formatCode="_(* #,##0.00_);_(* \(#,##0.00\);_(* &quot;-&quot;??_);_(@_)">
                  <c:v>95.2054794520548</c:v>
                </c:pt>
                <c:pt idx="76" c:formatCode="_(* #,##0.00_);_(* \(#,##0.00\);_(* &quot;-&quot;??_);_(@_)">
                  <c:v>96.5753424657534</c:v>
                </c:pt>
                <c:pt idx="77" c:formatCode="_(* #,##0.00_);_(* \(#,##0.00\);_(* &quot;-&quot;??_);_(@_)">
                  <c:v>98.8584474885845</c:v>
                </c:pt>
                <c:pt idx="78" c:formatCode="_(* #,##0.00_);_(* \(#,##0.00\);_(* &quot;-&quot;??_);_(@_)">
                  <c:v>100.228310502283</c:v>
                </c:pt>
                <c:pt idx="79" c:formatCode="_(* #,##0.00_);_(* \(#,##0.00\);_(* &quot;-&quot;??_);_(@_)">
                  <c:v>100.228310502283</c:v>
                </c:pt>
                <c:pt idx="80" c:formatCode="_(* #,##0.00_);_(* \(#,##0.00\);_(* &quot;-&quot;??_);_(@_)">
                  <c:v>100.228310502283</c:v>
                </c:pt>
                <c:pt idx="81" c:formatCode="_(* #,##0.00_);_(* \(#,##0.00\);_(* &quot;-&quot;??_);_(@_)">
                  <c:v>98.6301369863014</c:v>
                </c:pt>
                <c:pt idx="82" c:formatCode="_(* #,##0.00_);_(* \(#,##0.00\);_(* &quot;-&quot;??_);_(@_)">
                  <c:v>96.3470319634703</c:v>
                </c:pt>
                <c:pt idx="83" c:formatCode="_(* #,##0.00_);_(* \(#,##0.00\);_(* &quot;-&quot;??_);_(@_)">
                  <c:v>96.3470319634703</c:v>
                </c:pt>
                <c:pt idx="84" c:formatCode="_(* #,##0.00_);_(* \(#,##0.00\);_(* &quot;-&quot;??_);_(@_)">
                  <c:v>96.3470319634703</c:v>
                </c:pt>
                <c:pt idx="85" c:formatCode="_(* #,##0.00_);_(* \(#,##0.00\);_(* &quot;-&quot;??_);_(@_)">
                  <c:v>96.3470319634703</c:v>
                </c:pt>
                <c:pt idx="86" c:formatCode="_(* #,##0.00_);_(* \(#,##0.00\);_(* &quot;-&quot;??_);_(@_)">
                  <c:v>96.5753424657534</c:v>
                </c:pt>
                <c:pt idx="87" c:formatCode="_(* #,##0.00_);_(* \(#,##0.00\);_(* &quot;-&quot;??_);_(@_)">
                  <c:v>94.2922374429224</c:v>
                </c:pt>
                <c:pt idx="88" c:formatCode="_(* #,##0.00_);_(* \(#,##0.00\);_(* &quot;-&quot;??_);_(@_)">
                  <c:v>91.0958904109589</c:v>
                </c:pt>
                <c:pt idx="89" c:formatCode="_(* #,##0.00_);_(* \(#,##0.00\);_(* &quot;-&quot;??_);_(@_)">
                  <c:v>91.324200913242</c:v>
                </c:pt>
                <c:pt idx="90" c:formatCode="_(* #,##0.00_);_(* \(#,##0.00\);_(* &quot;-&quot;??_);_(@_)">
                  <c:v>91.7808219178082</c:v>
                </c:pt>
                <c:pt idx="91" c:formatCode="_(* #,##0.00_);_(* \(#,##0.00\);_(* &quot;-&quot;??_);_(@_)">
                  <c:v>92.0091324200913</c:v>
                </c:pt>
                <c:pt idx="92" c:formatCode="_(* #,##0.00_);_(* \(#,##0.00\);_(* &quot;-&quot;??_);_(@_)">
                  <c:v>89.9543378995434</c:v>
                </c:pt>
                <c:pt idx="93" c:formatCode="_(* #,##0.00_);_(* \(#,##0.00\);_(* &quot;-&quot;??_);_(@_)">
                  <c:v>90.1826484018265</c:v>
                </c:pt>
                <c:pt idx="94" c:formatCode="_(* #,##0.00_);_(* \(#,##0.00\);_(* &quot;-&quot;??_);_(@_)">
                  <c:v>90.8675799086758</c:v>
                </c:pt>
                <c:pt idx="95" c:formatCode="_(* #,##0.00_);_(* \(#,##0.00\);_(* &quot;-&quot;??_);_(@_)">
                  <c:v>91.324200913242</c:v>
                </c:pt>
                <c:pt idx="96" c:formatCode="_(* #,##0.00_);_(* \(#,##0.00\);_(* &quot;-&quot;??_);_(@_)">
                  <c:v>90.8675799086758</c:v>
                </c:pt>
                <c:pt idx="97" c:formatCode="_(* #,##0.00_);_(* \(#,##0.00\);_(* &quot;-&quot;??_);_(@_)">
                  <c:v>93.607305936073</c:v>
                </c:pt>
                <c:pt idx="98" c:formatCode="_(* #,##0.00_);_(* \(#,##0.00\);_(* &quot;-&quot;??_);_(@_)">
                  <c:v>92.4657534246575</c:v>
                </c:pt>
                <c:pt idx="99" c:formatCode="_(* #,##0.00_);_(* \(#,##0.00\);_(* &quot;-&quot;??_);_(@_)">
                  <c:v>93.607305936073</c:v>
                </c:pt>
                <c:pt idx="100" c:formatCode="_(* #,##0.00_);_(* \(#,##0.00\);_(* &quot;-&quot;??_);_(@_)">
                  <c:v>90.8675799086758</c:v>
                </c:pt>
                <c:pt idx="101" c:formatCode="_(* #,##0.00_);_(* \(#,##0.00\);_(* &quot;-&quot;??_);_(@_)">
                  <c:v>91.5525114155251</c:v>
                </c:pt>
                <c:pt idx="102" c:formatCode="_(* #,##0.00_);_(* \(#,##0.00\);_(* &quot;-&quot;??_);_(@_)">
                  <c:v>93.8356164383562</c:v>
                </c:pt>
                <c:pt idx="103" c:formatCode="_(* #,##0.00_);_(* \(#,##0.00\);_(* &quot;-&quot;??_);_(@_)">
                  <c:v>93.37899543379</c:v>
                </c:pt>
                <c:pt idx="104" c:formatCode="_(* #,##0.00_);_(* \(#,##0.00\);_(* &quot;-&quot;??_);_(@_)">
                  <c:v>95.2054794520548</c:v>
                </c:pt>
                <c:pt idx="105" c:formatCode="_(* #,##0.00_);_(* \(#,##0.00\);_(* &quot;-&quot;??_);_(@_)">
                  <c:v>95.2054794520548</c:v>
                </c:pt>
                <c:pt idx="106" c:formatCode="_(* #,##0.00_);_(* \(#,##0.00\);_(* &quot;-&quot;??_);_(@_)">
                  <c:v>95.2054794520548</c:v>
                </c:pt>
                <c:pt idx="107" c:formatCode="_(* #,##0.00_);_(* \(#,##0.00\);_(* &quot;-&quot;??_);_(@_)">
                  <c:v>94.0639269406393</c:v>
                </c:pt>
                <c:pt idx="108" c:formatCode="_(* #,##0.00_);_(* \(#,##0.00\);_(* &quot;-&quot;??_);_(@_)">
                  <c:v>92.2374429223744</c:v>
                </c:pt>
                <c:pt idx="109" c:formatCode="_(* #,##0.00_);_(* \(#,##0.00\);_(* &quot;-&quot;??_);_(@_)">
                  <c:v>94.0639269406393</c:v>
                </c:pt>
                <c:pt idx="110" c:formatCode="_(* #,##0.00_);_(* \(#,##0.00\);_(* &quot;-&quot;??_);_(@_)">
                  <c:v>94.5205479452055</c:v>
                </c:pt>
                <c:pt idx="111" c:formatCode="_(* #,##0.00_);_(* \(#,##0.00\);_(* &quot;-&quot;??_);_(@_)">
                  <c:v>94.5205479452055</c:v>
                </c:pt>
                <c:pt idx="112" c:formatCode="_(* #,##0.00_);_(* \(#,##0.00\);_(* &quot;-&quot;??_);_(@_)">
                  <c:v>93.37899543379</c:v>
                </c:pt>
                <c:pt idx="113" c:formatCode="_(* #,##0.00_);_(* \(#,##0.00\);_(* &quot;-&quot;??_);_(@_)">
                  <c:v>93.607305936073</c:v>
                </c:pt>
                <c:pt idx="114" c:formatCode="_(* #,##0.00_);_(* \(#,##0.00\);_(* &quot;-&quot;??_);_(@_)">
                  <c:v>92.4657534246575</c:v>
                </c:pt>
                <c:pt idx="115" c:formatCode="_(* #,##0.00_);_(* \(#,##0.00\);_(* &quot;-&quot;??_);_(@_)">
                  <c:v>92.2374429223744</c:v>
                </c:pt>
                <c:pt idx="116" c:formatCode="_(* #,##0.00_);_(* \(#,##0.00\);_(* &quot;-&quot;??_);_(@_)">
                  <c:v>94.7488584474886</c:v>
                </c:pt>
                <c:pt idx="117" c:formatCode="_(* #,##0.00_);_(* \(#,##0.00\);_(* &quot;-&quot;??_);_(@_)">
                  <c:v>94.7488584474886</c:v>
                </c:pt>
                <c:pt idx="118" c:formatCode="_(* #,##0.00_);_(* \(#,##0.00\);_(* &quot;-&quot;??_);_(@_)">
                  <c:v>93.8356164383562</c:v>
                </c:pt>
                <c:pt idx="119" c:formatCode="_(* #,##0.00_);_(* \(#,##0.00\);_(* &quot;-&quot;??_);_(@_)">
                  <c:v>94.0639269406393</c:v>
                </c:pt>
                <c:pt idx="120" c:formatCode="_(* #,##0.00_);_(* \(#,##0.00\);_(* &quot;-&quot;??_);_(@_)">
                  <c:v>93.1506849315069</c:v>
                </c:pt>
                <c:pt idx="121" c:formatCode="_(* #,##0.00_);_(* \(#,##0.00\);_(* &quot;-&quot;??_);_(@_)">
                  <c:v>94.0639269406393</c:v>
                </c:pt>
                <c:pt idx="122" c:formatCode="_(* #,##0.00_);_(* \(#,##0.00\);_(* &quot;-&quot;??_);_(@_)">
                  <c:v>93.37899543379</c:v>
                </c:pt>
                <c:pt idx="123" c:formatCode="_(* #,##0.00_);_(* \(#,##0.00\);_(* &quot;-&quot;??_);_(@_)">
                  <c:v>92.6940639269406</c:v>
                </c:pt>
                <c:pt idx="124" c:formatCode="_(* #,##0.00_);_(* \(#,##0.00\);_(* &quot;-&quot;??_);_(@_)">
                  <c:v>93.607305936073</c:v>
                </c:pt>
                <c:pt idx="125" c:formatCode="_(* #,##0.00_);_(* \(#,##0.00\);_(* &quot;-&quot;??_);_(@_)">
                  <c:v>92.6940639269406</c:v>
                </c:pt>
                <c:pt idx="126" c:formatCode="_(* #,##0.00_);_(* \(#,##0.00\);_(* &quot;-&quot;??_);_(@_)">
                  <c:v>93.8356164383562</c:v>
                </c:pt>
                <c:pt idx="127" c:formatCode="_(* #,##0.00_);_(* \(#,##0.00\);_(* &quot;-&quot;??_);_(@_)">
                  <c:v>96.3470319634703</c:v>
                </c:pt>
                <c:pt idx="128" c:formatCode="_(* #,##0.00_);_(* \(#,##0.00\);_(* &quot;-&quot;??_);_(@_)">
                  <c:v>97.4885844748858</c:v>
                </c:pt>
                <c:pt idx="129" c:formatCode="_(* #,##0.00_);_(* \(#,##0.00\);_(* &quot;-&quot;??_);_(@_)">
                  <c:v>97.7168949771689</c:v>
                </c:pt>
                <c:pt idx="130" c:formatCode="_(* #,##0.00_);_(* \(#,##0.00\);_(* &quot;-&quot;??_);_(@_)">
                  <c:v>97.7168949771689</c:v>
                </c:pt>
                <c:pt idx="131" c:formatCode="_(* #,##0.00_);_(* \(#,##0.00\);_(* &quot;-&quot;??_);_(@_)">
                  <c:v>98.6301369863014</c:v>
                </c:pt>
                <c:pt idx="132" c:formatCode="_(* #,##0.00_);_(* \(#,##0.00\);_(* &quot;-&quot;??_);_(@_)">
                  <c:v>98.4018264840183</c:v>
                </c:pt>
                <c:pt idx="133" c:formatCode="_(* #,##0.00_);_(* \(#,##0.00\);_(* &quot;-&quot;??_);_(@_)">
                  <c:v>100.684931506849</c:v>
                </c:pt>
                <c:pt idx="134" c:formatCode="_(* #,##0.00_);_(* \(#,##0.00\);_(* &quot;-&quot;??_);_(@_)">
                  <c:v>99.7716894977169</c:v>
                </c:pt>
                <c:pt idx="135" c:formatCode="_(* #,##0.00_);_(* \(#,##0.00\);_(* &quot;-&quot;??_);_(@_)">
                  <c:v>98.8584474885845</c:v>
                </c:pt>
                <c:pt idx="136" c:formatCode="_(* #,##0.00_);_(* \(#,##0.00\);_(* &quot;-&quot;??_);_(@_)">
                  <c:v>99.7716894977169</c:v>
                </c:pt>
                <c:pt idx="137" c:formatCode="_(* #,##0.00_);_(* \(#,##0.00\);_(* &quot;-&quot;??_);_(@_)">
                  <c:v>99.7716894977169</c:v>
                </c:pt>
                <c:pt idx="138" c:formatCode="_(* #,##0.00_);_(* \(#,##0.00\);_(* &quot;-&quot;??_);_(@_)">
                  <c:v>99.5433789954338</c:v>
                </c:pt>
                <c:pt idx="139" c:formatCode="_(* #,##0.00_);_(* \(#,##0.00\);_(* &quot;-&quot;??_);_(@_)">
                  <c:v>100</c:v>
                </c:pt>
                <c:pt idx="140" c:formatCode="_(* #,##0.00_);_(* \(#,##0.00\);_(* &quot;-&quot;??_);_(@_)">
                  <c:v>100.228310502283</c:v>
                </c:pt>
                <c:pt idx="141" c:formatCode="_(* #,##0.00_);_(* \(#,##0.00\);_(* &quot;-&quot;??_);_(@_)">
                  <c:v>101.598173515982</c:v>
                </c:pt>
                <c:pt idx="142" c:formatCode="_(* #,##0.00_);_(* \(#,##0.00\);_(* &quot;-&quot;??_);_(@_)">
                  <c:v>100.913242009132</c:v>
                </c:pt>
                <c:pt idx="143" c:formatCode="_(* #,##0.00_);_(* \(#,##0.00\);_(* &quot;-&quot;??_);_(@_)">
                  <c:v>100</c:v>
                </c:pt>
                <c:pt idx="144" c:formatCode="_(* #,##0.00_);_(* \(#,##0.00\);_(* &quot;-&quot;??_);_(@_)">
                  <c:v>100</c:v>
                </c:pt>
                <c:pt idx="145" c:formatCode="_(* #,##0.00_);_(* \(#,##0.00\);_(* &quot;-&quot;??_);_(@_)">
                  <c:v>99.7716894977169</c:v>
                </c:pt>
                <c:pt idx="146" c:formatCode="_(* #,##0.00_);_(* \(#,##0.00\);_(* &quot;-&quot;??_);_(@_)">
                  <c:v>101.369863013699</c:v>
                </c:pt>
                <c:pt idx="147" c:formatCode="_(* #,##0.00_);_(* \(#,##0.00\);_(* &quot;-&quot;??_);_(@_)">
                  <c:v>101.141552511416</c:v>
                </c:pt>
                <c:pt idx="148" c:formatCode="_(* #,##0.00_);_(* \(#,##0.00\);_(* &quot;-&quot;??_);_(@_)">
                  <c:v>101.369863013699</c:v>
                </c:pt>
                <c:pt idx="149" c:formatCode="_(* #,##0.00_);_(* \(#,##0.00\);_(* &quot;-&quot;??_);_(@_)">
                  <c:v>101.598173515982</c:v>
                </c:pt>
                <c:pt idx="150" c:formatCode="_(* #,##0.00_);_(* \(#,##0.00\);_(* &quot;-&quot;??_);_(@_)">
                  <c:v>99.7716894977169</c:v>
                </c:pt>
                <c:pt idx="151" c:formatCode="_(* #,##0.00_);_(* \(#,##0.00\);_(* &quot;-&quot;??_);_(@_)">
                  <c:v>100</c:v>
                </c:pt>
                <c:pt idx="152" c:formatCode="_(* #,##0.00_);_(* \(#,##0.00\);_(* &quot;-&quot;??_);_(@_)">
                  <c:v>98.4018264840183</c:v>
                </c:pt>
                <c:pt idx="153" c:formatCode="_(* #,##0.00_);_(* \(#,##0.00\);_(* &quot;-&quot;??_);_(@_)">
                  <c:v>96.5753424657534</c:v>
                </c:pt>
                <c:pt idx="154" c:formatCode="_(* #,##0.00_);_(* \(#,##0.00\);_(* &quot;-&quot;??_);_(@_)">
                  <c:v>93.37899543379</c:v>
                </c:pt>
                <c:pt idx="155" c:formatCode="_(* #,##0.00_);_(* \(#,##0.00\);_(* &quot;-&quot;??_);_(@_)">
                  <c:v>90.6392694063927</c:v>
                </c:pt>
                <c:pt idx="156" c:formatCode="_(* #,##0.00_);_(* \(#,##0.00\);_(* &quot;-&quot;??_);_(@_)">
                  <c:v>90.1826484018265</c:v>
                </c:pt>
                <c:pt idx="157" c:formatCode="_(* #,##0.00_);_(* \(#,##0.00\);_(* &quot;-&quot;??_);_(@_)">
                  <c:v>88.8127853881279</c:v>
                </c:pt>
                <c:pt idx="158" c:formatCode="_(* #,##0.00_);_(* \(#,##0.00\);_(* &quot;-&quot;??_);_(@_)">
                  <c:v>91.7808219178082</c:v>
                </c:pt>
                <c:pt idx="159" c:formatCode="_(* #,##0.00_);_(* \(#,##0.00\);_(* &quot;-&quot;??_);_(@_)">
                  <c:v>91.5525114155251</c:v>
                </c:pt>
                <c:pt idx="160" c:formatCode="_(* #,##0.00_);_(* \(#,##0.00\);_(* &quot;-&quot;??_);_(@_)">
                  <c:v>92.0091324200913</c:v>
                </c:pt>
                <c:pt idx="161" c:formatCode="_(* #,##0.00_);_(* \(#,##0.00\);_(* &quot;-&quot;??_);_(@_)">
                  <c:v>91.324200913242</c:v>
                </c:pt>
                <c:pt idx="162" c:formatCode="_(* #,##0.00_);_(* \(#,##0.00\);_(* &quot;-&quot;??_);_(@_)">
                  <c:v>92.6940639269406</c:v>
                </c:pt>
                <c:pt idx="163" c:formatCode="_(* #,##0.00_);_(* \(#,##0.00\);_(* &quot;-&quot;??_);_(@_)">
                  <c:v>90.6392694063927</c:v>
                </c:pt>
                <c:pt idx="164" c:formatCode="_(* #,##0.00_);_(* \(#,##0.00\);_(* &quot;-&quot;??_);_(@_)">
                  <c:v>91.0958904109589</c:v>
                </c:pt>
                <c:pt idx="165" c:formatCode="_(* #,##0.00_);_(* \(#,##0.00\);_(* &quot;-&quot;??_);_(@_)">
                  <c:v>90.1826484018265</c:v>
                </c:pt>
                <c:pt idx="166" c:formatCode="_(* #,##0.00_);_(* \(#,##0.00\);_(* &quot;-&quot;??_);_(@_)">
                  <c:v>91.5525114155251</c:v>
                </c:pt>
                <c:pt idx="167" c:formatCode="_(* #,##0.00_);_(* \(#,##0.00\);_(* &quot;-&quot;??_);_(@_)">
                  <c:v>91.7808219178082</c:v>
                </c:pt>
                <c:pt idx="168" c:formatCode="_(* #,##0.00_);_(* \(#,##0.00\);_(* &quot;-&quot;??_);_(@_)">
                  <c:v>93.37899543379</c:v>
                </c:pt>
                <c:pt idx="169" c:formatCode="_(* #,##0.00_);_(* \(#,##0.00\);_(* &quot;-&quot;??_);_(@_)">
                  <c:v>93.8356164383562</c:v>
                </c:pt>
                <c:pt idx="170" c:formatCode="_(* #,##0.00_);_(* \(#,##0.00\);_(* &quot;-&quot;??_);_(@_)">
                  <c:v>93.8356164383562</c:v>
                </c:pt>
                <c:pt idx="171" c:formatCode="_(* #,##0.00_);_(* \(#,##0.00\);_(* &quot;-&quot;??_);_(@_)">
                  <c:v>94.7488584474886</c:v>
                </c:pt>
                <c:pt idx="172" c:formatCode="_(* #,##0.00_);_(* \(#,##0.00\);_(* &quot;-&quot;??_);_(@_)">
                  <c:v>95.8904109589041</c:v>
                </c:pt>
                <c:pt idx="173" c:formatCode="_(* #,##0.00_);_(* \(#,##0.00\);_(* &quot;-&quot;??_);_(@_)">
                  <c:v>94.5205479452055</c:v>
                </c:pt>
                <c:pt idx="174" c:formatCode="_(* #,##0.00_);_(* \(#,##0.00\);_(* &quot;-&quot;??_);_(@_)">
                  <c:v>93.8356164383562</c:v>
                </c:pt>
                <c:pt idx="175" c:formatCode="_(* #,##0.00_);_(* \(#,##0.00\);_(* &quot;-&quot;??_);_(@_)">
                  <c:v>92.6940639269406</c:v>
                </c:pt>
                <c:pt idx="176" c:formatCode="_(* #,##0.00_);_(* \(#,##0.00\);_(* &quot;-&quot;??_);_(@_)">
                  <c:v>92.2374429223744</c:v>
                </c:pt>
                <c:pt idx="177" c:formatCode="_(* #,##0.00_);_(* \(#,##0.00\);_(* &quot;-&quot;??_);_(@_)">
                  <c:v>94.0639269406393</c:v>
                </c:pt>
                <c:pt idx="178" c:formatCode="_(* #,##0.00_);_(* \(#,##0.00\);_(* &quot;-&quot;??_);_(@_)">
                  <c:v>94.2922374429224</c:v>
                </c:pt>
                <c:pt idx="179" c:formatCode="_(* #,##0.00_);_(* \(#,##0.00\);_(* &quot;-&quot;??_);_(@_)">
                  <c:v>91.0958904109589</c:v>
                </c:pt>
                <c:pt idx="180" c:formatCode="_(* #,##0.00_);_(* \(#,##0.00\);_(* &quot;-&quot;??_);_(@_)">
                  <c:v>90.4109589041096</c:v>
                </c:pt>
                <c:pt idx="181" c:formatCode="_(* #,##0.00_);_(* \(#,##0.00\);_(* &quot;-&quot;??_);_(@_)">
                  <c:v>90.6392694063927</c:v>
                </c:pt>
                <c:pt idx="182" c:formatCode="_(* #,##0.00_);_(* \(#,##0.00\);_(* &quot;-&quot;??_);_(@_)">
                  <c:v>89.041095890411</c:v>
                </c:pt>
                <c:pt idx="183" c:formatCode="_(* #,##0.00_);_(* \(#,##0.00\);_(* &quot;-&quot;??_);_(@_)">
                  <c:v>89.9543378995434</c:v>
                </c:pt>
                <c:pt idx="184" c:formatCode="_(* #,##0.00_);_(* \(#,##0.00\);_(* &quot;-&quot;??_);_(@_)">
                  <c:v>89.7260273972603</c:v>
                </c:pt>
                <c:pt idx="185" c:formatCode="_(* #,##0.00_);_(* \(#,##0.00\);_(* &quot;-&quot;??_);_(@_)">
                  <c:v>86.3013698630137</c:v>
                </c:pt>
                <c:pt idx="186" c:formatCode="_(* #,##0.00_);_(* \(#,##0.00\);_(* &quot;-&quot;??_);_(@_)">
                  <c:v>85.8447488584475</c:v>
                </c:pt>
                <c:pt idx="187" c:formatCode="_(* #,##0.00_);_(* \(#,##0.00\);_(* &quot;-&quot;??_);_(@_)">
                  <c:v>85.6164383561644</c:v>
                </c:pt>
                <c:pt idx="188" c:formatCode="_(* #,##0.00_);_(* \(#,##0.00\);_(* &quot;-&quot;??_);_(@_)">
                  <c:v>79.2237442922375</c:v>
                </c:pt>
                <c:pt idx="189" c:formatCode="_(* #,##0.00_);_(* \(#,##0.00\);_(* &quot;-&quot;??_);_(@_)">
                  <c:v>76.027397260274</c:v>
                </c:pt>
                <c:pt idx="190" c:formatCode="_(* #,##0.00_);_(* \(#,##0.00\);_(* &quot;-&quot;??_);_(@_)">
                  <c:v>75.1141552511416</c:v>
                </c:pt>
                <c:pt idx="191" c:formatCode="_(* #,##0.00_);_(* \(#,##0.00\);_(* &quot;-&quot;??_);_(@_)">
                  <c:v>78.5388127853881</c:v>
                </c:pt>
                <c:pt idx="192" c:formatCode="_(* #,##0.00_);_(* \(#,##0.00\);_(* &quot;-&quot;??_);_(@_)">
                  <c:v>74.8858447488584</c:v>
                </c:pt>
                <c:pt idx="193" c:formatCode="_(* #,##0.00_);_(* \(#,##0.00\);_(* &quot;-&quot;??_);_(@_)">
                  <c:v>74.6575342465753</c:v>
                </c:pt>
                <c:pt idx="194" c:formatCode="_(* #,##0.00_);_(* \(#,##0.00\);_(* &quot;-&quot;??_);_(@_)">
                  <c:v>72.3744292237443</c:v>
                </c:pt>
                <c:pt idx="195" c:formatCode="_(* #,##0.00_);_(* \(#,##0.00\);_(* &quot;-&quot;??_);_(@_)">
                  <c:v>72.1461187214612</c:v>
                </c:pt>
                <c:pt idx="196" c:formatCode="_(* #,##0.00_);_(* \(#,##0.00\);_(* &quot;-&quot;??_);_(@_)">
                  <c:v>70.0913242009132</c:v>
                </c:pt>
                <c:pt idx="197" c:formatCode="_(* #,##0.00_);_(* \(#,##0.00\);_(* &quot;-&quot;??_);_(@_)">
                  <c:v>70.3196347031964</c:v>
                </c:pt>
                <c:pt idx="198" c:formatCode="_(* #,##0.00_);_(* \(#,##0.00\);_(* &quot;-&quot;??_);_(@_)">
                  <c:v>74.6575342465753</c:v>
                </c:pt>
                <c:pt idx="199" c:formatCode="_(* #,##0.00_);_(* \(#,##0.00\);_(* &quot;-&quot;??_);_(@_)">
                  <c:v>76.027397260274</c:v>
                </c:pt>
                <c:pt idx="200" c:formatCode="_(* #,##0.00_);_(* \(#,##0.00\);_(* &quot;-&quot;??_);_(@_)">
                  <c:v>77.3972602739726</c:v>
                </c:pt>
                <c:pt idx="201" c:formatCode="_(* #,##0.00_);_(* \(#,##0.00\);_(* &quot;-&quot;??_);_(@_)">
                  <c:v>75.3424657534247</c:v>
                </c:pt>
                <c:pt idx="202" c:formatCode="_(* #,##0.00_);_(* \(#,##0.00\);_(* &quot;-&quot;??_);_(@_)">
                  <c:v>77.8538812785388</c:v>
                </c:pt>
                <c:pt idx="203" c:formatCode="_(* #,##0.00_);_(* \(#,##0.00\);_(* &quot;-&quot;??_);_(@_)">
                  <c:v>75.5707762557078</c:v>
                </c:pt>
                <c:pt idx="204" c:formatCode="_(* #,##0.00_);_(* \(#,##0.00\);_(* &quot;-&quot;??_);_(@_)">
                  <c:v>78.0821917808219</c:v>
                </c:pt>
                <c:pt idx="205" c:formatCode="_(* #,##0.00_);_(* \(#,##0.00\);_(* &quot;-&quot;??_);_(@_)">
                  <c:v>77.3972602739726</c:v>
                </c:pt>
                <c:pt idx="206" c:formatCode="_(* #,##0.00_);_(* \(#,##0.00\);_(* &quot;-&quot;??_);_(@_)">
                  <c:v>76.9406392694064</c:v>
                </c:pt>
                <c:pt idx="207" c:formatCode="_(* #,##0.00_);_(* \(#,##0.00\);_(* &quot;-&quot;??_);_(@_)">
                  <c:v>74.4292237442922</c:v>
                </c:pt>
                <c:pt idx="208" c:formatCode="_(* #,##0.00_);_(* \(#,##0.00\);_(* &quot;-&quot;??_);_(@_)">
                  <c:v>69.634703196347</c:v>
                </c:pt>
                <c:pt idx="209" c:formatCode="_(* #,##0.00_);_(* \(#,##0.00\);_(* &quot;-&quot;??_);_(@_)">
                  <c:v>73.972602739726</c:v>
                </c:pt>
                <c:pt idx="210" c:formatCode="_(* #,##0.00_);_(* \(#,##0.00\);_(* &quot;-&quot;??_);_(@_)">
                  <c:v>78.9954337899543</c:v>
                </c:pt>
                <c:pt idx="211" c:formatCode="_(* #,##0.00_);_(* \(#,##0.00\);_(* &quot;-&quot;??_);_(@_)">
                  <c:v>77.8538812785388</c:v>
                </c:pt>
                <c:pt idx="212" c:formatCode="_(* #,##0.00_);_(* \(#,##0.00\);_(* &quot;-&quot;??_);_(@_)">
                  <c:v>79.4520547945205</c:v>
                </c:pt>
                <c:pt idx="213" c:formatCode="_(* #,##0.00_);_(* \(#,##0.00\);_(* &quot;-&quot;??_);_(@_)">
                  <c:v>84.2465753424658</c:v>
                </c:pt>
                <c:pt idx="214" c:formatCode="_(* #,##0.00_);_(* \(#,##0.00\);_(* &quot;-&quot;??_);_(@_)">
                  <c:v>84.703196347032</c:v>
                </c:pt>
                <c:pt idx="215" c:formatCode="_(* #,##0.00_);_(* \(#,##0.00\);_(* &quot;-&quot;??_);_(@_)">
                  <c:v>82.648401826484</c:v>
                </c:pt>
                <c:pt idx="216" c:formatCode="_(* #,##0.00_);_(* \(#,##0.00\);_(* &quot;-&quot;??_);_(@_)">
                  <c:v>79.9086757990868</c:v>
                </c:pt>
                <c:pt idx="217" c:formatCode="_(* #,##0.00_);_(* \(#,##0.00\);_(* &quot;-&quot;??_);_(@_)">
                  <c:v>81.5068493150685</c:v>
                </c:pt>
                <c:pt idx="218" c:formatCode="_(* #,##0.00_);_(* \(#,##0.00\);_(* &quot;-&quot;??_);_(@_)">
                  <c:v>81.7351598173516</c:v>
                </c:pt>
                <c:pt idx="219" c:formatCode="_(* #,##0.00_);_(* \(#,##0.00\);_(* &quot;-&quot;??_);_(@_)">
                  <c:v>81.2785388127854</c:v>
                </c:pt>
                <c:pt idx="220" c:formatCode="_(* #,##0.00_);_(* \(#,##0.00\);_(* &quot;-&quot;??_);_(@_)">
                  <c:v>80.8219178082192</c:v>
                </c:pt>
                <c:pt idx="221" c:formatCode="_(* #,##0.00_);_(* \(#,##0.00\);_(* &quot;-&quot;??_);_(@_)">
                  <c:v>80.5936073059361</c:v>
                </c:pt>
                <c:pt idx="222" c:formatCode="_(* #,##0.00_);_(* \(#,##0.00\);_(* &quot;-&quot;??_);_(@_)">
                  <c:v>78.7671232876712</c:v>
                </c:pt>
                <c:pt idx="223" c:formatCode="_(* #,##0.00_);_(* \(#,##0.00\);_(* &quot;-&quot;??_);_(@_)">
                  <c:v>77.1689497716895</c:v>
                </c:pt>
                <c:pt idx="224" c:formatCode="_(* #,##0.00_);_(* \(#,##0.00\);_(* &quot;-&quot;??_);_(@_)">
                  <c:v>78.9954337899543</c:v>
                </c:pt>
                <c:pt idx="225" c:formatCode="_(* #,##0.00_);_(* \(#,##0.00\);_(* &quot;-&quot;??_);_(@_)">
                  <c:v>80.1369863013699</c:v>
                </c:pt>
                <c:pt idx="226" c:formatCode="_(* #,##0.00_);_(* \(#,##0.00\);_(* &quot;-&quot;??_);_(@_)">
                  <c:v>79.4520547945205</c:v>
                </c:pt>
                <c:pt idx="227" c:formatCode="_(* #,##0.00_);_(* \(#,##0.00\);_(* &quot;-&quot;??_);_(@_)">
                  <c:v>79.9086757990868</c:v>
                </c:pt>
                <c:pt idx="228" c:formatCode="_(* #,##0.00_);_(* \(#,##0.00\);_(* &quot;-&quot;??_);_(@_)">
                  <c:v>77.8538812785388</c:v>
                </c:pt>
                <c:pt idx="229" c:formatCode="_(* #,##0.00_);_(* \(#,##0.00\);_(* &quot;-&quot;??_);_(@_)">
                  <c:v>77.6255707762557</c:v>
                </c:pt>
                <c:pt idx="230" c:formatCode="_(* #,##0.00_);_(* \(#,##0.00\);_(* &quot;-&quot;??_);_(@_)">
                  <c:v>75.3424657534247</c:v>
                </c:pt>
                <c:pt idx="231" c:formatCode="_(* #,##0.00_);_(* \(#,##0.00\);_(* &quot;-&quot;??_);_(@_)">
                  <c:v>75.5707762557078</c:v>
                </c:pt>
                <c:pt idx="232" c:formatCode="_(* #,##0.00_);_(* \(#,##0.00\);_(* &quot;-&quot;??_);_(@_)">
                  <c:v>74.6575342465753</c:v>
                </c:pt>
                <c:pt idx="233" c:formatCode="_(* #,##0.00_);_(* \(#,##0.00\);_(* &quot;-&quot;??_);_(@_)">
                  <c:v>74.8858447488584</c:v>
                </c:pt>
                <c:pt idx="234" c:formatCode="_(* #,##0.00_);_(* \(#,##0.00\);_(* &quot;-&quot;??_);_(@_)">
                  <c:v>74.6575342465753</c:v>
                </c:pt>
                <c:pt idx="235" c:formatCode="_(* #,##0.00_);_(* \(#,##0.00\);_(* &quot;-&quot;??_);_(@_)">
                  <c:v>77.3972602739726</c:v>
                </c:pt>
                <c:pt idx="236" c:formatCode="_(* #,##0.00_);_(* \(#,##0.00\);_(* &quot;-&quot;??_);_(@_)">
                  <c:v>77.3972602739726</c:v>
                </c:pt>
                <c:pt idx="237" c:formatCode="_(* #,##0.00_);_(* \(#,##0.00\);_(* &quot;-&quot;??_);_(@_)">
                  <c:v>81.2785388127854</c:v>
                </c:pt>
                <c:pt idx="238" c:formatCode="_(* #,##0.00_);_(* \(#,##0.00\);_(* &quot;-&quot;??_);_(@_)">
                  <c:v>80.365296803653</c:v>
                </c:pt>
                <c:pt idx="239" c:formatCode="_(* #,##0.00_);_(* \(#,##0.00\);_(* &quot;-&quot;??_);_(@_)">
                  <c:v>81.5068493150685</c:v>
                </c:pt>
                <c:pt idx="240" c:formatCode="_(* #,##0.00_);_(* \(#,##0.00\);_(* &quot;-&quot;??_);_(@_)">
                  <c:v>81.9634703196347</c:v>
                </c:pt>
                <c:pt idx="241" c:formatCode="_(* #,##0.00_);_(* \(#,##0.00\);_(* &quot;-&quot;??_);_(@_)">
                  <c:v>80.8219178082192</c:v>
                </c:pt>
                <c:pt idx="242" c:formatCode="_(* #,##0.00_);_(* \(#,##0.00\);_(* &quot;-&quot;??_);_(@_)">
                  <c:v>80.5936073059361</c:v>
                </c:pt>
                <c:pt idx="243" c:formatCode="_(* #,##0.00_);_(* \(#,##0.00\);_(* &quot;-&quot;??_);_(@_)">
                  <c:v>79.6803652968037</c:v>
                </c:pt>
                <c:pt idx="244" c:formatCode="_(* #,##0.00_);_(* \(#,##0.00\);_(* &quot;-&quot;??_);_(@_)">
                  <c:v>80.5936073059361</c:v>
                </c:pt>
                <c:pt idx="245" c:formatCode="_(* #,##0.00_);_(* \(#,##0.00\);_(* &quot;-&quot;??_);_(@_)">
                  <c:v>78.5388127853881</c:v>
                </c:pt>
                <c:pt idx="246" c:formatCode="_(* #,##0.00_);_(* \(#,##0.00\);_(* &quot;-&quot;??_);_(@_)">
                  <c:v>78.5388127853881</c:v>
                </c:pt>
                <c:pt idx="247" c:formatCode="_(* #,##0.00_);_(* \(#,##0.00\);_(* &quot;-&quot;??_);_(@_)">
                  <c:v>74.4292237442922</c:v>
                </c:pt>
                <c:pt idx="248" c:formatCode="_(* #,##0.00_);_(* \(#,##0.00\);_(* &quot;-&quot;??_);_(@_)">
                  <c:v>74.4292237442922</c:v>
                </c:pt>
                <c:pt idx="249" c:formatCode="_(* #,##0.00_);_(* \(#,##0.00\);_(* &quot;-&quot;??_);_(@_)">
                  <c:v>75.7990867579909</c:v>
                </c:pt>
                <c:pt idx="250" c:formatCode="_(* #,##0.00_);_(* \(#,##0.00\);_(* &quot;-&quot;??_);_(@_)">
                  <c:v>75.1141552511416</c:v>
                </c:pt>
                <c:pt idx="251" c:formatCode="_(* #,##0.00_);_(* \(#,##0.00\);_(* &quot;-&quot;??_);_(@_)">
                  <c:v>76.4840182648402</c:v>
                </c:pt>
                <c:pt idx="252" c:formatCode="_(* #,##0.00_);_(* \(#,##0.00\);_(* &quot;-&quot;??_);_(@_)">
                  <c:v>76.9406392694064</c:v>
                </c:pt>
                <c:pt idx="253" c:formatCode="_(* #,##0.00_);_(* \(#,##0.00\);_(* &quot;-&quot;??_);_(@_)">
                  <c:v>78.0821917808219</c:v>
                </c:pt>
                <c:pt idx="254" c:formatCode="_(* #,##0.00_);_(* \(#,##0.00\);_(* &quot;-&quot;??_);_(@_)">
                  <c:v>78.9954337899543</c:v>
                </c:pt>
                <c:pt idx="255" c:formatCode="_(* #,##0.00_);_(* \(#,##0.00\);_(* &quot;-&quot;??_);_(@_)">
                  <c:v>78.9954337899543</c:v>
                </c:pt>
                <c:pt idx="256" c:formatCode="_(* #,##0.00_);_(* \(#,##0.00\);_(* &quot;-&quot;??_);_(@_)">
                  <c:v>78.9954337899543</c:v>
                </c:pt>
                <c:pt idx="257" c:formatCode="_(* #,##0.00_);_(* \(#,##0.00\);_(* &quot;-&quot;??_);_(@_)">
                  <c:v>77.1689497716895</c:v>
                </c:pt>
                <c:pt idx="258" c:formatCode="_(* #,##0.00_);_(* \(#,##0.00\);_(* &quot;-&quot;??_);_(@_)">
                  <c:v>76.7123287671233</c:v>
                </c:pt>
                <c:pt idx="259" c:formatCode="_(* #,##0.00_);_(* \(#,##0.00\);_(* &quot;-&quot;??_);_(@_)">
                  <c:v>78.5388127853881</c:v>
                </c:pt>
                <c:pt idx="260" c:formatCode="_(* #,##0.00_);_(* \(#,##0.00\);_(* &quot;-&quot;??_);_(@_)">
                  <c:v>78.5388127853881</c:v>
                </c:pt>
                <c:pt idx="261" c:formatCode="_(* #,##0.00_);_(* \(#,##0.00\);_(* &quot;-&quot;??_);_(@_)">
                  <c:v>80.5936073059361</c:v>
                </c:pt>
                <c:pt idx="262" c:formatCode="_(* #,##0.00_);_(* \(#,##0.00\);_(* &quot;-&quot;??_);_(@_)">
                  <c:v>77.8538812785388</c:v>
                </c:pt>
                <c:pt idx="263" c:formatCode="_(* #,##0.00_);_(* \(#,##0.00\);_(* &quot;-&quot;??_);_(@_)">
                  <c:v>77.8538812785388</c:v>
                </c:pt>
                <c:pt idx="264" c:formatCode="_(* #,##0.00_);_(* \(#,##0.00\);_(* &quot;-&quot;??_);_(@_)">
                  <c:v>78.310502283105</c:v>
                </c:pt>
                <c:pt idx="265" c:formatCode="_(* #,##0.00_);_(* \(#,##0.00\);_(* &quot;-&quot;??_);_(@_)">
                  <c:v>77.6255707762557</c:v>
                </c:pt>
                <c:pt idx="266" c:formatCode="_(* #,##0.00_);_(* \(#,##0.00\);_(* &quot;-&quot;??_);_(@_)">
                  <c:v>80.1369863013699</c:v>
                </c:pt>
                <c:pt idx="267" c:formatCode="_(* #,##0.00_);_(* \(#,##0.00\);_(* &quot;-&quot;??_);_(@_)">
                  <c:v>80.365296803653</c:v>
                </c:pt>
                <c:pt idx="268" c:formatCode="_(* #,##0.00_);_(* \(#,##0.00\);_(* &quot;-&quot;??_);_(@_)">
                  <c:v>82.8767123287671</c:v>
                </c:pt>
                <c:pt idx="269" c:formatCode="_(* #,##0.00_);_(* \(#,##0.00\);_(* &quot;-&quot;??_);_(@_)">
                  <c:v>82.648401826484</c:v>
                </c:pt>
                <c:pt idx="270" c:formatCode="_(* #,##0.00_);_(* \(#,##0.00\);_(* &quot;-&quot;??_);_(@_)">
                  <c:v>83.5616438356164</c:v>
                </c:pt>
                <c:pt idx="271" c:formatCode="_(* #,##0.00_);_(* \(#,##0.00\);_(* &quot;-&quot;??_);_(@_)">
                  <c:v>84.703196347032</c:v>
                </c:pt>
                <c:pt idx="272" c:formatCode="_(* #,##0.00_);_(* \(#,##0.00\);_(* &quot;-&quot;??_);_(@_)">
                  <c:v>85.1598173515982</c:v>
                </c:pt>
                <c:pt idx="273" c:formatCode="_(* #,##0.00_);_(* \(#,##0.00\);_(* &quot;-&quot;??_);_(@_)">
                  <c:v>86.5296803652968</c:v>
                </c:pt>
                <c:pt idx="274" c:formatCode="_(* #,##0.00_);_(* \(#,##0.00\);_(* &quot;-&quot;??_);_(@_)">
                  <c:v>84.9315068493151</c:v>
                </c:pt>
                <c:pt idx="275" c:formatCode="_(* #,##0.00_);_(* \(#,##0.00\);_(* &quot;-&quot;??_);_(@_)">
                  <c:v>86.5296803652968</c:v>
                </c:pt>
                <c:pt idx="276" c:formatCode="_(* #,##0.00_);_(* \(#,##0.00\);_(* &quot;-&quot;??_);_(@_)">
                  <c:v>86.3013698630137</c:v>
                </c:pt>
                <c:pt idx="277" c:formatCode="_(* #,##0.00_);_(* \(#,##0.00\);_(* &quot;-&quot;??_);_(@_)">
                  <c:v>86.7579908675799</c:v>
                </c:pt>
                <c:pt idx="278" c:formatCode="_(* #,##0.00_);_(* \(#,##0.00\);_(* &quot;-&quot;??_);_(@_)">
                  <c:v>88.8127853881279</c:v>
                </c:pt>
                <c:pt idx="279" c:formatCode="_(* #,##0.00_);_(* \(#,##0.00\);_(* &quot;-&quot;??_);_(@_)">
                  <c:v>88.1278538812785</c:v>
                </c:pt>
                <c:pt idx="280" c:formatCode="_(* #,##0.00_);_(* \(#,##0.00\);_(* &quot;-&quot;??_);_(@_)">
                  <c:v>87.2146118721461</c:v>
                </c:pt>
                <c:pt idx="281" c:formatCode="_(* #,##0.00_);_(* \(#,##0.00\);_(* &quot;-&quot;??_);_(@_)">
                  <c:v>85.8447488584475</c:v>
                </c:pt>
                <c:pt idx="282" c:formatCode="_(* #,##0.00_);_(* \(#,##0.00\);_(* &quot;-&quot;??_);_(@_)">
                  <c:v>87.2146118721461</c:v>
                </c:pt>
                <c:pt idx="283" c:formatCode="_(* #,##0.00_);_(* \(#,##0.00\);_(* &quot;-&quot;??_);_(@_)">
                  <c:v>86.0730593607306</c:v>
                </c:pt>
                <c:pt idx="284" c:formatCode="_(* #,##0.00_);_(* \(#,##0.00\);_(* &quot;-&quot;??_);_(@_)">
                  <c:v>88.3561643835616</c:v>
                </c:pt>
                <c:pt idx="285" c:formatCode="_(* #,##0.00_);_(* \(#,##0.00\);_(* &quot;-&quot;??_);_(@_)">
                  <c:v>87.6712328767123</c:v>
                </c:pt>
                <c:pt idx="286" c:formatCode="_(* #,##0.00_);_(* \(#,##0.00\);_(* &quot;-&quot;??_);_(@_)">
                  <c:v>87.6712328767123</c:v>
                </c:pt>
                <c:pt idx="287" c:formatCode="_(* #,##0.00_);_(* \(#,##0.00\);_(* &quot;-&quot;??_);_(@_)">
                  <c:v>88.5844748858447</c:v>
                </c:pt>
                <c:pt idx="288" c:formatCode="_(* #,##0.00_);_(* \(#,##0.00\);_(* &quot;-&quot;??_);_(@_)">
                  <c:v>90.4109589041096</c:v>
                </c:pt>
                <c:pt idx="289" c:formatCode="_(* #,##0.00_);_(* \(#,##0.00\);_(* &quot;-&quot;??_);_(@_)">
                  <c:v>87.6712328767123</c:v>
                </c:pt>
                <c:pt idx="290" c:formatCode="_(* #,##0.00_);_(* \(#,##0.00\);_(* &quot;-&quot;??_);_(@_)">
                  <c:v>86.986301369863</c:v>
                </c:pt>
                <c:pt idx="291" c:formatCode="_(* #,##0.00_);_(* \(#,##0.00\);_(* &quot;-&quot;??_);_(@_)">
                  <c:v>86.986301369863</c:v>
                </c:pt>
                <c:pt idx="292" c:formatCode="_(* #,##0.00_);_(* \(#,##0.00\);_(* &quot;-&quot;??_);_(@_)">
                  <c:v>86.5296803652968</c:v>
                </c:pt>
                <c:pt idx="293" c:formatCode="_(* #,##0.00_);_(* \(#,##0.00\);_(* &quot;-&quot;??_);_(@_)">
                  <c:v>85.8447488584475</c:v>
                </c:pt>
                <c:pt idx="294" c:formatCode="_(* #,##0.00_);_(* \(#,##0.00\);_(* &quot;-&quot;??_);_(@_)">
                  <c:v>84.703196347032</c:v>
                </c:pt>
                <c:pt idx="295" c:formatCode="_(* #,##0.00_);_(* \(#,##0.00\);_(* &quot;-&quot;??_);_(@_)">
                  <c:v>85.1598173515982</c:v>
                </c:pt>
                <c:pt idx="296" c:formatCode="_(* #,##0.00_);_(* \(#,##0.00\);_(* &quot;-&quot;??_);_(@_)">
                  <c:v>87.4429223744292</c:v>
                </c:pt>
                <c:pt idx="297" c:formatCode="_(* #,##0.00_);_(* \(#,##0.00\);_(* &quot;-&quot;??_);_(@_)">
                  <c:v>87.2146118721461</c:v>
                </c:pt>
                <c:pt idx="298" c:formatCode="_(* #,##0.00_);_(* \(#,##0.00\);_(* &quot;-&quot;??_);_(@_)">
                  <c:v>86.986301369863</c:v>
                </c:pt>
                <c:pt idx="299" c:formatCode="_(* #,##0.00_);_(* \(#,##0.00\);_(* &quot;-&quot;??_);_(@_)">
                  <c:v>88.5844748858447</c:v>
                </c:pt>
                <c:pt idx="300" c:formatCode="_(* #,##0.00_);_(* \(#,##0.00\);_(* &quot;-&quot;??_);_(@_)">
                  <c:v>88.5844748858447</c:v>
                </c:pt>
                <c:pt idx="301" c:formatCode="_(* #,##0.00_);_(* \(#,##0.00\);_(* &quot;-&quot;??_);_(@_)">
                  <c:v>89.041095890411</c:v>
                </c:pt>
                <c:pt idx="302" c:formatCode="_(* #,##0.00_);_(* \(#,##0.00\);_(* &quot;-&quot;??_);_(@_)">
                  <c:v>87.8995433789954</c:v>
                </c:pt>
                <c:pt idx="303" c:formatCode="_(* #,##0.00_);_(* \(#,##0.00\);_(* &quot;-&quot;??_);_(@_)">
                  <c:v>89.2694063926941</c:v>
                </c:pt>
                <c:pt idx="304" c:formatCode="_(* #,##0.00_);_(* \(#,##0.00\);_(* &quot;-&quot;??_);_(@_)">
                  <c:v>88.8127853881279</c:v>
                </c:pt>
                <c:pt idx="305" c:formatCode="_(* #,##0.00_);_(* \(#,##0.00\);_(* &quot;-&quot;??_);_(@_)">
                  <c:v>88.1278538812785</c:v>
                </c:pt>
                <c:pt idx="306" c:formatCode="_(* #,##0.00_);_(* \(#,##0.00\);_(* &quot;-&quot;??_);_(@_)">
                  <c:v>85.8447488584475</c:v>
                </c:pt>
                <c:pt idx="307" c:formatCode="_(* #,##0.00_);_(* \(#,##0.00\);_(* &quot;-&quot;??_);_(@_)">
                  <c:v>85.8447488584475</c:v>
                </c:pt>
                <c:pt idx="308" c:formatCode="_(* #,##0.00_);_(* \(#,##0.00\);_(* &quot;-&quot;??_);_(@_)">
                  <c:v>86.3013698630137</c:v>
                </c:pt>
                <c:pt idx="309" c:formatCode="_(* #,##0.00_);_(* \(#,##0.00\);_(* &quot;-&quot;??_);_(@_)">
                  <c:v>88.1278538812785</c:v>
                </c:pt>
                <c:pt idx="310" c:formatCode="_(* #,##0.00_);_(* \(#,##0.00\);_(* &quot;-&quot;??_);_(@_)">
                  <c:v>87.4429223744292</c:v>
                </c:pt>
                <c:pt idx="311" c:formatCode="_(* #,##0.00_);_(* \(#,##0.00\);_(* &quot;-&quot;??_);_(@_)">
                  <c:v>88.5844748858447</c:v>
                </c:pt>
                <c:pt idx="312" c:formatCode="_(* #,##0.00_);_(* \(#,##0.00\);_(* &quot;-&quot;??_);_(@_)">
                  <c:v>87.6712328767123</c:v>
                </c:pt>
                <c:pt idx="313" c:formatCode="_(* #,##0.00_);_(* \(#,##0.00\);_(* &quot;-&quot;??_);_(@_)">
                  <c:v>88.8127853881279</c:v>
                </c:pt>
                <c:pt idx="314" c:formatCode="_(* #,##0.00_);_(* \(#,##0.00\);_(* &quot;-&quot;??_);_(@_)">
                  <c:v>88.3561643835616</c:v>
                </c:pt>
                <c:pt idx="315" c:formatCode="_(* #,##0.00_);_(* \(#,##0.00\);_(* &quot;-&quot;??_);_(@_)">
                  <c:v>89.041095890411</c:v>
                </c:pt>
                <c:pt idx="316" c:formatCode="_(* #,##0.00_);_(* \(#,##0.00\);_(* &quot;-&quot;??_);_(@_)">
                  <c:v>87.6712328767123</c:v>
                </c:pt>
                <c:pt idx="317" c:formatCode="_(* #,##0.00_);_(* \(#,##0.00\);_(* &quot;-&quot;??_);_(@_)">
                  <c:v>87.8995433789954</c:v>
                </c:pt>
                <c:pt idx="318" c:formatCode="_(* #,##0.00_);_(* \(#,##0.00\);_(* &quot;-&quot;??_);_(@_)">
                  <c:v>86.3013698630137</c:v>
                </c:pt>
                <c:pt idx="319" c:formatCode="_(* #,##0.00_);_(* \(#,##0.00\);_(* &quot;-&quot;??_);_(@_)">
                  <c:v>86.986301369863</c:v>
                </c:pt>
                <c:pt idx="320" c:formatCode="_(* #,##0.00_);_(* \(#,##0.00\);_(* &quot;-&quot;??_);_(@_)">
                  <c:v>88.8127853881279</c:v>
                </c:pt>
                <c:pt idx="321" c:formatCode="_(* #,##0.00_);_(* \(#,##0.00\);_(* &quot;-&quot;??_);_(@_)">
                  <c:v>88.5844748858447</c:v>
                </c:pt>
                <c:pt idx="322" c:formatCode="_(* #,##0.00_);_(* \(#,##0.00\);_(* &quot;-&quot;??_);_(@_)">
                  <c:v>86.7579908675799</c:v>
                </c:pt>
                <c:pt idx="323" c:formatCode="_(* #,##0.00_);_(* \(#,##0.00\);_(* &quot;-&quot;??_);_(@_)">
                  <c:v>86.7579908675799</c:v>
                </c:pt>
                <c:pt idx="324" c:formatCode="_(* #,##0.00_);_(* \(#,##0.00\);_(* &quot;-&quot;??_);_(@_)">
                  <c:v>87.6712328767123</c:v>
                </c:pt>
                <c:pt idx="325" c:formatCode="_(* #,##0.00_);_(* \(#,##0.00\);_(* &quot;-&quot;??_);_(@_)">
                  <c:v>89.7260273972603</c:v>
                </c:pt>
                <c:pt idx="326" c:formatCode="_(* #,##0.00_);_(* \(#,##0.00\);_(* &quot;-&quot;??_);_(@_)">
                  <c:v>89.4977168949772</c:v>
                </c:pt>
                <c:pt idx="327" c:formatCode="_(* #,##0.00_);_(* \(#,##0.00\);_(* &quot;-&quot;??_);_(@_)">
                  <c:v>86.5296803652968</c:v>
                </c:pt>
                <c:pt idx="328" c:formatCode="_(* #,##0.00_);_(* \(#,##0.00\);_(* &quot;-&quot;??_);_(@_)">
                  <c:v>86.7579908675799</c:v>
                </c:pt>
                <c:pt idx="329" c:formatCode="_(* #,##0.00_);_(* \(#,##0.00\);_(* &quot;-&quot;??_);_(@_)">
                  <c:v>86.7579908675799</c:v>
                </c:pt>
                <c:pt idx="330" c:formatCode="_(* #,##0.00_);_(* \(#,##0.00\);_(* &quot;-&quot;??_);_(@_)">
                  <c:v>86.7579908675799</c:v>
                </c:pt>
                <c:pt idx="331" c:formatCode="_(* #,##0.00_);_(* \(#,##0.00\);_(* &quot;-&quot;??_);_(@_)">
                  <c:v>83.3333333333333</c:v>
                </c:pt>
                <c:pt idx="332" c:formatCode="_(* #,##0.00_);_(* \(#,##0.00\);_(* &quot;-&quot;??_);_(@_)">
                  <c:v>83.5616438356164</c:v>
                </c:pt>
                <c:pt idx="333" c:formatCode="_(* #,##0.00_);_(* \(#,##0.00\);_(* &quot;-&quot;??_);_(@_)">
                  <c:v>85.6164383561644</c:v>
                </c:pt>
                <c:pt idx="334" c:formatCode="_(* #,##0.00_);_(* \(#,##0.00\);_(* &quot;-&quot;??_);_(@_)">
                  <c:v>83.3333333333333</c:v>
                </c:pt>
                <c:pt idx="335" c:formatCode="_(* #,##0.00_);_(* \(#,##0.00\);_(* &quot;-&quot;??_);_(@_)">
                  <c:v>83.3333333333333</c:v>
                </c:pt>
                <c:pt idx="336" c:formatCode="_(* #,##0.00_);_(* \(#,##0.00\);_(* &quot;-&quot;??_);_(@_)">
                  <c:v>84.4748858447489</c:v>
                </c:pt>
                <c:pt idx="337" c:formatCode="_(* #,##0.00_);_(* \(#,##0.00\);_(* &quot;-&quot;??_);_(@_)">
                  <c:v>84.2465753424658</c:v>
                </c:pt>
                <c:pt idx="338" c:formatCode="_(* #,##0.00_);_(* \(#,##0.00\);_(* &quot;-&quot;??_);_(@_)">
                  <c:v>83.7899543378995</c:v>
                </c:pt>
                <c:pt idx="339" c:formatCode="_(* #,##0.00_);_(* \(#,##0.00\);_(* &quot;-&quot;??_);_(@_)">
                  <c:v>85.3881278538813</c:v>
                </c:pt>
                <c:pt idx="340" c:formatCode="_(* #,##0.00_);_(* \(#,##0.00\);_(* &quot;-&quot;??_);_(@_)">
                  <c:v>84.0182648401827</c:v>
                </c:pt>
                <c:pt idx="341" c:formatCode="_(* #,##0.00_);_(* \(#,##0.00\);_(* &quot;-&quot;??_);_(@_)">
                  <c:v>85.6164383561644</c:v>
                </c:pt>
                <c:pt idx="342" c:formatCode="_(* #,##0.00_);_(* \(#,##0.00\);_(* &quot;-&quot;??_);_(@_)">
                  <c:v>86.0730593607306</c:v>
                </c:pt>
                <c:pt idx="343" c:formatCode="_(* #,##0.00_);_(* \(#,##0.00\);_(* &quot;-&quot;??_);_(@_)">
                  <c:v>87.4429223744292</c:v>
                </c:pt>
                <c:pt idx="344" c:formatCode="_(* #,##0.00_);_(* \(#,##0.00\);_(* &quot;-&quot;??_);_(@_)">
                  <c:v>88.5844748858447</c:v>
                </c:pt>
                <c:pt idx="345" c:formatCode="_(* #,##0.00_);_(* \(#,##0.00\);_(* &quot;-&quot;??_);_(@_)">
                  <c:v>88.3561643835616</c:v>
                </c:pt>
                <c:pt idx="346" c:formatCode="_(* #,##0.00_);_(* \(#,##0.00\);_(* &quot;-&quot;??_);_(@_)">
                  <c:v>88.3561643835616</c:v>
                </c:pt>
                <c:pt idx="347" c:formatCode="_(* #,##0.00_);_(* \(#,##0.00\);_(* &quot;-&quot;??_);_(@_)">
                  <c:v>86.986301369863</c:v>
                </c:pt>
                <c:pt idx="348" c:formatCode="_(* #,##0.00_);_(* \(#,##0.00\);_(* &quot;-&quot;??_);_(@_)">
                  <c:v>85.8447488584475</c:v>
                </c:pt>
                <c:pt idx="349" c:formatCode="_(* #,##0.00_);_(* \(#,##0.00\);_(* &quot;-&quot;??_);_(@_)">
                  <c:v>85.3881278538813</c:v>
                </c:pt>
                <c:pt idx="350" c:formatCode="_(* #,##0.00_);_(* \(#,##0.00\);_(* &quot;-&quot;??_);_(@_)">
                  <c:v>85.3881278538813</c:v>
                </c:pt>
                <c:pt idx="351" c:formatCode="_(* #,##0.00_);_(* \(#,##0.00\);_(* &quot;-&quot;??_);_(@_)">
                  <c:v>84.9315068493151</c:v>
                </c:pt>
                <c:pt idx="352" c:formatCode="_(* #,##0.00_);_(* \(#,##0.00\);_(* &quot;-&quot;??_);_(@_)">
                  <c:v>84.4748858447489</c:v>
                </c:pt>
                <c:pt idx="353" c:formatCode="_(* #,##0.00_);_(* \(#,##0.00\);_(* &quot;-&quot;??_);_(@_)">
                  <c:v>84.9315068493151</c:v>
                </c:pt>
                <c:pt idx="354" c:formatCode="_(* #,##0.00_);_(* \(#,##0.00\);_(* &quot;-&quot;??_);_(@_)">
                  <c:v>84.0182648401827</c:v>
                </c:pt>
                <c:pt idx="355" c:formatCode="_(* #,##0.00_);_(* \(#,##0.00\);_(* &quot;-&quot;??_);_(@_)">
                  <c:v>81.7351598173516</c:v>
                </c:pt>
                <c:pt idx="356" c:formatCode="_(* #,##0.00_);_(* \(#,##0.00\);_(* &quot;-&quot;??_);_(@_)">
                  <c:v>80.8219178082192</c:v>
                </c:pt>
                <c:pt idx="357" c:formatCode="_(* #,##0.00_);_(* \(#,##0.00\);_(* &quot;-&quot;??_);_(@_)">
                  <c:v>79.6803652968037</c:v>
                </c:pt>
                <c:pt idx="358" c:formatCode="_(* #,##0.00_);_(* \(#,##0.00\);_(* &quot;-&quot;??_);_(@_)">
                  <c:v>79.6803652968037</c:v>
                </c:pt>
                <c:pt idx="359" c:formatCode="_(* #,##0.00_);_(* \(#,##0.00\);_(* &quot;-&quot;??_);_(@_)">
                  <c:v>79.6803652968037</c:v>
                </c:pt>
                <c:pt idx="360" c:formatCode="_(* #,##0.00_);_(* \(#,##0.00\);_(* &quot;-&quot;??_);_(@_)">
                  <c:v>80.5936073059361</c:v>
                </c:pt>
                <c:pt idx="361" c:formatCode="_(* #,##0.00_);_(* \(#,##0.00\);_(* &quot;-&quot;??_);_(@_)">
                  <c:v>80.5936073059361</c:v>
                </c:pt>
                <c:pt idx="362" c:formatCode="_(* #,##0.00_);_(* \(#,##0.00\);_(* &quot;-&quot;??_);_(@_)">
                  <c:v>78.5388127853881</c:v>
                </c:pt>
                <c:pt idx="363" c:formatCode="_(* #,##0.00_);_(* \(#,##0.00\);_(* &quot;-&quot;??_);_(@_)">
                  <c:v>79.2237442922375</c:v>
                </c:pt>
                <c:pt idx="364" c:formatCode="_(* #,##0.00_);_(* \(#,##0.00\);_(* &quot;-&quot;??_);_(@_)">
                  <c:v>79.4520547945205</c:v>
                </c:pt>
                <c:pt idx="365" c:formatCode="_(* #,##0.00_);_(* \(#,##0.00\);_(* &quot;-&quot;??_);_(@_)">
                  <c:v>79.9086757990868</c:v>
                </c:pt>
                <c:pt idx="366" c:formatCode="_(* #,##0.00_);_(* \(#,##0.00\);_(* &quot;-&quot;??_);_(@_)">
                  <c:v>79.4520547945205</c:v>
                </c:pt>
                <c:pt idx="367" c:formatCode="_(* #,##0.00_);_(* \(#,##0.00\);_(* &quot;-&quot;??_);_(@_)">
                  <c:v>77.3972602739726</c:v>
                </c:pt>
                <c:pt idx="368" c:formatCode="_(* #,##0.00_);_(* \(#,##0.00\);_(* &quot;-&quot;??_);_(@_)">
                  <c:v>76.9406392694064</c:v>
                </c:pt>
                <c:pt idx="369" c:formatCode="_(* #,##0.00_);_(* \(#,##0.00\);_(* &quot;-&quot;??_);_(@_)">
                  <c:v>76.2557077625571</c:v>
                </c:pt>
                <c:pt idx="370" c:formatCode="_(* #,##0.00_);_(* \(#,##0.00\);_(* &quot;-&quot;??_);_(@_)">
                  <c:v>76.2557077625571</c:v>
                </c:pt>
                <c:pt idx="371" c:formatCode="_(* #,##0.00_);_(* \(#,##0.00\);_(* &quot;-&quot;??_);_(@_)">
                  <c:v>76.2557077625571</c:v>
                </c:pt>
                <c:pt idx="372" c:formatCode="_(* #,##0.00_);_(* \(#,##0.00\);_(* &quot;-&quot;??_);_(@_)">
                  <c:v>76.7123287671233</c:v>
                </c:pt>
                <c:pt idx="373" c:formatCode="_(* #,##0.00_);_(* \(#,##0.00\);_(* &quot;-&quot;??_);_(@_)">
                  <c:v>77.6255707762557</c:v>
                </c:pt>
                <c:pt idx="374" c:formatCode="_(* #,##0.00_);_(* \(#,##0.00\);_(* &quot;-&quot;??_);_(@_)">
                  <c:v>75.3424657534247</c:v>
                </c:pt>
                <c:pt idx="375" c:formatCode="_(* #,##0.00_);_(* \(#,##0.00\);_(* &quot;-&quot;??_);_(@_)">
                  <c:v>76.7123287671233</c:v>
                </c:pt>
                <c:pt idx="376" c:formatCode="_(* #,##0.00_);_(* \(#,##0.00\);_(* &quot;-&quot;??_);_(@_)">
                  <c:v>76.4840182648402</c:v>
                </c:pt>
                <c:pt idx="377" c:formatCode="_(* #,##0.00_);_(* \(#,##0.00\);_(* &quot;-&quot;??_);_(@_)">
                  <c:v>76.4840182648402</c:v>
                </c:pt>
                <c:pt idx="378" c:formatCode="_(* #,##0.00_);_(* \(#,##0.00\);_(* &quot;-&quot;??_);_(@_)">
                  <c:v>76.7123287671233</c:v>
                </c:pt>
                <c:pt idx="379" c:formatCode="_(* #,##0.00_);_(* \(#,##0.00\);_(* &quot;-&quot;??_);_(@_)">
                  <c:v>77.6255707762557</c:v>
                </c:pt>
                <c:pt idx="380" c:formatCode="_(* #,##0.00_);_(* \(#,##0.00\);_(* &quot;-&quot;??_);_(@_)">
                  <c:v>77.6255707762557</c:v>
                </c:pt>
                <c:pt idx="381" c:formatCode="_(* #,##0.00_);_(* \(#,##0.00\);_(* &quot;-&quot;??_);_(@_)">
                  <c:v>78.7671232876712</c:v>
                </c:pt>
                <c:pt idx="382" c:formatCode="_(* #,##0.00_);_(* \(#,##0.00\);_(* &quot;-&quot;??_);_(@_)">
                  <c:v>78.0821917808219</c:v>
                </c:pt>
                <c:pt idx="383" c:formatCode="_(* #,##0.00_);_(* \(#,##0.00\);_(* &quot;-&quot;??_);_(@_)">
                  <c:v>76.027397260274</c:v>
                </c:pt>
                <c:pt idx="384" c:formatCode="_(* #,##0.00_);_(* \(#,##0.00\);_(* &quot;-&quot;??_);_(@_)">
                  <c:v>75.7990867579909</c:v>
                </c:pt>
                <c:pt idx="385" c:formatCode="_(* #,##0.00_);_(* \(#,##0.00\);_(* &quot;-&quot;??_);_(@_)">
                  <c:v>76.027397260274</c:v>
                </c:pt>
                <c:pt idx="386" c:formatCode="_(* #,##0.00_);_(* \(#,##0.00\);_(* &quot;-&quot;??_);_(@_)">
                  <c:v>76.2557077625571</c:v>
                </c:pt>
                <c:pt idx="387" c:formatCode="_(* #,##0.00_);_(* \(#,##0.00\);_(* &quot;-&quot;??_);_(@_)">
                  <c:v>76.9406392694064</c:v>
                </c:pt>
                <c:pt idx="388" c:formatCode="_(* #,##0.00_);_(* \(#,##0.00\);_(* &quot;-&quot;??_);_(@_)">
                  <c:v>76.4840182648402</c:v>
                </c:pt>
                <c:pt idx="389" c:formatCode="_(* #,##0.00_);_(* \(#,##0.00\);_(* &quot;-&quot;??_);_(@_)">
                  <c:v>79.6803652968037</c:v>
                </c:pt>
                <c:pt idx="390" c:formatCode="_(* #,##0.00_);_(* \(#,##0.00\);_(* &quot;-&quot;??_);_(@_)">
                  <c:v>78.9954337899543</c:v>
                </c:pt>
                <c:pt idx="391" c:formatCode="_(* #,##0.00_);_(* \(#,##0.00\);_(* &quot;-&quot;??_);_(@_)">
                  <c:v>81.0502283105023</c:v>
                </c:pt>
                <c:pt idx="392" c:formatCode="_(* #,##0.00_);_(* \(#,##0.00\);_(* &quot;-&quot;??_);_(@_)">
                  <c:v>79.9086757990868</c:v>
                </c:pt>
                <c:pt idx="393" c:formatCode="_(* #,##0.00_);_(* \(#,##0.00\);_(* &quot;-&quot;??_);_(@_)">
                  <c:v>79.6803652968037</c:v>
                </c:pt>
                <c:pt idx="394" c:formatCode="_(* #,##0.00_);_(* \(#,##0.00\);_(* &quot;-&quot;??_);_(@_)">
                  <c:v>78.0821917808219</c:v>
                </c:pt>
                <c:pt idx="395" c:formatCode="_(* #,##0.00_);_(* \(#,##0.00\);_(* &quot;-&quot;??_);_(@_)">
                  <c:v>78.310502283105</c:v>
                </c:pt>
                <c:pt idx="396" c:formatCode="_(* #,##0.00_);_(* \(#,##0.00\);_(* &quot;-&quot;??_);_(@_)">
                  <c:v>77.6255707762557</c:v>
                </c:pt>
                <c:pt idx="397" c:formatCode="_(* #,##0.00_);_(* \(#,##0.00\);_(* &quot;-&quot;??_);_(@_)">
                  <c:v>78.0821917808219</c:v>
                </c:pt>
                <c:pt idx="398" c:formatCode="_(* #,##0.00_);_(* \(#,##0.00\);_(* &quot;-&quot;??_);_(@_)">
                  <c:v>78.5388127853881</c:v>
                </c:pt>
                <c:pt idx="399" c:formatCode="_(* #,##0.00_);_(* \(#,##0.00\);_(* &quot;-&quot;??_);_(@_)">
                  <c:v>79.9086757990868</c:v>
                </c:pt>
                <c:pt idx="400" c:formatCode="_(* #,##0.00_);_(* \(#,##0.00\);_(* &quot;-&quot;??_);_(@_)">
                  <c:v>79.6803652968037</c:v>
                </c:pt>
                <c:pt idx="401" c:formatCode="_(* #,##0.00_);_(* \(#,##0.00\);_(* &quot;-&quot;??_);_(@_)">
                  <c:v>78.5388127853881</c:v>
                </c:pt>
                <c:pt idx="402" c:formatCode="_(* #,##0.00_);_(* \(#,##0.00\);_(* &quot;-&quot;??_);_(@_)">
                  <c:v>78.9954337899543</c:v>
                </c:pt>
                <c:pt idx="403" c:formatCode="_(* #,##0.00_);_(* \(#,##0.00\);_(* &quot;-&quot;??_);_(@_)">
                  <c:v>80.1369863013699</c:v>
                </c:pt>
                <c:pt idx="404" c:formatCode="_(* #,##0.00_);_(* \(#,##0.00\);_(* &quot;-&quot;??_);_(@_)">
                  <c:v>78.0821917808219</c:v>
                </c:pt>
                <c:pt idx="405" c:formatCode="_(* #,##0.00_);_(* \(#,##0.00\);_(* &quot;-&quot;??_);_(@_)">
                  <c:v>76.7123287671233</c:v>
                </c:pt>
                <c:pt idx="406" c:formatCode="_(* #,##0.00_);_(* \(#,##0.00\);_(* &quot;-&quot;??_);_(@_)">
                  <c:v>76.7123287671233</c:v>
                </c:pt>
                <c:pt idx="407" c:formatCode="_(* #,##0.00_);_(* \(#,##0.00\);_(* &quot;-&quot;??_);_(@_)">
                  <c:v>76.9406392694064</c:v>
                </c:pt>
                <c:pt idx="408" c:formatCode="_(* #,##0.00_);_(* \(#,##0.00\);_(* &quot;-&quot;??_);_(@_)">
                  <c:v>77.3972602739726</c:v>
                </c:pt>
                <c:pt idx="409" c:formatCode="_(* #,##0.00_);_(* \(#,##0.00\);_(* &quot;-&quot;??_);_(@_)">
                  <c:v>78.310502283105</c:v>
                </c:pt>
                <c:pt idx="410" c:formatCode="_(* #,##0.00_);_(* \(#,##0.00\);_(* &quot;-&quot;??_);_(@_)">
                  <c:v>78.0821917808219</c:v>
                </c:pt>
                <c:pt idx="411" c:formatCode="_(* #,##0.00_);_(* \(#,##0.00\);_(* &quot;-&quot;??_);_(@_)">
                  <c:v>78.310502283105</c:v>
                </c:pt>
                <c:pt idx="412" c:formatCode="_(* #,##0.00_);_(* \(#,##0.00\);_(* &quot;-&quot;??_);_(@_)">
                  <c:v>76.7123287671233</c:v>
                </c:pt>
                <c:pt idx="413" c:formatCode="_(* #,##0.00_);_(* \(#,##0.00\);_(* &quot;-&quot;??_);_(@_)">
                  <c:v>75.7990867579909</c:v>
                </c:pt>
                <c:pt idx="414" c:formatCode="_(* #,##0.00_);_(* \(#,##0.00\);_(* &quot;-&quot;??_);_(@_)">
                  <c:v>77.1689497716895</c:v>
                </c:pt>
                <c:pt idx="415" c:formatCode="_(* #,##0.00_);_(* \(#,##0.00\);_(* &quot;-&quot;??_);_(@_)">
                  <c:v>77.6255707762557</c:v>
                </c:pt>
                <c:pt idx="416" c:formatCode="_(* #,##0.00_);_(* \(#,##0.00\);_(* &quot;-&quot;??_);_(@_)">
                  <c:v>78.5388127853881</c:v>
                </c:pt>
                <c:pt idx="417" c:formatCode="_(* #,##0.00_);_(* \(#,##0.00\);_(* &quot;-&quot;??_);_(@_)">
                  <c:v>78.0821917808219</c:v>
                </c:pt>
                <c:pt idx="418" c:formatCode="_(* #,##0.00_);_(* \(#,##0.00\);_(* &quot;-&quot;??_);_(@_)">
                  <c:v>78.0821917808219</c:v>
                </c:pt>
                <c:pt idx="419" c:formatCode="_(* #,##0.00_);_(* \(#,##0.00\);_(* &quot;-&quot;??_);_(@_)">
                  <c:v>77.3972602739726</c:v>
                </c:pt>
                <c:pt idx="420" c:formatCode="_(* #,##0.00_);_(* \(#,##0.00\);_(* &quot;-&quot;??_);_(@_)">
                  <c:v>76.4840182648402</c:v>
                </c:pt>
                <c:pt idx="421" c:formatCode="_(* #,##0.00_);_(* \(#,##0.00\);_(* &quot;-&quot;??_);_(@_)">
                  <c:v>76.7123287671233</c:v>
                </c:pt>
                <c:pt idx="422" c:formatCode="_(* #,##0.00_);_(* \(#,##0.00\);_(* &quot;-&quot;??_);_(@_)">
                  <c:v>76.4840182648402</c:v>
                </c:pt>
                <c:pt idx="423" c:formatCode="_(* #,##0.00_);_(* \(#,##0.00\);_(* &quot;-&quot;??_);_(@_)">
                  <c:v>77.1689497716895</c:v>
                </c:pt>
                <c:pt idx="424" c:formatCode="_(* #,##0.00_);_(* \(#,##0.00\);_(* &quot;-&quot;??_);_(@_)">
                  <c:v>78.0821917808219</c:v>
                </c:pt>
                <c:pt idx="425" c:formatCode="_(* #,##0.00_);_(* \(#,##0.00\);_(* &quot;-&quot;??_);_(@_)">
                  <c:v>77.1689497716895</c:v>
                </c:pt>
                <c:pt idx="426" c:formatCode="_(* #,##0.00_);_(* \(#,##0.00\);_(* &quot;-&quot;??_);_(@_)">
                  <c:v>78.7671232876712</c:v>
                </c:pt>
                <c:pt idx="427" c:formatCode="_(* #,##0.00_);_(* \(#,##0.00\);_(* &quot;-&quot;??_);_(@_)">
                  <c:v>78.7671232876712</c:v>
                </c:pt>
                <c:pt idx="428" c:formatCode="_(* #,##0.00_);_(* \(#,##0.00\);_(* &quot;-&quot;??_);_(@_)">
                  <c:v>79.4520547945205</c:v>
                </c:pt>
                <c:pt idx="429" c:formatCode="_(* #,##0.00_);_(* \(#,##0.00\);_(* &quot;-&quot;??_);_(@_)">
                  <c:v>78.9954337899543</c:v>
                </c:pt>
                <c:pt idx="430" c:formatCode="_(* #,##0.00_);_(* \(#,##0.00\);_(* &quot;-&quot;??_);_(@_)">
                  <c:v>78.9954337899543</c:v>
                </c:pt>
                <c:pt idx="431" c:formatCode="_(* #,##0.00_);_(* \(#,##0.00\);_(* &quot;-&quot;??_);_(@_)">
                  <c:v>78.5388127853881</c:v>
                </c:pt>
                <c:pt idx="432" c:formatCode="_(* #,##0.00_);_(* \(#,##0.00\);_(* &quot;-&quot;??_);_(@_)">
                  <c:v>78.310502283105</c:v>
                </c:pt>
                <c:pt idx="433" c:formatCode="_(* #,##0.00_);_(* \(#,##0.00\);_(* &quot;-&quot;??_);_(@_)">
                  <c:v>78.310502283105</c:v>
                </c:pt>
                <c:pt idx="434" c:formatCode="_(* #,##0.00_);_(* \(#,##0.00\);_(* &quot;-&quot;??_);_(@_)">
                  <c:v>78.7671232876712</c:v>
                </c:pt>
                <c:pt idx="435" c:formatCode="_(* #,##0.00_);_(* \(#,##0.00\);_(* &quot;-&quot;??_);_(@_)">
                  <c:v>79.4520547945205</c:v>
                </c:pt>
                <c:pt idx="436" c:formatCode="_(* #,##0.00_);_(* \(#,##0.00\);_(* &quot;-&quot;??_);_(@_)">
                  <c:v>78.9954337899543</c:v>
                </c:pt>
                <c:pt idx="437" c:formatCode="_(* #,##0.00_);_(* \(#,##0.00\);_(* &quot;-&quot;??_);_(@_)">
                  <c:v>80.1369863013699</c:v>
                </c:pt>
                <c:pt idx="438" c:formatCode="_(* #,##0.00_);_(* \(#,##0.00\);_(* &quot;-&quot;??_);_(@_)">
                  <c:v>79.6803652968037</c:v>
                </c:pt>
                <c:pt idx="439" c:formatCode="_(* #,##0.00_);_(* \(#,##0.00\);_(* &quot;-&quot;??_);_(@_)">
                  <c:v>82.4200913242009</c:v>
                </c:pt>
                <c:pt idx="440" c:formatCode="_(* #,##0.00_);_(* \(#,##0.00\);_(* &quot;-&quot;??_);_(@_)">
                  <c:v>83.3333333333333</c:v>
                </c:pt>
                <c:pt idx="441" c:formatCode="_(* #,##0.00_);_(* \(#,##0.00\);_(* &quot;-&quot;??_);_(@_)">
                  <c:v>83.5616438356164</c:v>
                </c:pt>
                <c:pt idx="442" c:formatCode="_(* #,##0.00_);_(* \(#,##0.00\);_(* &quot;-&quot;??_);_(@_)">
                  <c:v>83.7899543378995</c:v>
                </c:pt>
                <c:pt idx="443" c:formatCode="_(* #,##0.00_);_(* \(#,##0.00\);_(* &quot;-&quot;??_);_(@_)">
                  <c:v>83.5616438356164</c:v>
                </c:pt>
                <c:pt idx="444" c:formatCode="_(* #,##0.00_);_(* \(#,##0.00\);_(* &quot;-&quot;??_);_(@_)">
                  <c:v>86.5296803652968</c:v>
                </c:pt>
                <c:pt idx="445" c:formatCode="_(* #,##0.00_);_(* \(#,##0.00\);_(* &quot;-&quot;??_);_(@_)">
                  <c:v>85.8447488584475</c:v>
                </c:pt>
                <c:pt idx="446" c:formatCode="_(* #,##0.00_);_(* \(#,##0.00\);_(* &quot;-&quot;??_);_(@_)">
                  <c:v>86.0730593607306</c:v>
                </c:pt>
                <c:pt idx="447" c:formatCode="_(* #,##0.00_);_(* \(#,##0.00\);_(* &quot;-&quot;??_);_(@_)">
                  <c:v>86.3013698630137</c:v>
                </c:pt>
                <c:pt idx="448" c:formatCode="_(* #,##0.00_);_(* \(#,##0.00\);_(* &quot;-&quot;??_);_(@_)">
                  <c:v>85.6164383561644</c:v>
                </c:pt>
                <c:pt idx="449" c:formatCode="_(* #,##0.00_);_(* \(#,##0.00\);_(* &quot;-&quot;??_);_(@_)">
                  <c:v>85.6164383561644</c:v>
                </c:pt>
                <c:pt idx="450" c:formatCode="_(* #,##0.00_);_(* \(#,##0.00\);_(* &quot;-&quot;??_);_(@_)">
                  <c:v>84.703196347032</c:v>
                </c:pt>
                <c:pt idx="451" c:formatCode="_(* #,##0.00_);_(* \(#,##0.00\);_(* &quot;-&quot;??_);_(@_)">
                  <c:v>85.6164383561644</c:v>
                </c:pt>
                <c:pt idx="452" c:formatCode="_(* #,##0.00_);_(* \(#,##0.00\);_(* &quot;-&quot;??_);_(@_)">
                  <c:v>84.0182648401827</c:v>
                </c:pt>
                <c:pt idx="453" c:formatCode="_(* #,##0.00_);_(* \(#,##0.00\);_(* &quot;-&quot;??_);_(@_)">
                  <c:v>84.703196347032</c:v>
                </c:pt>
                <c:pt idx="454" c:formatCode="_(* #,##0.00_);_(* \(#,##0.00\);_(* &quot;-&quot;??_);_(@_)">
                  <c:v>84.9315068493151</c:v>
                </c:pt>
                <c:pt idx="455" c:formatCode="_(* #,##0.00_);_(* \(#,##0.00\);_(* &quot;-&quot;??_);_(@_)">
                  <c:v>86.0730593607306</c:v>
                </c:pt>
                <c:pt idx="456" c:formatCode="_(* #,##0.00_);_(* \(#,##0.00\);_(* &quot;-&quot;??_);_(@_)">
                  <c:v>86.3013698630137</c:v>
                </c:pt>
                <c:pt idx="457" c:formatCode="_(* #,##0.00_);_(* \(#,##0.00\);_(* &quot;-&quot;??_);_(@_)">
                  <c:v>85.8447488584475</c:v>
                </c:pt>
                <c:pt idx="458" c:formatCode="_(* #,##0.00_);_(* \(#,##0.00\);_(* &quot;-&quot;??_);_(@_)">
                  <c:v>85.8447488584475</c:v>
                </c:pt>
                <c:pt idx="459" c:formatCode="_(* #,##0.00_);_(* \(#,##0.00\);_(* &quot;-&quot;??_);_(@_)">
                  <c:v>85.8447488584475</c:v>
                </c:pt>
                <c:pt idx="460" c:formatCode="_(* #,##0.00_);_(* \(#,##0.00\);_(* &quot;-&quot;??_);_(@_)">
                  <c:v>84.703196347032</c:v>
                </c:pt>
                <c:pt idx="461" c:formatCode="_(* #,##0.00_);_(* \(#,##0.00\);_(* &quot;-&quot;??_);_(@_)">
                  <c:v>84.2465753424658</c:v>
                </c:pt>
                <c:pt idx="462" c:formatCode="_(* #,##0.00_);_(* \(#,##0.00\);_(* &quot;-&quot;??_);_(@_)">
                  <c:v>84.4748858447489</c:v>
                </c:pt>
                <c:pt idx="463" c:formatCode="_(* #,##0.00_);_(* \(#,##0.00\);_(* &quot;-&quot;??_);_(@_)">
                  <c:v>85.3881278538813</c:v>
                </c:pt>
                <c:pt idx="464" c:formatCode="_(* #,##0.00_);_(* \(#,##0.00\);_(* &quot;-&quot;??_);_(@_)">
                  <c:v>84.2465753424658</c:v>
                </c:pt>
                <c:pt idx="465" c:formatCode="_(* #,##0.00_);_(* \(#,##0.00\);_(* &quot;-&quot;??_);_(@_)">
                  <c:v>84.2465753424658</c:v>
                </c:pt>
              </c:numCache>
            </c:numRef>
          </c:val>
          <c:smooth val="0"/>
        </c:ser>
        <c:dLbls>
          <c:showLegendKey val="0"/>
          <c:showVal val="0"/>
          <c:showCatName val="0"/>
          <c:showSerName val="0"/>
          <c:showPercent val="0"/>
          <c:showBubbleSize val="0"/>
        </c:dLbls>
        <c:marker val="0"/>
        <c:smooth val="0"/>
        <c:axId val="924021695"/>
        <c:axId val="1051895807"/>
      </c:lineChart>
      <c:catAx>
        <c:axId val="9240216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51895807"/>
        <c:crosses val="autoZero"/>
        <c:auto val="1"/>
        <c:lblAlgn val="ctr"/>
        <c:lblOffset val="100"/>
        <c:noMultiLvlLbl val="0"/>
      </c:catAx>
      <c:valAx>
        <c:axId val="1051895807"/>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240216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138534339457568"/>
          <c:y val="0.194838145231846"/>
          <c:w val="0.845708223972004"/>
          <c:h val="0.671503353747448"/>
        </c:manualLayout>
      </c:layout>
      <c:lineChart>
        <c:grouping val="standard"/>
        <c:varyColors val="0"/>
        <c:ser>
          <c:idx val="0"/>
          <c:order val="0"/>
          <c:tx>
            <c:strRef>
              <c:f>"Pt"</c:f>
              <c:strCache>
                <c:ptCount val="1"/>
                <c:pt idx="0">
                  <c:v>Pt</c:v>
                </c:pt>
              </c:strCache>
            </c:strRef>
          </c:tx>
          <c:spPr>
            <a:ln w="28575" cap="rnd">
              <a:solidFill>
                <a:schemeClr val="accent1"/>
              </a:solidFill>
              <a:round/>
            </a:ln>
            <a:effectLst/>
          </c:spPr>
          <c:marker>
            <c:symbol val="none"/>
          </c:marker>
          <c:dLbls>
            <c:delete val="1"/>
          </c:dLbls>
          <c:val>
            <c:numRef>
              <c:f>Data!$K$4:$K$468</c:f>
              <c:numCache>
                <c:formatCode>0.00%</c:formatCode>
                <c:ptCount val="465"/>
                <c:pt idx="0">
                  <c:v>-0.0062199604184337</c:v>
                </c:pt>
                <c:pt idx="1">
                  <c:v>-0.0165007112375533</c:v>
                </c:pt>
                <c:pt idx="2">
                  <c:v>0.00173560890945907</c:v>
                </c:pt>
                <c:pt idx="3">
                  <c:v>0.00115506786023679</c:v>
                </c:pt>
                <c:pt idx="4">
                  <c:v>0.00490337467551197</c:v>
                </c:pt>
                <c:pt idx="5">
                  <c:v>0.0163605051664753</c:v>
                </c:pt>
                <c:pt idx="6">
                  <c:v>0.0172267720982773</c:v>
                </c:pt>
                <c:pt idx="7">
                  <c:v>0.000555247084952804</c:v>
                </c:pt>
                <c:pt idx="8">
                  <c:v>0.00610432852386238</c:v>
                </c:pt>
                <c:pt idx="9">
                  <c:v>-0.00504688361831224</c:v>
                </c:pt>
                <c:pt idx="10">
                  <c:v>0.0125564764254235</c:v>
                </c:pt>
                <c:pt idx="11">
                  <c:v>0.00437996167533534</c:v>
                </c:pt>
                <c:pt idx="12">
                  <c:v>-0.0128100299809212</c:v>
                </c:pt>
                <c:pt idx="13">
                  <c:v>0.00855880728879072</c:v>
                </c:pt>
                <c:pt idx="14">
                  <c:v>-0.00656994251300301</c:v>
                </c:pt>
                <c:pt idx="15">
                  <c:v>-0.0151556902728024</c:v>
                </c:pt>
                <c:pt idx="16">
                  <c:v>0.0145495243424734</c:v>
                </c:pt>
                <c:pt idx="17">
                  <c:v>-0.0151682294539437</c:v>
                </c:pt>
                <c:pt idx="18">
                  <c:v>0.00616073928871465</c:v>
                </c:pt>
                <c:pt idx="19">
                  <c:v>-0.00139159476760367</c:v>
                </c:pt>
                <c:pt idx="20">
                  <c:v>0.0192307692307692</c:v>
                </c:pt>
                <c:pt idx="21">
                  <c:v>0.00273448181569593</c:v>
                </c:pt>
                <c:pt idx="22">
                  <c:v>0.00272702481592582</c:v>
                </c:pt>
                <c:pt idx="23">
                  <c:v>0.0027196083763938</c:v>
                </c:pt>
                <c:pt idx="24">
                  <c:v>-0.00135611608353675</c:v>
                </c:pt>
                <c:pt idx="25">
                  <c:v>0.0103204780010864</c:v>
                </c:pt>
                <c:pt idx="26">
                  <c:v>-0.0010752688172043</c:v>
                </c:pt>
                <c:pt idx="27">
                  <c:v>-0.0165500538213132</c:v>
                </c:pt>
                <c:pt idx="28">
                  <c:v>-0.0127240388562047</c:v>
                </c:pt>
                <c:pt idx="29">
                  <c:v>0.0141352549889135</c:v>
                </c:pt>
                <c:pt idx="30">
                  <c:v>0.000546597430992074</c:v>
                </c:pt>
                <c:pt idx="31">
                  <c:v>-0.000273149412728763</c:v>
                </c:pt>
                <c:pt idx="32">
                  <c:v>0.00901639344262295</c:v>
                </c:pt>
                <c:pt idx="33">
                  <c:v>-0.00595721635526672</c:v>
                </c:pt>
                <c:pt idx="34">
                  <c:v>0.00868973031871427</c:v>
                </c:pt>
                <c:pt idx="35">
                  <c:v>-0.0326500850684599</c:v>
                </c:pt>
                <c:pt idx="36">
                  <c:v>-0.00390843104410944</c:v>
                </c:pt>
                <c:pt idx="37">
                  <c:v>-0.000840807174887892</c:v>
                </c:pt>
                <c:pt idx="38">
                  <c:v>0.0131837307152875</c:v>
                </c:pt>
                <c:pt idx="39">
                  <c:v>0.00110741971207087</c:v>
                </c:pt>
                <c:pt idx="40">
                  <c:v>0.0188053097345133</c:v>
                </c:pt>
                <c:pt idx="41">
                  <c:v>0.00407166123778502</c:v>
                </c:pt>
                <c:pt idx="42">
                  <c:v>-0.0118951067856177</c:v>
                </c:pt>
                <c:pt idx="43">
                  <c:v>0.00820793433652531</c:v>
                </c:pt>
                <c:pt idx="44">
                  <c:v>-0.0119402985074627</c:v>
                </c:pt>
                <c:pt idx="45">
                  <c:v>-0.00796484482285087</c:v>
                </c:pt>
                <c:pt idx="46">
                  <c:v>-0.00193798449612403</c:v>
                </c:pt>
                <c:pt idx="47">
                  <c:v>-0.0210818307905687</c:v>
                </c:pt>
                <c:pt idx="48">
                  <c:v>0.00935109096061207</c:v>
                </c:pt>
                <c:pt idx="49">
                  <c:v>-0.0140370578326783</c:v>
                </c:pt>
                <c:pt idx="50">
                  <c:v>-0.0313211845102506</c:v>
                </c:pt>
                <c:pt idx="51">
                  <c:v>-0.00382128159905938</c:v>
                </c:pt>
                <c:pt idx="52">
                  <c:v>0.00354086751254057</c:v>
                </c:pt>
                <c:pt idx="53">
                  <c:v>0.0126433401940606</c:v>
                </c:pt>
                <c:pt idx="54">
                  <c:v>0.0137921022067364</c:v>
                </c:pt>
                <c:pt idx="55">
                  <c:v>-0.00415294286123443</c:v>
                </c:pt>
                <c:pt idx="56">
                  <c:v>0.0109289617486339</c:v>
                </c:pt>
                <c:pt idx="57">
                  <c:v>-0.00113798008534851</c:v>
                </c:pt>
                <c:pt idx="58">
                  <c:v>-0.00313301053830817</c:v>
                </c:pt>
                <c:pt idx="59">
                  <c:v>-0.00257142857142857</c:v>
                </c:pt>
                <c:pt idx="60">
                  <c:v>-0.00257805786307648</c:v>
                </c:pt>
                <c:pt idx="61">
                  <c:v>0.016082711085583</c:v>
                </c:pt>
                <c:pt idx="62">
                  <c:v>-0.000565291124929339</c:v>
                </c:pt>
                <c:pt idx="63">
                  <c:v>-0.00169683257918552</c:v>
                </c:pt>
                <c:pt idx="64">
                  <c:v>0.0124645892351275</c:v>
                </c:pt>
                <c:pt idx="65">
                  <c:v>0.00419697817571349</c:v>
                </c:pt>
                <c:pt idx="66">
                  <c:v>-0.000557258289217052</c:v>
                </c:pt>
                <c:pt idx="67">
                  <c:v>-0.004739336492891</c:v>
                </c:pt>
                <c:pt idx="68">
                  <c:v>0.0156862745098039</c:v>
                </c:pt>
                <c:pt idx="69">
                  <c:v>-0.0159955874241589</c:v>
                </c:pt>
                <c:pt idx="70">
                  <c:v>-0.007847533632287</c:v>
                </c:pt>
                <c:pt idx="71">
                  <c:v>0.00338983050847458</c:v>
                </c:pt>
                <c:pt idx="72">
                  <c:v>0.0104166666666667</c:v>
                </c:pt>
                <c:pt idx="73">
                  <c:v>-0.00306492059069379</c:v>
                </c:pt>
                <c:pt idx="74">
                  <c:v>-0.00419228619340414</c:v>
                </c:pt>
                <c:pt idx="75">
                  <c:v>-0.00477126017401067</c:v>
                </c:pt>
                <c:pt idx="76">
                  <c:v>0.0169204737732657</c:v>
                </c:pt>
                <c:pt idx="77">
                  <c:v>0.007210205213533</c:v>
                </c:pt>
                <c:pt idx="78">
                  <c:v>0.00357929515418502</c:v>
                </c:pt>
                <c:pt idx="79">
                  <c:v>0.00164609053497942</c:v>
                </c:pt>
                <c:pt idx="80">
                  <c:v>-0.0112298000547795</c:v>
                </c:pt>
                <c:pt idx="81">
                  <c:v>0.0110415512465374</c:v>
                </c:pt>
                <c:pt idx="82">
                  <c:v>0.00806606280788854</c:v>
                </c:pt>
                <c:pt idx="83">
                  <c:v>0.0181284483461528</c:v>
                </c:pt>
                <c:pt idx="84">
                  <c:v>-0.00732514682327818</c:v>
                </c:pt>
                <c:pt idx="85">
                  <c:v>-0.00285056581042121</c:v>
                </c:pt>
                <c:pt idx="86">
                  <c:v>-0.0163593997777753</c:v>
                </c:pt>
                <c:pt idx="87">
                  <c:v>-0.0327091272996464</c:v>
                </c:pt>
                <c:pt idx="88">
                  <c:v>0.0117517006802721</c:v>
                </c:pt>
                <c:pt idx="89">
                  <c:v>0.00603452623085844</c:v>
                </c:pt>
                <c:pt idx="90">
                  <c:v>0.000222779170147642</c:v>
                </c:pt>
                <c:pt idx="91">
                  <c:v>-0.0112868199788407</c:v>
                </c:pt>
                <c:pt idx="92">
                  <c:v>-0.00274832031447999</c:v>
                </c:pt>
                <c:pt idx="93">
                  <c:v>-0.00364252435408728</c:v>
                </c:pt>
                <c:pt idx="94">
                  <c:v>-0.00371252054639231</c:v>
                </c:pt>
                <c:pt idx="95">
                  <c:v>0.00597354572607026</c:v>
                </c:pt>
                <c:pt idx="96">
                  <c:v>0.000282765446062491</c:v>
                </c:pt>
                <c:pt idx="97">
                  <c:v>-0.00183745583038869</c:v>
                </c:pt>
                <c:pt idx="98">
                  <c:v>0.00355706598697251</c:v>
                </c:pt>
                <c:pt idx="99">
                  <c:v>-0.0105995100971904</c:v>
                </c:pt>
                <c:pt idx="100">
                  <c:v>0.00755847119224187</c:v>
                </c:pt>
                <c:pt idx="101">
                  <c:v>0.00778485491861288</c:v>
                </c:pt>
                <c:pt idx="102">
                  <c:v>-0.00589887640449438</c:v>
                </c:pt>
                <c:pt idx="103">
                  <c:v>0.017236507487991</c:v>
                </c:pt>
                <c:pt idx="104">
                  <c:v>0.000749999999999949</c:v>
                </c:pt>
                <c:pt idx="105">
                  <c:v>0.0171260443556223</c:v>
                </c:pt>
                <c:pt idx="106">
                  <c:v>-0.00750463923152494</c:v>
                </c:pt>
                <c:pt idx="107">
                  <c:v>-0.00148478099480329</c:v>
                </c:pt>
                <c:pt idx="108">
                  <c:v>0.00121162054247559</c:v>
                </c:pt>
                <c:pt idx="109">
                  <c:v>-0.0034764432465139</c:v>
                </c:pt>
                <c:pt idx="110">
                  <c:v>0.0121547998211555</c:v>
                </c:pt>
                <c:pt idx="111">
                  <c:v>-0.00556267553786167</c:v>
                </c:pt>
                <c:pt idx="112">
                  <c:v>0.00910362225451749</c:v>
                </c:pt>
                <c:pt idx="113">
                  <c:v>-0.00464661286378085</c:v>
                </c:pt>
                <c:pt idx="114">
                  <c:v>-0.0182910182910183</c:v>
                </c:pt>
                <c:pt idx="115">
                  <c:v>-0.00184649610678528</c:v>
                </c:pt>
                <c:pt idx="116">
                  <c:v>-0.0101299395992601</c:v>
                </c:pt>
                <c:pt idx="117">
                  <c:v>-0.0102167182662539</c:v>
                </c:pt>
                <c:pt idx="118">
                  <c:v>-0.000767765234452702</c:v>
                </c:pt>
                <c:pt idx="119">
                  <c:v>-0.0150825270347183</c:v>
                </c:pt>
                <c:pt idx="120">
                  <c:v>0.0105923143600115</c:v>
                </c:pt>
                <c:pt idx="121">
                  <c:v>-0.00393405877072093</c:v>
                </c:pt>
                <c:pt idx="122">
                  <c:v>-0.0236229512902208</c:v>
                </c:pt>
                <c:pt idx="123">
                  <c:v>-0.00752587017873939</c:v>
                </c:pt>
                <c:pt idx="124">
                  <c:v>-0.00841232227488154</c:v>
                </c:pt>
                <c:pt idx="125">
                  <c:v>0.0115485721113635</c:v>
                </c:pt>
                <c:pt idx="126">
                  <c:v>0.0185868775581319</c:v>
                </c:pt>
                <c:pt idx="127">
                  <c:v>-0.00115968920329352</c:v>
                </c:pt>
                <c:pt idx="128">
                  <c:v>-0.00179960524788106</c:v>
                </c:pt>
                <c:pt idx="129">
                  <c:v>0.00235533585344574</c:v>
                </c:pt>
                <c:pt idx="130">
                  <c:v>0.0101244524382815</c:v>
                </c:pt>
                <c:pt idx="131">
                  <c:v>-0.00812751292360718</c:v>
                </c:pt>
                <c:pt idx="132">
                  <c:v>0.0095839244867824</c:v>
                </c:pt>
                <c:pt idx="133">
                  <c:v>-0.003957783641161</c:v>
                </c:pt>
                <c:pt idx="134">
                  <c:v>-0.00725597466167573</c:v>
                </c:pt>
                <c:pt idx="135">
                  <c:v>0.00458263240327157</c:v>
                </c:pt>
                <c:pt idx="136">
                  <c:v>0.0138006698233053</c:v>
                </c:pt>
                <c:pt idx="137">
                  <c:v>0.00478441647206235</c:v>
                </c:pt>
                <c:pt idx="138">
                  <c:v>-0.00116206564253725</c:v>
                </c:pt>
                <c:pt idx="139">
                  <c:v>0.00649811299338841</c:v>
                </c:pt>
                <c:pt idx="140">
                  <c:v>-0.00290386241894564</c:v>
                </c:pt>
                <c:pt idx="141">
                  <c:v>0.00376056776090711</c:v>
                </c:pt>
                <c:pt idx="142">
                  <c:v>0.00507042253521127</c:v>
                </c:pt>
                <c:pt idx="143">
                  <c:v>0.00616591928251121</c:v>
                </c:pt>
                <c:pt idx="144">
                  <c:v>-0.00300835654596105</c:v>
                </c:pt>
                <c:pt idx="145">
                  <c:v>0.00972284309342875</c:v>
                </c:pt>
                <c:pt idx="146">
                  <c:v>-0.00694521306032095</c:v>
                </c:pt>
                <c:pt idx="147">
                  <c:v>-0.0027585053916242</c:v>
                </c:pt>
                <c:pt idx="148">
                  <c:v>-0.00502933780385583</c:v>
                </c:pt>
                <c:pt idx="149">
                  <c:v>0.00564448188711034</c:v>
                </c:pt>
                <c:pt idx="150">
                  <c:v>0.00360224512021448</c:v>
                </c:pt>
                <c:pt idx="151">
                  <c:v>-0.00882025598219249</c:v>
                </c:pt>
                <c:pt idx="152">
                  <c:v>-0.033085366195997</c:v>
                </c:pt>
                <c:pt idx="153">
                  <c:v>-0.00186967983184496</c:v>
                </c:pt>
                <c:pt idx="154">
                  <c:v>-0.00116346713205352</c:v>
                </c:pt>
                <c:pt idx="155">
                  <c:v>0.0218404193360513</c:v>
                </c:pt>
                <c:pt idx="156">
                  <c:v>0.0085494442861214</c:v>
                </c:pt>
                <c:pt idx="157">
                  <c:v>0.0107374964679288</c:v>
                </c:pt>
                <c:pt idx="158">
                  <c:v>0.00489236790606654</c:v>
                </c:pt>
                <c:pt idx="159">
                  <c:v>0.00625956322158854</c:v>
                </c:pt>
                <c:pt idx="160">
                  <c:v>0.00525297207630633</c:v>
                </c:pt>
                <c:pt idx="161">
                  <c:v>0.0133388338833883</c:v>
                </c:pt>
                <c:pt idx="162">
                  <c:v>0.000678518116433709</c:v>
                </c:pt>
                <c:pt idx="163">
                  <c:v>0.0172226742609167</c:v>
                </c:pt>
                <c:pt idx="164">
                  <c:v>0.0150646580455939</c:v>
                </c:pt>
                <c:pt idx="165">
                  <c:v>-0.020856317310218</c:v>
                </c:pt>
                <c:pt idx="166">
                  <c:v>-0.0275244124906106</c:v>
                </c:pt>
                <c:pt idx="167">
                  <c:v>0.00413793103448276</c:v>
                </c:pt>
                <c:pt idx="168">
                  <c:v>0.00700549450549451</c:v>
                </c:pt>
                <c:pt idx="169">
                  <c:v>-0.0050470604283181</c:v>
                </c:pt>
                <c:pt idx="170">
                  <c:v>0.0168905950095969</c:v>
                </c:pt>
                <c:pt idx="171">
                  <c:v>-0.00420643908752627</c:v>
                </c:pt>
                <c:pt idx="172">
                  <c:v>0.00140806932033572</c:v>
                </c:pt>
                <c:pt idx="173">
                  <c:v>0.0180628413822941</c:v>
                </c:pt>
                <c:pt idx="174">
                  <c:v>0.00318725099601594</c:v>
                </c:pt>
                <c:pt idx="175">
                  <c:v>-0.0180037066454858</c:v>
                </c:pt>
                <c:pt idx="176">
                  <c:v>-0.017794553788083</c:v>
                </c:pt>
                <c:pt idx="177">
                  <c:v>0.021959923140269</c:v>
                </c:pt>
                <c:pt idx="178">
                  <c:v>-0.0150416330915928</c:v>
                </c:pt>
                <c:pt idx="179">
                  <c:v>-0.0139078265612217</c:v>
                </c:pt>
                <c:pt idx="180">
                  <c:v>0.00456305309734513</c:v>
                </c:pt>
                <c:pt idx="181">
                  <c:v>-0.000137646249139711</c:v>
                </c:pt>
                <c:pt idx="182">
                  <c:v>-0.0158314977973568</c:v>
                </c:pt>
                <c:pt idx="183">
                  <c:v>0.0132885718282277</c:v>
                </c:pt>
                <c:pt idx="184">
                  <c:v>-0.0204307012700166</c:v>
                </c:pt>
                <c:pt idx="185">
                  <c:v>0.00310033821871477</c:v>
                </c:pt>
                <c:pt idx="186">
                  <c:v>-0.0103961787018826</c:v>
                </c:pt>
                <c:pt idx="187">
                  <c:v>-0.0411697898921068</c:v>
                </c:pt>
                <c:pt idx="188">
                  <c:v>-0.0472312703583062</c:v>
                </c:pt>
                <c:pt idx="189">
                  <c:v>-0.0293706293706294</c:v>
                </c:pt>
                <c:pt idx="190">
                  <c:v>0</c:v>
                </c:pt>
                <c:pt idx="191">
                  <c:v>-0.021453730387448</c:v>
                </c:pt>
                <c:pt idx="192">
                  <c:v>-0.00261780104712042</c:v>
                </c:pt>
                <c:pt idx="193">
                  <c:v>0.000656167979002625</c:v>
                </c:pt>
                <c:pt idx="194">
                  <c:v>-0.010655737704918</c:v>
                </c:pt>
                <c:pt idx="195">
                  <c:v>-0.0207125103562552</c:v>
                </c:pt>
                <c:pt idx="196">
                  <c:v>0.0104906937394247</c:v>
                </c:pt>
                <c:pt idx="197">
                  <c:v>0.0130609511051574</c:v>
                </c:pt>
                <c:pt idx="198">
                  <c:v>-0.0115702479338843</c:v>
                </c:pt>
                <c:pt idx="199">
                  <c:v>0.0193979933110368</c:v>
                </c:pt>
                <c:pt idx="200">
                  <c:v>-0.00229658792650919</c:v>
                </c:pt>
                <c:pt idx="201">
                  <c:v>0.0194015126603091</c:v>
                </c:pt>
                <c:pt idx="202">
                  <c:v>-0.0106451612903226</c:v>
                </c:pt>
                <c:pt idx="203">
                  <c:v>0.0143462667101402</c:v>
                </c:pt>
                <c:pt idx="204">
                  <c:v>-0.000964320154291225</c:v>
                </c:pt>
                <c:pt idx="205">
                  <c:v>-0.0131917631917632</c:v>
                </c:pt>
                <c:pt idx="206">
                  <c:v>-0.0110857515487447</c:v>
                </c:pt>
                <c:pt idx="207">
                  <c:v>-0.0131882624464227</c:v>
                </c:pt>
                <c:pt idx="208">
                  <c:v>0.0100233879051119</c:v>
                </c:pt>
                <c:pt idx="209">
                  <c:v>0.0221634138273239</c:v>
                </c:pt>
                <c:pt idx="210">
                  <c:v>0.0132686084142395</c:v>
                </c:pt>
                <c:pt idx="211">
                  <c:v>0.019163206643245</c:v>
                </c:pt>
                <c:pt idx="212">
                  <c:v>0.0263240363522407</c:v>
                </c:pt>
                <c:pt idx="213">
                  <c:v>0.00549618320610687</c:v>
                </c:pt>
                <c:pt idx="214">
                  <c:v>-0.0285453993319162</c:v>
                </c:pt>
                <c:pt idx="215">
                  <c:v>-0.00593935604876524</c:v>
                </c:pt>
                <c:pt idx="216">
                  <c:v>0.00786163522012579</c:v>
                </c:pt>
                <c:pt idx="217">
                  <c:v>0.0237129485179407</c:v>
                </c:pt>
                <c:pt idx="218">
                  <c:v>-0.00426699177080159</c:v>
                </c:pt>
                <c:pt idx="219">
                  <c:v>0.0149984695439241</c:v>
                </c:pt>
                <c:pt idx="220">
                  <c:v>0.00180940892641737</c:v>
                </c:pt>
                <c:pt idx="221">
                  <c:v>-0.0201685731487056</c:v>
                </c:pt>
                <c:pt idx="222">
                  <c:v>-0.00353302611367127</c:v>
                </c:pt>
                <c:pt idx="223">
                  <c:v>0.0138739016494528</c:v>
                </c:pt>
                <c:pt idx="224">
                  <c:v>-0.00167249505853733</c:v>
                </c:pt>
                <c:pt idx="225">
                  <c:v>-0.000913798355162961</c:v>
                </c:pt>
                <c:pt idx="226">
                  <c:v>-0.0123475609756098</c:v>
                </c:pt>
                <c:pt idx="227">
                  <c:v>-0.0225343417194011</c:v>
                </c:pt>
                <c:pt idx="228">
                  <c:v>0.00742144323385441</c:v>
                </c:pt>
                <c:pt idx="229">
                  <c:v>-0.0289968652037618</c:v>
                </c:pt>
                <c:pt idx="230">
                  <c:v>0.0117836965294592</c:v>
                </c:pt>
                <c:pt idx="231">
                  <c:v>-0.0122846202935546</c:v>
                </c:pt>
                <c:pt idx="232">
                  <c:v>-0.00371507026328541</c:v>
                </c:pt>
                <c:pt idx="233">
                  <c:v>-0.00745784695201038</c:v>
                </c:pt>
                <c:pt idx="234">
                  <c:v>0.00857889578569102</c:v>
                </c:pt>
                <c:pt idx="235">
                  <c:v>-0.00478093843731989</c:v>
                </c:pt>
                <c:pt idx="236">
                  <c:v>0.0148087876322213</c:v>
                </c:pt>
                <c:pt idx="237">
                  <c:v>0.000962155227710071</c:v>
                </c:pt>
                <c:pt idx="238">
                  <c:v>-0.00801025312399872</c:v>
                </c:pt>
                <c:pt idx="239">
                  <c:v>-0.017764857881137</c:v>
                </c:pt>
                <c:pt idx="240">
                  <c:v>0.00263071358105886</c:v>
                </c:pt>
                <c:pt idx="241">
                  <c:v>0.00131190554280092</c:v>
                </c:pt>
                <c:pt idx="242">
                  <c:v>-0.0212905339010809</c:v>
                </c:pt>
                <c:pt idx="243">
                  <c:v>0.0137215528781794</c:v>
                </c:pt>
                <c:pt idx="244">
                  <c:v>-0.0181578078573787</c:v>
                </c:pt>
                <c:pt idx="245">
                  <c:v>-0.00840618695359785</c:v>
                </c:pt>
                <c:pt idx="246">
                  <c:v>-0.0354357409291285</c:v>
                </c:pt>
                <c:pt idx="247">
                  <c:v>-0.0114255580945685</c:v>
                </c:pt>
                <c:pt idx="248">
                  <c:v>0.00995732574679943</c:v>
                </c:pt>
                <c:pt idx="249">
                  <c:v>-0.00633802816901408</c:v>
                </c:pt>
                <c:pt idx="250">
                  <c:v>0.0148830616583983</c:v>
                </c:pt>
                <c:pt idx="251">
                  <c:v>-0.00244413407821229</c:v>
                </c:pt>
                <c:pt idx="252">
                  <c:v>-0.00455022751137557</c:v>
                </c:pt>
                <c:pt idx="253">
                  <c:v>0.00246132208157525</c:v>
                </c:pt>
                <c:pt idx="254">
                  <c:v>0</c:v>
                </c:pt>
                <c:pt idx="255">
                  <c:v>0.00210452472816556</c:v>
                </c:pt>
                <c:pt idx="256">
                  <c:v>-0.0306265313265663</c:v>
                </c:pt>
                <c:pt idx="257">
                  <c:v>-0.0103773244267918</c:v>
                </c:pt>
                <c:pt idx="258">
                  <c:v>0.0176009573986777</c:v>
                </c:pt>
                <c:pt idx="259">
                  <c:v>0</c:v>
                </c:pt>
                <c:pt idx="260">
                  <c:v>0.022588741484403</c:v>
                </c:pt>
                <c:pt idx="261">
                  <c:v>-0.00455820476858345</c:v>
                </c:pt>
                <c:pt idx="262">
                  <c:v>-0.00598802395209581</c:v>
                </c:pt>
                <c:pt idx="263">
                  <c:v>-0.00673281360737066</c:v>
                </c:pt>
                <c:pt idx="264">
                  <c:v>0.0174812700677845</c:v>
                </c:pt>
                <c:pt idx="265">
                  <c:v>0.025070126227209</c:v>
                </c:pt>
                <c:pt idx="266">
                  <c:v>0.0237728749786215</c:v>
                </c:pt>
                <c:pt idx="267">
                  <c:v>0.00163047109923158</c:v>
                </c:pt>
                <c:pt idx="268">
                  <c:v>-0.00629778376719552</c:v>
                </c:pt>
                <c:pt idx="269">
                  <c:v>0.00604229607250755</c:v>
                </c:pt>
                <c:pt idx="270">
                  <c:v>0.0157223890557224</c:v>
                </c:pt>
                <c:pt idx="271">
                  <c:v>0.000781835144475286</c:v>
                </c:pt>
                <c:pt idx="272">
                  <c:v>-0.00106351550960111</c:v>
                </c:pt>
                <c:pt idx="273">
                  <c:v>0.00833316903583646</c:v>
                </c:pt>
                <c:pt idx="274">
                  <c:v>0.0178842606774381</c:v>
                </c:pt>
                <c:pt idx="275">
                  <c:v>-0.00792060188890661</c:v>
                </c:pt>
                <c:pt idx="276">
                  <c:v>0.0208922278588854</c:v>
                </c:pt>
                <c:pt idx="277">
                  <c:v>0.0173478741899795</c:v>
                </c:pt>
                <c:pt idx="278">
                  <c:v>0.00764981139579537</c:v>
                </c:pt>
                <c:pt idx="279">
                  <c:v>-0.00555041628122109</c:v>
                </c:pt>
                <c:pt idx="280">
                  <c:v>-0.0157333333333333</c:v>
                </c:pt>
                <c:pt idx="281">
                  <c:v>0.0194502025668974</c:v>
                </c:pt>
                <c:pt idx="282">
                  <c:v>0.00772558714462299</c:v>
                </c:pt>
                <c:pt idx="283">
                  <c:v>-0.00413983440662373</c:v>
                </c:pt>
                <c:pt idx="284">
                  <c:v>0.00146574287913787</c:v>
                </c:pt>
                <c:pt idx="285">
                  <c:v>0.0149865016942064</c:v>
                </c:pt>
                <c:pt idx="286">
                  <c:v>0.0084822780975462</c:v>
                </c:pt>
                <c:pt idx="287">
                  <c:v>-0.00510663863021928</c:v>
                </c:pt>
                <c:pt idx="288">
                  <c:v>0.00135869565217391</c:v>
                </c:pt>
                <c:pt idx="289">
                  <c:v>-0.00380521634252974</c:v>
                </c:pt>
                <c:pt idx="290">
                  <c:v>-0.0125973098296548</c:v>
                </c:pt>
                <c:pt idx="291">
                  <c:v>0.00194956870390455</c:v>
                </c:pt>
                <c:pt idx="292">
                  <c:v>-0.00600253317913979</c:v>
                </c:pt>
                <c:pt idx="293">
                  <c:v>0.00538627269929209</c:v>
                </c:pt>
                <c:pt idx="294">
                  <c:v>0.0084187968773917</c:v>
                </c:pt>
                <c:pt idx="295">
                  <c:v>0.0241347905282332</c:v>
                </c:pt>
                <c:pt idx="296">
                  <c:v>0.0221609604268564</c:v>
                </c:pt>
                <c:pt idx="297">
                  <c:v>-0.000800403681857</c:v>
                </c:pt>
                <c:pt idx="298">
                  <c:v>-0.00558409519663323</c:v>
                </c:pt>
                <c:pt idx="299">
                  <c:v>-0.00387010909855067</c:v>
                </c:pt>
                <c:pt idx="300">
                  <c:v>0.00717843539408145</c:v>
                </c:pt>
                <c:pt idx="301">
                  <c:v>-0.0229818181818182</c:v>
                </c:pt>
                <c:pt idx="302">
                  <c:v>0.0125055828494864</c:v>
                </c:pt>
                <c:pt idx="303">
                  <c:v>-0.000588148801646817</c:v>
                </c:pt>
                <c:pt idx="304">
                  <c:v>-0.0215506841253494</c:v>
                </c:pt>
                <c:pt idx="305">
                  <c:v>-0.0287195587713442</c:v>
                </c:pt>
                <c:pt idx="306">
                  <c:v>0.00936292479936583</c:v>
                </c:pt>
                <c:pt idx="307">
                  <c:v>0.0199386503067485</c:v>
                </c:pt>
                <c:pt idx="308">
                  <c:v>0.0130827067669173</c:v>
                </c:pt>
                <c:pt idx="309">
                  <c:v>0.00638266290633813</c:v>
                </c:pt>
                <c:pt idx="310">
                  <c:v>-0.00412979351032448</c:v>
                </c:pt>
                <c:pt idx="311">
                  <c:v>-0.00888625592417062</c:v>
                </c:pt>
                <c:pt idx="312">
                  <c:v>0.00777047220561865</c:v>
                </c:pt>
                <c:pt idx="313">
                  <c:v>-0.00845195729537367</c:v>
                </c:pt>
                <c:pt idx="314">
                  <c:v>0.00717810677433827</c:v>
                </c:pt>
                <c:pt idx="315">
                  <c:v>-0.0167008166295471</c:v>
                </c:pt>
                <c:pt idx="316">
                  <c:v>-0.00959151501241226</c:v>
                </c:pt>
                <c:pt idx="317">
                  <c:v>-0.0118127763378563</c:v>
                </c:pt>
                <c:pt idx="318">
                  <c:v>0.00377689184018557</c:v>
                </c:pt>
                <c:pt idx="319">
                  <c:v>0.0132984936981249</c:v>
                </c:pt>
                <c:pt idx="320">
                  <c:v>0.00359801714670556</c:v>
                </c:pt>
                <c:pt idx="321">
                  <c:v>-0.0110697314486778</c:v>
                </c:pt>
                <c:pt idx="322">
                  <c:v>-0.00489072290998013</c:v>
                </c:pt>
                <c:pt idx="323">
                  <c:v>0.00675779450161266</c:v>
                </c:pt>
                <c:pt idx="324">
                  <c:v>0.00740198321891692</c:v>
                </c:pt>
                <c:pt idx="325">
                  <c:v>-0.00499733475479744</c:v>
                </c:pt>
                <c:pt idx="326">
                  <c:v>-0.0258731424605663</c:v>
                </c:pt>
                <c:pt idx="327">
                  <c:v>0.00281227150294039</c:v>
                </c:pt>
                <c:pt idx="328">
                  <c:v>-0.00216872425418945</c:v>
                </c:pt>
                <c:pt idx="329">
                  <c:v>0.00708865502919771</c:v>
                </c:pt>
                <c:pt idx="330">
                  <c:v>-0.00891162790697668</c:v>
                </c:pt>
                <c:pt idx="331">
                  <c:v>-0.00829094003616727</c:v>
                </c:pt>
                <c:pt idx="332">
                  <c:v>0.0124615112816112</c:v>
                </c:pt>
                <c:pt idx="333">
                  <c:v>-0.0126197316515334</c:v>
                </c:pt>
                <c:pt idx="334">
                  <c:v>-0.00528913518221646</c:v>
                </c:pt>
                <c:pt idx="335">
                  <c:v>0.00555203045685279</c:v>
                </c:pt>
                <c:pt idx="336">
                  <c:v>-0.00394383972235368</c:v>
                </c:pt>
                <c:pt idx="337">
                  <c:v>0.00126702565726956</c:v>
                </c:pt>
                <c:pt idx="338">
                  <c:v>0.000632711167352104</c:v>
                </c:pt>
                <c:pt idx="339">
                  <c:v>-0.0132785330382548</c:v>
                </c:pt>
                <c:pt idx="340">
                  <c:v>-0.00897148349887856</c:v>
                </c:pt>
                <c:pt idx="341">
                  <c:v>0.00488845780795341</c:v>
                </c:pt>
                <c:pt idx="342">
                  <c:v>0.00969718028904944</c:v>
                </c:pt>
                <c:pt idx="343">
                  <c:v>0.0019118874790489</c:v>
                </c:pt>
                <c:pt idx="344">
                  <c:v>-0.00326308893030481</c:v>
                </c:pt>
                <c:pt idx="345">
                  <c:v>0.0031142310146778</c:v>
                </c:pt>
                <c:pt idx="346">
                  <c:v>-0.00612642186426452</c:v>
                </c:pt>
                <c:pt idx="347">
                  <c:v>-0.0162393983037285</c:v>
                </c:pt>
                <c:pt idx="348">
                  <c:v>-0.00634402165426058</c:v>
                </c:pt>
                <c:pt idx="349">
                  <c:v>0.0011459404241944</c:v>
                </c:pt>
                <c:pt idx="350">
                  <c:v>-0.011531317042541</c:v>
                </c:pt>
                <c:pt idx="351">
                  <c:v>-0.00744416873449132</c:v>
                </c:pt>
                <c:pt idx="352">
                  <c:v>-0.00807999999999993</c:v>
                </c:pt>
                <c:pt idx="353">
                  <c:v>-0.0157136328198511</c:v>
                </c:pt>
                <c:pt idx="354">
                  <c:v>-0.0177534994878798</c:v>
                </c:pt>
                <c:pt idx="355">
                  <c:v>-0.00355926312130684</c:v>
                </c:pt>
                <c:pt idx="356">
                  <c:v>-0.00139530340872623</c:v>
                </c:pt>
                <c:pt idx="357">
                  <c:v>0.0149296483114197</c:v>
                </c:pt>
                <c:pt idx="358">
                  <c:v>0.00189296162450525</c:v>
                </c:pt>
                <c:pt idx="359">
                  <c:v>0.0079903813122639</c:v>
                </c:pt>
                <c:pt idx="360">
                  <c:v>-0.0152542719459081</c:v>
                </c:pt>
                <c:pt idx="361">
                  <c:v>-0.0136701851531407</c:v>
                </c:pt>
                <c:pt idx="362">
                  <c:v>-0.00350877192982456</c:v>
                </c:pt>
                <c:pt idx="363">
                  <c:v>0.00774647887323944</c:v>
                </c:pt>
                <c:pt idx="364">
                  <c:v>0.00593990216631726</c:v>
                </c:pt>
                <c:pt idx="365">
                  <c:v>-0.00659951372004168</c:v>
                </c:pt>
                <c:pt idx="366">
                  <c:v>-0.0206293706293706</c:v>
                </c:pt>
                <c:pt idx="367">
                  <c:v>0.0107104605498036</c:v>
                </c:pt>
                <c:pt idx="368">
                  <c:v>0.020840692334864</c:v>
                </c:pt>
                <c:pt idx="369">
                  <c:v>-0.0104636678200691</c:v>
                </c:pt>
                <c:pt idx="370">
                  <c:v>0.00489551570761183</c:v>
                </c:pt>
                <c:pt idx="371">
                  <c:v>0.0183522632370135</c:v>
                </c:pt>
                <c:pt idx="372">
                  <c:v>-0.0151170339996582</c:v>
                </c:pt>
                <c:pt idx="373">
                  <c:v>-0.00564140639636959</c:v>
                </c:pt>
                <c:pt idx="374">
                  <c:v>0.00776692254012569</c:v>
                </c:pt>
                <c:pt idx="375">
                  <c:v>0.0070076793640461</c:v>
                </c:pt>
                <c:pt idx="376">
                  <c:v>0.00713769984528115</c:v>
                </c:pt>
                <c:pt idx="377">
                  <c:v>0.0206536804517182</c:v>
                </c:pt>
                <c:pt idx="378">
                  <c:v>-0.00723803917371305</c:v>
                </c:pt>
                <c:pt idx="379">
                  <c:v>-0.000208886433163043</c:v>
                </c:pt>
                <c:pt idx="380">
                  <c:v>-0.00134793597304128</c:v>
                </c:pt>
                <c:pt idx="381">
                  <c:v>-0.0159608570946517</c:v>
                </c:pt>
                <c:pt idx="382">
                  <c:v>-0.0133049859406075</c:v>
                </c:pt>
                <c:pt idx="383">
                  <c:v>-0.00140404531869047</c:v>
                </c:pt>
                <c:pt idx="384">
                  <c:v>0.00481666063423995</c:v>
                </c:pt>
                <c:pt idx="385">
                  <c:v>-0.0113604876697145</c:v>
                </c:pt>
                <c:pt idx="386">
                  <c:v>-0.0119464686098654</c:v>
                </c:pt>
                <c:pt idx="387">
                  <c:v>-0.0149984044250612</c:v>
                </c:pt>
                <c:pt idx="388">
                  <c:v>0.0423326133909287</c:v>
                </c:pt>
                <c:pt idx="389">
                  <c:v>0.00551181102362206</c:v>
                </c:pt>
                <c:pt idx="390">
                  <c:v>0.0234376073307781</c:v>
                </c:pt>
                <c:pt idx="391">
                  <c:v>-0.0066447412578026</c:v>
                </c:pt>
                <c:pt idx="392">
                  <c:v>-0.00374999999999997</c:v>
                </c:pt>
                <c:pt idx="393">
                  <c:v>-0.0203126589575774</c:v>
                </c:pt>
                <c:pt idx="394">
                  <c:v>-0.00017307026652821</c:v>
                </c:pt>
                <c:pt idx="395">
                  <c:v>-0.0140349662454561</c:v>
                </c:pt>
                <c:pt idx="396">
                  <c:v>0.00254217053610296</c:v>
                </c:pt>
                <c:pt idx="397">
                  <c:v>-0.00753012048192771</c:v>
                </c:pt>
                <c:pt idx="398">
                  <c:v>0.00963404735857719</c:v>
                </c:pt>
                <c:pt idx="399">
                  <c:v>-0.00894792030758473</c:v>
                </c:pt>
                <c:pt idx="400">
                  <c:v>-0.000493757494533431</c:v>
                </c:pt>
                <c:pt idx="401">
                  <c:v>-0.00804516584333105</c:v>
                </c:pt>
                <c:pt idx="402">
                  <c:v>0.00953329538986916</c:v>
                </c:pt>
                <c:pt idx="403">
                  <c:v>-0.00352360817477097</c:v>
                </c:pt>
                <c:pt idx="404">
                  <c:v>-0.0101131541725601</c:v>
                </c:pt>
                <c:pt idx="405">
                  <c:v>-0.010802314781739</c:v>
                </c:pt>
                <c:pt idx="406">
                  <c:v>0.0105952707680308</c:v>
                </c:pt>
                <c:pt idx="407">
                  <c:v>0.00421654457745227</c:v>
                </c:pt>
                <c:pt idx="408">
                  <c:v>0.0039497562537807</c:v>
                </c:pt>
                <c:pt idx="409">
                  <c:v>0.00432409442120926</c:v>
                </c:pt>
                <c:pt idx="410">
                  <c:v>-0.00105872388481084</c:v>
                </c:pt>
                <c:pt idx="411">
                  <c:v>-0.0119409312513247</c:v>
                </c:pt>
                <c:pt idx="412">
                  <c:v>-0.00743707093821517</c:v>
                </c:pt>
                <c:pt idx="413">
                  <c:v>0.0129682997118156</c:v>
                </c:pt>
                <c:pt idx="414">
                  <c:v>-0.00513513513513515</c:v>
                </c:pt>
                <c:pt idx="415">
                  <c:v>0.00699895623328898</c:v>
                </c:pt>
                <c:pt idx="416">
                  <c:v>-9.93915815329538e-5</c:v>
                </c:pt>
                <c:pt idx="417">
                  <c:v>0.00253473726063769</c:v>
                </c:pt>
                <c:pt idx="418">
                  <c:v>-0.00828611898017</c:v>
                </c:pt>
                <c:pt idx="419">
                  <c:v>-0.00972648718131821</c:v>
                </c:pt>
                <c:pt idx="420">
                  <c:v>0.00675714656589833</c:v>
                </c:pt>
                <c:pt idx="421">
                  <c:v>-0.00114609075606168</c:v>
                </c:pt>
                <c:pt idx="422">
                  <c:v>0.0339416974434364</c:v>
                </c:pt>
                <c:pt idx="423">
                  <c:v>0.0225207729334573</c:v>
                </c:pt>
                <c:pt idx="424">
                  <c:v>0.0121417670001696</c:v>
                </c:pt>
                <c:pt idx="425">
                  <c:v>0.0112723251683812</c:v>
                </c:pt>
                <c:pt idx="426">
                  <c:v>0.0179128809717887</c:v>
                </c:pt>
                <c:pt idx="427">
                  <c:v>0.0038736979166667</c:v>
                </c:pt>
                <c:pt idx="428">
                  <c:v>0.00486397094588022</c:v>
                </c:pt>
                <c:pt idx="429">
                  <c:v>-0.00353028493981737</c:v>
                </c:pt>
                <c:pt idx="430">
                  <c:v>-0.0168266428321611</c:v>
                </c:pt>
                <c:pt idx="431">
                  <c:v>-0.000955204216073811</c:v>
                </c:pt>
                <c:pt idx="432">
                  <c:v>-0.00586858329761621</c:v>
                </c:pt>
                <c:pt idx="433">
                  <c:v>0.021457234769343</c:v>
                </c:pt>
                <c:pt idx="434">
                  <c:v>0.00749999999999997</c:v>
                </c:pt>
                <c:pt idx="435">
                  <c:v>0.0115368502465277</c:v>
                </c:pt>
                <c:pt idx="436">
                  <c:v>0.00121061518366298</c:v>
                </c:pt>
                <c:pt idx="437">
                  <c:v>0.00747764660960321</c:v>
                </c:pt>
                <c:pt idx="438">
                  <c:v>0.00521129429600152</c:v>
                </c:pt>
                <c:pt idx="439">
                  <c:v>0.00100543563640942</c:v>
                </c:pt>
                <c:pt idx="440">
                  <c:v>0.00772152296054487</c:v>
                </c:pt>
                <c:pt idx="441">
                  <c:v>0.0254166017754244</c:v>
                </c:pt>
                <c:pt idx="442">
                  <c:v>0.0236323319461742</c:v>
                </c:pt>
                <c:pt idx="443">
                  <c:v>0.0142734205762782</c:v>
                </c:pt>
                <c:pt idx="444">
                  <c:v>-0.0249561146869515</c:v>
                </c:pt>
                <c:pt idx="445">
                  <c:v>-0.0211060101419269</c:v>
                </c:pt>
                <c:pt idx="446">
                  <c:v>0.00497799139273403</c:v>
                </c:pt>
                <c:pt idx="447">
                  <c:v>-0.00780821082169216</c:v>
                </c:pt>
                <c:pt idx="448">
                  <c:v>0.00528742699047028</c:v>
                </c:pt>
                <c:pt idx="449">
                  <c:v>-0.0083175340957739</c:v>
                </c:pt>
                <c:pt idx="450">
                  <c:v>0.00394696268886839</c:v>
                </c:pt>
                <c:pt idx="451">
                  <c:v>0.00420787517660784</c:v>
                </c:pt>
                <c:pt idx="452">
                  <c:v>0.00890044349288879</c:v>
                </c:pt>
                <c:pt idx="453">
                  <c:v>0.00770023646395443</c:v>
                </c:pt>
                <c:pt idx="454">
                  <c:v>0.0103489771359808</c:v>
                </c:pt>
                <c:pt idx="455">
                  <c:v>-0.00113149118627923</c:v>
                </c:pt>
                <c:pt idx="456">
                  <c:v>0.00578310379777025</c:v>
                </c:pt>
                <c:pt idx="457">
                  <c:v>0.0183580320094843</c:v>
                </c:pt>
                <c:pt idx="458">
                  <c:v>-0.00680454257059207</c:v>
                </c:pt>
                <c:pt idx="459">
                  <c:v>-0.00693321143071473</c:v>
                </c:pt>
                <c:pt idx="460">
                  <c:v>-0.00359998819676009</c:v>
                </c:pt>
                <c:pt idx="461">
                  <c:v>-0.00852903722569364</c:v>
                </c:pt>
                <c:pt idx="462">
                  <c:v>0.00206099345858601</c:v>
                </c:pt>
                <c:pt idx="463">
                  <c:v>-0.0154226779539765</c:v>
                </c:pt>
                <c:pt idx="464">
                  <c:v>-0.00683003033550706</c:v>
                </c:pt>
              </c:numCache>
            </c:numRef>
          </c:val>
          <c:smooth val="0"/>
        </c:ser>
        <c:ser>
          <c:idx val="1"/>
          <c:order val="1"/>
          <c:tx>
            <c:strRef>
              <c:f>"Cu"</c:f>
              <c:strCache>
                <c:ptCount val="1"/>
                <c:pt idx="0">
                  <c:v>Cu</c:v>
                </c:pt>
              </c:strCache>
            </c:strRef>
          </c:tx>
          <c:spPr>
            <a:ln w="28575" cap="rnd">
              <a:solidFill>
                <a:schemeClr val="accent2"/>
              </a:solidFill>
              <a:round/>
            </a:ln>
            <a:effectLst/>
          </c:spPr>
          <c:marker>
            <c:symbol val="none"/>
          </c:marker>
          <c:dLbls>
            <c:delete val="1"/>
          </c:dLbls>
          <c:val>
            <c:numRef>
              <c:f>Data!$N$4:$N$468</c:f>
              <c:numCache>
                <c:formatCode>0.00%</c:formatCode>
                <c:ptCount val="465"/>
                <c:pt idx="0">
                  <c:v>-0.002283105022831</c:v>
                </c:pt>
                <c:pt idx="1">
                  <c:v>-0.00457665903890171</c:v>
                </c:pt>
                <c:pt idx="2">
                  <c:v>-0.0114942528735632</c:v>
                </c:pt>
                <c:pt idx="3">
                  <c:v>-0.00465116279069758</c:v>
                </c:pt>
                <c:pt idx="4">
                  <c:v>-0.0116822429906542</c:v>
                </c:pt>
                <c:pt idx="5">
                  <c:v>0.0212765957446808</c:v>
                </c:pt>
                <c:pt idx="6">
                  <c:v>0.0185185185185185</c:v>
                </c:pt>
                <c:pt idx="7">
                  <c:v>-0.0090909090909091</c:v>
                </c:pt>
                <c:pt idx="8">
                  <c:v>0.00458715596330265</c:v>
                </c:pt>
                <c:pt idx="9">
                  <c:v>0</c:v>
                </c:pt>
                <c:pt idx="10">
                  <c:v>0.00684931506849321</c:v>
                </c:pt>
                <c:pt idx="11">
                  <c:v>-0.0136054421768709</c:v>
                </c:pt>
                <c:pt idx="12">
                  <c:v>-0.0229885057471264</c:v>
                </c:pt>
                <c:pt idx="13">
                  <c:v>0.00941176470588236</c:v>
                </c:pt>
                <c:pt idx="14">
                  <c:v>0.00932400932400933</c:v>
                </c:pt>
                <c:pt idx="15">
                  <c:v>-0.0300230946882217</c:v>
                </c:pt>
                <c:pt idx="16">
                  <c:v>0.00952380952380953</c:v>
                </c:pt>
                <c:pt idx="17">
                  <c:v>0.0117924528301886</c:v>
                </c:pt>
                <c:pt idx="18">
                  <c:v>0.00932400932400933</c:v>
                </c:pt>
                <c:pt idx="19">
                  <c:v>0.0230946882217089</c:v>
                </c:pt>
                <c:pt idx="20">
                  <c:v>0.0203160270880361</c:v>
                </c:pt>
                <c:pt idx="21">
                  <c:v>0</c:v>
                </c:pt>
                <c:pt idx="22">
                  <c:v>-0.00221238938053093</c:v>
                </c:pt>
                <c:pt idx="23">
                  <c:v>0.0110864745011086</c:v>
                </c:pt>
                <c:pt idx="24">
                  <c:v>0</c:v>
                </c:pt>
                <c:pt idx="25">
                  <c:v>0.0021929824561405</c:v>
                </c:pt>
                <c:pt idx="26">
                  <c:v>-0.0131291028446391</c:v>
                </c:pt>
                <c:pt idx="27">
                  <c:v>0</c:v>
                </c:pt>
                <c:pt idx="28">
                  <c:v>0.00221729490022168</c:v>
                </c:pt>
                <c:pt idx="29">
                  <c:v>0.0221238938053099</c:v>
                </c:pt>
                <c:pt idx="30">
                  <c:v>-0.0151515151515152</c:v>
                </c:pt>
                <c:pt idx="31">
                  <c:v>-0.0175824175824176</c:v>
                </c:pt>
                <c:pt idx="32">
                  <c:v>-0.00447427293064867</c:v>
                </c:pt>
                <c:pt idx="33">
                  <c:v>0.00674157303370792</c:v>
                </c:pt>
                <c:pt idx="34">
                  <c:v>-0.00669642857142863</c:v>
                </c:pt>
                <c:pt idx="35">
                  <c:v>-0.0247191011235956</c:v>
                </c:pt>
                <c:pt idx="36">
                  <c:v>-0.0161290322580646</c:v>
                </c:pt>
                <c:pt idx="37">
                  <c:v>0.00936768149882905</c:v>
                </c:pt>
                <c:pt idx="38">
                  <c:v>0.0278422273781903</c:v>
                </c:pt>
                <c:pt idx="39">
                  <c:v>0.0112866817155758</c:v>
                </c:pt>
                <c:pt idx="40">
                  <c:v>-0.00223214285714301</c:v>
                </c:pt>
                <c:pt idx="41">
                  <c:v>0.00223713646532454</c:v>
                </c:pt>
                <c:pt idx="42">
                  <c:v>0.00223214285714281</c:v>
                </c:pt>
                <c:pt idx="43">
                  <c:v>-0.00222717149220485</c:v>
                </c:pt>
                <c:pt idx="44">
                  <c:v>-0.0401785714285716</c:v>
                </c:pt>
                <c:pt idx="45">
                  <c:v>0.00465116279069778</c:v>
                </c:pt>
                <c:pt idx="46">
                  <c:v>-0.0277777777777778</c:v>
                </c:pt>
                <c:pt idx="47">
                  <c:v>-0.00952380952380953</c:v>
                </c:pt>
                <c:pt idx="48">
                  <c:v>0</c:v>
                </c:pt>
                <c:pt idx="49">
                  <c:v>0</c:v>
                </c:pt>
                <c:pt idx="50">
                  <c:v>-0.00721153846153852</c:v>
                </c:pt>
                <c:pt idx="51">
                  <c:v>0.016949152542373</c:v>
                </c:pt>
                <c:pt idx="52">
                  <c:v>0.0333333333333333</c:v>
                </c:pt>
                <c:pt idx="53">
                  <c:v>-0.00691244239631342</c:v>
                </c:pt>
                <c:pt idx="54">
                  <c:v>-0.0116009280742459</c:v>
                </c:pt>
                <c:pt idx="55">
                  <c:v>0.00938967136150236</c:v>
                </c:pt>
                <c:pt idx="56">
                  <c:v>0.0255813953488373</c:v>
                </c:pt>
                <c:pt idx="57">
                  <c:v>-0.00226757369614508</c:v>
                </c:pt>
                <c:pt idx="58">
                  <c:v>-0.00227272727272743</c:v>
                </c:pt>
                <c:pt idx="59">
                  <c:v>-0.0159453302961274</c:v>
                </c:pt>
                <c:pt idx="60">
                  <c:v>0.00462962962962953</c:v>
                </c:pt>
                <c:pt idx="61">
                  <c:v>-0.0207373271889401</c:v>
                </c:pt>
                <c:pt idx="62">
                  <c:v>0.00470588235294108</c:v>
                </c:pt>
                <c:pt idx="63">
                  <c:v>-0.00702576112412163</c:v>
                </c:pt>
                <c:pt idx="64">
                  <c:v>-0.00471698113207558</c:v>
                </c:pt>
                <c:pt idx="65">
                  <c:v>0.00710900473933655</c:v>
                </c:pt>
                <c:pt idx="66">
                  <c:v>0.0235294117647058</c:v>
                </c:pt>
                <c:pt idx="67">
                  <c:v>0.00689655172413799</c:v>
                </c:pt>
                <c:pt idx="68">
                  <c:v>0.0205479452054794</c:v>
                </c:pt>
                <c:pt idx="69">
                  <c:v>-0.00223713646532434</c:v>
                </c:pt>
                <c:pt idx="70">
                  <c:v>-0.022421524663677</c:v>
                </c:pt>
                <c:pt idx="71">
                  <c:v>-0.0137614678899084</c:v>
                </c:pt>
                <c:pt idx="72">
                  <c:v>-0.00930232558139536</c:v>
                </c:pt>
                <c:pt idx="73">
                  <c:v>0</c:v>
                </c:pt>
                <c:pt idx="74">
                  <c:v>-0.0211267605633803</c:v>
                </c:pt>
                <c:pt idx="75">
                  <c:v>0.0143884892086332</c:v>
                </c:pt>
                <c:pt idx="76">
                  <c:v>0.0236406619385342</c:v>
                </c:pt>
                <c:pt idx="77">
                  <c:v>0.0138568129330253</c:v>
                </c:pt>
                <c:pt idx="78">
                  <c:v>0</c:v>
                </c:pt>
                <c:pt idx="79">
                  <c:v>0</c:v>
                </c:pt>
                <c:pt idx="80">
                  <c:v>-0.0159453302961274</c:v>
                </c:pt>
                <c:pt idx="81">
                  <c:v>-0.0231481481481483</c:v>
                </c:pt>
                <c:pt idx="82">
                  <c:v>0</c:v>
                </c:pt>
                <c:pt idx="83">
                  <c:v>0</c:v>
                </c:pt>
                <c:pt idx="84">
                  <c:v>0</c:v>
                </c:pt>
                <c:pt idx="85">
                  <c:v>0.00236966824644566</c:v>
                </c:pt>
                <c:pt idx="86">
                  <c:v>-0.0236406619385344</c:v>
                </c:pt>
                <c:pt idx="87">
                  <c:v>-0.0338983050847457</c:v>
                </c:pt>
                <c:pt idx="88">
                  <c:v>0.00250626566416035</c:v>
                </c:pt>
                <c:pt idx="89">
                  <c:v>0.00499999999999989</c:v>
                </c:pt>
                <c:pt idx="90">
                  <c:v>0.00248756218905489</c:v>
                </c:pt>
                <c:pt idx="91">
                  <c:v>-0.022332506203474</c:v>
                </c:pt>
                <c:pt idx="92">
                  <c:v>0.00253807106598991</c:v>
                </c:pt>
                <c:pt idx="93">
                  <c:v>0.00759493670886071</c:v>
                </c:pt>
                <c:pt idx="94">
                  <c:v>0.00502512562814071</c:v>
                </c:pt>
                <c:pt idx="95">
                  <c:v>-0.005</c:v>
                </c:pt>
                <c:pt idx="96">
                  <c:v>0.0301507537688441</c:v>
                </c:pt>
                <c:pt idx="97">
                  <c:v>-0.0121951219512195</c:v>
                </c:pt>
                <c:pt idx="98">
                  <c:v>0.0123456790123456</c:v>
                </c:pt>
                <c:pt idx="99">
                  <c:v>-0.0292682926829268</c:v>
                </c:pt>
                <c:pt idx="100">
                  <c:v>0.00753768844221101</c:v>
                </c:pt>
                <c:pt idx="101">
                  <c:v>0.0249376558603493</c:v>
                </c:pt>
                <c:pt idx="102">
                  <c:v>-0.00486618004866191</c:v>
                </c:pt>
                <c:pt idx="103">
                  <c:v>0.019559902200489</c:v>
                </c:pt>
                <c:pt idx="104">
                  <c:v>0</c:v>
                </c:pt>
                <c:pt idx="105">
                  <c:v>0</c:v>
                </c:pt>
                <c:pt idx="106">
                  <c:v>-0.0119904076738609</c:v>
                </c:pt>
                <c:pt idx="107">
                  <c:v>-0.0194174757281554</c:v>
                </c:pt>
                <c:pt idx="108">
                  <c:v>0.0198019801980198</c:v>
                </c:pt>
                <c:pt idx="109">
                  <c:v>0.00485436893203873</c:v>
                </c:pt>
                <c:pt idx="110">
                  <c:v>0</c:v>
                </c:pt>
                <c:pt idx="111">
                  <c:v>-0.0120772946859903</c:v>
                </c:pt>
                <c:pt idx="112">
                  <c:v>0.00244498777506107</c:v>
                </c:pt>
                <c:pt idx="113">
                  <c:v>-0.0121951219512195</c:v>
                </c:pt>
                <c:pt idx="114">
                  <c:v>-0.00246913580246908</c:v>
                </c:pt>
                <c:pt idx="115">
                  <c:v>0.0272277227722773</c:v>
                </c:pt>
                <c:pt idx="116">
                  <c:v>0</c:v>
                </c:pt>
                <c:pt idx="117">
                  <c:v>-0.00963855421686748</c:v>
                </c:pt>
                <c:pt idx="118">
                  <c:v>0.00243309002433085</c:v>
                </c:pt>
                <c:pt idx="119">
                  <c:v>-0.00970873786407768</c:v>
                </c:pt>
                <c:pt idx="120">
                  <c:v>0.00980392156862746</c:v>
                </c:pt>
                <c:pt idx="121">
                  <c:v>-0.00728155339805831</c:v>
                </c:pt>
                <c:pt idx="122">
                  <c:v>-0.00733496332518343</c:v>
                </c:pt>
                <c:pt idx="123">
                  <c:v>0.00985221674876848</c:v>
                </c:pt>
                <c:pt idx="124">
                  <c:v>-0.00975609756097562</c:v>
                </c:pt>
                <c:pt idx="125">
                  <c:v>0.0123152709359608</c:v>
                </c:pt>
                <c:pt idx="126">
                  <c:v>0.0267639902676398</c:v>
                </c:pt>
                <c:pt idx="127">
                  <c:v>0.0118483412322274</c:v>
                </c:pt>
                <c:pt idx="128">
                  <c:v>0.00234192037470742</c:v>
                </c:pt>
                <c:pt idx="129">
                  <c:v>0</c:v>
                </c:pt>
                <c:pt idx="130">
                  <c:v>0.00934579439252337</c:v>
                </c:pt>
                <c:pt idx="131">
                  <c:v>-0.00231481481481497</c:v>
                </c:pt>
                <c:pt idx="132">
                  <c:v>0.023201856148492</c:v>
                </c:pt>
                <c:pt idx="133">
                  <c:v>-0.00907029478458051</c:v>
                </c:pt>
                <c:pt idx="134">
                  <c:v>-0.00915331807780321</c:v>
                </c:pt>
                <c:pt idx="135">
                  <c:v>0.00923787528868361</c:v>
                </c:pt>
                <c:pt idx="136">
                  <c:v>0</c:v>
                </c:pt>
                <c:pt idx="137">
                  <c:v>-0.00228832951945075</c:v>
                </c:pt>
                <c:pt idx="138">
                  <c:v>0.00458715596330265</c:v>
                </c:pt>
                <c:pt idx="139">
                  <c:v>0.002283105022831</c:v>
                </c:pt>
                <c:pt idx="140">
                  <c:v>0.0136674259681095</c:v>
                </c:pt>
                <c:pt idx="141">
                  <c:v>-0.00674157303370792</c:v>
                </c:pt>
                <c:pt idx="142">
                  <c:v>-0.00904977375565612</c:v>
                </c:pt>
                <c:pt idx="143">
                  <c:v>0</c:v>
                </c:pt>
                <c:pt idx="144">
                  <c:v>-0.002283105022831</c:v>
                </c:pt>
                <c:pt idx="145">
                  <c:v>0.0160183066361557</c:v>
                </c:pt>
                <c:pt idx="146">
                  <c:v>-0.0022522522522524</c:v>
                </c:pt>
                <c:pt idx="147">
                  <c:v>0.00225733634311528</c:v>
                </c:pt>
                <c:pt idx="148">
                  <c:v>0.0022522522522522</c:v>
                </c:pt>
                <c:pt idx="149">
                  <c:v>-0.0179775280898877</c:v>
                </c:pt>
                <c:pt idx="150">
                  <c:v>0.00228832951945075</c:v>
                </c:pt>
                <c:pt idx="151">
                  <c:v>-0.0159817351598174</c:v>
                </c:pt>
                <c:pt idx="152">
                  <c:v>-0.0185614849187933</c:v>
                </c:pt>
                <c:pt idx="153">
                  <c:v>-0.0330969267139481</c:v>
                </c:pt>
                <c:pt idx="154">
                  <c:v>-0.0293398533007334</c:v>
                </c:pt>
                <c:pt idx="155">
                  <c:v>-0.00503778337531487</c:v>
                </c:pt>
                <c:pt idx="156">
                  <c:v>-0.0151898734177215</c:v>
                </c:pt>
                <c:pt idx="157">
                  <c:v>0.0334190231362466</c:v>
                </c:pt>
                <c:pt idx="158">
                  <c:v>-0.00248756218905467</c:v>
                </c:pt>
                <c:pt idx="159">
                  <c:v>0.00498753117206994</c:v>
                </c:pt>
                <c:pt idx="160">
                  <c:v>-0.00744416873449138</c:v>
                </c:pt>
                <c:pt idx="161">
                  <c:v>0.0149999999999999</c:v>
                </c:pt>
                <c:pt idx="162">
                  <c:v>-0.0221674876847289</c:v>
                </c:pt>
                <c:pt idx="163">
                  <c:v>0.00503778337531487</c:v>
                </c:pt>
                <c:pt idx="164">
                  <c:v>-0.0100250626566416</c:v>
                </c:pt>
                <c:pt idx="165">
                  <c:v>0.0151898734177214</c:v>
                </c:pt>
                <c:pt idx="166">
                  <c:v>0.00249376558603486</c:v>
                </c:pt>
                <c:pt idx="167">
                  <c:v>0.0174129353233832</c:v>
                </c:pt>
                <c:pt idx="168">
                  <c:v>0.00488997555012236</c:v>
                </c:pt>
                <c:pt idx="169">
                  <c:v>0</c:v>
                </c:pt>
                <c:pt idx="170">
                  <c:v>0.00973236009732361</c:v>
                </c:pt>
                <c:pt idx="171">
                  <c:v>0.0120481927710843</c:v>
                </c:pt>
                <c:pt idx="172">
                  <c:v>-0.0142857142857144</c:v>
                </c:pt>
                <c:pt idx="173">
                  <c:v>-0.00724637681159405</c:v>
                </c:pt>
                <c:pt idx="174">
                  <c:v>-0.0121654501216547</c:v>
                </c:pt>
                <c:pt idx="175">
                  <c:v>-0.00492610837438413</c:v>
                </c:pt>
                <c:pt idx="176">
                  <c:v>0.0198019801980198</c:v>
                </c:pt>
                <c:pt idx="177">
                  <c:v>0.00242718446601937</c:v>
                </c:pt>
                <c:pt idx="178">
                  <c:v>-0.0338983050847457</c:v>
                </c:pt>
                <c:pt idx="179">
                  <c:v>-0.00751879699248127</c:v>
                </c:pt>
                <c:pt idx="180">
                  <c:v>0.00252525252525258</c:v>
                </c:pt>
                <c:pt idx="181">
                  <c:v>-0.0176322418136021</c:v>
                </c:pt>
                <c:pt idx="182">
                  <c:v>0.0102564102564103</c:v>
                </c:pt>
                <c:pt idx="183">
                  <c:v>-0.00253807106598979</c:v>
                </c:pt>
                <c:pt idx="184">
                  <c:v>-0.0381679389312978</c:v>
                </c:pt>
                <c:pt idx="185">
                  <c:v>-0.0052910052910053</c:v>
                </c:pt>
                <c:pt idx="186">
                  <c:v>-0.00265957446808505</c:v>
                </c:pt>
                <c:pt idx="187">
                  <c:v>-0.0746666666666666</c:v>
                </c:pt>
                <c:pt idx="188">
                  <c:v>-0.0403458213256484</c:v>
                </c:pt>
                <c:pt idx="189">
                  <c:v>-0.012012012012012</c:v>
                </c:pt>
                <c:pt idx="190">
                  <c:v>0.0455927051671732</c:v>
                </c:pt>
                <c:pt idx="191">
                  <c:v>-0.0465116279069768</c:v>
                </c:pt>
                <c:pt idx="192">
                  <c:v>-0.00304878048780481</c:v>
                </c:pt>
                <c:pt idx="193">
                  <c:v>-0.0305810397553517</c:v>
                </c:pt>
                <c:pt idx="194">
                  <c:v>-0.00315457413249205</c:v>
                </c:pt>
                <c:pt idx="195">
                  <c:v>-0.0284810126582279</c:v>
                </c:pt>
                <c:pt idx="196">
                  <c:v>0.00325732899022809</c:v>
                </c:pt>
                <c:pt idx="197">
                  <c:v>0.0616883116883117</c:v>
                </c:pt>
                <c:pt idx="198">
                  <c:v>0.018348623853211</c:v>
                </c:pt>
                <c:pt idx="199">
                  <c:v>0.018018018018018</c:v>
                </c:pt>
                <c:pt idx="200">
                  <c:v>-0.0265486725663718</c:v>
                </c:pt>
                <c:pt idx="201">
                  <c:v>0.0333333333333334</c:v>
                </c:pt>
                <c:pt idx="202">
                  <c:v>-0.029325513196481</c:v>
                </c:pt>
                <c:pt idx="203">
                  <c:v>0.0332326283987915</c:v>
                </c:pt>
                <c:pt idx="204">
                  <c:v>-0.00877192982456135</c:v>
                </c:pt>
                <c:pt idx="205">
                  <c:v>-0.00589970501474927</c:v>
                </c:pt>
                <c:pt idx="206">
                  <c:v>-0.0326409495548962</c:v>
                </c:pt>
                <c:pt idx="207">
                  <c:v>-0.0644171779141104</c:v>
                </c:pt>
                <c:pt idx="208">
                  <c:v>0.0622950819672132</c:v>
                </c:pt>
                <c:pt idx="209">
                  <c:v>0.0679012345679011</c:v>
                </c:pt>
                <c:pt idx="210">
                  <c:v>-0.0144508670520231</c:v>
                </c:pt>
                <c:pt idx="211">
                  <c:v>0.0205278592375366</c:v>
                </c:pt>
                <c:pt idx="212">
                  <c:v>0.0603448275862069</c:v>
                </c:pt>
                <c:pt idx="213">
                  <c:v>0.00542005420054201</c:v>
                </c:pt>
                <c:pt idx="214">
                  <c:v>-0.0242587601078167</c:v>
                </c:pt>
                <c:pt idx="215">
                  <c:v>-0.0331491712707183</c:v>
                </c:pt>
                <c:pt idx="216">
                  <c:v>0.02</c:v>
                </c:pt>
                <c:pt idx="217">
                  <c:v>0.00280112044817934</c:v>
                </c:pt>
                <c:pt idx="218">
                  <c:v>-0.00558659217877095</c:v>
                </c:pt>
                <c:pt idx="219">
                  <c:v>-0.00561797752808989</c:v>
                </c:pt>
                <c:pt idx="220">
                  <c:v>-0.00282485875706221</c:v>
                </c:pt>
                <c:pt idx="221">
                  <c:v>-0.0226628895184135</c:v>
                </c:pt>
                <c:pt idx="222">
                  <c:v>-0.0202898550724638</c:v>
                </c:pt>
                <c:pt idx="223">
                  <c:v>0.0236686390532545</c:v>
                </c:pt>
                <c:pt idx="224">
                  <c:v>0.0144508670520231</c:v>
                </c:pt>
                <c:pt idx="225">
                  <c:v>-0.00854700854700849</c:v>
                </c:pt>
                <c:pt idx="226">
                  <c:v>0.00574712643678161</c:v>
                </c:pt>
                <c:pt idx="227">
                  <c:v>-0.0257142857142857</c:v>
                </c:pt>
                <c:pt idx="228">
                  <c:v>-0.00293255131964816</c:v>
                </c:pt>
                <c:pt idx="229">
                  <c:v>-0.0294117647058824</c:v>
                </c:pt>
                <c:pt idx="230">
                  <c:v>0.0030303030303031</c:v>
                </c:pt>
                <c:pt idx="231">
                  <c:v>-0.0120845921450151</c:v>
                </c:pt>
                <c:pt idx="232">
                  <c:v>0.0030581039755351</c:v>
                </c:pt>
                <c:pt idx="233">
                  <c:v>-0.00304878048780481</c:v>
                </c:pt>
                <c:pt idx="234">
                  <c:v>0.036697247706422</c:v>
                </c:pt>
                <c:pt idx="235">
                  <c:v>0</c:v>
                </c:pt>
                <c:pt idx="236">
                  <c:v>0.0501474926253687</c:v>
                </c:pt>
                <c:pt idx="237">
                  <c:v>-0.0112359550561798</c:v>
                </c:pt>
                <c:pt idx="238">
                  <c:v>0.0142045454545454</c:v>
                </c:pt>
                <c:pt idx="239">
                  <c:v>0.00560224089635855</c:v>
                </c:pt>
                <c:pt idx="240">
                  <c:v>-0.0139275766016713</c:v>
                </c:pt>
                <c:pt idx="241">
                  <c:v>-0.00282485875706221</c:v>
                </c:pt>
                <c:pt idx="242">
                  <c:v>-0.0113314447592067</c:v>
                </c:pt>
                <c:pt idx="243">
                  <c:v>0.0114613180515758</c:v>
                </c:pt>
                <c:pt idx="244">
                  <c:v>-0.0254957507082153</c:v>
                </c:pt>
                <c:pt idx="245">
                  <c:v>0</c:v>
                </c:pt>
                <c:pt idx="246">
                  <c:v>-0.0523255813953489</c:v>
                </c:pt>
                <c:pt idx="247">
                  <c:v>0</c:v>
                </c:pt>
                <c:pt idx="248">
                  <c:v>0.0184049079754601</c:v>
                </c:pt>
                <c:pt idx="249">
                  <c:v>-0.0090361445783132</c:v>
                </c:pt>
                <c:pt idx="250">
                  <c:v>0.0182370820668693</c:v>
                </c:pt>
                <c:pt idx="251">
                  <c:v>0.00597014925373135</c:v>
                </c:pt>
                <c:pt idx="252">
                  <c:v>0.0148367952522255</c:v>
                </c:pt>
                <c:pt idx="253">
                  <c:v>0.0116959064327485</c:v>
                </c:pt>
                <c:pt idx="254">
                  <c:v>0</c:v>
                </c:pt>
                <c:pt idx="255">
                  <c:v>0</c:v>
                </c:pt>
                <c:pt idx="256">
                  <c:v>-0.023121387283237</c:v>
                </c:pt>
                <c:pt idx="257">
                  <c:v>-0.00591715976331361</c:v>
                </c:pt>
                <c:pt idx="258">
                  <c:v>0.0238095238095238</c:v>
                </c:pt>
                <c:pt idx="259">
                  <c:v>0</c:v>
                </c:pt>
                <c:pt idx="260">
                  <c:v>0.0261627906976744</c:v>
                </c:pt>
                <c:pt idx="261">
                  <c:v>-0.0339943342776203</c:v>
                </c:pt>
                <c:pt idx="262">
                  <c:v>0</c:v>
                </c:pt>
                <c:pt idx="263">
                  <c:v>0.00586510263929619</c:v>
                </c:pt>
                <c:pt idx="264">
                  <c:v>-0.00874635568513127</c:v>
                </c:pt>
                <c:pt idx="265">
                  <c:v>0.0323529411764705</c:v>
                </c:pt>
                <c:pt idx="266">
                  <c:v>0.00284900284900292</c:v>
                </c:pt>
                <c:pt idx="267">
                  <c:v>0.03125</c:v>
                </c:pt>
                <c:pt idx="268">
                  <c:v>-0.00275482093663906</c:v>
                </c:pt>
                <c:pt idx="269">
                  <c:v>0.0110497237569061</c:v>
                </c:pt>
                <c:pt idx="270">
                  <c:v>0.0136612021857923</c:v>
                </c:pt>
                <c:pt idx="271">
                  <c:v>0.00539083557951483</c:v>
                </c:pt>
                <c:pt idx="272">
                  <c:v>0.0160857908847185</c:v>
                </c:pt>
                <c:pt idx="273">
                  <c:v>-0.0184696569920844</c:v>
                </c:pt>
                <c:pt idx="274">
                  <c:v>0.0188172043010752</c:v>
                </c:pt>
                <c:pt idx="275">
                  <c:v>-0.00263852242744069</c:v>
                </c:pt>
                <c:pt idx="276">
                  <c:v>0.0052910052910053</c:v>
                </c:pt>
                <c:pt idx="277">
                  <c:v>0.0236842105263159</c:v>
                </c:pt>
                <c:pt idx="278">
                  <c:v>-0.00771208226221086</c:v>
                </c:pt>
                <c:pt idx="279">
                  <c:v>-0.0103626943005181</c:v>
                </c:pt>
                <c:pt idx="280">
                  <c:v>-0.0157068062827225</c:v>
                </c:pt>
                <c:pt idx="281">
                  <c:v>0.0159574468085107</c:v>
                </c:pt>
                <c:pt idx="282">
                  <c:v>-0.013089005235602</c:v>
                </c:pt>
                <c:pt idx="283">
                  <c:v>0.0265251989389921</c:v>
                </c:pt>
                <c:pt idx="284">
                  <c:v>-0.00775193798449619</c:v>
                </c:pt>
                <c:pt idx="285">
                  <c:v>0</c:v>
                </c:pt>
                <c:pt idx="286">
                  <c:v>0.0104166666666667</c:v>
                </c:pt>
                <c:pt idx="287">
                  <c:v>0.0206185567010309</c:v>
                </c:pt>
                <c:pt idx="288">
                  <c:v>-0.0303030303030303</c:v>
                </c:pt>
                <c:pt idx="289">
                  <c:v>-0.00781249999999995</c:v>
                </c:pt>
                <c:pt idx="290">
                  <c:v>0</c:v>
                </c:pt>
                <c:pt idx="291">
                  <c:v>-0.005249343832021</c:v>
                </c:pt>
                <c:pt idx="292">
                  <c:v>-0.00791556728232196</c:v>
                </c:pt>
                <c:pt idx="293">
                  <c:v>-0.0132978723404255</c:v>
                </c:pt>
                <c:pt idx="294">
                  <c:v>0.00539083557951483</c:v>
                </c:pt>
                <c:pt idx="295">
                  <c:v>0.0268096514745309</c:v>
                </c:pt>
                <c:pt idx="296">
                  <c:v>-0.00261096605744131</c:v>
                </c:pt>
                <c:pt idx="297">
                  <c:v>-0.00261780104712036</c:v>
                </c:pt>
                <c:pt idx="298">
                  <c:v>0.0183727034120734</c:v>
                </c:pt>
                <c:pt idx="299">
                  <c:v>0</c:v>
                </c:pt>
                <c:pt idx="300">
                  <c:v>0.00515463917525774</c:v>
                </c:pt>
                <c:pt idx="301">
                  <c:v>-0.0128205128205128</c:v>
                </c:pt>
                <c:pt idx="302">
                  <c:v>0.0155844155844156</c:v>
                </c:pt>
                <c:pt idx="303">
                  <c:v>-0.0051150895140665</c:v>
                </c:pt>
                <c:pt idx="304">
                  <c:v>-0.00771208226221086</c:v>
                </c:pt>
                <c:pt idx="305">
                  <c:v>-0.0259067357512954</c:v>
                </c:pt>
                <c:pt idx="306">
                  <c:v>0</c:v>
                </c:pt>
                <c:pt idx="307">
                  <c:v>0.00531914893617022</c:v>
                </c:pt>
                <c:pt idx="308">
                  <c:v>0.0211640211640212</c:v>
                </c:pt>
                <c:pt idx="309">
                  <c:v>-0.00777202072538855</c:v>
                </c:pt>
                <c:pt idx="310">
                  <c:v>0.0130548302872062</c:v>
                </c:pt>
                <c:pt idx="311">
                  <c:v>-0.0103092783505155</c:v>
                </c:pt>
                <c:pt idx="312">
                  <c:v>0.0130208333333334</c:v>
                </c:pt>
                <c:pt idx="313">
                  <c:v>-0.0051413881748072</c:v>
                </c:pt>
                <c:pt idx="314">
                  <c:v>0.00775193798449607</c:v>
                </c:pt>
                <c:pt idx="315">
                  <c:v>-0.0153846153846154</c:v>
                </c:pt>
                <c:pt idx="316">
                  <c:v>0.00260416666666673</c:v>
                </c:pt>
                <c:pt idx="317">
                  <c:v>-0.0181818181818183</c:v>
                </c:pt>
                <c:pt idx="318">
                  <c:v>0.007936507936508</c:v>
                </c:pt>
                <c:pt idx="319">
                  <c:v>0.020997375328084</c:v>
                </c:pt>
                <c:pt idx="320">
                  <c:v>-0.00257069408740366</c:v>
                </c:pt>
                <c:pt idx="321">
                  <c:v>-0.0206185567010309</c:v>
                </c:pt>
                <c:pt idx="322">
                  <c:v>0</c:v>
                </c:pt>
                <c:pt idx="323">
                  <c:v>0.0105263157894737</c:v>
                </c:pt>
                <c:pt idx="324">
                  <c:v>0.0234375000000001</c:v>
                </c:pt>
                <c:pt idx="325">
                  <c:v>-0.00254452926208657</c:v>
                </c:pt>
                <c:pt idx="326">
                  <c:v>-0.0331632653061224</c:v>
                </c:pt>
                <c:pt idx="327">
                  <c:v>0.00263852242744058</c:v>
                </c:pt>
                <c:pt idx="328">
                  <c:v>0</c:v>
                </c:pt>
                <c:pt idx="329">
                  <c:v>0</c:v>
                </c:pt>
                <c:pt idx="330">
                  <c:v>-0.0394736842105263</c:v>
                </c:pt>
                <c:pt idx="331">
                  <c:v>0.00273972602739732</c:v>
                </c:pt>
                <c:pt idx="332">
                  <c:v>0.0245901639344262</c:v>
                </c:pt>
                <c:pt idx="333">
                  <c:v>-0.0266666666666667</c:v>
                </c:pt>
                <c:pt idx="334">
                  <c:v>0</c:v>
                </c:pt>
                <c:pt idx="335">
                  <c:v>0.0136986301369864</c:v>
                </c:pt>
                <c:pt idx="336">
                  <c:v>-0.00270270270270276</c:v>
                </c:pt>
                <c:pt idx="337">
                  <c:v>-0.00542005420054201</c:v>
                </c:pt>
                <c:pt idx="338">
                  <c:v>0.0190735694822889</c:v>
                </c:pt>
                <c:pt idx="339">
                  <c:v>-0.0160427807486631</c:v>
                </c:pt>
                <c:pt idx="340">
                  <c:v>0.0190217391304347</c:v>
                </c:pt>
                <c:pt idx="341">
                  <c:v>0.00533333333333334</c:v>
                </c:pt>
                <c:pt idx="342">
                  <c:v>0.0159151193633952</c:v>
                </c:pt>
                <c:pt idx="343">
                  <c:v>0.0130548302872062</c:v>
                </c:pt>
                <c:pt idx="344">
                  <c:v>-0.00257731958762881</c:v>
                </c:pt>
                <c:pt idx="345">
                  <c:v>0</c:v>
                </c:pt>
                <c:pt idx="346">
                  <c:v>-0.0155038759689923</c:v>
                </c:pt>
                <c:pt idx="347">
                  <c:v>-0.0131233595800526</c:v>
                </c:pt>
                <c:pt idx="348">
                  <c:v>-0.0053191489361701</c:v>
                </c:pt>
                <c:pt idx="349">
                  <c:v>0</c:v>
                </c:pt>
                <c:pt idx="350">
                  <c:v>-0.0053475935828877</c:v>
                </c:pt>
                <c:pt idx="351">
                  <c:v>-0.00537634408602151</c:v>
                </c:pt>
                <c:pt idx="352">
                  <c:v>0.00540540540540541</c:v>
                </c:pt>
                <c:pt idx="353">
                  <c:v>-0.010752688172043</c:v>
                </c:pt>
                <c:pt idx="354">
                  <c:v>-0.0271739130434783</c:v>
                </c:pt>
                <c:pt idx="355">
                  <c:v>-0.0111731843575419</c:v>
                </c:pt>
                <c:pt idx="356">
                  <c:v>-0.0141242937853107</c:v>
                </c:pt>
                <c:pt idx="357">
                  <c:v>0</c:v>
                </c:pt>
                <c:pt idx="358">
                  <c:v>0</c:v>
                </c:pt>
                <c:pt idx="359">
                  <c:v>0.0114613180515758</c:v>
                </c:pt>
                <c:pt idx="360">
                  <c:v>0</c:v>
                </c:pt>
                <c:pt idx="361">
                  <c:v>-0.0254957507082153</c:v>
                </c:pt>
                <c:pt idx="362">
                  <c:v>0.00872093023255821</c:v>
                </c:pt>
                <c:pt idx="363">
                  <c:v>0.0028818443804034</c:v>
                </c:pt>
                <c:pt idx="364">
                  <c:v>0.00574712643678161</c:v>
                </c:pt>
                <c:pt idx="365">
                  <c:v>-0.00571428571428572</c:v>
                </c:pt>
                <c:pt idx="366">
                  <c:v>-0.0258620689655172</c:v>
                </c:pt>
                <c:pt idx="367">
                  <c:v>-0.00589970501474927</c:v>
                </c:pt>
                <c:pt idx="368">
                  <c:v>-0.00890207715133538</c:v>
                </c:pt>
                <c:pt idx="369">
                  <c:v>0</c:v>
                </c:pt>
                <c:pt idx="370">
                  <c:v>0</c:v>
                </c:pt>
                <c:pt idx="371">
                  <c:v>0.00598802395209581</c:v>
                </c:pt>
                <c:pt idx="372">
                  <c:v>0.0119047619047619</c:v>
                </c:pt>
                <c:pt idx="373">
                  <c:v>-0.0294117647058824</c:v>
                </c:pt>
                <c:pt idx="374">
                  <c:v>0.0181818181818182</c:v>
                </c:pt>
                <c:pt idx="375">
                  <c:v>-0.00297619047619041</c:v>
                </c:pt>
                <c:pt idx="376">
                  <c:v>0</c:v>
                </c:pt>
                <c:pt idx="377">
                  <c:v>0.00298507462686561</c:v>
                </c:pt>
                <c:pt idx="378">
                  <c:v>0.0119047619047619</c:v>
                </c:pt>
                <c:pt idx="379">
                  <c:v>0</c:v>
                </c:pt>
                <c:pt idx="380">
                  <c:v>0.0147058823529413</c:v>
                </c:pt>
                <c:pt idx="381">
                  <c:v>-0.00869565217391311</c:v>
                </c:pt>
                <c:pt idx="382">
                  <c:v>-0.0263157894736842</c:v>
                </c:pt>
                <c:pt idx="383">
                  <c:v>-0.00300300300300307</c:v>
                </c:pt>
                <c:pt idx="384">
                  <c:v>0.00301204819277115</c:v>
                </c:pt>
                <c:pt idx="385">
                  <c:v>0.00300300300300294</c:v>
                </c:pt>
                <c:pt idx="386">
                  <c:v>0.00898203592814379</c:v>
                </c:pt>
                <c:pt idx="387">
                  <c:v>-0.00593471810089021</c:v>
                </c:pt>
                <c:pt idx="388">
                  <c:v>0.0417910447761194</c:v>
                </c:pt>
                <c:pt idx="389">
                  <c:v>-0.00859598853868202</c:v>
                </c:pt>
                <c:pt idx="390">
                  <c:v>0.0260115606936416</c:v>
                </c:pt>
                <c:pt idx="391">
                  <c:v>-0.0140845070422535</c:v>
                </c:pt>
                <c:pt idx="392">
                  <c:v>-0.0028571428571428</c:v>
                </c:pt>
                <c:pt idx="393">
                  <c:v>-0.020057306590258</c:v>
                </c:pt>
                <c:pt idx="394">
                  <c:v>0.0029239766081872</c:v>
                </c:pt>
                <c:pt idx="395">
                  <c:v>-0.00874635568513127</c:v>
                </c:pt>
                <c:pt idx="396">
                  <c:v>0.00588235294117648</c:v>
                </c:pt>
                <c:pt idx="397">
                  <c:v>0.00584795321637427</c:v>
                </c:pt>
                <c:pt idx="398">
                  <c:v>0.0174418604651163</c:v>
                </c:pt>
                <c:pt idx="399">
                  <c:v>-0.0028571428571428</c:v>
                </c:pt>
                <c:pt idx="400">
                  <c:v>-0.01432664756447</c:v>
                </c:pt>
                <c:pt idx="401">
                  <c:v>0.0058139534883721</c:v>
                </c:pt>
                <c:pt idx="402">
                  <c:v>0.0144508670520231</c:v>
                </c:pt>
                <c:pt idx="403">
                  <c:v>-0.0256410256410256</c:v>
                </c:pt>
                <c:pt idx="404">
                  <c:v>-0.0175438596491228</c:v>
                </c:pt>
                <c:pt idx="405">
                  <c:v>0</c:v>
                </c:pt>
                <c:pt idx="406">
                  <c:v>0.00297619047619054</c:v>
                </c:pt>
                <c:pt idx="407">
                  <c:v>0.00593471810089021</c:v>
                </c:pt>
                <c:pt idx="408">
                  <c:v>0.0117994100294985</c:v>
                </c:pt>
                <c:pt idx="409">
                  <c:v>-0.0029154518950438</c:v>
                </c:pt>
                <c:pt idx="410">
                  <c:v>0.0029239766081872</c:v>
                </c:pt>
                <c:pt idx="411">
                  <c:v>-0.0204081632653062</c:v>
                </c:pt>
                <c:pt idx="412">
                  <c:v>-0.0119047619047619</c:v>
                </c:pt>
                <c:pt idx="413">
                  <c:v>0.0180722891566265</c:v>
                </c:pt>
                <c:pt idx="414">
                  <c:v>0.00591715976331361</c:v>
                </c:pt>
                <c:pt idx="415">
                  <c:v>0.011764705882353</c:v>
                </c:pt>
                <c:pt idx="416">
                  <c:v>-0.0058139534883721</c:v>
                </c:pt>
                <c:pt idx="417">
                  <c:v>0</c:v>
                </c:pt>
                <c:pt idx="418">
                  <c:v>-0.00877192982456135</c:v>
                </c:pt>
                <c:pt idx="419">
                  <c:v>-0.0117994100294985</c:v>
                </c:pt>
                <c:pt idx="420">
                  <c:v>0.00298507462686561</c:v>
                </c:pt>
                <c:pt idx="421">
                  <c:v>-0.00297619047619041</c:v>
                </c:pt>
                <c:pt idx="422">
                  <c:v>0.00895522388059696</c:v>
                </c:pt>
                <c:pt idx="423">
                  <c:v>0.0118343195266272</c:v>
                </c:pt>
                <c:pt idx="424">
                  <c:v>-0.0116959064327485</c:v>
                </c:pt>
                <c:pt idx="425">
                  <c:v>0.0207100591715977</c:v>
                </c:pt>
                <c:pt idx="426">
                  <c:v>0</c:v>
                </c:pt>
                <c:pt idx="427">
                  <c:v>0.00869565217391299</c:v>
                </c:pt>
                <c:pt idx="428">
                  <c:v>-0.00574712643678161</c:v>
                </c:pt>
                <c:pt idx="429">
                  <c:v>0</c:v>
                </c:pt>
                <c:pt idx="430">
                  <c:v>-0.00578034682080925</c:v>
                </c:pt>
                <c:pt idx="431">
                  <c:v>-0.00290697674418598</c:v>
                </c:pt>
                <c:pt idx="432">
                  <c:v>0</c:v>
                </c:pt>
                <c:pt idx="433">
                  <c:v>0.00583090379008747</c:v>
                </c:pt>
                <c:pt idx="434">
                  <c:v>0.00869565217391299</c:v>
                </c:pt>
                <c:pt idx="435">
                  <c:v>-0.00574712643678161</c:v>
                </c:pt>
                <c:pt idx="436">
                  <c:v>0.0144508670520231</c:v>
                </c:pt>
                <c:pt idx="437">
                  <c:v>-0.00569800569800558</c:v>
                </c:pt>
                <c:pt idx="438">
                  <c:v>0.0343839541547277</c:v>
                </c:pt>
                <c:pt idx="439">
                  <c:v>0.0110803324099723</c:v>
                </c:pt>
                <c:pt idx="440">
                  <c:v>0.00273972602739732</c:v>
                </c:pt>
                <c:pt idx="441">
                  <c:v>0.00273224043715841</c:v>
                </c:pt>
                <c:pt idx="442">
                  <c:v>-0.00272479564032692</c:v>
                </c:pt>
                <c:pt idx="443">
                  <c:v>0.0355191256830601</c:v>
                </c:pt>
                <c:pt idx="444">
                  <c:v>-0.00791556728232196</c:v>
                </c:pt>
                <c:pt idx="445">
                  <c:v>0.00265957446808517</c:v>
                </c:pt>
                <c:pt idx="446">
                  <c:v>0.00265251989389915</c:v>
                </c:pt>
                <c:pt idx="447">
                  <c:v>-0.00793650793650789</c:v>
                </c:pt>
                <c:pt idx="448">
                  <c:v>0</c:v>
                </c:pt>
                <c:pt idx="449">
                  <c:v>-0.0106666666666667</c:v>
                </c:pt>
                <c:pt idx="450">
                  <c:v>0.0107816711590297</c:v>
                </c:pt>
                <c:pt idx="451">
                  <c:v>-0.0186666666666666</c:v>
                </c:pt>
                <c:pt idx="452">
                  <c:v>0.00815217391304342</c:v>
                </c:pt>
                <c:pt idx="453">
                  <c:v>0.00269541778975747</c:v>
                </c:pt>
                <c:pt idx="454">
                  <c:v>0.0134408602150537</c:v>
                </c:pt>
                <c:pt idx="455">
                  <c:v>0.00265251989389915</c:v>
                </c:pt>
                <c:pt idx="456">
                  <c:v>-0.0052910052910053</c:v>
                </c:pt>
                <c:pt idx="457">
                  <c:v>0</c:v>
                </c:pt>
                <c:pt idx="458">
                  <c:v>0</c:v>
                </c:pt>
                <c:pt idx="459">
                  <c:v>-0.0132978723404255</c:v>
                </c:pt>
                <c:pt idx="460">
                  <c:v>-0.00539083557951483</c:v>
                </c:pt>
                <c:pt idx="461">
                  <c:v>0.00271002710027107</c:v>
                </c:pt>
                <c:pt idx="462">
                  <c:v>0.0108108108108108</c:v>
                </c:pt>
                <c:pt idx="463">
                  <c:v>-0.0133689839572193</c:v>
                </c:pt>
                <c:pt idx="464">
                  <c:v>0</c:v>
                </c:pt>
              </c:numCache>
            </c:numRef>
          </c:val>
          <c:smooth val="0"/>
        </c:ser>
        <c:dLbls>
          <c:showLegendKey val="0"/>
          <c:showVal val="0"/>
          <c:showCatName val="0"/>
          <c:showSerName val="0"/>
          <c:showPercent val="0"/>
          <c:showBubbleSize val="0"/>
        </c:dLbls>
        <c:marker val="0"/>
        <c:smooth val="0"/>
        <c:axId val="1072803775"/>
        <c:axId val="1070455695"/>
      </c:lineChart>
      <c:catAx>
        <c:axId val="10728037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70455695"/>
        <c:crosses val="autoZero"/>
        <c:auto val="1"/>
        <c:lblAlgn val="ctr"/>
        <c:lblOffset val="100"/>
        <c:noMultiLvlLbl val="0"/>
      </c:catAx>
      <c:valAx>
        <c:axId val="1070455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728037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"Pt"</c:f>
              <c:strCache>
                <c:ptCount val="1"/>
                <c:pt idx="0">
                  <c:v>Pt</c:v>
                </c:pt>
              </c:strCache>
            </c:strRef>
          </c:tx>
          <c:spPr>
            <a:ln w="28575" cap="rnd">
              <a:solidFill>
                <a:schemeClr val="accent1"/>
              </a:solidFill>
              <a:round/>
            </a:ln>
            <a:effectLst/>
          </c:spPr>
          <c:marker>
            <c:symbol val="none"/>
          </c:marker>
          <c:dLbls>
            <c:delete val="1"/>
          </c:dLbls>
          <c:cat>
            <c:numRef>
              <c:f>Data!$A$3:$A$468</c:f>
              <c:numCache>
                <c:formatCode>dd/mm/yyyy</c:formatCode>
                <c:ptCount val="466"/>
                <c:pt idx="0" c:formatCode="dd/mm/yyyy">
                  <c:v>40544</c:v>
                </c:pt>
                <c:pt idx="1" c:formatCode="dd/mm/yyyy">
                  <c:v>40547</c:v>
                </c:pt>
                <c:pt idx="2" c:formatCode="dd/mm/yyyy">
                  <c:v>40548</c:v>
                </c:pt>
                <c:pt idx="3" c:formatCode="dd/mm/yyyy">
                  <c:v>40549</c:v>
                </c:pt>
                <c:pt idx="4" c:formatCode="dd/mm/yyyy">
                  <c:v>40550</c:v>
                </c:pt>
                <c:pt idx="5" c:formatCode="dd/mm/yyyy">
                  <c:v>40553</c:v>
                </c:pt>
                <c:pt idx="6" c:formatCode="dd/mm/yyyy">
                  <c:v>40554</c:v>
                </c:pt>
                <c:pt idx="7" c:formatCode="dd/mm/yyyy">
                  <c:v>40555</c:v>
                </c:pt>
                <c:pt idx="8" c:formatCode="dd/mm/yyyy">
                  <c:v>40556</c:v>
                </c:pt>
                <c:pt idx="9" c:formatCode="dd/mm/yyyy">
                  <c:v>40557</c:v>
                </c:pt>
                <c:pt idx="10" c:formatCode="dd/mm/yyyy">
                  <c:v>40560</c:v>
                </c:pt>
                <c:pt idx="11" c:formatCode="dd/mm/yyyy">
                  <c:v>40561</c:v>
                </c:pt>
                <c:pt idx="12" c:formatCode="dd/mm/yyyy">
                  <c:v>40562</c:v>
                </c:pt>
                <c:pt idx="13" c:formatCode="dd/mm/yyyy">
                  <c:v>40563</c:v>
                </c:pt>
                <c:pt idx="14" c:formatCode="dd/mm/yyyy">
                  <c:v>40564</c:v>
                </c:pt>
                <c:pt idx="15" c:formatCode="dd/mm/yyyy">
                  <c:v>40567</c:v>
                </c:pt>
                <c:pt idx="16" c:formatCode="dd/mm/yyyy">
                  <c:v>40568</c:v>
                </c:pt>
                <c:pt idx="17" c:formatCode="dd/mm/yyyy">
                  <c:v>40569</c:v>
                </c:pt>
                <c:pt idx="18" c:formatCode="dd/mm/yyyy">
                  <c:v>40570</c:v>
                </c:pt>
                <c:pt idx="19" c:formatCode="dd/mm/yyyy">
                  <c:v>40571</c:v>
                </c:pt>
                <c:pt idx="20" c:formatCode="dd/mm/yyyy">
                  <c:v>40574</c:v>
                </c:pt>
                <c:pt idx="21" c:formatCode="dd/mm/yyyy">
                  <c:v>40575</c:v>
                </c:pt>
                <c:pt idx="22" c:formatCode="dd/mm/yyyy">
                  <c:v>40576</c:v>
                </c:pt>
                <c:pt idx="23" c:formatCode="dd/mm/yyyy">
                  <c:v>40577</c:v>
                </c:pt>
                <c:pt idx="24" c:formatCode="dd/mm/yyyy">
                  <c:v>40578</c:v>
                </c:pt>
                <c:pt idx="25" c:formatCode="dd/mm/yyyy">
                  <c:v>40581</c:v>
                </c:pt>
                <c:pt idx="26" c:formatCode="dd/mm/yyyy">
                  <c:v>40582</c:v>
                </c:pt>
                <c:pt idx="27" c:formatCode="dd/mm/yyyy">
                  <c:v>40583</c:v>
                </c:pt>
                <c:pt idx="28" c:formatCode="dd/mm/yyyy">
                  <c:v>40584</c:v>
                </c:pt>
                <c:pt idx="29" c:formatCode="dd/mm/yyyy">
                  <c:v>40585</c:v>
                </c:pt>
                <c:pt idx="30" c:formatCode="dd/mm/yyyy">
                  <c:v>40588</c:v>
                </c:pt>
                <c:pt idx="31" c:formatCode="dd/mm/yyyy">
                  <c:v>40589</c:v>
                </c:pt>
                <c:pt idx="32" c:formatCode="dd/mm/yyyy">
                  <c:v>40590</c:v>
                </c:pt>
                <c:pt idx="33" c:formatCode="dd/mm/yyyy">
                  <c:v>40591</c:v>
                </c:pt>
                <c:pt idx="34" c:formatCode="dd/mm/yyyy">
                  <c:v>40592</c:v>
                </c:pt>
                <c:pt idx="35" c:formatCode="dd/mm/yyyy">
                  <c:v>40595</c:v>
                </c:pt>
                <c:pt idx="36" c:formatCode="dd/mm/yyyy">
                  <c:v>40596</c:v>
                </c:pt>
                <c:pt idx="37" c:formatCode="dd/mm/yyyy">
                  <c:v>40597</c:v>
                </c:pt>
                <c:pt idx="38" c:formatCode="dd/mm/yyyy">
                  <c:v>40598</c:v>
                </c:pt>
                <c:pt idx="39" c:formatCode="dd/mm/yyyy">
                  <c:v>40599</c:v>
                </c:pt>
                <c:pt idx="40" c:formatCode="dd/mm/yyyy">
                  <c:v>40602</c:v>
                </c:pt>
                <c:pt idx="41" c:formatCode="dd/mm/yyyy">
                  <c:v>40603</c:v>
                </c:pt>
                <c:pt idx="42" c:formatCode="dd/mm/yyyy">
                  <c:v>40604</c:v>
                </c:pt>
                <c:pt idx="43" c:formatCode="dd/mm/yyyy">
                  <c:v>40605</c:v>
                </c:pt>
                <c:pt idx="44" c:formatCode="dd/mm/yyyy">
                  <c:v>40606</c:v>
                </c:pt>
                <c:pt idx="45" c:formatCode="dd/mm/yyyy">
                  <c:v>40609</c:v>
                </c:pt>
                <c:pt idx="46" c:formatCode="dd/mm/yyyy">
                  <c:v>40610</c:v>
                </c:pt>
                <c:pt idx="47" c:formatCode="dd/mm/yyyy">
                  <c:v>40611</c:v>
                </c:pt>
                <c:pt idx="48" c:formatCode="dd/mm/yyyy">
                  <c:v>40612</c:v>
                </c:pt>
                <c:pt idx="49" c:formatCode="dd/mm/yyyy">
                  <c:v>40613</c:v>
                </c:pt>
                <c:pt idx="50" c:formatCode="dd/mm/yyyy">
                  <c:v>40616</c:v>
                </c:pt>
                <c:pt idx="51" c:formatCode="dd/mm/yyyy">
                  <c:v>40617</c:v>
                </c:pt>
                <c:pt idx="52" c:formatCode="dd/mm/yyyy">
                  <c:v>40618</c:v>
                </c:pt>
                <c:pt idx="53" c:formatCode="dd/mm/yyyy">
                  <c:v>40619</c:v>
                </c:pt>
                <c:pt idx="54" c:formatCode="dd/mm/yyyy">
                  <c:v>40620</c:v>
                </c:pt>
                <c:pt idx="55" c:formatCode="dd/mm/yyyy">
                  <c:v>40623</c:v>
                </c:pt>
                <c:pt idx="56" c:formatCode="dd/mm/yyyy">
                  <c:v>40624</c:v>
                </c:pt>
                <c:pt idx="57" c:formatCode="dd/mm/yyyy">
                  <c:v>40625</c:v>
                </c:pt>
                <c:pt idx="58" c:formatCode="dd/mm/yyyy">
                  <c:v>40626</c:v>
                </c:pt>
                <c:pt idx="59" c:formatCode="dd/mm/yyyy">
                  <c:v>40627</c:v>
                </c:pt>
                <c:pt idx="60" c:formatCode="dd/mm/yyyy">
                  <c:v>40630</c:v>
                </c:pt>
                <c:pt idx="61" c:formatCode="dd/mm/yyyy">
                  <c:v>40631</c:v>
                </c:pt>
                <c:pt idx="62" c:formatCode="dd/mm/yyyy">
                  <c:v>40632</c:v>
                </c:pt>
                <c:pt idx="63" c:formatCode="dd/mm/yyyy">
                  <c:v>40633</c:v>
                </c:pt>
                <c:pt idx="64" c:formatCode="dd/mm/yyyy">
                  <c:v>40634</c:v>
                </c:pt>
                <c:pt idx="65" c:formatCode="dd/mm/yyyy">
                  <c:v>40637</c:v>
                </c:pt>
                <c:pt idx="66" c:formatCode="dd/mm/yyyy">
                  <c:v>40638</c:v>
                </c:pt>
                <c:pt idx="67" c:formatCode="dd/mm/yyyy">
                  <c:v>40639</c:v>
                </c:pt>
                <c:pt idx="68" c:formatCode="dd/mm/yyyy">
                  <c:v>40640</c:v>
                </c:pt>
                <c:pt idx="69" c:formatCode="dd/mm/yyyy">
                  <c:v>40641</c:v>
                </c:pt>
                <c:pt idx="70" c:formatCode="dd/mm/yyyy">
                  <c:v>40644</c:v>
                </c:pt>
                <c:pt idx="71" c:formatCode="dd/mm/yyyy">
                  <c:v>40645</c:v>
                </c:pt>
                <c:pt idx="72" c:formatCode="dd/mm/yyyy">
                  <c:v>40646</c:v>
                </c:pt>
                <c:pt idx="73" c:formatCode="dd/mm/yyyy">
                  <c:v>40647</c:v>
                </c:pt>
                <c:pt idx="74" c:formatCode="dd/mm/yyyy">
                  <c:v>40648</c:v>
                </c:pt>
                <c:pt idx="75" c:formatCode="dd/mm/yyyy">
                  <c:v>40651</c:v>
                </c:pt>
                <c:pt idx="76" c:formatCode="dd/mm/yyyy">
                  <c:v>40652</c:v>
                </c:pt>
                <c:pt idx="77" c:formatCode="dd/mm/yyyy">
                  <c:v>40653</c:v>
                </c:pt>
                <c:pt idx="78" c:formatCode="dd/mm/yyyy">
                  <c:v>40654</c:v>
                </c:pt>
                <c:pt idx="79" c:formatCode="dd/mm/yyyy">
                  <c:v>40655</c:v>
                </c:pt>
                <c:pt idx="80" c:formatCode="dd/mm/yyyy">
                  <c:v>40658</c:v>
                </c:pt>
                <c:pt idx="81" c:formatCode="dd/mm/yyyy">
                  <c:v>40659</c:v>
                </c:pt>
                <c:pt idx="82" c:formatCode="dd/mm/yyyy">
                  <c:v>40660</c:v>
                </c:pt>
                <c:pt idx="83" c:formatCode="dd/mm/yyyy">
                  <c:v>40661</c:v>
                </c:pt>
                <c:pt idx="84" c:formatCode="dd/mm/yyyy">
                  <c:v>40662</c:v>
                </c:pt>
                <c:pt idx="85" c:formatCode="dd/mm/yyyy">
                  <c:v>40665</c:v>
                </c:pt>
                <c:pt idx="86" c:formatCode="dd/mm/yyyy">
                  <c:v>40666</c:v>
                </c:pt>
                <c:pt idx="87" c:formatCode="dd/mm/yyyy">
                  <c:v>40667</c:v>
                </c:pt>
                <c:pt idx="88" c:formatCode="dd/mm/yyyy">
                  <c:v>40668</c:v>
                </c:pt>
                <c:pt idx="89" c:formatCode="dd/mm/yyyy">
                  <c:v>40669</c:v>
                </c:pt>
                <c:pt idx="90" c:formatCode="dd/mm/yyyy">
                  <c:v>40672</c:v>
                </c:pt>
                <c:pt idx="91" c:formatCode="dd/mm/yyyy">
                  <c:v>40673</c:v>
                </c:pt>
                <c:pt idx="92" c:formatCode="dd/mm/yyyy">
                  <c:v>40674</c:v>
                </c:pt>
                <c:pt idx="93" c:formatCode="dd/mm/yyyy">
                  <c:v>40675</c:v>
                </c:pt>
                <c:pt idx="94" c:formatCode="dd/mm/yyyy">
                  <c:v>40676</c:v>
                </c:pt>
                <c:pt idx="95" c:formatCode="dd/mm/yyyy">
                  <c:v>40679</c:v>
                </c:pt>
                <c:pt idx="96" c:formatCode="dd/mm/yyyy">
                  <c:v>40680</c:v>
                </c:pt>
                <c:pt idx="97" c:formatCode="dd/mm/yyyy">
                  <c:v>40681</c:v>
                </c:pt>
                <c:pt idx="98" c:formatCode="dd/mm/yyyy">
                  <c:v>40682</c:v>
                </c:pt>
                <c:pt idx="99" c:formatCode="dd/mm/yyyy">
                  <c:v>40683</c:v>
                </c:pt>
                <c:pt idx="100" c:formatCode="dd/mm/yyyy">
                  <c:v>40686</c:v>
                </c:pt>
                <c:pt idx="101" c:formatCode="dd/mm/yyyy">
                  <c:v>40687</c:v>
                </c:pt>
                <c:pt idx="102" c:formatCode="dd/mm/yyyy">
                  <c:v>40688</c:v>
                </c:pt>
                <c:pt idx="103" c:formatCode="dd/mm/yyyy">
                  <c:v>40689</c:v>
                </c:pt>
                <c:pt idx="104" c:formatCode="dd/mm/yyyy">
                  <c:v>40690</c:v>
                </c:pt>
                <c:pt idx="105" c:formatCode="dd/mm/yyyy">
                  <c:v>40693</c:v>
                </c:pt>
                <c:pt idx="106" c:formatCode="dd/mm/yyyy">
                  <c:v>40694</c:v>
                </c:pt>
                <c:pt idx="107" c:formatCode="dd/mm/yyyy">
                  <c:v>40695</c:v>
                </c:pt>
                <c:pt idx="108" c:formatCode="dd/mm/yyyy">
                  <c:v>40696</c:v>
                </c:pt>
                <c:pt idx="109" c:formatCode="dd/mm/yyyy">
                  <c:v>40697</c:v>
                </c:pt>
                <c:pt idx="110" c:formatCode="dd/mm/yyyy">
                  <c:v>40700</c:v>
                </c:pt>
                <c:pt idx="111" c:formatCode="dd/mm/yyyy">
                  <c:v>40701</c:v>
                </c:pt>
                <c:pt idx="112" c:formatCode="dd/mm/yyyy">
                  <c:v>40702</c:v>
                </c:pt>
                <c:pt idx="113" c:formatCode="dd/mm/yyyy">
                  <c:v>40703</c:v>
                </c:pt>
                <c:pt idx="114" c:formatCode="dd/mm/yyyy">
                  <c:v>40704</c:v>
                </c:pt>
                <c:pt idx="115" c:formatCode="dd/mm/yyyy">
                  <c:v>40707</c:v>
                </c:pt>
                <c:pt idx="116" c:formatCode="dd/mm/yyyy">
                  <c:v>40708</c:v>
                </c:pt>
                <c:pt idx="117" c:formatCode="dd/mm/yyyy">
                  <c:v>40709</c:v>
                </c:pt>
                <c:pt idx="118" c:formatCode="dd/mm/yyyy">
                  <c:v>40710</c:v>
                </c:pt>
                <c:pt idx="119" c:formatCode="dd/mm/yyyy">
                  <c:v>40711</c:v>
                </c:pt>
                <c:pt idx="120" c:formatCode="dd/mm/yyyy">
                  <c:v>40714</c:v>
                </c:pt>
                <c:pt idx="121" c:formatCode="dd/mm/yyyy">
                  <c:v>40715</c:v>
                </c:pt>
                <c:pt idx="122" c:formatCode="dd/mm/yyyy">
                  <c:v>40716</c:v>
                </c:pt>
                <c:pt idx="123" c:formatCode="dd/mm/yyyy">
                  <c:v>40717</c:v>
                </c:pt>
                <c:pt idx="124" c:formatCode="dd/mm/yyyy">
                  <c:v>40718</c:v>
                </c:pt>
                <c:pt idx="125" c:formatCode="dd/mm/yyyy">
                  <c:v>40721</c:v>
                </c:pt>
                <c:pt idx="126" c:formatCode="dd/mm/yyyy">
                  <c:v>40722</c:v>
                </c:pt>
                <c:pt idx="127" c:formatCode="dd/mm/yyyy">
                  <c:v>40723</c:v>
                </c:pt>
                <c:pt idx="128" c:formatCode="dd/mm/yyyy">
                  <c:v>40724</c:v>
                </c:pt>
                <c:pt idx="129" c:formatCode="dd/mm/yyyy">
                  <c:v>40725</c:v>
                </c:pt>
                <c:pt idx="130" c:formatCode="dd/mm/yyyy">
                  <c:v>40728</c:v>
                </c:pt>
                <c:pt idx="131" c:formatCode="dd/mm/yyyy">
                  <c:v>40729</c:v>
                </c:pt>
                <c:pt idx="132" c:formatCode="dd/mm/yyyy">
                  <c:v>40730</c:v>
                </c:pt>
                <c:pt idx="133" c:formatCode="dd/mm/yyyy">
                  <c:v>40731</c:v>
                </c:pt>
                <c:pt idx="134" c:formatCode="dd/mm/yyyy">
                  <c:v>40732</c:v>
                </c:pt>
                <c:pt idx="135" c:formatCode="dd/mm/yyyy">
                  <c:v>40735</c:v>
                </c:pt>
                <c:pt idx="136" c:formatCode="dd/mm/yyyy">
                  <c:v>40736</c:v>
                </c:pt>
                <c:pt idx="137" c:formatCode="dd/mm/yyyy">
                  <c:v>40737</c:v>
                </c:pt>
                <c:pt idx="138" c:formatCode="dd/mm/yyyy">
                  <c:v>40738</c:v>
                </c:pt>
                <c:pt idx="139" c:formatCode="dd/mm/yyyy">
                  <c:v>40739</c:v>
                </c:pt>
                <c:pt idx="140" c:formatCode="dd/mm/yyyy">
                  <c:v>40742</c:v>
                </c:pt>
                <c:pt idx="141" c:formatCode="dd/mm/yyyy">
                  <c:v>40743</c:v>
                </c:pt>
                <c:pt idx="142" c:formatCode="dd/mm/yyyy">
                  <c:v>40744</c:v>
                </c:pt>
                <c:pt idx="143" c:formatCode="dd/mm/yyyy">
                  <c:v>40745</c:v>
                </c:pt>
                <c:pt idx="144" c:formatCode="dd/mm/yyyy">
                  <c:v>40746</c:v>
                </c:pt>
                <c:pt idx="145" c:formatCode="dd/mm/yyyy">
                  <c:v>40749</c:v>
                </c:pt>
                <c:pt idx="146" c:formatCode="dd/mm/yyyy">
                  <c:v>40750</c:v>
                </c:pt>
                <c:pt idx="147" c:formatCode="dd/mm/yyyy">
                  <c:v>40751</c:v>
                </c:pt>
                <c:pt idx="148" c:formatCode="dd/mm/yyyy">
                  <c:v>40752</c:v>
                </c:pt>
                <c:pt idx="149" c:formatCode="dd/mm/yyyy">
                  <c:v>40753</c:v>
                </c:pt>
                <c:pt idx="150" c:formatCode="dd/mm/yyyy">
                  <c:v>40756</c:v>
                </c:pt>
                <c:pt idx="151" c:formatCode="dd/mm/yyyy">
                  <c:v>40757</c:v>
                </c:pt>
                <c:pt idx="152" c:formatCode="dd/mm/yyyy">
                  <c:v>40758</c:v>
                </c:pt>
                <c:pt idx="153" c:formatCode="dd/mm/yyyy">
                  <c:v>40759</c:v>
                </c:pt>
                <c:pt idx="154" c:formatCode="dd/mm/yyyy">
                  <c:v>40760</c:v>
                </c:pt>
                <c:pt idx="155" c:formatCode="dd/mm/yyyy">
                  <c:v>40763</c:v>
                </c:pt>
                <c:pt idx="156" c:formatCode="dd/mm/yyyy">
                  <c:v>40764</c:v>
                </c:pt>
                <c:pt idx="157" c:formatCode="dd/mm/yyyy">
                  <c:v>40765</c:v>
                </c:pt>
                <c:pt idx="158" c:formatCode="dd/mm/yyyy">
                  <c:v>40766</c:v>
                </c:pt>
                <c:pt idx="159" c:formatCode="dd/mm/yyyy">
                  <c:v>40767</c:v>
                </c:pt>
                <c:pt idx="160" c:formatCode="dd/mm/yyyy">
                  <c:v>40770</c:v>
                </c:pt>
                <c:pt idx="161" c:formatCode="dd/mm/yyyy">
                  <c:v>40771</c:v>
                </c:pt>
                <c:pt idx="162" c:formatCode="dd/mm/yyyy">
                  <c:v>40772</c:v>
                </c:pt>
                <c:pt idx="163" c:formatCode="dd/mm/yyyy">
                  <c:v>40773</c:v>
                </c:pt>
                <c:pt idx="164" c:formatCode="dd/mm/yyyy">
                  <c:v>40774</c:v>
                </c:pt>
                <c:pt idx="165" c:formatCode="dd/mm/yyyy">
                  <c:v>40777</c:v>
                </c:pt>
                <c:pt idx="166" c:formatCode="dd/mm/yyyy">
                  <c:v>40778</c:v>
                </c:pt>
                <c:pt idx="167" c:formatCode="dd/mm/yyyy">
                  <c:v>40779</c:v>
                </c:pt>
                <c:pt idx="168" c:formatCode="dd/mm/yyyy">
                  <c:v>40780</c:v>
                </c:pt>
                <c:pt idx="169" c:formatCode="dd/mm/yyyy">
                  <c:v>40781</c:v>
                </c:pt>
                <c:pt idx="170" c:formatCode="dd/mm/yyyy">
                  <c:v>40784</c:v>
                </c:pt>
                <c:pt idx="171" c:formatCode="dd/mm/yyyy">
                  <c:v>40785</c:v>
                </c:pt>
                <c:pt idx="172" c:formatCode="dd/mm/yyyy">
                  <c:v>40786</c:v>
                </c:pt>
                <c:pt idx="173" c:formatCode="dd/mm/yyyy">
                  <c:v>40787</c:v>
                </c:pt>
                <c:pt idx="174" c:formatCode="dd/mm/yyyy">
                  <c:v>40788</c:v>
                </c:pt>
                <c:pt idx="175" c:formatCode="dd/mm/yyyy">
                  <c:v>40791</c:v>
                </c:pt>
                <c:pt idx="176" c:formatCode="dd/mm/yyyy">
                  <c:v>40792</c:v>
                </c:pt>
                <c:pt idx="177" c:formatCode="dd/mm/yyyy">
                  <c:v>40793</c:v>
                </c:pt>
                <c:pt idx="178" c:formatCode="dd/mm/yyyy">
                  <c:v>40794</c:v>
                </c:pt>
                <c:pt idx="179" c:formatCode="dd/mm/yyyy">
                  <c:v>40795</c:v>
                </c:pt>
                <c:pt idx="180" c:formatCode="dd/mm/yyyy">
                  <c:v>40798</c:v>
                </c:pt>
                <c:pt idx="181" c:formatCode="dd/mm/yyyy">
                  <c:v>40799</c:v>
                </c:pt>
                <c:pt idx="182" c:formatCode="dd/mm/yyyy">
                  <c:v>40800</c:v>
                </c:pt>
                <c:pt idx="183" c:formatCode="dd/mm/yyyy">
                  <c:v>40801</c:v>
                </c:pt>
                <c:pt idx="184" c:formatCode="dd/mm/yyyy">
                  <c:v>40802</c:v>
                </c:pt>
                <c:pt idx="185" c:formatCode="dd/mm/yyyy">
                  <c:v>40805</c:v>
                </c:pt>
                <c:pt idx="186" c:formatCode="dd/mm/yyyy">
                  <c:v>40806</c:v>
                </c:pt>
                <c:pt idx="187" c:formatCode="dd/mm/yyyy">
                  <c:v>40807</c:v>
                </c:pt>
                <c:pt idx="188" c:formatCode="dd/mm/yyyy">
                  <c:v>40808</c:v>
                </c:pt>
                <c:pt idx="189" c:formatCode="dd/mm/yyyy">
                  <c:v>40809</c:v>
                </c:pt>
                <c:pt idx="190" c:formatCode="dd/mm/yyyy">
                  <c:v>40812</c:v>
                </c:pt>
                <c:pt idx="191" c:formatCode="dd/mm/yyyy">
                  <c:v>40813</c:v>
                </c:pt>
                <c:pt idx="192" c:formatCode="dd/mm/yyyy">
                  <c:v>40814</c:v>
                </c:pt>
                <c:pt idx="193" c:formatCode="dd/mm/yyyy">
                  <c:v>40815</c:v>
                </c:pt>
                <c:pt idx="194" c:formatCode="dd/mm/yyyy">
                  <c:v>40816</c:v>
                </c:pt>
                <c:pt idx="195" c:formatCode="dd/mm/yyyy">
                  <c:v>40819</c:v>
                </c:pt>
                <c:pt idx="196" c:formatCode="dd/mm/yyyy">
                  <c:v>40820</c:v>
                </c:pt>
                <c:pt idx="197" c:formatCode="dd/mm/yyyy">
                  <c:v>40821</c:v>
                </c:pt>
                <c:pt idx="198" c:formatCode="dd/mm/yyyy">
                  <c:v>40822</c:v>
                </c:pt>
                <c:pt idx="199" c:formatCode="dd/mm/yyyy">
                  <c:v>40823</c:v>
                </c:pt>
                <c:pt idx="200" c:formatCode="dd/mm/yyyy">
                  <c:v>40826</c:v>
                </c:pt>
                <c:pt idx="201" c:formatCode="dd/mm/yyyy">
                  <c:v>40827</c:v>
                </c:pt>
                <c:pt idx="202" c:formatCode="dd/mm/yyyy">
                  <c:v>40828</c:v>
                </c:pt>
                <c:pt idx="203" c:formatCode="dd/mm/yyyy">
                  <c:v>40829</c:v>
                </c:pt>
                <c:pt idx="204" c:formatCode="dd/mm/yyyy">
                  <c:v>40830</c:v>
                </c:pt>
                <c:pt idx="205" c:formatCode="dd/mm/yyyy">
                  <c:v>40833</c:v>
                </c:pt>
                <c:pt idx="206" c:formatCode="dd/mm/yyyy">
                  <c:v>40834</c:v>
                </c:pt>
                <c:pt idx="207" c:formatCode="dd/mm/yyyy">
                  <c:v>40835</c:v>
                </c:pt>
                <c:pt idx="208" c:formatCode="dd/mm/yyyy">
                  <c:v>40836</c:v>
                </c:pt>
                <c:pt idx="209" c:formatCode="dd/mm/yyyy">
                  <c:v>40837</c:v>
                </c:pt>
                <c:pt idx="210" c:formatCode="dd/mm/yyyy">
                  <c:v>40840</c:v>
                </c:pt>
                <c:pt idx="211" c:formatCode="dd/mm/yyyy">
                  <c:v>40841</c:v>
                </c:pt>
                <c:pt idx="212" c:formatCode="dd/mm/yyyy">
                  <c:v>40842</c:v>
                </c:pt>
                <c:pt idx="213" c:formatCode="dd/mm/yyyy">
                  <c:v>40843</c:v>
                </c:pt>
                <c:pt idx="214" c:formatCode="dd/mm/yyyy">
                  <c:v>40844</c:v>
                </c:pt>
                <c:pt idx="215" c:formatCode="dd/mm/yyyy">
                  <c:v>40847</c:v>
                </c:pt>
                <c:pt idx="216" c:formatCode="dd/mm/yyyy">
                  <c:v>40848</c:v>
                </c:pt>
                <c:pt idx="217" c:formatCode="dd/mm/yyyy">
                  <c:v>40849</c:v>
                </c:pt>
                <c:pt idx="218" c:formatCode="dd/mm/yyyy">
                  <c:v>40850</c:v>
                </c:pt>
                <c:pt idx="219" c:formatCode="dd/mm/yyyy">
                  <c:v>40851</c:v>
                </c:pt>
                <c:pt idx="220" c:formatCode="dd/mm/yyyy">
                  <c:v>40854</c:v>
                </c:pt>
                <c:pt idx="221" c:formatCode="dd/mm/yyyy">
                  <c:v>40855</c:v>
                </c:pt>
                <c:pt idx="222" c:formatCode="dd/mm/yyyy">
                  <c:v>40856</c:v>
                </c:pt>
                <c:pt idx="223" c:formatCode="dd/mm/yyyy">
                  <c:v>40857</c:v>
                </c:pt>
                <c:pt idx="224" c:formatCode="dd/mm/yyyy">
                  <c:v>40858</c:v>
                </c:pt>
                <c:pt idx="225" c:formatCode="dd/mm/yyyy">
                  <c:v>40861</c:v>
                </c:pt>
                <c:pt idx="226" c:formatCode="dd/mm/yyyy">
                  <c:v>40862</c:v>
                </c:pt>
                <c:pt idx="227" c:formatCode="dd/mm/yyyy">
                  <c:v>40863</c:v>
                </c:pt>
                <c:pt idx="228" c:formatCode="dd/mm/yyyy">
                  <c:v>40864</c:v>
                </c:pt>
                <c:pt idx="229" c:formatCode="dd/mm/yyyy">
                  <c:v>40865</c:v>
                </c:pt>
                <c:pt idx="230" c:formatCode="dd/mm/yyyy">
                  <c:v>40868</c:v>
                </c:pt>
                <c:pt idx="231" c:formatCode="dd/mm/yyyy">
                  <c:v>40869</c:v>
                </c:pt>
                <c:pt idx="232" c:formatCode="dd/mm/yyyy">
                  <c:v>40870</c:v>
                </c:pt>
                <c:pt idx="233" c:formatCode="dd/mm/yyyy">
                  <c:v>40871</c:v>
                </c:pt>
                <c:pt idx="234" c:formatCode="dd/mm/yyyy">
                  <c:v>40872</c:v>
                </c:pt>
                <c:pt idx="235" c:formatCode="dd/mm/yyyy">
                  <c:v>40875</c:v>
                </c:pt>
                <c:pt idx="236" c:formatCode="dd/mm/yyyy">
                  <c:v>40876</c:v>
                </c:pt>
                <c:pt idx="237" c:formatCode="dd/mm/yyyy">
                  <c:v>40877</c:v>
                </c:pt>
                <c:pt idx="238" c:formatCode="dd/mm/yyyy">
                  <c:v>40878</c:v>
                </c:pt>
                <c:pt idx="239" c:formatCode="dd/mm/yyyy">
                  <c:v>40879</c:v>
                </c:pt>
                <c:pt idx="240" c:formatCode="dd/mm/yyyy">
                  <c:v>40882</c:v>
                </c:pt>
                <c:pt idx="241" c:formatCode="dd/mm/yyyy">
                  <c:v>40883</c:v>
                </c:pt>
                <c:pt idx="242" c:formatCode="dd/mm/yyyy">
                  <c:v>40884</c:v>
                </c:pt>
                <c:pt idx="243" c:formatCode="dd/mm/yyyy">
                  <c:v>40885</c:v>
                </c:pt>
                <c:pt idx="244" c:formatCode="dd/mm/yyyy">
                  <c:v>40886</c:v>
                </c:pt>
                <c:pt idx="245" c:formatCode="dd/mm/yyyy">
                  <c:v>40889</c:v>
                </c:pt>
                <c:pt idx="246" c:formatCode="dd/mm/yyyy">
                  <c:v>40890</c:v>
                </c:pt>
                <c:pt idx="247" c:formatCode="dd/mm/yyyy">
                  <c:v>40891</c:v>
                </c:pt>
                <c:pt idx="248" c:formatCode="dd/mm/yyyy">
                  <c:v>40892</c:v>
                </c:pt>
                <c:pt idx="249" c:formatCode="dd/mm/yyyy">
                  <c:v>40893</c:v>
                </c:pt>
                <c:pt idx="250" c:formatCode="dd/mm/yyyy">
                  <c:v>40896</c:v>
                </c:pt>
                <c:pt idx="251" c:formatCode="dd/mm/yyyy">
                  <c:v>40897</c:v>
                </c:pt>
                <c:pt idx="252" c:formatCode="dd/mm/yyyy">
                  <c:v>40898</c:v>
                </c:pt>
                <c:pt idx="253" c:formatCode="dd/mm/yyyy">
                  <c:v>40899</c:v>
                </c:pt>
                <c:pt idx="254" c:formatCode="dd/mm/yyyy">
                  <c:v>40900</c:v>
                </c:pt>
                <c:pt idx="255" c:formatCode="dd/mm/yyyy">
                  <c:v>40903</c:v>
                </c:pt>
                <c:pt idx="256" c:formatCode="dd/mm/yyyy">
                  <c:v>40904</c:v>
                </c:pt>
                <c:pt idx="257" c:formatCode="dd/mm/yyyy">
                  <c:v>40905</c:v>
                </c:pt>
                <c:pt idx="258" c:formatCode="dd/mm/yyyy">
                  <c:v>40906</c:v>
                </c:pt>
                <c:pt idx="259" c:formatCode="dd/mm/yyyy">
                  <c:v>40907</c:v>
                </c:pt>
                <c:pt idx="260" c:formatCode="dd/mm/yyyy">
                  <c:v>40910</c:v>
                </c:pt>
                <c:pt idx="261" c:formatCode="dd/mm/yyyy">
                  <c:v>40911</c:v>
                </c:pt>
                <c:pt idx="262" c:formatCode="dd/mm/yyyy">
                  <c:v>40912</c:v>
                </c:pt>
                <c:pt idx="263" c:formatCode="dd/mm/yyyy">
                  <c:v>40913</c:v>
                </c:pt>
                <c:pt idx="264" c:formatCode="dd/mm/yyyy">
                  <c:v>40914</c:v>
                </c:pt>
                <c:pt idx="265" c:formatCode="dd/mm/yyyy">
                  <c:v>40917</c:v>
                </c:pt>
                <c:pt idx="266" c:formatCode="dd/mm/yyyy">
                  <c:v>40918</c:v>
                </c:pt>
                <c:pt idx="267" c:formatCode="dd/mm/yyyy">
                  <c:v>40919</c:v>
                </c:pt>
                <c:pt idx="268" c:formatCode="dd/mm/yyyy">
                  <c:v>40920</c:v>
                </c:pt>
                <c:pt idx="269" c:formatCode="dd/mm/yyyy">
                  <c:v>40921</c:v>
                </c:pt>
                <c:pt idx="270" c:formatCode="dd/mm/yyyy">
                  <c:v>40924</c:v>
                </c:pt>
                <c:pt idx="271" c:formatCode="dd/mm/yyyy">
                  <c:v>40925</c:v>
                </c:pt>
                <c:pt idx="272" c:formatCode="dd/mm/yyyy">
                  <c:v>40926</c:v>
                </c:pt>
                <c:pt idx="273" c:formatCode="dd/mm/yyyy">
                  <c:v>40927</c:v>
                </c:pt>
                <c:pt idx="274" c:formatCode="dd/mm/yyyy">
                  <c:v>40928</c:v>
                </c:pt>
                <c:pt idx="275" c:formatCode="dd/mm/yyyy">
                  <c:v>40931</c:v>
                </c:pt>
                <c:pt idx="276" c:formatCode="dd/mm/yyyy">
                  <c:v>40932</c:v>
                </c:pt>
                <c:pt idx="277" c:formatCode="dd/mm/yyyy">
                  <c:v>40933</c:v>
                </c:pt>
                <c:pt idx="278" c:formatCode="dd/mm/yyyy">
                  <c:v>40934</c:v>
                </c:pt>
                <c:pt idx="279" c:formatCode="dd/mm/yyyy">
                  <c:v>40935</c:v>
                </c:pt>
                <c:pt idx="280" c:formatCode="dd/mm/yyyy">
                  <c:v>40938</c:v>
                </c:pt>
                <c:pt idx="281" c:formatCode="dd/mm/yyyy">
                  <c:v>40939</c:v>
                </c:pt>
                <c:pt idx="282" c:formatCode="dd/mm/yyyy">
                  <c:v>40940</c:v>
                </c:pt>
                <c:pt idx="283" c:formatCode="dd/mm/yyyy">
                  <c:v>40941</c:v>
                </c:pt>
                <c:pt idx="284" c:formatCode="dd/mm/yyyy">
                  <c:v>40942</c:v>
                </c:pt>
                <c:pt idx="285" c:formatCode="dd/mm/yyyy">
                  <c:v>40945</c:v>
                </c:pt>
                <c:pt idx="286" c:formatCode="dd/mm/yyyy">
                  <c:v>40946</c:v>
                </c:pt>
                <c:pt idx="287" c:formatCode="dd/mm/yyyy">
                  <c:v>40947</c:v>
                </c:pt>
                <c:pt idx="288" c:formatCode="dd/mm/yyyy">
                  <c:v>40948</c:v>
                </c:pt>
                <c:pt idx="289" c:formatCode="dd/mm/yyyy">
                  <c:v>40949</c:v>
                </c:pt>
                <c:pt idx="290" c:formatCode="dd/mm/yyyy">
                  <c:v>40952</c:v>
                </c:pt>
                <c:pt idx="291" c:formatCode="dd/mm/yyyy">
                  <c:v>40953</c:v>
                </c:pt>
                <c:pt idx="292" c:formatCode="dd/mm/yyyy">
                  <c:v>40954</c:v>
                </c:pt>
                <c:pt idx="293" c:formatCode="dd/mm/yyyy">
                  <c:v>40955</c:v>
                </c:pt>
                <c:pt idx="294" c:formatCode="dd/mm/yyyy">
                  <c:v>40956</c:v>
                </c:pt>
                <c:pt idx="295" c:formatCode="dd/mm/yyyy">
                  <c:v>40959</c:v>
                </c:pt>
                <c:pt idx="296" c:formatCode="dd/mm/yyyy">
                  <c:v>40960</c:v>
                </c:pt>
                <c:pt idx="297" c:formatCode="dd/mm/yyyy">
                  <c:v>40961</c:v>
                </c:pt>
                <c:pt idx="298" c:formatCode="dd/mm/yyyy">
                  <c:v>40962</c:v>
                </c:pt>
                <c:pt idx="299" c:formatCode="dd/mm/yyyy">
                  <c:v>40963</c:v>
                </c:pt>
                <c:pt idx="300" c:formatCode="dd/mm/yyyy">
                  <c:v>40966</c:v>
                </c:pt>
                <c:pt idx="301" c:formatCode="dd/mm/yyyy">
                  <c:v>40967</c:v>
                </c:pt>
                <c:pt idx="302" c:formatCode="dd/mm/yyyy">
                  <c:v>40968</c:v>
                </c:pt>
                <c:pt idx="303" c:formatCode="dd/mm/yyyy">
                  <c:v>40969</c:v>
                </c:pt>
                <c:pt idx="304" c:formatCode="dd/mm/yyyy">
                  <c:v>40970</c:v>
                </c:pt>
                <c:pt idx="305" c:formatCode="dd/mm/yyyy">
                  <c:v>40973</c:v>
                </c:pt>
                <c:pt idx="306" c:formatCode="dd/mm/yyyy">
                  <c:v>40974</c:v>
                </c:pt>
                <c:pt idx="307" c:formatCode="dd/mm/yyyy">
                  <c:v>40975</c:v>
                </c:pt>
                <c:pt idx="308" c:formatCode="dd/mm/yyyy">
                  <c:v>40976</c:v>
                </c:pt>
                <c:pt idx="309" c:formatCode="dd/mm/yyyy">
                  <c:v>40977</c:v>
                </c:pt>
                <c:pt idx="310" c:formatCode="dd/mm/yyyy">
                  <c:v>40980</c:v>
                </c:pt>
                <c:pt idx="311" c:formatCode="dd/mm/yyyy">
                  <c:v>40981</c:v>
                </c:pt>
                <c:pt idx="312" c:formatCode="dd/mm/yyyy">
                  <c:v>40982</c:v>
                </c:pt>
                <c:pt idx="313" c:formatCode="dd/mm/yyyy">
                  <c:v>40983</c:v>
                </c:pt>
                <c:pt idx="314" c:formatCode="dd/mm/yyyy">
                  <c:v>40984</c:v>
                </c:pt>
                <c:pt idx="315" c:formatCode="dd/mm/yyyy">
                  <c:v>40987</c:v>
                </c:pt>
                <c:pt idx="316" c:formatCode="dd/mm/yyyy">
                  <c:v>40988</c:v>
                </c:pt>
                <c:pt idx="317" c:formatCode="dd/mm/yyyy">
                  <c:v>40989</c:v>
                </c:pt>
                <c:pt idx="318" c:formatCode="dd/mm/yyyy">
                  <c:v>40990</c:v>
                </c:pt>
                <c:pt idx="319" c:formatCode="dd/mm/yyyy">
                  <c:v>40991</c:v>
                </c:pt>
                <c:pt idx="320" c:formatCode="dd/mm/yyyy">
                  <c:v>40994</c:v>
                </c:pt>
                <c:pt idx="321" c:formatCode="dd/mm/yyyy">
                  <c:v>40995</c:v>
                </c:pt>
                <c:pt idx="322" c:formatCode="dd/mm/yyyy">
                  <c:v>40996</c:v>
                </c:pt>
                <c:pt idx="323" c:formatCode="dd/mm/yyyy">
                  <c:v>40997</c:v>
                </c:pt>
                <c:pt idx="324" c:formatCode="dd/mm/yyyy">
                  <c:v>40998</c:v>
                </c:pt>
                <c:pt idx="325" c:formatCode="dd/mm/yyyy">
                  <c:v>41001</c:v>
                </c:pt>
                <c:pt idx="326" c:formatCode="dd/mm/yyyy">
                  <c:v>41002</c:v>
                </c:pt>
                <c:pt idx="327" c:formatCode="dd/mm/yyyy">
                  <c:v>41003</c:v>
                </c:pt>
                <c:pt idx="328" c:formatCode="dd/mm/yyyy">
                  <c:v>41004</c:v>
                </c:pt>
                <c:pt idx="329" c:formatCode="dd/mm/yyyy">
                  <c:v>41005</c:v>
                </c:pt>
                <c:pt idx="330" c:formatCode="dd/mm/yyyy">
                  <c:v>41008</c:v>
                </c:pt>
                <c:pt idx="331" c:formatCode="dd/mm/yyyy">
                  <c:v>41009</c:v>
                </c:pt>
                <c:pt idx="332" c:formatCode="dd/mm/yyyy">
                  <c:v>41010</c:v>
                </c:pt>
                <c:pt idx="333" c:formatCode="dd/mm/yyyy">
                  <c:v>41011</c:v>
                </c:pt>
                <c:pt idx="334" c:formatCode="dd/mm/yyyy">
                  <c:v>41012</c:v>
                </c:pt>
                <c:pt idx="335" c:formatCode="dd/mm/yyyy">
                  <c:v>41015</c:v>
                </c:pt>
                <c:pt idx="336" c:formatCode="dd/mm/yyyy">
                  <c:v>41016</c:v>
                </c:pt>
                <c:pt idx="337" c:formatCode="dd/mm/yyyy">
                  <c:v>41017</c:v>
                </c:pt>
                <c:pt idx="338" c:formatCode="dd/mm/yyyy">
                  <c:v>41018</c:v>
                </c:pt>
                <c:pt idx="339" c:formatCode="dd/mm/yyyy">
                  <c:v>41019</c:v>
                </c:pt>
                <c:pt idx="340" c:formatCode="dd/mm/yyyy">
                  <c:v>41022</c:v>
                </c:pt>
                <c:pt idx="341" c:formatCode="dd/mm/yyyy">
                  <c:v>41023</c:v>
                </c:pt>
                <c:pt idx="342" c:formatCode="dd/mm/yyyy">
                  <c:v>41024</c:v>
                </c:pt>
                <c:pt idx="343" c:formatCode="dd/mm/yyyy">
                  <c:v>41025</c:v>
                </c:pt>
                <c:pt idx="344" c:formatCode="dd/mm/yyyy">
                  <c:v>41026</c:v>
                </c:pt>
                <c:pt idx="345" c:formatCode="dd/mm/yyyy">
                  <c:v>41029</c:v>
                </c:pt>
                <c:pt idx="346" c:formatCode="dd/mm/yyyy">
                  <c:v>41030</c:v>
                </c:pt>
                <c:pt idx="347" c:formatCode="dd/mm/yyyy">
                  <c:v>41031</c:v>
                </c:pt>
                <c:pt idx="348" c:formatCode="dd/mm/yyyy">
                  <c:v>41032</c:v>
                </c:pt>
                <c:pt idx="349" c:formatCode="dd/mm/yyyy">
                  <c:v>41033</c:v>
                </c:pt>
                <c:pt idx="350" c:formatCode="dd/mm/yyyy">
                  <c:v>41036</c:v>
                </c:pt>
                <c:pt idx="351" c:formatCode="dd/mm/yyyy">
                  <c:v>41037</c:v>
                </c:pt>
                <c:pt idx="352" c:formatCode="dd/mm/yyyy">
                  <c:v>41038</c:v>
                </c:pt>
                <c:pt idx="353" c:formatCode="dd/mm/yyyy">
                  <c:v>41039</c:v>
                </c:pt>
                <c:pt idx="354" c:formatCode="dd/mm/yyyy">
                  <c:v>41040</c:v>
                </c:pt>
                <c:pt idx="355" c:formatCode="dd/mm/yyyy">
                  <c:v>41043</c:v>
                </c:pt>
                <c:pt idx="356" c:formatCode="dd/mm/yyyy">
                  <c:v>41044</c:v>
                </c:pt>
                <c:pt idx="357" c:formatCode="dd/mm/yyyy">
                  <c:v>41045</c:v>
                </c:pt>
                <c:pt idx="358" c:formatCode="dd/mm/yyyy">
                  <c:v>41046</c:v>
                </c:pt>
                <c:pt idx="359" c:formatCode="dd/mm/yyyy">
                  <c:v>41047</c:v>
                </c:pt>
                <c:pt idx="360" c:formatCode="dd/mm/yyyy">
                  <c:v>41050</c:v>
                </c:pt>
                <c:pt idx="361" c:formatCode="dd/mm/yyyy">
                  <c:v>41051</c:v>
                </c:pt>
                <c:pt idx="362" c:formatCode="dd/mm/yyyy">
                  <c:v>41052</c:v>
                </c:pt>
                <c:pt idx="363" c:formatCode="dd/mm/yyyy">
                  <c:v>41053</c:v>
                </c:pt>
                <c:pt idx="364" c:formatCode="dd/mm/yyyy">
                  <c:v>41054</c:v>
                </c:pt>
                <c:pt idx="365" c:formatCode="dd/mm/yyyy">
                  <c:v>41057</c:v>
                </c:pt>
                <c:pt idx="366" c:formatCode="dd/mm/yyyy">
                  <c:v>41058</c:v>
                </c:pt>
                <c:pt idx="367" c:formatCode="dd/mm/yyyy">
                  <c:v>41059</c:v>
                </c:pt>
                <c:pt idx="368" c:formatCode="dd/mm/yyyy">
                  <c:v>41060</c:v>
                </c:pt>
                <c:pt idx="369" c:formatCode="dd/mm/yyyy">
                  <c:v>41061</c:v>
                </c:pt>
                <c:pt idx="370" c:formatCode="dd/mm/yyyy">
                  <c:v>41064</c:v>
                </c:pt>
                <c:pt idx="371" c:formatCode="dd/mm/yyyy">
                  <c:v>41065</c:v>
                </c:pt>
                <c:pt idx="372" c:formatCode="dd/mm/yyyy">
                  <c:v>41066</c:v>
                </c:pt>
                <c:pt idx="373" c:formatCode="dd/mm/yyyy">
                  <c:v>41067</c:v>
                </c:pt>
                <c:pt idx="374" c:formatCode="dd/mm/yyyy">
                  <c:v>41068</c:v>
                </c:pt>
                <c:pt idx="375" c:formatCode="dd/mm/yyyy">
                  <c:v>41071</c:v>
                </c:pt>
                <c:pt idx="376" c:formatCode="dd/mm/yyyy">
                  <c:v>41072</c:v>
                </c:pt>
                <c:pt idx="377" c:formatCode="dd/mm/yyyy">
                  <c:v>41073</c:v>
                </c:pt>
                <c:pt idx="378" c:formatCode="dd/mm/yyyy">
                  <c:v>41074</c:v>
                </c:pt>
                <c:pt idx="379" c:formatCode="dd/mm/yyyy">
                  <c:v>41075</c:v>
                </c:pt>
                <c:pt idx="380" c:formatCode="dd/mm/yyyy">
                  <c:v>41078</c:v>
                </c:pt>
                <c:pt idx="381" c:formatCode="dd/mm/yyyy">
                  <c:v>41079</c:v>
                </c:pt>
                <c:pt idx="382" c:formatCode="dd/mm/yyyy">
                  <c:v>41080</c:v>
                </c:pt>
                <c:pt idx="383" c:formatCode="dd/mm/yyyy">
                  <c:v>41081</c:v>
                </c:pt>
                <c:pt idx="384" c:formatCode="dd/mm/yyyy">
                  <c:v>41082</c:v>
                </c:pt>
                <c:pt idx="385" c:formatCode="dd/mm/yyyy">
                  <c:v>41085</c:v>
                </c:pt>
                <c:pt idx="386" c:formatCode="dd/mm/yyyy">
                  <c:v>41086</c:v>
                </c:pt>
                <c:pt idx="387" c:formatCode="dd/mm/yyyy">
                  <c:v>41087</c:v>
                </c:pt>
                <c:pt idx="388" c:formatCode="dd/mm/yyyy">
                  <c:v>41088</c:v>
                </c:pt>
                <c:pt idx="389" c:formatCode="dd/mm/yyyy">
                  <c:v>41089</c:v>
                </c:pt>
                <c:pt idx="390" c:formatCode="dd/mm/yyyy">
                  <c:v>41092</c:v>
                </c:pt>
                <c:pt idx="391" c:formatCode="dd/mm/yyyy">
                  <c:v>41093</c:v>
                </c:pt>
                <c:pt idx="392" c:formatCode="dd/mm/yyyy">
                  <c:v>41094</c:v>
                </c:pt>
                <c:pt idx="393" c:formatCode="dd/mm/yyyy">
                  <c:v>41095</c:v>
                </c:pt>
                <c:pt idx="394" c:formatCode="dd/mm/yyyy">
                  <c:v>41096</c:v>
                </c:pt>
                <c:pt idx="395" c:formatCode="dd/mm/yyyy">
                  <c:v>41099</c:v>
                </c:pt>
                <c:pt idx="396" c:formatCode="dd/mm/yyyy">
                  <c:v>41100</c:v>
                </c:pt>
                <c:pt idx="397" c:formatCode="dd/mm/yyyy">
                  <c:v>41101</c:v>
                </c:pt>
                <c:pt idx="398" c:formatCode="dd/mm/yyyy">
                  <c:v>41102</c:v>
                </c:pt>
                <c:pt idx="399" c:formatCode="dd/mm/yyyy">
                  <c:v>41103</c:v>
                </c:pt>
                <c:pt idx="400" c:formatCode="dd/mm/yyyy">
                  <c:v>41106</c:v>
                </c:pt>
                <c:pt idx="401" c:formatCode="dd/mm/yyyy">
                  <c:v>41107</c:v>
                </c:pt>
                <c:pt idx="402" c:formatCode="dd/mm/yyyy">
                  <c:v>41108</c:v>
                </c:pt>
                <c:pt idx="403" c:formatCode="dd/mm/yyyy">
                  <c:v>41109</c:v>
                </c:pt>
                <c:pt idx="404" c:formatCode="dd/mm/yyyy">
                  <c:v>41110</c:v>
                </c:pt>
                <c:pt idx="405" c:formatCode="dd/mm/yyyy">
                  <c:v>41113</c:v>
                </c:pt>
                <c:pt idx="406" c:formatCode="dd/mm/yyyy">
                  <c:v>41114</c:v>
                </c:pt>
                <c:pt idx="407" c:formatCode="dd/mm/yyyy">
                  <c:v>41115</c:v>
                </c:pt>
                <c:pt idx="408" c:formatCode="dd/mm/yyyy">
                  <c:v>41116</c:v>
                </c:pt>
                <c:pt idx="409" c:formatCode="dd/mm/yyyy">
                  <c:v>41117</c:v>
                </c:pt>
                <c:pt idx="410" c:formatCode="dd/mm/yyyy">
                  <c:v>41120</c:v>
                </c:pt>
                <c:pt idx="411" c:formatCode="dd/mm/yyyy">
                  <c:v>41121</c:v>
                </c:pt>
                <c:pt idx="412" c:formatCode="dd/mm/yyyy">
                  <c:v>41122</c:v>
                </c:pt>
                <c:pt idx="413" c:formatCode="dd/mm/yyyy">
                  <c:v>41123</c:v>
                </c:pt>
                <c:pt idx="414" c:formatCode="dd/mm/yyyy">
                  <c:v>41124</c:v>
                </c:pt>
                <c:pt idx="415" c:formatCode="dd/mm/yyyy">
                  <c:v>41127</c:v>
                </c:pt>
                <c:pt idx="416" c:formatCode="dd/mm/yyyy">
                  <c:v>41128</c:v>
                </c:pt>
                <c:pt idx="417" c:formatCode="dd/mm/yyyy">
                  <c:v>41129</c:v>
                </c:pt>
                <c:pt idx="418" c:formatCode="dd/mm/yyyy">
                  <c:v>41130</c:v>
                </c:pt>
                <c:pt idx="419" c:formatCode="dd/mm/yyyy">
                  <c:v>41131</c:v>
                </c:pt>
                <c:pt idx="420" c:formatCode="dd/mm/yyyy">
                  <c:v>41134</c:v>
                </c:pt>
                <c:pt idx="421" c:formatCode="dd/mm/yyyy">
                  <c:v>41135</c:v>
                </c:pt>
                <c:pt idx="422" c:formatCode="dd/mm/yyyy">
                  <c:v>41136</c:v>
                </c:pt>
                <c:pt idx="423" c:formatCode="dd/mm/yyyy">
                  <c:v>41137</c:v>
                </c:pt>
                <c:pt idx="424" c:formatCode="dd/mm/yyyy">
                  <c:v>41138</c:v>
                </c:pt>
                <c:pt idx="425" c:formatCode="dd/mm/yyyy">
                  <c:v>41141</c:v>
                </c:pt>
                <c:pt idx="426" c:formatCode="dd/mm/yyyy">
                  <c:v>41142</c:v>
                </c:pt>
                <c:pt idx="427" c:formatCode="dd/mm/yyyy">
                  <c:v>41143</c:v>
                </c:pt>
                <c:pt idx="428" c:formatCode="dd/mm/yyyy">
                  <c:v>41144</c:v>
                </c:pt>
                <c:pt idx="429" c:formatCode="dd/mm/yyyy">
                  <c:v>41145</c:v>
                </c:pt>
                <c:pt idx="430" c:formatCode="dd/mm/yyyy">
                  <c:v>41148</c:v>
                </c:pt>
                <c:pt idx="431" c:formatCode="dd/mm/yyyy">
                  <c:v>41149</c:v>
                </c:pt>
                <c:pt idx="432" c:formatCode="dd/mm/yyyy">
                  <c:v>41150</c:v>
                </c:pt>
                <c:pt idx="433" c:formatCode="dd/mm/yyyy">
                  <c:v>41151</c:v>
                </c:pt>
                <c:pt idx="434" c:formatCode="dd/mm/yyyy">
                  <c:v>41152</c:v>
                </c:pt>
                <c:pt idx="435" c:formatCode="dd/mm/yyyy">
                  <c:v>41155</c:v>
                </c:pt>
                <c:pt idx="436" c:formatCode="dd/mm/yyyy">
                  <c:v>41156</c:v>
                </c:pt>
                <c:pt idx="437" c:formatCode="dd/mm/yyyy">
                  <c:v>41157</c:v>
                </c:pt>
                <c:pt idx="438" c:formatCode="dd/mm/yyyy">
                  <c:v>41158</c:v>
                </c:pt>
                <c:pt idx="439" c:formatCode="dd/mm/yyyy">
                  <c:v>41159</c:v>
                </c:pt>
                <c:pt idx="440" c:formatCode="dd/mm/yyyy">
                  <c:v>41162</c:v>
                </c:pt>
                <c:pt idx="441" c:formatCode="dd/mm/yyyy">
                  <c:v>41163</c:v>
                </c:pt>
                <c:pt idx="442" c:formatCode="dd/mm/yyyy">
                  <c:v>41164</c:v>
                </c:pt>
                <c:pt idx="443" c:formatCode="dd/mm/yyyy">
                  <c:v>41165</c:v>
                </c:pt>
                <c:pt idx="444" c:formatCode="dd/mm/yyyy">
                  <c:v>41166</c:v>
                </c:pt>
                <c:pt idx="445" c:formatCode="dd/mm/yyyy">
                  <c:v>41169</c:v>
                </c:pt>
                <c:pt idx="446" c:formatCode="dd/mm/yyyy">
                  <c:v>41170</c:v>
                </c:pt>
                <c:pt idx="447" c:formatCode="dd/mm/yyyy">
                  <c:v>41171</c:v>
                </c:pt>
                <c:pt idx="448" c:formatCode="dd/mm/yyyy">
                  <c:v>41172</c:v>
                </c:pt>
                <c:pt idx="449" c:formatCode="dd/mm/yyyy">
                  <c:v>41173</c:v>
                </c:pt>
                <c:pt idx="450" c:formatCode="dd/mm/yyyy">
                  <c:v>41176</c:v>
                </c:pt>
                <c:pt idx="451" c:formatCode="dd/mm/yyyy">
                  <c:v>41177</c:v>
                </c:pt>
                <c:pt idx="452" c:formatCode="dd/mm/yyyy">
                  <c:v>41178</c:v>
                </c:pt>
                <c:pt idx="453" c:formatCode="dd/mm/yyyy">
                  <c:v>41179</c:v>
                </c:pt>
                <c:pt idx="454" c:formatCode="dd/mm/yyyy">
                  <c:v>41180</c:v>
                </c:pt>
                <c:pt idx="455" c:formatCode="dd/mm/yyyy">
                  <c:v>41183</c:v>
                </c:pt>
                <c:pt idx="456" c:formatCode="dd/mm/yyyy">
                  <c:v>41184</c:v>
                </c:pt>
                <c:pt idx="457" c:formatCode="dd/mm/yyyy">
                  <c:v>41185</c:v>
                </c:pt>
                <c:pt idx="458" c:formatCode="dd/mm/yyyy">
                  <c:v>41186</c:v>
                </c:pt>
                <c:pt idx="459" c:formatCode="dd/mm/yyyy">
                  <c:v>41187</c:v>
                </c:pt>
                <c:pt idx="460" c:formatCode="dd/mm/yyyy">
                  <c:v>41190</c:v>
                </c:pt>
                <c:pt idx="461" c:formatCode="dd/mm/yyyy">
                  <c:v>41191</c:v>
                </c:pt>
                <c:pt idx="462" c:formatCode="dd/mm/yyyy">
                  <c:v>41192</c:v>
                </c:pt>
                <c:pt idx="463" c:formatCode="dd/mm/yyyy">
                  <c:v>41193</c:v>
                </c:pt>
                <c:pt idx="464" c:formatCode="dd/mm/yyyy">
                  <c:v>41194</c:v>
                </c:pt>
                <c:pt idx="465" c:formatCode="dd/mm/yyyy">
                  <c:v>41197</c:v>
                </c:pt>
              </c:numCache>
            </c:numRef>
          </c:cat>
          <c:val>
            <c:numRef>
              <c:f>Data!$B$3:$B$468</c:f>
              <c:numCache>
                <c:formatCode>_-* #,##0.00_-;\-* #,##0.00_-;_-* "-"??_-;_-@_-</c:formatCode>
                <c:ptCount val="466"/>
                <c:pt idx="0">
                  <c:v>1768.5</c:v>
                </c:pt>
                <c:pt idx="1">
                  <c:v>1757.5</c:v>
                </c:pt>
                <c:pt idx="2">
                  <c:v>1728.5</c:v>
                </c:pt>
                <c:pt idx="3">
                  <c:v>1731.5</c:v>
                </c:pt>
                <c:pt idx="4">
                  <c:v>1733.5</c:v>
                </c:pt>
                <c:pt idx="5">
                  <c:v>1742</c:v>
                </c:pt>
                <c:pt idx="6">
                  <c:v>1770.5</c:v>
                </c:pt>
                <c:pt idx="7">
                  <c:v>1801</c:v>
                </c:pt>
                <c:pt idx="8">
                  <c:v>1802</c:v>
                </c:pt>
                <c:pt idx="9">
                  <c:v>1813</c:v>
                </c:pt>
                <c:pt idx="10">
                  <c:v>1803.85</c:v>
                </c:pt>
                <c:pt idx="11">
                  <c:v>1826.5</c:v>
                </c:pt>
                <c:pt idx="12">
                  <c:v>1834.5</c:v>
                </c:pt>
                <c:pt idx="13">
                  <c:v>1811</c:v>
                </c:pt>
                <c:pt idx="14">
                  <c:v>1826.5</c:v>
                </c:pt>
                <c:pt idx="15">
                  <c:v>1814.5</c:v>
                </c:pt>
                <c:pt idx="16">
                  <c:v>1787</c:v>
                </c:pt>
                <c:pt idx="17">
                  <c:v>1813</c:v>
                </c:pt>
                <c:pt idx="18">
                  <c:v>1785.5</c:v>
                </c:pt>
                <c:pt idx="19">
                  <c:v>1796.5</c:v>
                </c:pt>
                <c:pt idx="20">
                  <c:v>1794</c:v>
                </c:pt>
                <c:pt idx="21">
                  <c:v>1828.5</c:v>
                </c:pt>
                <c:pt idx="22">
                  <c:v>1833.5</c:v>
                </c:pt>
                <c:pt idx="23">
                  <c:v>1838.5</c:v>
                </c:pt>
                <c:pt idx="24">
                  <c:v>1843.5</c:v>
                </c:pt>
                <c:pt idx="25">
                  <c:v>1841</c:v>
                </c:pt>
                <c:pt idx="26">
                  <c:v>1860</c:v>
                </c:pt>
                <c:pt idx="27">
                  <c:v>1858</c:v>
                </c:pt>
                <c:pt idx="28">
                  <c:v>1827.25</c:v>
                </c:pt>
                <c:pt idx="29">
                  <c:v>1804</c:v>
                </c:pt>
                <c:pt idx="30">
                  <c:v>1829.5</c:v>
                </c:pt>
                <c:pt idx="31">
                  <c:v>1830.5</c:v>
                </c:pt>
                <c:pt idx="32">
                  <c:v>1830</c:v>
                </c:pt>
                <c:pt idx="33">
                  <c:v>1846.5</c:v>
                </c:pt>
                <c:pt idx="34">
                  <c:v>1835.5</c:v>
                </c:pt>
                <c:pt idx="35">
                  <c:v>1851.45</c:v>
                </c:pt>
                <c:pt idx="36">
                  <c:v>1791</c:v>
                </c:pt>
                <c:pt idx="37">
                  <c:v>1784</c:v>
                </c:pt>
                <c:pt idx="38">
                  <c:v>1782.5</c:v>
                </c:pt>
                <c:pt idx="39">
                  <c:v>1806</c:v>
                </c:pt>
                <c:pt idx="40">
                  <c:v>1808</c:v>
                </c:pt>
                <c:pt idx="41">
                  <c:v>1842</c:v>
                </c:pt>
                <c:pt idx="42">
                  <c:v>1849.5</c:v>
                </c:pt>
                <c:pt idx="43">
                  <c:v>1827.5</c:v>
                </c:pt>
                <c:pt idx="44">
                  <c:v>1842.5</c:v>
                </c:pt>
                <c:pt idx="45">
                  <c:v>1820.5</c:v>
                </c:pt>
                <c:pt idx="46">
                  <c:v>1806</c:v>
                </c:pt>
                <c:pt idx="47">
                  <c:v>1802.5</c:v>
                </c:pt>
                <c:pt idx="48">
                  <c:v>1764.5</c:v>
                </c:pt>
                <c:pt idx="49">
                  <c:v>1781</c:v>
                </c:pt>
                <c:pt idx="50">
                  <c:v>1756</c:v>
                </c:pt>
                <c:pt idx="51">
                  <c:v>1701</c:v>
                </c:pt>
                <c:pt idx="52">
                  <c:v>1694.5</c:v>
                </c:pt>
                <c:pt idx="53">
                  <c:v>1700.5</c:v>
                </c:pt>
                <c:pt idx="54">
                  <c:v>1722</c:v>
                </c:pt>
                <c:pt idx="55">
                  <c:v>1745.75</c:v>
                </c:pt>
                <c:pt idx="56">
                  <c:v>1738.5</c:v>
                </c:pt>
                <c:pt idx="57">
                  <c:v>1757.5</c:v>
                </c:pt>
                <c:pt idx="58">
                  <c:v>1755.5</c:v>
                </c:pt>
                <c:pt idx="59">
                  <c:v>1750</c:v>
                </c:pt>
                <c:pt idx="60">
                  <c:v>1745.5</c:v>
                </c:pt>
                <c:pt idx="61">
                  <c:v>1741</c:v>
                </c:pt>
                <c:pt idx="62">
                  <c:v>1769</c:v>
                </c:pt>
                <c:pt idx="63">
                  <c:v>1768</c:v>
                </c:pt>
                <c:pt idx="64">
                  <c:v>1765</c:v>
                </c:pt>
                <c:pt idx="65">
                  <c:v>1787</c:v>
                </c:pt>
                <c:pt idx="66">
                  <c:v>1794.5</c:v>
                </c:pt>
                <c:pt idx="67">
                  <c:v>1793.5</c:v>
                </c:pt>
                <c:pt idx="68">
                  <c:v>1785</c:v>
                </c:pt>
                <c:pt idx="69">
                  <c:v>1813</c:v>
                </c:pt>
                <c:pt idx="70">
                  <c:v>1784</c:v>
                </c:pt>
                <c:pt idx="71">
                  <c:v>1770</c:v>
                </c:pt>
                <c:pt idx="72">
                  <c:v>1776</c:v>
                </c:pt>
                <c:pt idx="73">
                  <c:v>1794.5</c:v>
                </c:pt>
                <c:pt idx="74">
                  <c:v>1789</c:v>
                </c:pt>
                <c:pt idx="75">
                  <c:v>1781.5</c:v>
                </c:pt>
                <c:pt idx="76">
                  <c:v>1773</c:v>
                </c:pt>
                <c:pt idx="77">
                  <c:v>1803</c:v>
                </c:pt>
                <c:pt idx="78">
                  <c:v>1816</c:v>
                </c:pt>
                <c:pt idx="79">
                  <c:v>1822.5</c:v>
                </c:pt>
                <c:pt idx="80">
                  <c:v>1825.5</c:v>
                </c:pt>
                <c:pt idx="81">
                  <c:v>1805</c:v>
                </c:pt>
                <c:pt idx="82">
                  <c:v>1824.93</c:v>
                </c:pt>
                <c:pt idx="83">
                  <c:v>1839.65</c:v>
                </c:pt>
                <c:pt idx="84">
                  <c:v>1873</c:v>
                </c:pt>
                <c:pt idx="85">
                  <c:v>1859.28</c:v>
                </c:pt>
                <c:pt idx="86">
                  <c:v>1853.98</c:v>
                </c:pt>
                <c:pt idx="87">
                  <c:v>1823.65</c:v>
                </c:pt>
                <c:pt idx="88">
                  <c:v>1764</c:v>
                </c:pt>
                <c:pt idx="89">
                  <c:v>1784.73</c:v>
                </c:pt>
                <c:pt idx="90">
                  <c:v>1795.5</c:v>
                </c:pt>
                <c:pt idx="91">
                  <c:v>1795.9</c:v>
                </c:pt>
                <c:pt idx="92">
                  <c:v>1775.63</c:v>
                </c:pt>
                <c:pt idx="93">
                  <c:v>1770.75</c:v>
                </c:pt>
                <c:pt idx="94">
                  <c:v>1764.3</c:v>
                </c:pt>
                <c:pt idx="95">
                  <c:v>1757.75</c:v>
                </c:pt>
                <c:pt idx="96">
                  <c:v>1768.25</c:v>
                </c:pt>
                <c:pt idx="97">
                  <c:v>1768.75</c:v>
                </c:pt>
                <c:pt idx="98">
                  <c:v>1765.5</c:v>
                </c:pt>
                <c:pt idx="99">
                  <c:v>1771.78</c:v>
                </c:pt>
                <c:pt idx="100">
                  <c:v>1753</c:v>
                </c:pt>
                <c:pt idx="101">
                  <c:v>1766.25</c:v>
                </c:pt>
                <c:pt idx="102">
                  <c:v>1780</c:v>
                </c:pt>
                <c:pt idx="103">
                  <c:v>1769.5</c:v>
                </c:pt>
                <c:pt idx="104">
                  <c:v>1800</c:v>
                </c:pt>
                <c:pt idx="105">
                  <c:v>1801.35</c:v>
                </c:pt>
                <c:pt idx="106">
                  <c:v>1832.2</c:v>
                </c:pt>
                <c:pt idx="107">
                  <c:v>1818.45</c:v>
                </c:pt>
                <c:pt idx="108">
                  <c:v>1815.75</c:v>
                </c:pt>
                <c:pt idx="109">
                  <c:v>1817.95</c:v>
                </c:pt>
                <c:pt idx="110">
                  <c:v>1811.63</c:v>
                </c:pt>
                <c:pt idx="111">
                  <c:v>1833.65</c:v>
                </c:pt>
                <c:pt idx="112">
                  <c:v>1823.45</c:v>
                </c:pt>
                <c:pt idx="113">
                  <c:v>1840.05</c:v>
                </c:pt>
                <c:pt idx="114">
                  <c:v>1831.5</c:v>
                </c:pt>
                <c:pt idx="115">
                  <c:v>1798</c:v>
                </c:pt>
                <c:pt idx="116">
                  <c:v>1794.68</c:v>
                </c:pt>
                <c:pt idx="117">
                  <c:v>1776.5</c:v>
                </c:pt>
                <c:pt idx="118">
                  <c:v>1758.35</c:v>
                </c:pt>
                <c:pt idx="119">
                  <c:v>1757</c:v>
                </c:pt>
                <c:pt idx="120">
                  <c:v>1730.5</c:v>
                </c:pt>
                <c:pt idx="121">
                  <c:v>1748.83</c:v>
                </c:pt>
                <c:pt idx="122">
                  <c:v>1741.95</c:v>
                </c:pt>
                <c:pt idx="123">
                  <c:v>1700.8</c:v>
                </c:pt>
                <c:pt idx="124">
                  <c:v>1688</c:v>
                </c:pt>
                <c:pt idx="125">
                  <c:v>1673.8</c:v>
                </c:pt>
                <c:pt idx="126">
                  <c:v>1693.13</c:v>
                </c:pt>
                <c:pt idx="127">
                  <c:v>1724.6</c:v>
                </c:pt>
                <c:pt idx="128">
                  <c:v>1722.6</c:v>
                </c:pt>
                <c:pt idx="129">
                  <c:v>1719.5</c:v>
                </c:pt>
                <c:pt idx="130">
                  <c:v>1723.55</c:v>
                </c:pt>
                <c:pt idx="131">
                  <c:v>1741</c:v>
                </c:pt>
                <c:pt idx="132">
                  <c:v>1726.85</c:v>
                </c:pt>
                <c:pt idx="133">
                  <c:v>1743.4</c:v>
                </c:pt>
                <c:pt idx="134">
                  <c:v>1736.5</c:v>
                </c:pt>
                <c:pt idx="135">
                  <c:v>1723.9</c:v>
                </c:pt>
                <c:pt idx="136">
                  <c:v>1731.8</c:v>
                </c:pt>
                <c:pt idx="137">
                  <c:v>1755.7</c:v>
                </c:pt>
                <c:pt idx="138">
                  <c:v>1764.1</c:v>
                </c:pt>
                <c:pt idx="139">
                  <c:v>1762.05</c:v>
                </c:pt>
                <c:pt idx="140">
                  <c:v>1773.5</c:v>
                </c:pt>
                <c:pt idx="141">
                  <c:v>1768.35</c:v>
                </c:pt>
                <c:pt idx="142">
                  <c:v>1775</c:v>
                </c:pt>
                <c:pt idx="143">
                  <c:v>1784</c:v>
                </c:pt>
                <c:pt idx="144">
                  <c:v>1795</c:v>
                </c:pt>
                <c:pt idx="145">
                  <c:v>1789.6</c:v>
                </c:pt>
                <c:pt idx="146">
                  <c:v>1807</c:v>
                </c:pt>
                <c:pt idx="147">
                  <c:v>1794.45</c:v>
                </c:pt>
                <c:pt idx="148">
                  <c:v>1789.5</c:v>
                </c:pt>
                <c:pt idx="149">
                  <c:v>1780.5</c:v>
                </c:pt>
                <c:pt idx="150">
                  <c:v>1790.55</c:v>
                </c:pt>
                <c:pt idx="151">
                  <c:v>1797</c:v>
                </c:pt>
                <c:pt idx="152">
                  <c:v>1781.15</c:v>
                </c:pt>
                <c:pt idx="153">
                  <c:v>1722.22</c:v>
                </c:pt>
                <c:pt idx="154">
                  <c:v>1719</c:v>
                </c:pt>
                <c:pt idx="155">
                  <c:v>1717</c:v>
                </c:pt>
                <c:pt idx="156">
                  <c:v>1754.5</c:v>
                </c:pt>
                <c:pt idx="157">
                  <c:v>1769.5</c:v>
                </c:pt>
                <c:pt idx="158">
                  <c:v>1788.5</c:v>
                </c:pt>
                <c:pt idx="159">
                  <c:v>1797.25</c:v>
                </c:pt>
                <c:pt idx="160">
                  <c:v>1808.5</c:v>
                </c:pt>
                <c:pt idx="161">
                  <c:v>1818</c:v>
                </c:pt>
                <c:pt idx="162">
                  <c:v>1842.25</c:v>
                </c:pt>
                <c:pt idx="163">
                  <c:v>1843.5</c:v>
                </c:pt>
                <c:pt idx="164">
                  <c:v>1875.25</c:v>
                </c:pt>
                <c:pt idx="165">
                  <c:v>1903.5</c:v>
                </c:pt>
                <c:pt idx="166">
                  <c:v>1863.8</c:v>
                </c:pt>
                <c:pt idx="167">
                  <c:v>1812.5</c:v>
                </c:pt>
                <c:pt idx="168">
                  <c:v>1820</c:v>
                </c:pt>
                <c:pt idx="169">
                  <c:v>1832.75</c:v>
                </c:pt>
                <c:pt idx="170">
                  <c:v>1823.5</c:v>
                </c:pt>
                <c:pt idx="171">
                  <c:v>1854.3</c:v>
                </c:pt>
                <c:pt idx="172">
                  <c:v>1846.5</c:v>
                </c:pt>
                <c:pt idx="173">
                  <c:v>1849.1</c:v>
                </c:pt>
                <c:pt idx="174">
                  <c:v>1882.5</c:v>
                </c:pt>
                <c:pt idx="175">
                  <c:v>1888.5</c:v>
                </c:pt>
                <c:pt idx="176">
                  <c:v>1854.5</c:v>
                </c:pt>
                <c:pt idx="177">
                  <c:v>1821.5</c:v>
                </c:pt>
                <c:pt idx="178">
                  <c:v>1861.5</c:v>
                </c:pt>
                <c:pt idx="179">
                  <c:v>1833.5</c:v>
                </c:pt>
                <c:pt idx="180">
                  <c:v>1808</c:v>
                </c:pt>
                <c:pt idx="181">
                  <c:v>1816.25</c:v>
                </c:pt>
                <c:pt idx="182">
                  <c:v>1816</c:v>
                </c:pt>
                <c:pt idx="183">
                  <c:v>1787.25</c:v>
                </c:pt>
                <c:pt idx="184">
                  <c:v>1811</c:v>
                </c:pt>
                <c:pt idx="185">
                  <c:v>1774</c:v>
                </c:pt>
                <c:pt idx="186">
                  <c:v>1779.5</c:v>
                </c:pt>
                <c:pt idx="187">
                  <c:v>1761</c:v>
                </c:pt>
                <c:pt idx="188">
                  <c:v>1688.5</c:v>
                </c:pt>
                <c:pt idx="189">
                  <c:v>1608.75</c:v>
                </c:pt>
                <c:pt idx="190">
                  <c:v>1561.5</c:v>
                </c:pt>
                <c:pt idx="191">
                  <c:v>1561.5</c:v>
                </c:pt>
                <c:pt idx="192">
                  <c:v>1528</c:v>
                </c:pt>
                <c:pt idx="193">
                  <c:v>1524</c:v>
                </c:pt>
                <c:pt idx="194">
                  <c:v>1525</c:v>
                </c:pt>
                <c:pt idx="195">
                  <c:v>1508.75</c:v>
                </c:pt>
                <c:pt idx="196">
                  <c:v>1477.5</c:v>
                </c:pt>
                <c:pt idx="197">
                  <c:v>1493</c:v>
                </c:pt>
                <c:pt idx="198">
                  <c:v>1512.5</c:v>
                </c:pt>
                <c:pt idx="199">
                  <c:v>1495</c:v>
                </c:pt>
                <c:pt idx="200">
                  <c:v>1524</c:v>
                </c:pt>
                <c:pt idx="201">
                  <c:v>1520.5</c:v>
                </c:pt>
                <c:pt idx="202">
                  <c:v>1550</c:v>
                </c:pt>
                <c:pt idx="203">
                  <c:v>1533.5</c:v>
                </c:pt>
                <c:pt idx="204">
                  <c:v>1555.5</c:v>
                </c:pt>
                <c:pt idx="205">
                  <c:v>1554</c:v>
                </c:pt>
                <c:pt idx="206">
                  <c:v>1533.5</c:v>
                </c:pt>
                <c:pt idx="207">
                  <c:v>1516.5</c:v>
                </c:pt>
                <c:pt idx="208">
                  <c:v>1496.5</c:v>
                </c:pt>
                <c:pt idx="209">
                  <c:v>1511.5</c:v>
                </c:pt>
                <c:pt idx="210">
                  <c:v>1545</c:v>
                </c:pt>
                <c:pt idx="211">
                  <c:v>1565.5</c:v>
                </c:pt>
                <c:pt idx="212">
                  <c:v>1595.5</c:v>
                </c:pt>
                <c:pt idx="213">
                  <c:v>1637.5</c:v>
                </c:pt>
                <c:pt idx="214">
                  <c:v>1646.5</c:v>
                </c:pt>
                <c:pt idx="215">
                  <c:v>1599.5</c:v>
                </c:pt>
                <c:pt idx="216">
                  <c:v>1590</c:v>
                </c:pt>
                <c:pt idx="217">
                  <c:v>1602.5</c:v>
                </c:pt>
                <c:pt idx="218">
                  <c:v>1640.5</c:v>
                </c:pt>
                <c:pt idx="219">
                  <c:v>1633.5</c:v>
                </c:pt>
                <c:pt idx="220">
                  <c:v>1658</c:v>
                </c:pt>
                <c:pt idx="221">
                  <c:v>1661</c:v>
                </c:pt>
                <c:pt idx="222">
                  <c:v>1627.5</c:v>
                </c:pt>
                <c:pt idx="223">
                  <c:v>1621.75</c:v>
                </c:pt>
                <c:pt idx="224">
                  <c:v>1644.25</c:v>
                </c:pt>
                <c:pt idx="225">
                  <c:v>1641.5</c:v>
                </c:pt>
                <c:pt idx="226">
                  <c:v>1640</c:v>
                </c:pt>
                <c:pt idx="227">
                  <c:v>1619.75</c:v>
                </c:pt>
                <c:pt idx="228">
                  <c:v>1583.25</c:v>
                </c:pt>
                <c:pt idx="229">
                  <c:v>1595</c:v>
                </c:pt>
                <c:pt idx="230">
                  <c:v>1548.75</c:v>
                </c:pt>
                <c:pt idx="231">
                  <c:v>1567</c:v>
                </c:pt>
                <c:pt idx="232">
                  <c:v>1547.75</c:v>
                </c:pt>
                <c:pt idx="233">
                  <c:v>1542</c:v>
                </c:pt>
                <c:pt idx="234">
                  <c:v>1530.5</c:v>
                </c:pt>
                <c:pt idx="235">
                  <c:v>1543.63</c:v>
                </c:pt>
                <c:pt idx="236">
                  <c:v>1536.25</c:v>
                </c:pt>
                <c:pt idx="237">
                  <c:v>1559</c:v>
                </c:pt>
                <c:pt idx="238">
                  <c:v>1560.5</c:v>
                </c:pt>
                <c:pt idx="239">
                  <c:v>1548</c:v>
                </c:pt>
                <c:pt idx="240">
                  <c:v>1520.5</c:v>
                </c:pt>
                <c:pt idx="241">
                  <c:v>1524.5</c:v>
                </c:pt>
                <c:pt idx="242">
                  <c:v>1526.5</c:v>
                </c:pt>
                <c:pt idx="243">
                  <c:v>1494</c:v>
                </c:pt>
                <c:pt idx="244">
                  <c:v>1514.5</c:v>
                </c:pt>
                <c:pt idx="245">
                  <c:v>1487</c:v>
                </c:pt>
                <c:pt idx="246">
                  <c:v>1474.5</c:v>
                </c:pt>
                <c:pt idx="247">
                  <c:v>1422.25</c:v>
                </c:pt>
                <c:pt idx="248">
                  <c:v>1406</c:v>
                </c:pt>
                <c:pt idx="249">
                  <c:v>1420</c:v>
                </c:pt>
                <c:pt idx="250">
                  <c:v>1411</c:v>
                </c:pt>
                <c:pt idx="251">
                  <c:v>1432</c:v>
                </c:pt>
                <c:pt idx="252">
                  <c:v>1428.5</c:v>
                </c:pt>
                <c:pt idx="253">
                  <c:v>1422</c:v>
                </c:pt>
                <c:pt idx="254">
                  <c:v>1425.5</c:v>
                </c:pt>
                <c:pt idx="255">
                  <c:v>1425.5</c:v>
                </c:pt>
                <c:pt idx="256">
                  <c:v>1428.5</c:v>
                </c:pt>
                <c:pt idx="257">
                  <c:v>1384.75</c:v>
                </c:pt>
                <c:pt idx="258">
                  <c:v>1370.38</c:v>
                </c:pt>
                <c:pt idx="259">
                  <c:v>1394.5</c:v>
                </c:pt>
                <c:pt idx="260">
                  <c:v>1394.5</c:v>
                </c:pt>
                <c:pt idx="261">
                  <c:v>1426</c:v>
                </c:pt>
                <c:pt idx="262">
                  <c:v>1419.5</c:v>
                </c:pt>
                <c:pt idx="263">
                  <c:v>1411</c:v>
                </c:pt>
                <c:pt idx="264">
                  <c:v>1401.5</c:v>
                </c:pt>
                <c:pt idx="265">
                  <c:v>1426</c:v>
                </c:pt>
                <c:pt idx="266">
                  <c:v>1461.75</c:v>
                </c:pt>
                <c:pt idx="267">
                  <c:v>1496.5</c:v>
                </c:pt>
                <c:pt idx="268">
                  <c:v>1498.94</c:v>
                </c:pt>
                <c:pt idx="269">
                  <c:v>1489.5</c:v>
                </c:pt>
                <c:pt idx="270">
                  <c:v>1498.5</c:v>
                </c:pt>
                <c:pt idx="271">
                  <c:v>1522.06</c:v>
                </c:pt>
                <c:pt idx="272">
                  <c:v>1523.25</c:v>
                </c:pt>
                <c:pt idx="273">
                  <c:v>1521.63</c:v>
                </c:pt>
                <c:pt idx="274">
                  <c:v>1534.31</c:v>
                </c:pt>
                <c:pt idx="275">
                  <c:v>1561.75</c:v>
                </c:pt>
                <c:pt idx="276">
                  <c:v>1549.38</c:v>
                </c:pt>
                <c:pt idx="277">
                  <c:v>1581.75</c:v>
                </c:pt>
                <c:pt idx="278">
                  <c:v>1609.19</c:v>
                </c:pt>
                <c:pt idx="279">
                  <c:v>1621.5</c:v>
                </c:pt>
                <c:pt idx="280">
                  <c:v>1612.5</c:v>
                </c:pt>
                <c:pt idx="281">
                  <c:v>1587.13</c:v>
                </c:pt>
                <c:pt idx="282">
                  <c:v>1618</c:v>
                </c:pt>
                <c:pt idx="283">
                  <c:v>1630.5</c:v>
                </c:pt>
                <c:pt idx="284">
                  <c:v>1623.75</c:v>
                </c:pt>
                <c:pt idx="285">
                  <c:v>1626.13</c:v>
                </c:pt>
                <c:pt idx="286">
                  <c:v>1650.5</c:v>
                </c:pt>
                <c:pt idx="287">
                  <c:v>1664.5</c:v>
                </c:pt>
                <c:pt idx="288">
                  <c:v>1656</c:v>
                </c:pt>
                <c:pt idx="289">
                  <c:v>1658.25</c:v>
                </c:pt>
                <c:pt idx="290">
                  <c:v>1651.94</c:v>
                </c:pt>
                <c:pt idx="291">
                  <c:v>1631.13</c:v>
                </c:pt>
                <c:pt idx="292">
                  <c:v>1634.31</c:v>
                </c:pt>
                <c:pt idx="293">
                  <c:v>1624.5</c:v>
                </c:pt>
                <c:pt idx="294">
                  <c:v>1633.25</c:v>
                </c:pt>
                <c:pt idx="295">
                  <c:v>1647</c:v>
                </c:pt>
                <c:pt idx="296">
                  <c:v>1686.75</c:v>
                </c:pt>
                <c:pt idx="297">
                  <c:v>1724.13</c:v>
                </c:pt>
                <c:pt idx="298">
                  <c:v>1722.75</c:v>
                </c:pt>
                <c:pt idx="299">
                  <c:v>1713.13</c:v>
                </c:pt>
                <c:pt idx="300">
                  <c:v>1706.5</c:v>
                </c:pt>
                <c:pt idx="301">
                  <c:v>1718.75</c:v>
                </c:pt>
                <c:pt idx="302">
                  <c:v>1679.25</c:v>
                </c:pt>
                <c:pt idx="303">
                  <c:v>1700.25</c:v>
                </c:pt>
                <c:pt idx="304">
                  <c:v>1699.25</c:v>
                </c:pt>
                <c:pt idx="305">
                  <c:v>1662.63</c:v>
                </c:pt>
                <c:pt idx="306">
                  <c:v>1614.88</c:v>
                </c:pt>
                <c:pt idx="307">
                  <c:v>1630</c:v>
                </c:pt>
                <c:pt idx="308">
                  <c:v>1662.5</c:v>
                </c:pt>
                <c:pt idx="309">
                  <c:v>1684.25</c:v>
                </c:pt>
                <c:pt idx="310">
                  <c:v>1695</c:v>
                </c:pt>
                <c:pt idx="311">
                  <c:v>1688</c:v>
                </c:pt>
                <c:pt idx="312">
                  <c:v>1673</c:v>
                </c:pt>
                <c:pt idx="313">
                  <c:v>1686</c:v>
                </c:pt>
                <c:pt idx="314">
                  <c:v>1671.75</c:v>
                </c:pt>
                <c:pt idx="315">
                  <c:v>1683.75</c:v>
                </c:pt>
                <c:pt idx="316">
                  <c:v>1655.63</c:v>
                </c:pt>
                <c:pt idx="317">
                  <c:v>1639.75</c:v>
                </c:pt>
                <c:pt idx="318">
                  <c:v>1620.38</c:v>
                </c:pt>
                <c:pt idx="319">
                  <c:v>1626.5</c:v>
                </c:pt>
                <c:pt idx="320">
                  <c:v>1648.13</c:v>
                </c:pt>
                <c:pt idx="321">
                  <c:v>1654.06</c:v>
                </c:pt>
                <c:pt idx="322">
                  <c:v>1635.75</c:v>
                </c:pt>
                <c:pt idx="323">
                  <c:v>1627.75</c:v>
                </c:pt>
                <c:pt idx="324">
                  <c:v>1638.75</c:v>
                </c:pt>
                <c:pt idx="325">
                  <c:v>1650.88</c:v>
                </c:pt>
                <c:pt idx="326">
                  <c:v>1642.63</c:v>
                </c:pt>
                <c:pt idx="327">
                  <c:v>1600.13</c:v>
                </c:pt>
                <c:pt idx="328">
                  <c:v>1604.63</c:v>
                </c:pt>
                <c:pt idx="329">
                  <c:v>1601.15</c:v>
                </c:pt>
                <c:pt idx="330">
                  <c:v>1612.5</c:v>
                </c:pt>
                <c:pt idx="331">
                  <c:v>1598.13</c:v>
                </c:pt>
                <c:pt idx="332">
                  <c:v>1584.88</c:v>
                </c:pt>
                <c:pt idx="333">
                  <c:v>1604.63</c:v>
                </c:pt>
                <c:pt idx="334">
                  <c:v>1584.38</c:v>
                </c:pt>
                <c:pt idx="335">
                  <c:v>1576</c:v>
                </c:pt>
                <c:pt idx="336">
                  <c:v>1584.75</c:v>
                </c:pt>
                <c:pt idx="337">
                  <c:v>1578.5</c:v>
                </c:pt>
                <c:pt idx="338">
                  <c:v>1580.5</c:v>
                </c:pt>
                <c:pt idx="339">
                  <c:v>1581.5</c:v>
                </c:pt>
                <c:pt idx="340">
                  <c:v>1560.5</c:v>
                </c:pt>
                <c:pt idx="341">
                  <c:v>1546.5</c:v>
                </c:pt>
                <c:pt idx="342">
                  <c:v>1554.06</c:v>
                </c:pt>
                <c:pt idx="343">
                  <c:v>1569.13</c:v>
                </c:pt>
                <c:pt idx="344">
                  <c:v>1572.13</c:v>
                </c:pt>
                <c:pt idx="345">
                  <c:v>1567</c:v>
                </c:pt>
                <c:pt idx="346">
                  <c:v>1571.88</c:v>
                </c:pt>
                <c:pt idx="347">
                  <c:v>1562.25</c:v>
                </c:pt>
                <c:pt idx="348">
                  <c:v>1536.88</c:v>
                </c:pt>
                <c:pt idx="349">
                  <c:v>1527.13</c:v>
                </c:pt>
                <c:pt idx="350">
                  <c:v>1528.88</c:v>
                </c:pt>
                <c:pt idx="351">
                  <c:v>1511.25</c:v>
                </c:pt>
                <c:pt idx="352">
                  <c:v>1500</c:v>
                </c:pt>
                <c:pt idx="353">
                  <c:v>1487.88</c:v>
                </c:pt>
                <c:pt idx="354">
                  <c:v>1464.5</c:v>
                </c:pt>
                <c:pt idx="355">
                  <c:v>1438.5</c:v>
                </c:pt>
                <c:pt idx="356">
                  <c:v>1433.38</c:v>
                </c:pt>
                <c:pt idx="357">
                  <c:v>1431.38</c:v>
                </c:pt>
                <c:pt idx="358">
                  <c:v>1452.75</c:v>
                </c:pt>
                <c:pt idx="359">
                  <c:v>1455.5</c:v>
                </c:pt>
                <c:pt idx="360">
                  <c:v>1467.13</c:v>
                </c:pt>
                <c:pt idx="361">
                  <c:v>1444.75</c:v>
                </c:pt>
                <c:pt idx="362">
                  <c:v>1425</c:v>
                </c:pt>
                <c:pt idx="363">
                  <c:v>1420</c:v>
                </c:pt>
                <c:pt idx="364">
                  <c:v>1431</c:v>
                </c:pt>
                <c:pt idx="365">
                  <c:v>1439.5</c:v>
                </c:pt>
                <c:pt idx="366">
                  <c:v>1430</c:v>
                </c:pt>
                <c:pt idx="367">
                  <c:v>1400.5</c:v>
                </c:pt>
                <c:pt idx="368">
                  <c:v>1415.5</c:v>
                </c:pt>
                <c:pt idx="369">
                  <c:v>1445</c:v>
                </c:pt>
                <c:pt idx="370">
                  <c:v>1429.88</c:v>
                </c:pt>
                <c:pt idx="371">
                  <c:v>1436.88</c:v>
                </c:pt>
                <c:pt idx="372">
                  <c:v>1463.25</c:v>
                </c:pt>
                <c:pt idx="373">
                  <c:v>1441.13</c:v>
                </c:pt>
                <c:pt idx="374">
                  <c:v>1433</c:v>
                </c:pt>
                <c:pt idx="375">
                  <c:v>1444.13</c:v>
                </c:pt>
                <c:pt idx="376">
                  <c:v>1454.25</c:v>
                </c:pt>
                <c:pt idx="377">
                  <c:v>1464.63</c:v>
                </c:pt>
                <c:pt idx="378">
                  <c:v>1494.88</c:v>
                </c:pt>
                <c:pt idx="379">
                  <c:v>1484.06</c:v>
                </c:pt>
                <c:pt idx="380">
                  <c:v>1483.75</c:v>
                </c:pt>
                <c:pt idx="381">
                  <c:v>1481.75</c:v>
                </c:pt>
                <c:pt idx="382">
                  <c:v>1458.1</c:v>
                </c:pt>
                <c:pt idx="383">
                  <c:v>1438.7</c:v>
                </c:pt>
                <c:pt idx="384">
                  <c:v>1436.68</c:v>
                </c:pt>
                <c:pt idx="385">
                  <c:v>1443.6</c:v>
                </c:pt>
                <c:pt idx="386">
                  <c:v>1427.2</c:v>
                </c:pt>
                <c:pt idx="387">
                  <c:v>1410.15</c:v>
                </c:pt>
                <c:pt idx="388">
                  <c:v>1389</c:v>
                </c:pt>
                <c:pt idx="389">
                  <c:v>1447.8</c:v>
                </c:pt>
                <c:pt idx="390">
                  <c:v>1455.78</c:v>
                </c:pt>
                <c:pt idx="391">
                  <c:v>1489.9</c:v>
                </c:pt>
                <c:pt idx="392">
                  <c:v>1480</c:v>
                </c:pt>
                <c:pt idx="393">
                  <c:v>1474.45</c:v>
                </c:pt>
                <c:pt idx="394">
                  <c:v>1444.5</c:v>
                </c:pt>
                <c:pt idx="395">
                  <c:v>1444.25</c:v>
                </c:pt>
                <c:pt idx="396">
                  <c:v>1423.98</c:v>
                </c:pt>
                <c:pt idx="397">
                  <c:v>1427.6</c:v>
                </c:pt>
                <c:pt idx="398">
                  <c:v>1416.85</c:v>
                </c:pt>
                <c:pt idx="399">
                  <c:v>1430.5</c:v>
                </c:pt>
                <c:pt idx="400">
                  <c:v>1417.7</c:v>
                </c:pt>
                <c:pt idx="401">
                  <c:v>1417</c:v>
                </c:pt>
                <c:pt idx="402">
                  <c:v>1405.6</c:v>
                </c:pt>
                <c:pt idx="403">
                  <c:v>1419</c:v>
                </c:pt>
                <c:pt idx="404">
                  <c:v>1414</c:v>
                </c:pt>
                <c:pt idx="405">
                  <c:v>1399.7</c:v>
                </c:pt>
                <c:pt idx="406">
                  <c:v>1384.58</c:v>
                </c:pt>
                <c:pt idx="407">
                  <c:v>1399.25</c:v>
                </c:pt>
                <c:pt idx="408">
                  <c:v>1405.15</c:v>
                </c:pt>
                <c:pt idx="409">
                  <c:v>1410.7</c:v>
                </c:pt>
                <c:pt idx="410">
                  <c:v>1416.8</c:v>
                </c:pt>
                <c:pt idx="411">
                  <c:v>1415.3</c:v>
                </c:pt>
                <c:pt idx="412">
                  <c:v>1398.4</c:v>
                </c:pt>
                <c:pt idx="413">
                  <c:v>1388</c:v>
                </c:pt>
                <c:pt idx="414">
                  <c:v>1406</c:v>
                </c:pt>
                <c:pt idx="415">
                  <c:v>1398.78</c:v>
                </c:pt>
                <c:pt idx="416">
                  <c:v>1408.57</c:v>
                </c:pt>
                <c:pt idx="417">
                  <c:v>1408.43</c:v>
                </c:pt>
                <c:pt idx="418">
                  <c:v>1412</c:v>
                </c:pt>
                <c:pt idx="419">
                  <c:v>1400.3</c:v>
                </c:pt>
                <c:pt idx="420">
                  <c:v>1386.68</c:v>
                </c:pt>
                <c:pt idx="421">
                  <c:v>1396.05</c:v>
                </c:pt>
                <c:pt idx="422">
                  <c:v>1394.45</c:v>
                </c:pt>
                <c:pt idx="423">
                  <c:v>1441.78</c:v>
                </c:pt>
                <c:pt idx="424">
                  <c:v>1474.25</c:v>
                </c:pt>
                <c:pt idx="425">
                  <c:v>1492.15</c:v>
                </c:pt>
                <c:pt idx="426">
                  <c:v>1508.97</c:v>
                </c:pt>
                <c:pt idx="427">
                  <c:v>1536</c:v>
                </c:pt>
                <c:pt idx="428">
                  <c:v>1541.95</c:v>
                </c:pt>
                <c:pt idx="429">
                  <c:v>1549.45</c:v>
                </c:pt>
                <c:pt idx="430">
                  <c:v>1543.98</c:v>
                </c:pt>
                <c:pt idx="431">
                  <c:v>1518</c:v>
                </c:pt>
                <c:pt idx="432">
                  <c:v>1516.55</c:v>
                </c:pt>
                <c:pt idx="433">
                  <c:v>1507.65</c:v>
                </c:pt>
                <c:pt idx="434">
                  <c:v>1540</c:v>
                </c:pt>
                <c:pt idx="435">
                  <c:v>1551.55</c:v>
                </c:pt>
                <c:pt idx="436">
                  <c:v>1569.45</c:v>
                </c:pt>
                <c:pt idx="437">
                  <c:v>1571.35</c:v>
                </c:pt>
                <c:pt idx="438">
                  <c:v>1583.1</c:v>
                </c:pt>
                <c:pt idx="439">
                  <c:v>1591.35</c:v>
                </c:pt>
                <c:pt idx="440">
                  <c:v>1592.95</c:v>
                </c:pt>
                <c:pt idx="441">
                  <c:v>1605.25</c:v>
                </c:pt>
                <c:pt idx="442">
                  <c:v>1646.05</c:v>
                </c:pt>
                <c:pt idx="443">
                  <c:v>1684.95</c:v>
                </c:pt>
                <c:pt idx="444">
                  <c:v>1709</c:v>
                </c:pt>
                <c:pt idx="445">
                  <c:v>1666.35</c:v>
                </c:pt>
                <c:pt idx="446">
                  <c:v>1631.18</c:v>
                </c:pt>
                <c:pt idx="447">
                  <c:v>1639.3</c:v>
                </c:pt>
                <c:pt idx="448">
                  <c:v>1626.5</c:v>
                </c:pt>
                <c:pt idx="449">
                  <c:v>1635.1</c:v>
                </c:pt>
                <c:pt idx="450">
                  <c:v>1621.5</c:v>
                </c:pt>
                <c:pt idx="451">
                  <c:v>1627.9</c:v>
                </c:pt>
                <c:pt idx="452">
                  <c:v>1634.75</c:v>
                </c:pt>
                <c:pt idx="453">
                  <c:v>1649.3</c:v>
                </c:pt>
                <c:pt idx="454">
                  <c:v>1662</c:v>
                </c:pt>
                <c:pt idx="455">
                  <c:v>1679.2</c:v>
                </c:pt>
                <c:pt idx="456">
                  <c:v>1677.3</c:v>
                </c:pt>
                <c:pt idx="457">
                  <c:v>1687</c:v>
                </c:pt>
                <c:pt idx="458">
                  <c:v>1717.97</c:v>
                </c:pt>
                <c:pt idx="459">
                  <c:v>1706.28</c:v>
                </c:pt>
                <c:pt idx="460">
                  <c:v>1694.45</c:v>
                </c:pt>
                <c:pt idx="461">
                  <c:v>1688.35</c:v>
                </c:pt>
                <c:pt idx="462">
                  <c:v>1673.95</c:v>
                </c:pt>
                <c:pt idx="463">
                  <c:v>1677.4</c:v>
                </c:pt>
                <c:pt idx="464">
                  <c:v>1651.53</c:v>
                </c:pt>
                <c:pt idx="465">
                  <c:v>1640.25</c:v>
                </c:pt>
              </c:numCache>
            </c:numRef>
          </c:val>
          <c:smooth val="0"/>
        </c:ser>
        <c:dLbls>
          <c:showLegendKey val="0"/>
          <c:showVal val="0"/>
          <c:showCatName val="0"/>
          <c:showSerName val="0"/>
          <c:showPercent val="0"/>
          <c:showBubbleSize val="0"/>
        </c:dLbls>
        <c:marker val="0"/>
        <c:smooth val="0"/>
        <c:axId val="1114737535"/>
        <c:axId val="1114920031"/>
      </c:lineChart>
      <c:lineChart>
        <c:grouping val="standard"/>
        <c:varyColors val="0"/>
        <c:ser>
          <c:idx val="1"/>
          <c:order val="1"/>
          <c:tx>
            <c:strRef>
              <c:f>"Pd"</c:f>
              <c:strCache>
                <c:ptCount val="1"/>
                <c:pt idx="0">
                  <c:v>Pd</c:v>
                </c:pt>
              </c:strCache>
            </c:strRef>
          </c:tx>
          <c:spPr>
            <a:ln w="28575" cap="rnd">
              <a:solidFill>
                <a:schemeClr val="accent2"/>
              </a:solidFill>
              <a:round/>
            </a:ln>
            <a:effectLst/>
          </c:spPr>
          <c:marker>
            <c:symbol val="none"/>
          </c:marker>
          <c:dLbls>
            <c:delete val="1"/>
          </c:dLbls>
          <c:cat>
            <c:numRef>
              <c:f>Data!$A$3:$A$468</c:f>
              <c:numCache>
                <c:formatCode>dd/mm/yyyy</c:formatCode>
                <c:ptCount val="466"/>
                <c:pt idx="0" c:formatCode="dd/mm/yyyy">
                  <c:v>40544</c:v>
                </c:pt>
                <c:pt idx="1" c:formatCode="dd/mm/yyyy">
                  <c:v>40547</c:v>
                </c:pt>
                <c:pt idx="2" c:formatCode="dd/mm/yyyy">
                  <c:v>40548</c:v>
                </c:pt>
                <c:pt idx="3" c:formatCode="dd/mm/yyyy">
                  <c:v>40549</c:v>
                </c:pt>
                <c:pt idx="4" c:formatCode="dd/mm/yyyy">
                  <c:v>40550</c:v>
                </c:pt>
                <c:pt idx="5" c:formatCode="dd/mm/yyyy">
                  <c:v>40553</c:v>
                </c:pt>
                <c:pt idx="6" c:formatCode="dd/mm/yyyy">
                  <c:v>40554</c:v>
                </c:pt>
                <c:pt idx="7" c:formatCode="dd/mm/yyyy">
                  <c:v>40555</c:v>
                </c:pt>
                <c:pt idx="8" c:formatCode="dd/mm/yyyy">
                  <c:v>40556</c:v>
                </c:pt>
                <c:pt idx="9" c:formatCode="dd/mm/yyyy">
                  <c:v>40557</c:v>
                </c:pt>
                <c:pt idx="10" c:formatCode="dd/mm/yyyy">
                  <c:v>40560</c:v>
                </c:pt>
                <c:pt idx="11" c:formatCode="dd/mm/yyyy">
                  <c:v>40561</c:v>
                </c:pt>
                <c:pt idx="12" c:formatCode="dd/mm/yyyy">
                  <c:v>40562</c:v>
                </c:pt>
                <c:pt idx="13" c:formatCode="dd/mm/yyyy">
                  <c:v>40563</c:v>
                </c:pt>
                <c:pt idx="14" c:formatCode="dd/mm/yyyy">
                  <c:v>40564</c:v>
                </c:pt>
                <c:pt idx="15" c:formatCode="dd/mm/yyyy">
                  <c:v>40567</c:v>
                </c:pt>
                <c:pt idx="16" c:formatCode="dd/mm/yyyy">
                  <c:v>40568</c:v>
                </c:pt>
                <c:pt idx="17" c:formatCode="dd/mm/yyyy">
                  <c:v>40569</c:v>
                </c:pt>
                <c:pt idx="18" c:formatCode="dd/mm/yyyy">
                  <c:v>40570</c:v>
                </c:pt>
                <c:pt idx="19" c:formatCode="dd/mm/yyyy">
                  <c:v>40571</c:v>
                </c:pt>
                <c:pt idx="20" c:formatCode="dd/mm/yyyy">
                  <c:v>40574</c:v>
                </c:pt>
                <c:pt idx="21" c:formatCode="dd/mm/yyyy">
                  <c:v>40575</c:v>
                </c:pt>
                <c:pt idx="22" c:formatCode="dd/mm/yyyy">
                  <c:v>40576</c:v>
                </c:pt>
                <c:pt idx="23" c:formatCode="dd/mm/yyyy">
                  <c:v>40577</c:v>
                </c:pt>
                <c:pt idx="24" c:formatCode="dd/mm/yyyy">
                  <c:v>40578</c:v>
                </c:pt>
                <c:pt idx="25" c:formatCode="dd/mm/yyyy">
                  <c:v>40581</c:v>
                </c:pt>
                <c:pt idx="26" c:formatCode="dd/mm/yyyy">
                  <c:v>40582</c:v>
                </c:pt>
                <c:pt idx="27" c:formatCode="dd/mm/yyyy">
                  <c:v>40583</c:v>
                </c:pt>
                <c:pt idx="28" c:formatCode="dd/mm/yyyy">
                  <c:v>40584</c:v>
                </c:pt>
                <c:pt idx="29" c:formatCode="dd/mm/yyyy">
                  <c:v>40585</c:v>
                </c:pt>
                <c:pt idx="30" c:formatCode="dd/mm/yyyy">
                  <c:v>40588</c:v>
                </c:pt>
                <c:pt idx="31" c:formatCode="dd/mm/yyyy">
                  <c:v>40589</c:v>
                </c:pt>
                <c:pt idx="32" c:formatCode="dd/mm/yyyy">
                  <c:v>40590</c:v>
                </c:pt>
                <c:pt idx="33" c:formatCode="dd/mm/yyyy">
                  <c:v>40591</c:v>
                </c:pt>
                <c:pt idx="34" c:formatCode="dd/mm/yyyy">
                  <c:v>40592</c:v>
                </c:pt>
                <c:pt idx="35" c:formatCode="dd/mm/yyyy">
                  <c:v>40595</c:v>
                </c:pt>
                <c:pt idx="36" c:formatCode="dd/mm/yyyy">
                  <c:v>40596</c:v>
                </c:pt>
                <c:pt idx="37" c:formatCode="dd/mm/yyyy">
                  <c:v>40597</c:v>
                </c:pt>
                <c:pt idx="38" c:formatCode="dd/mm/yyyy">
                  <c:v>40598</c:v>
                </c:pt>
                <c:pt idx="39" c:formatCode="dd/mm/yyyy">
                  <c:v>40599</c:v>
                </c:pt>
                <c:pt idx="40" c:formatCode="dd/mm/yyyy">
                  <c:v>40602</c:v>
                </c:pt>
                <c:pt idx="41" c:formatCode="dd/mm/yyyy">
                  <c:v>40603</c:v>
                </c:pt>
                <c:pt idx="42" c:formatCode="dd/mm/yyyy">
                  <c:v>40604</c:v>
                </c:pt>
                <c:pt idx="43" c:formatCode="dd/mm/yyyy">
                  <c:v>40605</c:v>
                </c:pt>
                <c:pt idx="44" c:formatCode="dd/mm/yyyy">
                  <c:v>40606</c:v>
                </c:pt>
                <c:pt idx="45" c:formatCode="dd/mm/yyyy">
                  <c:v>40609</c:v>
                </c:pt>
                <c:pt idx="46" c:formatCode="dd/mm/yyyy">
                  <c:v>40610</c:v>
                </c:pt>
                <c:pt idx="47" c:formatCode="dd/mm/yyyy">
                  <c:v>40611</c:v>
                </c:pt>
                <c:pt idx="48" c:formatCode="dd/mm/yyyy">
                  <c:v>40612</c:v>
                </c:pt>
                <c:pt idx="49" c:formatCode="dd/mm/yyyy">
                  <c:v>40613</c:v>
                </c:pt>
                <c:pt idx="50" c:formatCode="dd/mm/yyyy">
                  <c:v>40616</c:v>
                </c:pt>
                <c:pt idx="51" c:formatCode="dd/mm/yyyy">
                  <c:v>40617</c:v>
                </c:pt>
                <c:pt idx="52" c:formatCode="dd/mm/yyyy">
                  <c:v>40618</c:v>
                </c:pt>
                <c:pt idx="53" c:formatCode="dd/mm/yyyy">
                  <c:v>40619</c:v>
                </c:pt>
                <c:pt idx="54" c:formatCode="dd/mm/yyyy">
                  <c:v>40620</c:v>
                </c:pt>
                <c:pt idx="55" c:formatCode="dd/mm/yyyy">
                  <c:v>40623</c:v>
                </c:pt>
                <c:pt idx="56" c:formatCode="dd/mm/yyyy">
                  <c:v>40624</c:v>
                </c:pt>
                <c:pt idx="57" c:formatCode="dd/mm/yyyy">
                  <c:v>40625</c:v>
                </c:pt>
                <c:pt idx="58" c:formatCode="dd/mm/yyyy">
                  <c:v>40626</c:v>
                </c:pt>
                <c:pt idx="59" c:formatCode="dd/mm/yyyy">
                  <c:v>40627</c:v>
                </c:pt>
                <c:pt idx="60" c:formatCode="dd/mm/yyyy">
                  <c:v>40630</c:v>
                </c:pt>
                <c:pt idx="61" c:formatCode="dd/mm/yyyy">
                  <c:v>40631</c:v>
                </c:pt>
                <c:pt idx="62" c:formatCode="dd/mm/yyyy">
                  <c:v>40632</c:v>
                </c:pt>
                <c:pt idx="63" c:formatCode="dd/mm/yyyy">
                  <c:v>40633</c:v>
                </c:pt>
                <c:pt idx="64" c:formatCode="dd/mm/yyyy">
                  <c:v>40634</c:v>
                </c:pt>
                <c:pt idx="65" c:formatCode="dd/mm/yyyy">
                  <c:v>40637</c:v>
                </c:pt>
                <c:pt idx="66" c:formatCode="dd/mm/yyyy">
                  <c:v>40638</c:v>
                </c:pt>
                <c:pt idx="67" c:formatCode="dd/mm/yyyy">
                  <c:v>40639</c:v>
                </c:pt>
                <c:pt idx="68" c:formatCode="dd/mm/yyyy">
                  <c:v>40640</c:v>
                </c:pt>
                <c:pt idx="69" c:formatCode="dd/mm/yyyy">
                  <c:v>40641</c:v>
                </c:pt>
                <c:pt idx="70" c:formatCode="dd/mm/yyyy">
                  <c:v>40644</c:v>
                </c:pt>
                <c:pt idx="71" c:formatCode="dd/mm/yyyy">
                  <c:v>40645</c:v>
                </c:pt>
                <c:pt idx="72" c:formatCode="dd/mm/yyyy">
                  <c:v>40646</c:v>
                </c:pt>
                <c:pt idx="73" c:formatCode="dd/mm/yyyy">
                  <c:v>40647</c:v>
                </c:pt>
                <c:pt idx="74" c:formatCode="dd/mm/yyyy">
                  <c:v>40648</c:v>
                </c:pt>
                <c:pt idx="75" c:formatCode="dd/mm/yyyy">
                  <c:v>40651</c:v>
                </c:pt>
                <c:pt idx="76" c:formatCode="dd/mm/yyyy">
                  <c:v>40652</c:v>
                </c:pt>
                <c:pt idx="77" c:formatCode="dd/mm/yyyy">
                  <c:v>40653</c:v>
                </c:pt>
                <c:pt idx="78" c:formatCode="dd/mm/yyyy">
                  <c:v>40654</c:v>
                </c:pt>
                <c:pt idx="79" c:formatCode="dd/mm/yyyy">
                  <c:v>40655</c:v>
                </c:pt>
                <c:pt idx="80" c:formatCode="dd/mm/yyyy">
                  <c:v>40658</c:v>
                </c:pt>
                <c:pt idx="81" c:formatCode="dd/mm/yyyy">
                  <c:v>40659</c:v>
                </c:pt>
                <c:pt idx="82" c:formatCode="dd/mm/yyyy">
                  <c:v>40660</c:v>
                </c:pt>
                <c:pt idx="83" c:formatCode="dd/mm/yyyy">
                  <c:v>40661</c:v>
                </c:pt>
                <c:pt idx="84" c:formatCode="dd/mm/yyyy">
                  <c:v>40662</c:v>
                </c:pt>
                <c:pt idx="85" c:formatCode="dd/mm/yyyy">
                  <c:v>40665</c:v>
                </c:pt>
                <c:pt idx="86" c:formatCode="dd/mm/yyyy">
                  <c:v>40666</c:v>
                </c:pt>
                <c:pt idx="87" c:formatCode="dd/mm/yyyy">
                  <c:v>40667</c:v>
                </c:pt>
                <c:pt idx="88" c:formatCode="dd/mm/yyyy">
                  <c:v>40668</c:v>
                </c:pt>
                <c:pt idx="89" c:formatCode="dd/mm/yyyy">
                  <c:v>40669</c:v>
                </c:pt>
                <c:pt idx="90" c:formatCode="dd/mm/yyyy">
                  <c:v>40672</c:v>
                </c:pt>
                <c:pt idx="91" c:formatCode="dd/mm/yyyy">
                  <c:v>40673</c:v>
                </c:pt>
                <c:pt idx="92" c:formatCode="dd/mm/yyyy">
                  <c:v>40674</c:v>
                </c:pt>
                <c:pt idx="93" c:formatCode="dd/mm/yyyy">
                  <c:v>40675</c:v>
                </c:pt>
                <c:pt idx="94" c:formatCode="dd/mm/yyyy">
                  <c:v>40676</c:v>
                </c:pt>
                <c:pt idx="95" c:formatCode="dd/mm/yyyy">
                  <c:v>40679</c:v>
                </c:pt>
                <c:pt idx="96" c:formatCode="dd/mm/yyyy">
                  <c:v>40680</c:v>
                </c:pt>
                <c:pt idx="97" c:formatCode="dd/mm/yyyy">
                  <c:v>40681</c:v>
                </c:pt>
                <c:pt idx="98" c:formatCode="dd/mm/yyyy">
                  <c:v>40682</c:v>
                </c:pt>
                <c:pt idx="99" c:formatCode="dd/mm/yyyy">
                  <c:v>40683</c:v>
                </c:pt>
                <c:pt idx="100" c:formatCode="dd/mm/yyyy">
                  <c:v>40686</c:v>
                </c:pt>
                <c:pt idx="101" c:formatCode="dd/mm/yyyy">
                  <c:v>40687</c:v>
                </c:pt>
                <c:pt idx="102" c:formatCode="dd/mm/yyyy">
                  <c:v>40688</c:v>
                </c:pt>
                <c:pt idx="103" c:formatCode="dd/mm/yyyy">
                  <c:v>40689</c:v>
                </c:pt>
                <c:pt idx="104" c:formatCode="dd/mm/yyyy">
                  <c:v>40690</c:v>
                </c:pt>
                <c:pt idx="105" c:formatCode="dd/mm/yyyy">
                  <c:v>40693</c:v>
                </c:pt>
                <c:pt idx="106" c:formatCode="dd/mm/yyyy">
                  <c:v>40694</c:v>
                </c:pt>
                <c:pt idx="107" c:formatCode="dd/mm/yyyy">
                  <c:v>40695</c:v>
                </c:pt>
                <c:pt idx="108" c:formatCode="dd/mm/yyyy">
                  <c:v>40696</c:v>
                </c:pt>
                <c:pt idx="109" c:formatCode="dd/mm/yyyy">
                  <c:v>40697</c:v>
                </c:pt>
                <c:pt idx="110" c:formatCode="dd/mm/yyyy">
                  <c:v>40700</c:v>
                </c:pt>
                <c:pt idx="111" c:formatCode="dd/mm/yyyy">
                  <c:v>40701</c:v>
                </c:pt>
                <c:pt idx="112" c:formatCode="dd/mm/yyyy">
                  <c:v>40702</c:v>
                </c:pt>
                <c:pt idx="113" c:formatCode="dd/mm/yyyy">
                  <c:v>40703</c:v>
                </c:pt>
                <c:pt idx="114" c:formatCode="dd/mm/yyyy">
                  <c:v>40704</c:v>
                </c:pt>
                <c:pt idx="115" c:formatCode="dd/mm/yyyy">
                  <c:v>40707</c:v>
                </c:pt>
                <c:pt idx="116" c:formatCode="dd/mm/yyyy">
                  <c:v>40708</c:v>
                </c:pt>
                <c:pt idx="117" c:formatCode="dd/mm/yyyy">
                  <c:v>40709</c:v>
                </c:pt>
                <c:pt idx="118" c:formatCode="dd/mm/yyyy">
                  <c:v>40710</c:v>
                </c:pt>
                <c:pt idx="119" c:formatCode="dd/mm/yyyy">
                  <c:v>40711</c:v>
                </c:pt>
                <c:pt idx="120" c:formatCode="dd/mm/yyyy">
                  <c:v>40714</c:v>
                </c:pt>
                <c:pt idx="121" c:formatCode="dd/mm/yyyy">
                  <c:v>40715</c:v>
                </c:pt>
                <c:pt idx="122" c:formatCode="dd/mm/yyyy">
                  <c:v>40716</c:v>
                </c:pt>
                <c:pt idx="123" c:formatCode="dd/mm/yyyy">
                  <c:v>40717</c:v>
                </c:pt>
                <c:pt idx="124" c:formatCode="dd/mm/yyyy">
                  <c:v>40718</c:v>
                </c:pt>
                <c:pt idx="125" c:formatCode="dd/mm/yyyy">
                  <c:v>40721</c:v>
                </c:pt>
                <c:pt idx="126" c:formatCode="dd/mm/yyyy">
                  <c:v>40722</c:v>
                </c:pt>
                <c:pt idx="127" c:formatCode="dd/mm/yyyy">
                  <c:v>40723</c:v>
                </c:pt>
                <c:pt idx="128" c:formatCode="dd/mm/yyyy">
                  <c:v>40724</c:v>
                </c:pt>
                <c:pt idx="129" c:formatCode="dd/mm/yyyy">
                  <c:v>40725</c:v>
                </c:pt>
                <c:pt idx="130" c:formatCode="dd/mm/yyyy">
                  <c:v>40728</c:v>
                </c:pt>
                <c:pt idx="131" c:formatCode="dd/mm/yyyy">
                  <c:v>40729</c:v>
                </c:pt>
                <c:pt idx="132" c:formatCode="dd/mm/yyyy">
                  <c:v>40730</c:v>
                </c:pt>
                <c:pt idx="133" c:formatCode="dd/mm/yyyy">
                  <c:v>40731</c:v>
                </c:pt>
                <c:pt idx="134" c:formatCode="dd/mm/yyyy">
                  <c:v>40732</c:v>
                </c:pt>
                <c:pt idx="135" c:formatCode="dd/mm/yyyy">
                  <c:v>40735</c:v>
                </c:pt>
                <c:pt idx="136" c:formatCode="dd/mm/yyyy">
                  <c:v>40736</c:v>
                </c:pt>
                <c:pt idx="137" c:formatCode="dd/mm/yyyy">
                  <c:v>40737</c:v>
                </c:pt>
                <c:pt idx="138" c:formatCode="dd/mm/yyyy">
                  <c:v>40738</c:v>
                </c:pt>
                <c:pt idx="139" c:formatCode="dd/mm/yyyy">
                  <c:v>40739</c:v>
                </c:pt>
                <c:pt idx="140" c:formatCode="dd/mm/yyyy">
                  <c:v>40742</c:v>
                </c:pt>
                <c:pt idx="141" c:formatCode="dd/mm/yyyy">
                  <c:v>40743</c:v>
                </c:pt>
                <c:pt idx="142" c:formatCode="dd/mm/yyyy">
                  <c:v>40744</c:v>
                </c:pt>
                <c:pt idx="143" c:formatCode="dd/mm/yyyy">
                  <c:v>40745</c:v>
                </c:pt>
                <c:pt idx="144" c:formatCode="dd/mm/yyyy">
                  <c:v>40746</c:v>
                </c:pt>
                <c:pt idx="145" c:formatCode="dd/mm/yyyy">
                  <c:v>40749</c:v>
                </c:pt>
                <c:pt idx="146" c:formatCode="dd/mm/yyyy">
                  <c:v>40750</c:v>
                </c:pt>
                <c:pt idx="147" c:formatCode="dd/mm/yyyy">
                  <c:v>40751</c:v>
                </c:pt>
                <c:pt idx="148" c:formatCode="dd/mm/yyyy">
                  <c:v>40752</c:v>
                </c:pt>
                <c:pt idx="149" c:formatCode="dd/mm/yyyy">
                  <c:v>40753</c:v>
                </c:pt>
                <c:pt idx="150" c:formatCode="dd/mm/yyyy">
                  <c:v>40756</c:v>
                </c:pt>
                <c:pt idx="151" c:formatCode="dd/mm/yyyy">
                  <c:v>40757</c:v>
                </c:pt>
                <c:pt idx="152" c:formatCode="dd/mm/yyyy">
                  <c:v>40758</c:v>
                </c:pt>
                <c:pt idx="153" c:formatCode="dd/mm/yyyy">
                  <c:v>40759</c:v>
                </c:pt>
                <c:pt idx="154" c:formatCode="dd/mm/yyyy">
                  <c:v>40760</c:v>
                </c:pt>
                <c:pt idx="155" c:formatCode="dd/mm/yyyy">
                  <c:v>40763</c:v>
                </c:pt>
                <c:pt idx="156" c:formatCode="dd/mm/yyyy">
                  <c:v>40764</c:v>
                </c:pt>
                <c:pt idx="157" c:formatCode="dd/mm/yyyy">
                  <c:v>40765</c:v>
                </c:pt>
                <c:pt idx="158" c:formatCode="dd/mm/yyyy">
                  <c:v>40766</c:v>
                </c:pt>
                <c:pt idx="159" c:formatCode="dd/mm/yyyy">
                  <c:v>40767</c:v>
                </c:pt>
                <c:pt idx="160" c:formatCode="dd/mm/yyyy">
                  <c:v>40770</c:v>
                </c:pt>
                <c:pt idx="161" c:formatCode="dd/mm/yyyy">
                  <c:v>40771</c:v>
                </c:pt>
                <c:pt idx="162" c:formatCode="dd/mm/yyyy">
                  <c:v>40772</c:v>
                </c:pt>
                <c:pt idx="163" c:formatCode="dd/mm/yyyy">
                  <c:v>40773</c:v>
                </c:pt>
                <c:pt idx="164" c:formatCode="dd/mm/yyyy">
                  <c:v>40774</c:v>
                </c:pt>
                <c:pt idx="165" c:formatCode="dd/mm/yyyy">
                  <c:v>40777</c:v>
                </c:pt>
                <c:pt idx="166" c:formatCode="dd/mm/yyyy">
                  <c:v>40778</c:v>
                </c:pt>
                <c:pt idx="167" c:formatCode="dd/mm/yyyy">
                  <c:v>40779</c:v>
                </c:pt>
                <c:pt idx="168" c:formatCode="dd/mm/yyyy">
                  <c:v>40780</c:v>
                </c:pt>
                <c:pt idx="169" c:formatCode="dd/mm/yyyy">
                  <c:v>40781</c:v>
                </c:pt>
                <c:pt idx="170" c:formatCode="dd/mm/yyyy">
                  <c:v>40784</c:v>
                </c:pt>
                <c:pt idx="171" c:formatCode="dd/mm/yyyy">
                  <c:v>40785</c:v>
                </c:pt>
                <c:pt idx="172" c:formatCode="dd/mm/yyyy">
                  <c:v>40786</c:v>
                </c:pt>
                <c:pt idx="173" c:formatCode="dd/mm/yyyy">
                  <c:v>40787</c:v>
                </c:pt>
                <c:pt idx="174" c:formatCode="dd/mm/yyyy">
                  <c:v>40788</c:v>
                </c:pt>
                <c:pt idx="175" c:formatCode="dd/mm/yyyy">
                  <c:v>40791</c:v>
                </c:pt>
                <c:pt idx="176" c:formatCode="dd/mm/yyyy">
                  <c:v>40792</c:v>
                </c:pt>
                <c:pt idx="177" c:formatCode="dd/mm/yyyy">
                  <c:v>40793</c:v>
                </c:pt>
                <c:pt idx="178" c:formatCode="dd/mm/yyyy">
                  <c:v>40794</c:v>
                </c:pt>
                <c:pt idx="179" c:formatCode="dd/mm/yyyy">
                  <c:v>40795</c:v>
                </c:pt>
                <c:pt idx="180" c:formatCode="dd/mm/yyyy">
                  <c:v>40798</c:v>
                </c:pt>
                <c:pt idx="181" c:formatCode="dd/mm/yyyy">
                  <c:v>40799</c:v>
                </c:pt>
                <c:pt idx="182" c:formatCode="dd/mm/yyyy">
                  <c:v>40800</c:v>
                </c:pt>
                <c:pt idx="183" c:formatCode="dd/mm/yyyy">
                  <c:v>40801</c:v>
                </c:pt>
                <c:pt idx="184" c:formatCode="dd/mm/yyyy">
                  <c:v>40802</c:v>
                </c:pt>
                <c:pt idx="185" c:formatCode="dd/mm/yyyy">
                  <c:v>40805</c:v>
                </c:pt>
                <c:pt idx="186" c:formatCode="dd/mm/yyyy">
                  <c:v>40806</c:v>
                </c:pt>
                <c:pt idx="187" c:formatCode="dd/mm/yyyy">
                  <c:v>40807</c:v>
                </c:pt>
                <c:pt idx="188" c:formatCode="dd/mm/yyyy">
                  <c:v>40808</c:v>
                </c:pt>
                <c:pt idx="189" c:formatCode="dd/mm/yyyy">
                  <c:v>40809</c:v>
                </c:pt>
                <c:pt idx="190" c:formatCode="dd/mm/yyyy">
                  <c:v>40812</c:v>
                </c:pt>
                <c:pt idx="191" c:formatCode="dd/mm/yyyy">
                  <c:v>40813</c:v>
                </c:pt>
                <c:pt idx="192" c:formatCode="dd/mm/yyyy">
                  <c:v>40814</c:v>
                </c:pt>
                <c:pt idx="193" c:formatCode="dd/mm/yyyy">
                  <c:v>40815</c:v>
                </c:pt>
                <c:pt idx="194" c:formatCode="dd/mm/yyyy">
                  <c:v>40816</c:v>
                </c:pt>
                <c:pt idx="195" c:formatCode="dd/mm/yyyy">
                  <c:v>40819</c:v>
                </c:pt>
                <c:pt idx="196" c:formatCode="dd/mm/yyyy">
                  <c:v>40820</c:v>
                </c:pt>
                <c:pt idx="197" c:formatCode="dd/mm/yyyy">
                  <c:v>40821</c:v>
                </c:pt>
                <c:pt idx="198" c:formatCode="dd/mm/yyyy">
                  <c:v>40822</c:v>
                </c:pt>
                <c:pt idx="199" c:formatCode="dd/mm/yyyy">
                  <c:v>40823</c:v>
                </c:pt>
                <c:pt idx="200" c:formatCode="dd/mm/yyyy">
                  <c:v>40826</c:v>
                </c:pt>
                <c:pt idx="201" c:formatCode="dd/mm/yyyy">
                  <c:v>40827</c:v>
                </c:pt>
                <c:pt idx="202" c:formatCode="dd/mm/yyyy">
                  <c:v>40828</c:v>
                </c:pt>
                <c:pt idx="203" c:formatCode="dd/mm/yyyy">
                  <c:v>40829</c:v>
                </c:pt>
                <c:pt idx="204" c:formatCode="dd/mm/yyyy">
                  <c:v>40830</c:v>
                </c:pt>
                <c:pt idx="205" c:formatCode="dd/mm/yyyy">
                  <c:v>40833</c:v>
                </c:pt>
                <c:pt idx="206" c:formatCode="dd/mm/yyyy">
                  <c:v>40834</c:v>
                </c:pt>
                <c:pt idx="207" c:formatCode="dd/mm/yyyy">
                  <c:v>40835</c:v>
                </c:pt>
                <c:pt idx="208" c:formatCode="dd/mm/yyyy">
                  <c:v>40836</c:v>
                </c:pt>
                <c:pt idx="209" c:formatCode="dd/mm/yyyy">
                  <c:v>40837</c:v>
                </c:pt>
                <c:pt idx="210" c:formatCode="dd/mm/yyyy">
                  <c:v>40840</c:v>
                </c:pt>
                <c:pt idx="211" c:formatCode="dd/mm/yyyy">
                  <c:v>40841</c:v>
                </c:pt>
                <c:pt idx="212" c:formatCode="dd/mm/yyyy">
                  <c:v>40842</c:v>
                </c:pt>
                <c:pt idx="213" c:formatCode="dd/mm/yyyy">
                  <c:v>40843</c:v>
                </c:pt>
                <c:pt idx="214" c:formatCode="dd/mm/yyyy">
                  <c:v>40844</c:v>
                </c:pt>
                <c:pt idx="215" c:formatCode="dd/mm/yyyy">
                  <c:v>40847</c:v>
                </c:pt>
                <c:pt idx="216" c:formatCode="dd/mm/yyyy">
                  <c:v>40848</c:v>
                </c:pt>
                <c:pt idx="217" c:formatCode="dd/mm/yyyy">
                  <c:v>40849</c:v>
                </c:pt>
                <c:pt idx="218" c:formatCode="dd/mm/yyyy">
                  <c:v>40850</c:v>
                </c:pt>
                <c:pt idx="219" c:formatCode="dd/mm/yyyy">
                  <c:v>40851</c:v>
                </c:pt>
                <c:pt idx="220" c:formatCode="dd/mm/yyyy">
                  <c:v>40854</c:v>
                </c:pt>
                <c:pt idx="221" c:formatCode="dd/mm/yyyy">
                  <c:v>40855</c:v>
                </c:pt>
                <c:pt idx="222" c:formatCode="dd/mm/yyyy">
                  <c:v>40856</c:v>
                </c:pt>
                <c:pt idx="223" c:formatCode="dd/mm/yyyy">
                  <c:v>40857</c:v>
                </c:pt>
                <c:pt idx="224" c:formatCode="dd/mm/yyyy">
                  <c:v>40858</c:v>
                </c:pt>
                <c:pt idx="225" c:formatCode="dd/mm/yyyy">
                  <c:v>40861</c:v>
                </c:pt>
                <c:pt idx="226" c:formatCode="dd/mm/yyyy">
                  <c:v>40862</c:v>
                </c:pt>
                <c:pt idx="227" c:formatCode="dd/mm/yyyy">
                  <c:v>40863</c:v>
                </c:pt>
                <c:pt idx="228" c:formatCode="dd/mm/yyyy">
                  <c:v>40864</c:v>
                </c:pt>
                <c:pt idx="229" c:formatCode="dd/mm/yyyy">
                  <c:v>40865</c:v>
                </c:pt>
                <c:pt idx="230" c:formatCode="dd/mm/yyyy">
                  <c:v>40868</c:v>
                </c:pt>
                <c:pt idx="231" c:formatCode="dd/mm/yyyy">
                  <c:v>40869</c:v>
                </c:pt>
                <c:pt idx="232" c:formatCode="dd/mm/yyyy">
                  <c:v>40870</c:v>
                </c:pt>
                <c:pt idx="233" c:formatCode="dd/mm/yyyy">
                  <c:v>40871</c:v>
                </c:pt>
                <c:pt idx="234" c:formatCode="dd/mm/yyyy">
                  <c:v>40872</c:v>
                </c:pt>
                <c:pt idx="235" c:formatCode="dd/mm/yyyy">
                  <c:v>40875</c:v>
                </c:pt>
                <c:pt idx="236" c:formatCode="dd/mm/yyyy">
                  <c:v>40876</c:v>
                </c:pt>
                <c:pt idx="237" c:formatCode="dd/mm/yyyy">
                  <c:v>40877</c:v>
                </c:pt>
                <c:pt idx="238" c:formatCode="dd/mm/yyyy">
                  <c:v>40878</c:v>
                </c:pt>
                <c:pt idx="239" c:formatCode="dd/mm/yyyy">
                  <c:v>40879</c:v>
                </c:pt>
                <c:pt idx="240" c:formatCode="dd/mm/yyyy">
                  <c:v>40882</c:v>
                </c:pt>
                <c:pt idx="241" c:formatCode="dd/mm/yyyy">
                  <c:v>40883</c:v>
                </c:pt>
                <c:pt idx="242" c:formatCode="dd/mm/yyyy">
                  <c:v>40884</c:v>
                </c:pt>
                <c:pt idx="243" c:formatCode="dd/mm/yyyy">
                  <c:v>40885</c:v>
                </c:pt>
                <c:pt idx="244" c:formatCode="dd/mm/yyyy">
                  <c:v>40886</c:v>
                </c:pt>
                <c:pt idx="245" c:formatCode="dd/mm/yyyy">
                  <c:v>40889</c:v>
                </c:pt>
                <c:pt idx="246" c:formatCode="dd/mm/yyyy">
                  <c:v>40890</c:v>
                </c:pt>
                <c:pt idx="247" c:formatCode="dd/mm/yyyy">
                  <c:v>40891</c:v>
                </c:pt>
                <c:pt idx="248" c:formatCode="dd/mm/yyyy">
                  <c:v>40892</c:v>
                </c:pt>
                <c:pt idx="249" c:formatCode="dd/mm/yyyy">
                  <c:v>40893</c:v>
                </c:pt>
                <c:pt idx="250" c:formatCode="dd/mm/yyyy">
                  <c:v>40896</c:v>
                </c:pt>
                <c:pt idx="251" c:formatCode="dd/mm/yyyy">
                  <c:v>40897</c:v>
                </c:pt>
                <c:pt idx="252" c:formatCode="dd/mm/yyyy">
                  <c:v>40898</c:v>
                </c:pt>
                <c:pt idx="253" c:formatCode="dd/mm/yyyy">
                  <c:v>40899</c:v>
                </c:pt>
                <c:pt idx="254" c:formatCode="dd/mm/yyyy">
                  <c:v>40900</c:v>
                </c:pt>
                <c:pt idx="255" c:formatCode="dd/mm/yyyy">
                  <c:v>40903</c:v>
                </c:pt>
                <c:pt idx="256" c:formatCode="dd/mm/yyyy">
                  <c:v>40904</c:v>
                </c:pt>
                <c:pt idx="257" c:formatCode="dd/mm/yyyy">
                  <c:v>40905</c:v>
                </c:pt>
                <c:pt idx="258" c:formatCode="dd/mm/yyyy">
                  <c:v>40906</c:v>
                </c:pt>
                <c:pt idx="259" c:formatCode="dd/mm/yyyy">
                  <c:v>40907</c:v>
                </c:pt>
                <c:pt idx="260" c:formatCode="dd/mm/yyyy">
                  <c:v>40910</c:v>
                </c:pt>
                <c:pt idx="261" c:formatCode="dd/mm/yyyy">
                  <c:v>40911</c:v>
                </c:pt>
                <c:pt idx="262" c:formatCode="dd/mm/yyyy">
                  <c:v>40912</c:v>
                </c:pt>
                <c:pt idx="263" c:formatCode="dd/mm/yyyy">
                  <c:v>40913</c:v>
                </c:pt>
                <c:pt idx="264" c:formatCode="dd/mm/yyyy">
                  <c:v>40914</c:v>
                </c:pt>
                <c:pt idx="265" c:formatCode="dd/mm/yyyy">
                  <c:v>40917</c:v>
                </c:pt>
                <c:pt idx="266" c:formatCode="dd/mm/yyyy">
                  <c:v>40918</c:v>
                </c:pt>
                <c:pt idx="267" c:formatCode="dd/mm/yyyy">
                  <c:v>40919</c:v>
                </c:pt>
                <c:pt idx="268" c:formatCode="dd/mm/yyyy">
                  <c:v>40920</c:v>
                </c:pt>
                <c:pt idx="269" c:formatCode="dd/mm/yyyy">
                  <c:v>40921</c:v>
                </c:pt>
                <c:pt idx="270" c:formatCode="dd/mm/yyyy">
                  <c:v>40924</c:v>
                </c:pt>
                <c:pt idx="271" c:formatCode="dd/mm/yyyy">
                  <c:v>40925</c:v>
                </c:pt>
                <c:pt idx="272" c:formatCode="dd/mm/yyyy">
                  <c:v>40926</c:v>
                </c:pt>
                <c:pt idx="273" c:formatCode="dd/mm/yyyy">
                  <c:v>40927</c:v>
                </c:pt>
                <c:pt idx="274" c:formatCode="dd/mm/yyyy">
                  <c:v>40928</c:v>
                </c:pt>
                <c:pt idx="275" c:formatCode="dd/mm/yyyy">
                  <c:v>40931</c:v>
                </c:pt>
                <c:pt idx="276" c:formatCode="dd/mm/yyyy">
                  <c:v>40932</c:v>
                </c:pt>
                <c:pt idx="277" c:formatCode="dd/mm/yyyy">
                  <c:v>40933</c:v>
                </c:pt>
                <c:pt idx="278" c:formatCode="dd/mm/yyyy">
                  <c:v>40934</c:v>
                </c:pt>
                <c:pt idx="279" c:formatCode="dd/mm/yyyy">
                  <c:v>40935</c:v>
                </c:pt>
                <c:pt idx="280" c:formatCode="dd/mm/yyyy">
                  <c:v>40938</c:v>
                </c:pt>
                <c:pt idx="281" c:formatCode="dd/mm/yyyy">
                  <c:v>40939</c:v>
                </c:pt>
                <c:pt idx="282" c:formatCode="dd/mm/yyyy">
                  <c:v>40940</c:v>
                </c:pt>
                <c:pt idx="283" c:formatCode="dd/mm/yyyy">
                  <c:v>40941</c:v>
                </c:pt>
                <c:pt idx="284" c:formatCode="dd/mm/yyyy">
                  <c:v>40942</c:v>
                </c:pt>
                <c:pt idx="285" c:formatCode="dd/mm/yyyy">
                  <c:v>40945</c:v>
                </c:pt>
                <c:pt idx="286" c:formatCode="dd/mm/yyyy">
                  <c:v>40946</c:v>
                </c:pt>
                <c:pt idx="287" c:formatCode="dd/mm/yyyy">
                  <c:v>40947</c:v>
                </c:pt>
                <c:pt idx="288" c:formatCode="dd/mm/yyyy">
                  <c:v>40948</c:v>
                </c:pt>
                <c:pt idx="289" c:formatCode="dd/mm/yyyy">
                  <c:v>40949</c:v>
                </c:pt>
                <c:pt idx="290" c:formatCode="dd/mm/yyyy">
                  <c:v>40952</c:v>
                </c:pt>
                <c:pt idx="291" c:formatCode="dd/mm/yyyy">
                  <c:v>40953</c:v>
                </c:pt>
                <c:pt idx="292" c:formatCode="dd/mm/yyyy">
                  <c:v>40954</c:v>
                </c:pt>
                <c:pt idx="293" c:formatCode="dd/mm/yyyy">
                  <c:v>40955</c:v>
                </c:pt>
                <c:pt idx="294" c:formatCode="dd/mm/yyyy">
                  <c:v>40956</c:v>
                </c:pt>
                <c:pt idx="295" c:formatCode="dd/mm/yyyy">
                  <c:v>40959</c:v>
                </c:pt>
                <c:pt idx="296" c:formatCode="dd/mm/yyyy">
                  <c:v>40960</c:v>
                </c:pt>
                <c:pt idx="297" c:formatCode="dd/mm/yyyy">
                  <c:v>40961</c:v>
                </c:pt>
                <c:pt idx="298" c:formatCode="dd/mm/yyyy">
                  <c:v>40962</c:v>
                </c:pt>
                <c:pt idx="299" c:formatCode="dd/mm/yyyy">
                  <c:v>40963</c:v>
                </c:pt>
                <c:pt idx="300" c:formatCode="dd/mm/yyyy">
                  <c:v>40966</c:v>
                </c:pt>
                <c:pt idx="301" c:formatCode="dd/mm/yyyy">
                  <c:v>40967</c:v>
                </c:pt>
                <c:pt idx="302" c:formatCode="dd/mm/yyyy">
                  <c:v>40968</c:v>
                </c:pt>
                <c:pt idx="303" c:formatCode="dd/mm/yyyy">
                  <c:v>40969</c:v>
                </c:pt>
                <c:pt idx="304" c:formatCode="dd/mm/yyyy">
                  <c:v>40970</c:v>
                </c:pt>
                <c:pt idx="305" c:formatCode="dd/mm/yyyy">
                  <c:v>40973</c:v>
                </c:pt>
                <c:pt idx="306" c:formatCode="dd/mm/yyyy">
                  <c:v>40974</c:v>
                </c:pt>
                <c:pt idx="307" c:formatCode="dd/mm/yyyy">
                  <c:v>40975</c:v>
                </c:pt>
                <c:pt idx="308" c:formatCode="dd/mm/yyyy">
                  <c:v>40976</c:v>
                </c:pt>
                <c:pt idx="309" c:formatCode="dd/mm/yyyy">
                  <c:v>40977</c:v>
                </c:pt>
                <c:pt idx="310" c:formatCode="dd/mm/yyyy">
                  <c:v>40980</c:v>
                </c:pt>
                <c:pt idx="311" c:formatCode="dd/mm/yyyy">
                  <c:v>40981</c:v>
                </c:pt>
                <c:pt idx="312" c:formatCode="dd/mm/yyyy">
                  <c:v>40982</c:v>
                </c:pt>
                <c:pt idx="313" c:formatCode="dd/mm/yyyy">
                  <c:v>40983</c:v>
                </c:pt>
                <c:pt idx="314" c:formatCode="dd/mm/yyyy">
                  <c:v>40984</c:v>
                </c:pt>
                <c:pt idx="315" c:formatCode="dd/mm/yyyy">
                  <c:v>40987</c:v>
                </c:pt>
                <c:pt idx="316" c:formatCode="dd/mm/yyyy">
                  <c:v>40988</c:v>
                </c:pt>
                <c:pt idx="317" c:formatCode="dd/mm/yyyy">
                  <c:v>40989</c:v>
                </c:pt>
                <c:pt idx="318" c:formatCode="dd/mm/yyyy">
                  <c:v>40990</c:v>
                </c:pt>
                <c:pt idx="319" c:formatCode="dd/mm/yyyy">
                  <c:v>40991</c:v>
                </c:pt>
                <c:pt idx="320" c:formatCode="dd/mm/yyyy">
                  <c:v>40994</c:v>
                </c:pt>
                <c:pt idx="321" c:formatCode="dd/mm/yyyy">
                  <c:v>40995</c:v>
                </c:pt>
                <c:pt idx="322" c:formatCode="dd/mm/yyyy">
                  <c:v>40996</c:v>
                </c:pt>
                <c:pt idx="323" c:formatCode="dd/mm/yyyy">
                  <c:v>40997</c:v>
                </c:pt>
                <c:pt idx="324" c:formatCode="dd/mm/yyyy">
                  <c:v>40998</c:v>
                </c:pt>
                <c:pt idx="325" c:formatCode="dd/mm/yyyy">
                  <c:v>41001</c:v>
                </c:pt>
                <c:pt idx="326" c:formatCode="dd/mm/yyyy">
                  <c:v>41002</c:v>
                </c:pt>
                <c:pt idx="327" c:formatCode="dd/mm/yyyy">
                  <c:v>41003</c:v>
                </c:pt>
                <c:pt idx="328" c:formatCode="dd/mm/yyyy">
                  <c:v>41004</c:v>
                </c:pt>
                <c:pt idx="329" c:formatCode="dd/mm/yyyy">
                  <c:v>41005</c:v>
                </c:pt>
                <c:pt idx="330" c:formatCode="dd/mm/yyyy">
                  <c:v>41008</c:v>
                </c:pt>
                <c:pt idx="331" c:formatCode="dd/mm/yyyy">
                  <c:v>41009</c:v>
                </c:pt>
                <c:pt idx="332" c:formatCode="dd/mm/yyyy">
                  <c:v>41010</c:v>
                </c:pt>
                <c:pt idx="333" c:formatCode="dd/mm/yyyy">
                  <c:v>41011</c:v>
                </c:pt>
                <c:pt idx="334" c:formatCode="dd/mm/yyyy">
                  <c:v>41012</c:v>
                </c:pt>
                <c:pt idx="335" c:formatCode="dd/mm/yyyy">
                  <c:v>41015</c:v>
                </c:pt>
                <c:pt idx="336" c:formatCode="dd/mm/yyyy">
                  <c:v>41016</c:v>
                </c:pt>
                <c:pt idx="337" c:formatCode="dd/mm/yyyy">
                  <c:v>41017</c:v>
                </c:pt>
                <c:pt idx="338" c:formatCode="dd/mm/yyyy">
                  <c:v>41018</c:v>
                </c:pt>
                <c:pt idx="339" c:formatCode="dd/mm/yyyy">
                  <c:v>41019</c:v>
                </c:pt>
                <c:pt idx="340" c:formatCode="dd/mm/yyyy">
                  <c:v>41022</c:v>
                </c:pt>
                <c:pt idx="341" c:formatCode="dd/mm/yyyy">
                  <c:v>41023</c:v>
                </c:pt>
                <c:pt idx="342" c:formatCode="dd/mm/yyyy">
                  <c:v>41024</c:v>
                </c:pt>
                <c:pt idx="343" c:formatCode="dd/mm/yyyy">
                  <c:v>41025</c:v>
                </c:pt>
                <c:pt idx="344" c:formatCode="dd/mm/yyyy">
                  <c:v>41026</c:v>
                </c:pt>
                <c:pt idx="345" c:formatCode="dd/mm/yyyy">
                  <c:v>41029</c:v>
                </c:pt>
                <c:pt idx="346" c:formatCode="dd/mm/yyyy">
                  <c:v>41030</c:v>
                </c:pt>
                <c:pt idx="347" c:formatCode="dd/mm/yyyy">
                  <c:v>41031</c:v>
                </c:pt>
                <c:pt idx="348" c:formatCode="dd/mm/yyyy">
                  <c:v>41032</c:v>
                </c:pt>
                <c:pt idx="349" c:formatCode="dd/mm/yyyy">
                  <c:v>41033</c:v>
                </c:pt>
                <c:pt idx="350" c:formatCode="dd/mm/yyyy">
                  <c:v>41036</c:v>
                </c:pt>
                <c:pt idx="351" c:formatCode="dd/mm/yyyy">
                  <c:v>41037</c:v>
                </c:pt>
                <c:pt idx="352" c:formatCode="dd/mm/yyyy">
                  <c:v>41038</c:v>
                </c:pt>
                <c:pt idx="353" c:formatCode="dd/mm/yyyy">
                  <c:v>41039</c:v>
                </c:pt>
                <c:pt idx="354" c:formatCode="dd/mm/yyyy">
                  <c:v>41040</c:v>
                </c:pt>
                <c:pt idx="355" c:formatCode="dd/mm/yyyy">
                  <c:v>41043</c:v>
                </c:pt>
                <c:pt idx="356" c:formatCode="dd/mm/yyyy">
                  <c:v>41044</c:v>
                </c:pt>
                <c:pt idx="357" c:formatCode="dd/mm/yyyy">
                  <c:v>41045</c:v>
                </c:pt>
                <c:pt idx="358" c:formatCode="dd/mm/yyyy">
                  <c:v>41046</c:v>
                </c:pt>
                <c:pt idx="359" c:formatCode="dd/mm/yyyy">
                  <c:v>41047</c:v>
                </c:pt>
                <c:pt idx="360" c:formatCode="dd/mm/yyyy">
                  <c:v>41050</c:v>
                </c:pt>
                <c:pt idx="361" c:formatCode="dd/mm/yyyy">
                  <c:v>41051</c:v>
                </c:pt>
                <c:pt idx="362" c:formatCode="dd/mm/yyyy">
                  <c:v>41052</c:v>
                </c:pt>
                <c:pt idx="363" c:formatCode="dd/mm/yyyy">
                  <c:v>41053</c:v>
                </c:pt>
                <c:pt idx="364" c:formatCode="dd/mm/yyyy">
                  <c:v>41054</c:v>
                </c:pt>
                <c:pt idx="365" c:formatCode="dd/mm/yyyy">
                  <c:v>41057</c:v>
                </c:pt>
                <c:pt idx="366" c:formatCode="dd/mm/yyyy">
                  <c:v>41058</c:v>
                </c:pt>
                <c:pt idx="367" c:formatCode="dd/mm/yyyy">
                  <c:v>41059</c:v>
                </c:pt>
                <c:pt idx="368" c:formatCode="dd/mm/yyyy">
                  <c:v>41060</c:v>
                </c:pt>
                <c:pt idx="369" c:formatCode="dd/mm/yyyy">
                  <c:v>41061</c:v>
                </c:pt>
                <c:pt idx="370" c:formatCode="dd/mm/yyyy">
                  <c:v>41064</c:v>
                </c:pt>
                <c:pt idx="371" c:formatCode="dd/mm/yyyy">
                  <c:v>41065</c:v>
                </c:pt>
                <c:pt idx="372" c:formatCode="dd/mm/yyyy">
                  <c:v>41066</c:v>
                </c:pt>
                <c:pt idx="373" c:formatCode="dd/mm/yyyy">
                  <c:v>41067</c:v>
                </c:pt>
                <c:pt idx="374" c:formatCode="dd/mm/yyyy">
                  <c:v>41068</c:v>
                </c:pt>
                <c:pt idx="375" c:formatCode="dd/mm/yyyy">
                  <c:v>41071</c:v>
                </c:pt>
                <c:pt idx="376" c:formatCode="dd/mm/yyyy">
                  <c:v>41072</c:v>
                </c:pt>
                <c:pt idx="377" c:formatCode="dd/mm/yyyy">
                  <c:v>41073</c:v>
                </c:pt>
                <c:pt idx="378" c:formatCode="dd/mm/yyyy">
                  <c:v>41074</c:v>
                </c:pt>
                <c:pt idx="379" c:formatCode="dd/mm/yyyy">
                  <c:v>41075</c:v>
                </c:pt>
                <c:pt idx="380" c:formatCode="dd/mm/yyyy">
                  <c:v>41078</c:v>
                </c:pt>
                <c:pt idx="381" c:formatCode="dd/mm/yyyy">
                  <c:v>41079</c:v>
                </c:pt>
                <c:pt idx="382" c:formatCode="dd/mm/yyyy">
                  <c:v>41080</c:v>
                </c:pt>
                <c:pt idx="383" c:formatCode="dd/mm/yyyy">
                  <c:v>41081</c:v>
                </c:pt>
                <c:pt idx="384" c:formatCode="dd/mm/yyyy">
                  <c:v>41082</c:v>
                </c:pt>
                <c:pt idx="385" c:formatCode="dd/mm/yyyy">
                  <c:v>41085</c:v>
                </c:pt>
                <c:pt idx="386" c:formatCode="dd/mm/yyyy">
                  <c:v>41086</c:v>
                </c:pt>
                <c:pt idx="387" c:formatCode="dd/mm/yyyy">
                  <c:v>41087</c:v>
                </c:pt>
                <c:pt idx="388" c:formatCode="dd/mm/yyyy">
                  <c:v>41088</c:v>
                </c:pt>
                <c:pt idx="389" c:formatCode="dd/mm/yyyy">
                  <c:v>41089</c:v>
                </c:pt>
                <c:pt idx="390" c:formatCode="dd/mm/yyyy">
                  <c:v>41092</c:v>
                </c:pt>
                <c:pt idx="391" c:formatCode="dd/mm/yyyy">
                  <c:v>41093</c:v>
                </c:pt>
                <c:pt idx="392" c:formatCode="dd/mm/yyyy">
                  <c:v>41094</c:v>
                </c:pt>
                <c:pt idx="393" c:formatCode="dd/mm/yyyy">
                  <c:v>41095</c:v>
                </c:pt>
                <c:pt idx="394" c:formatCode="dd/mm/yyyy">
                  <c:v>41096</c:v>
                </c:pt>
                <c:pt idx="395" c:formatCode="dd/mm/yyyy">
                  <c:v>41099</c:v>
                </c:pt>
                <c:pt idx="396" c:formatCode="dd/mm/yyyy">
                  <c:v>41100</c:v>
                </c:pt>
                <c:pt idx="397" c:formatCode="dd/mm/yyyy">
                  <c:v>41101</c:v>
                </c:pt>
                <c:pt idx="398" c:formatCode="dd/mm/yyyy">
                  <c:v>41102</c:v>
                </c:pt>
                <c:pt idx="399" c:formatCode="dd/mm/yyyy">
                  <c:v>41103</c:v>
                </c:pt>
                <c:pt idx="400" c:formatCode="dd/mm/yyyy">
                  <c:v>41106</c:v>
                </c:pt>
                <c:pt idx="401" c:formatCode="dd/mm/yyyy">
                  <c:v>41107</c:v>
                </c:pt>
                <c:pt idx="402" c:formatCode="dd/mm/yyyy">
                  <c:v>41108</c:v>
                </c:pt>
                <c:pt idx="403" c:formatCode="dd/mm/yyyy">
                  <c:v>41109</c:v>
                </c:pt>
                <c:pt idx="404" c:formatCode="dd/mm/yyyy">
                  <c:v>41110</c:v>
                </c:pt>
                <c:pt idx="405" c:formatCode="dd/mm/yyyy">
                  <c:v>41113</c:v>
                </c:pt>
                <c:pt idx="406" c:formatCode="dd/mm/yyyy">
                  <c:v>41114</c:v>
                </c:pt>
                <c:pt idx="407" c:formatCode="dd/mm/yyyy">
                  <c:v>41115</c:v>
                </c:pt>
                <c:pt idx="408" c:formatCode="dd/mm/yyyy">
                  <c:v>41116</c:v>
                </c:pt>
                <c:pt idx="409" c:formatCode="dd/mm/yyyy">
                  <c:v>41117</c:v>
                </c:pt>
                <c:pt idx="410" c:formatCode="dd/mm/yyyy">
                  <c:v>41120</c:v>
                </c:pt>
                <c:pt idx="411" c:formatCode="dd/mm/yyyy">
                  <c:v>41121</c:v>
                </c:pt>
                <c:pt idx="412" c:formatCode="dd/mm/yyyy">
                  <c:v>41122</c:v>
                </c:pt>
                <c:pt idx="413" c:formatCode="dd/mm/yyyy">
                  <c:v>41123</c:v>
                </c:pt>
                <c:pt idx="414" c:formatCode="dd/mm/yyyy">
                  <c:v>41124</c:v>
                </c:pt>
                <c:pt idx="415" c:formatCode="dd/mm/yyyy">
                  <c:v>41127</c:v>
                </c:pt>
                <c:pt idx="416" c:formatCode="dd/mm/yyyy">
                  <c:v>41128</c:v>
                </c:pt>
                <c:pt idx="417" c:formatCode="dd/mm/yyyy">
                  <c:v>41129</c:v>
                </c:pt>
                <c:pt idx="418" c:formatCode="dd/mm/yyyy">
                  <c:v>41130</c:v>
                </c:pt>
                <c:pt idx="419" c:formatCode="dd/mm/yyyy">
                  <c:v>41131</c:v>
                </c:pt>
                <c:pt idx="420" c:formatCode="dd/mm/yyyy">
                  <c:v>41134</c:v>
                </c:pt>
                <c:pt idx="421" c:formatCode="dd/mm/yyyy">
                  <c:v>41135</c:v>
                </c:pt>
                <c:pt idx="422" c:formatCode="dd/mm/yyyy">
                  <c:v>41136</c:v>
                </c:pt>
                <c:pt idx="423" c:formatCode="dd/mm/yyyy">
                  <c:v>41137</c:v>
                </c:pt>
                <c:pt idx="424" c:formatCode="dd/mm/yyyy">
                  <c:v>41138</c:v>
                </c:pt>
                <c:pt idx="425" c:formatCode="dd/mm/yyyy">
                  <c:v>41141</c:v>
                </c:pt>
                <c:pt idx="426" c:formatCode="dd/mm/yyyy">
                  <c:v>41142</c:v>
                </c:pt>
                <c:pt idx="427" c:formatCode="dd/mm/yyyy">
                  <c:v>41143</c:v>
                </c:pt>
                <c:pt idx="428" c:formatCode="dd/mm/yyyy">
                  <c:v>41144</c:v>
                </c:pt>
                <c:pt idx="429" c:formatCode="dd/mm/yyyy">
                  <c:v>41145</c:v>
                </c:pt>
                <c:pt idx="430" c:formatCode="dd/mm/yyyy">
                  <c:v>41148</c:v>
                </c:pt>
                <c:pt idx="431" c:formatCode="dd/mm/yyyy">
                  <c:v>41149</c:v>
                </c:pt>
                <c:pt idx="432" c:formatCode="dd/mm/yyyy">
                  <c:v>41150</c:v>
                </c:pt>
                <c:pt idx="433" c:formatCode="dd/mm/yyyy">
                  <c:v>41151</c:v>
                </c:pt>
                <c:pt idx="434" c:formatCode="dd/mm/yyyy">
                  <c:v>41152</c:v>
                </c:pt>
                <c:pt idx="435" c:formatCode="dd/mm/yyyy">
                  <c:v>41155</c:v>
                </c:pt>
                <c:pt idx="436" c:formatCode="dd/mm/yyyy">
                  <c:v>41156</c:v>
                </c:pt>
                <c:pt idx="437" c:formatCode="dd/mm/yyyy">
                  <c:v>41157</c:v>
                </c:pt>
                <c:pt idx="438" c:formatCode="dd/mm/yyyy">
                  <c:v>41158</c:v>
                </c:pt>
                <c:pt idx="439" c:formatCode="dd/mm/yyyy">
                  <c:v>41159</c:v>
                </c:pt>
                <c:pt idx="440" c:formatCode="dd/mm/yyyy">
                  <c:v>41162</c:v>
                </c:pt>
                <c:pt idx="441" c:formatCode="dd/mm/yyyy">
                  <c:v>41163</c:v>
                </c:pt>
                <c:pt idx="442" c:formatCode="dd/mm/yyyy">
                  <c:v>41164</c:v>
                </c:pt>
                <c:pt idx="443" c:formatCode="dd/mm/yyyy">
                  <c:v>41165</c:v>
                </c:pt>
                <c:pt idx="444" c:formatCode="dd/mm/yyyy">
                  <c:v>41166</c:v>
                </c:pt>
                <c:pt idx="445" c:formatCode="dd/mm/yyyy">
                  <c:v>41169</c:v>
                </c:pt>
                <c:pt idx="446" c:formatCode="dd/mm/yyyy">
                  <c:v>41170</c:v>
                </c:pt>
                <c:pt idx="447" c:formatCode="dd/mm/yyyy">
                  <c:v>41171</c:v>
                </c:pt>
                <c:pt idx="448" c:formatCode="dd/mm/yyyy">
                  <c:v>41172</c:v>
                </c:pt>
                <c:pt idx="449" c:formatCode="dd/mm/yyyy">
                  <c:v>41173</c:v>
                </c:pt>
                <c:pt idx="450" c:formatCode="dd/mm/yyyy">
                  <c:v>41176</c:v>
                </c:pt>
                <c:pt idx="451" c:formatCode="dd/mm/yyyy">
                  <c:v>41177</c:v>
                </c:pt>
                <c:pt idx="452" c:formatCode="dd/mm/yyyy">
                  <c:v>41178</c:v>
                </c:pt>
                <c:pt idx="453" c:formatCode="dd/mm/yyyy">
                  <c:v>41179</c:v>
                </c:pt>
                <c:pt idx="454" c:formatCode="dd/mm/yyyy">
                  <c:v>41180</c:v>
                </c:pt>
                <c:pt idx="455" c:formatCode="dd/mm/yyyy">
                  <c:v>41183</c:v>
                </c:pt>
                <c:pt idx="456" c:formatCode="dd/mm/yyyy">
                  <c:v>41184</c:v>
                </c:pt>
                <c:pt idx="457" c:formatCode="dd/mm/yyyy">
                  <c:v>41185</c:v>
                </c:pt>
                <c:pt idx="458" c:formatCode="dd/mm/yyyy">
                  <c:v>41186</c:v>
                </c:pt>
                <c:pt idx="459" c:formatCode="dd/mm/yyyy">
                  <c:v>41187</c:v>
                </c:pt>
                <c:pt idx="460" c:formatCode="dd/mm/yyyy">
                  <c:v>41190</c:v>
                </c:pt>
                <c:pt idx="461" c:formatCode="dd/mm/yyyy">
                  <c:v>41191</c:v>
                </c:pt>
                <c:pt idx="462" c:formatCode="dd/mm/yyyy">
                  <c:v>41192</c:v>
                </c:pt>
                <c:pt idx="463" c:formatCode="dd/mm/yyyy">
                  <c:v>41193</c:v>
                </c:pt>
                <c:pt idx="464" c:formatCode="dd/mm/yyyy">
                  <c:v>41194</c:v>
                </c:pt>
                <c:pt idx="465" c:formatCode="dd/mm/yyyy">
                  <c:v>41197</c:v>
                </c:pt>
              </c:numCache>
            </c:numRef>
          </c:cat>
          <c:val>
            <c:numRef>
              <c:f>Data!$D$3:$D$468</c:f>
              <c:numCache>
                <c:formatCode>_-* #,##0.00_-;\-* #,##0.00_-;_-* "-"??_-;_-@_-</c:formatCode>
                <c:ptCount val="466"/>
                <c:pt idx="0">
                  <c:v>794</c:v>
                </c:pt>
                <c:pt idx="1">
                  <c:v>778</c:v>
                </c:pt>
                <c:pt idx="2">
                  <c:v>775.5</c:v>
                </c:pt>
                <c:pt idx="3">
                  <c:v>762</c:v>
                </c:pt>
                <c:pt idx="4">
                  <c:v>751</c:v>
                </c:pt>
                <c:pt idx="5">
                  <c:v>752.5</c:v>
                </c:pt>
                <c:pt idx="6">
                  <c:v>784.5</c:v>
                </c:pt>
                <c:pt idx="7">
                  <c:v>809.5</c:v>
                </c:pt>
                <c:pt idx="8">
                  <c:v>806.25</c:v>
                </c:pt>
                <c:pt idx="9">
                  <c:v>796</c:v>
                </c:pt>
                <c:pt idx="10">
                  <c:v>793.83</c:v>
                </c:pt>
                <c:pt idx="11">
                  <c:v>812</c:v>
                </c:pt>
                <c:pt idx="12">
                  <c:v>814</c:v>
                </c:pt>
                <c:pt idx="13">
                  <c:v>811</c:v>
                </c:pt>
                <c:pt idx="14">
                  <c:v>823</c:v>
                </c:pt>
                <c:pt idx="15">
                  <c:v>812</c:v>
                </c:pt>
                <c:pt idx="16">
                  <c:v>781.5</c:v>
                </c:pt>
                <c:pt idx="17">
                  <c:v>814.5</c:v>
                </c:pt>
                <c:pt idx="18">
                  <c:v>805.5</c:v>
                </c:pt>
                <c:pt idx="19">
                  <c:v>816</c:v>
                </c:pt>
                <c:pt idx="20">
                  <c:v>815</c:v>
                </c:pt>
                <c:pt idx="21">
                  <c:v>822</c:v>
                </c:pt>
                <c:pt idx="22">
                  <c:v>813.5</c:v>
                </c:pt>
                <c:pt idx="23">
                  <c:v>819.75</c:v>
                </c:pt>
                <c:pt idx="24">
                  <c:v>814.5</c:v>
                </c:pt>
                <c:pt idx="25">
                  <c:v>818</c:v>
                </c:pt>
                <c:pt idx="26">
                  <c:v>838.5</c:v>
                </c:pt>
                <c:pt idx="27">
                  <c:v>829</c:v>
                </c:pt>
                <c:pt idx="28">
                  <c:v>821.75</c:v>
                </c:pt>
                <c:pt idx="29">
                  <c:v>813.25</c:v>
                </c:pt>
                <c:pt idx="30">
                  <c:v>834.5</c:v>
                </c:pt>
                <c:pt idx="31">
                  <c:v>837.5</c:v>
                </c:pt>
                <c:pt idx="32">
                  <c:v>841.25</c:v>
                </c:pt>
                <c:pt idx="33">
                  <c:v>844.5</c:v>
                </c:pt>
                <c:pt idx="34">
                  <c:v>850.75</c:v>
                </c:pt>
                <c:pt idx="35">
                  <c:v>857.38</c:v>
                </c:pt>
                <c:pt idx="36">
                  <c:v>805</c:v>
                </c:pt>
                <c:pt idx="37">
                  <c:v>779</c:v>
                </c:pt>
                <c:pt idx="38">
                  <c:v>774.5</c:v>
                </c:pt>
                <c:pt idx="39">
                  <c:v>790.75</c:v>
                </c:pt>
                <c:pt idx="40">
                  <c:v>797</c:v>
                </c:pt>
                <c:pt idx="41">
                  <c:v>817.5</c:v>
                </c:pt>
                <c:pt idx="42">
                  <c:v>819</c:v>
                </c:pt>
                <c:pt idx="43">
                  <c:v>814</c:v>
                </c:pt>
                <c:pt idx="44">
                  <c:v>811.5</c:v>
                </c:pt>
                <c:pt idx="45">
                  <c:v>788.5</c:v>
                </c:pt>
                <c:pt idx="46">
                  <c:v>791</c:v>
                </c:pt>
                <c:pt idx="47">
                  <c:v>781</c:v>
                </c:pt>
                <c:pt idx="48">
                  <c:v>768</c:v>
                </c:pt>
                <c:pt idx="49">
                  <c:v>760.5</c:v>
                </c:pt>
                <c:pt idx="50">
                  <c:v>745.5</c:v>
                </c:pt>
                <c:pt idx="51">
                  <c:v>705.5</c:v>
                </c:pt>
                <c:pt idx="52">
                  <c:v>698.5</c:v>
                </c:pt>
                <c:pt idx="53">
                  <c:v>709</c:v>
                </c:pt>
                <c:pt idx="54">
                  <c:v>731.5</c:v>
                </c:pt>
                <c:pt idx="55">
                  <c:v>747.25</c:v>
                </c:pt>
                <c:pt idx="56">
                  <c:v>737</c:v>
                </c:pt>
                <c:pt idx="57">
                  <c:v>749</c:v>
                </c:pt>
                <c:pt idx="58">
                  <c:v>751.5</c:v>
                </c:pt>
                <c:pt idx="59">
                  <c:v>750</c:v>
                </c:pt>
                <c:pt idx="60">
                  <c:v>745.5</c:v>
                </c:pt>
                <c:pt idx="61">
                  <c:v>754.5</c:v>
                </c:pt>
                <c:pt idx="62">
                  <c:v>753.5</c:v>
                </c:pt>
                <c:pt idx="63">
                  <c:v>764</c:v>
                </c:pt>
                <c:pt idx="64">
                  <c:v>774</c:v>
                </c:pt>
                <c:pt idx="65">
                  <c:v>786</c:v>
                </c:pt>
                <c:pt idx="66">
                  <c:v>788.5</c:v>
                </c:pt>
                <c:pt idx="67">
                  <c:v>786</c:v>
                </c:pt>
                <c:pt idx="68">
                  <c:v>776.5</c:v>
                </c:pt>
                <c:pt idx="69">
                  <c:v>796.5</c:v>
                </c:pt>
                <c:pt idx="70">
                  <c:v>778</c:v>
                </c:pt>
                <c:pt idx="71">
                  <c:v>761</c:v>
                </c:pt>
                <c:pt idx="72">
                  <c:v>765.5</c:v>
                </c:pt>
                <c:pt idx="73">
                  <c:v>775.5</c:v>
                </c:pt>
                <c:pt idx="74">
                  <c:v>765</c:v>
                </c:pt>
                <c:pt idx="75">
                  <c:v>736</c:v>
                </c:pt>
                <c:pt idx="76">
                  <c:v>732.5</c:v>
                </c:pt>
                <c:pt idx="77">
                  <c:v>759.5</c:v>
                </c:pt>
                <c:pt idx="78">
                  <c:v>770</c:v>
                </c:pt>
                <c:pt idx="79">
                  <c:v>767.5</c:v>
                </c:pt>
                <c:pt idx="80">
                  <c:v>761</c:v>
                </c:pt>
                <c:pt idx="81">
                  <c:v>752.5</c:v>
                </c:pt>
                <c:pt idx="82">
                  <c:v>766.9</c:v>
                </c:pt>
                <c:pt idx="83">
                  <c:v>775.05</c:v>
                </c:pt>
                <c:pt idx="84">
                  <c:v>794</c:v>
                </c:pt>
                <c:pt idx="85">
                  <c:v>772.43</c:v>
                </c:pt>
                <c:pt idx="86">
                  <c:v>773.52</c:v>
                </c:pt>
                <c:pt idx="87">
                  <c:v>747.77</c:v>
                </c:pt>
                <c:pt idx="88">
                  <c:v>713</c:v>
                </c:pt>
                <c:pt idx="89">
                  <c:v>720.75</c:v>
                </c:pt>
                <c:pt idx="90">
                  <c:v>729.5</c:v>
                </c:pt>
                <c:pt idx="91">
                  <c:v>729.13</c:v>
                </c:pt>
                <c:pt idx="92">
                  <c:v>717.54</c:v>
                </c:pt>
                <c:pt idx="93">
                  <c:v>716</c:v>
                </c:pt>
                <c:pt idx="94">
                  <c:v>708.38</c:v>
                </c:pt>
                <c:pt idx="95">
                  <c:v>713.5</c:v>
                </c:pt>
                <c:pt idx="96">
                  <c:v>722</c:v>
                </c:pt>
                <c:pt idx="97">
                  <c:v>734.75</c:v>
                </c:pt>
                <c:pt idx="98">
                  <c:v>727</c:v>
                </c:pt>
                <c:pt idx="99">
                  <c:v>734.58</c:v>
                </c:pt>
                <c:pt idx="100">
                  <c:v>730.08</c:v>
                </c:pt>
                <c:pt idx="101">
                  <c:v>736</c:v>
                </c:pt>
                <c:pt idx="102">
                  <c:v>750</c:v>
                </c:pt>
                <c:pt idx="103">
                  <c:v>754.38</c:v>
                </c:pt>
                <c:pt idx="104">
                  <c:v>761</c:v>
                </c:pt>
                <c:pt idx="105">
                  <c:v>758.65</c:v>
                </c:pt>
                <c:pt idx="106">
                  <c:v>777.18</c:v>
                </c:pt>
                <c:pt idx="107">
                  <c:v>771.25</c:v>
                </c:pt>
                <c:pt idx="108">
                  <c:v>770.78</c:v>
                </c:pt>
                <c:pt idx="109">
                  <c:v>783.52</c:v>
                </c:pt>
                <c:pt idx="110">
                  <c:v>787.65</c:v>
                </c:pt>
                <c:pt idx="111">
                  <c:v>807.9</c:v>
                </c:pt>
                <c:pt idx="112">
                  <c:v>804.4</c:v>
                </c:pt>
                <c:pt idx="113">
                  <c:v>816.28</c:v>
                </c:pt>
                <c:pt idx="114">
                  <c:v>812.35</c:v>
                </c:pt>
                <c:pt idx="115">
                  <c:v>793.82</c:v>
                </c:pt>
                <c:pt idx="116">
                  <c:v>793.12</c:v>
                </c:pt>
                <c:pt idx="117">
                  <c:v>774.68</c:v>
                </c:pt>
                <c:pt idx="118">
                  <c:v>756.13</c:v>
                </c:pt>
                <c:pt idx="119">
                  <c:v>744.48</c:v>
                </c:pt>
                <c:pt idx="120">
                  <c:v>747.08</c:v>
                </c:pt>
                <c:pt idx="121">
                  <c:v>767.93</c:v>
                </c:pt>
                <c:pt idx="122">
                  <c:v>769.33</c:v>
                </c:pt>
                <c:pt idx="123">
                  <c:v>745.93</c:v>
                </c:pt>
                <c:pt idx="124">
                  <c:v>732.28</c:v>
                </c:pt>
                <c:pt idx="125">
                  <c:v>728.99</c:v>
                </c:pt>
                <c:pt idx="126">
                  <c:v>740.28</c:v>
                </c:pt>
                <c:pt idx="127">
                  <c:v>750.5</c:v>
                </c:pt>
                <c:pt idx="128">
                  <c:v>757.09</c:v>
                </c:pt>
                <c:pt idx="129">
                  <c:v>758.5</c:v>
                </c:pt>
                <c:pt idx="130">
                  <c:v>760.95</c:v>
                </c:pt>
                <c:pt idx="131">
                  <c:v>774.5</c:v>
                </c:pt>
                <c:pt idx="132">
                  <c:v>768.25</c:v>
                </c:pt>
                <c:pt idx="133">
                  <c:v>785.53</c:v>
                </c:pt>
                <c:pt idx="134">
                  <c:v>778.13</c:v>
                </c:pt>
                <c:pt idx="135">
                  <c:v>767.55</c:v>
                </c:pt>
                <c:pt idx="136">
                  <c:v>765.83</c:v>
                </c:pt>
                <c:pt idx="137">
                  <c:v>777.53</c:v>
                </c:pt>
                <c:pt idx="138">
                  <c:v>778.35</c:v>
                </c:pt>
                <c:pt idx="139">
                  <c:v>782.68</c:v>
                </c:pt>
                <c:pt idx="140">
                  <c:v>795.33</c:v>
                </c:pt>
                <c:pt idx="141">
                  <c:v>789.92</c:v>
                </c:pt>
                <c:pt idx="142">
                  <c:v>795.25</c:v>
                </c:pt>
                <c:pt idx="143">
                  <c:v>808.25</c:v>
                </c:pt>
                <c:pt idx="144">
                  <c:v>806.33</c:v>
                </c:pt>
                <c:pt idx="145">
                  <c:v>807.03</c:v>
                </c:pt>
                <c:pt idx="146">
                  <c:v>835.18</c:v>
                </c:pt>
                <c:pt idx="147">
                  <c:v>826.35</c:v>
                </c:pt>
                <c:pt idx="148">
                  <c:v>828.8</c:v>
                </c:pt>
                <c:pt idx="149">
                  <c:v>830.99</c:v>
                </c:pt>
                <c:pt idx="150">
                  <c:v>829.75</c:v>
                </c:pt>
                <c:pt idx="151">
                  <c:v>826.25</c:v>
                </c:pt>
                <c:pt idx="152">
                  <c:v>795.19</c:v>
                </c:pt>
                <c:pt idx="153">
                  <c:v>747.47</c:v>
                </c:pt>
                <c:pt idx="154">
                  <c:v>742.35</c:v>
                </c:pt>
                <c:pt idx="155">
                  <c:v>717.38</c:v>
                </c:pt>
                <c:pt idx="156">
                  <c:v>740.46</c:v>
                </c:pt>
                <c:pt idx="157">
                  <c:v>727.07</c:v>
                </c:pt>
                <c:pt idx="158">
                  <c:v>740.18</c:v>
                </c:pt>
                <c:pt idx="159">
                  <c:v>745.78</c:v>
                </c:pt>
                <c:pt idx="160">
                  <c:v>748.2</c:v>
                </c:pt>
                <c:pt idx="161">
                  <c:v>755.78</c:v>
                </c:pt>
                <c:pt idx="162">
                  <c:v>773.8</c:v>
                </c:pt>
                <c:pt idx="163">
                  <c:v>754.95</c:v>
                </c:pt>
                <c:pt idx="164">
                  <c:v>750.39</c:v>
                </c:pt>
                <c:pt idx="165">
                  <c:v>764</c:v>
                </c:pt>
                <c:pt idx="166">
                  <c:v>761.47</c:v>
                </c:pt>
                <c:pt idx="167">
                  <c:v>748.55</c:v>
                </c:pt>
                <c:pt idx="168">
                  <c:v>752.25</c:v>
                </c:pt>
                <c:pt idx="169">
                  <c:v>759.15</c:v>
                </c:pt>
                <c:pt idx="170">
                  <c:v>753.68</c:v>
                </c:pt>
                <c:pt idx="171">
                  <c:v>774</c:v>
                </c:pt>
                <c:pt idx="172">
                  <c:v>781.02</c:v>
                </c:pt>
                <c:pt idx="173">
                  <c:v>783.56</c:v>
                </c:pt>
                <c:pt idx="174">
                  <c:v>777</c:v>
                </c:pt>
                <c:pt idx="175">
                  <c:v>763.65</c:v>
                </c:pt>
                <c:pt idx="176">
                  <c:v>752</c:v>
                </c:pt>
                <c:pt idx="177">
                  <c:v>751.76</c:v>
                </c:pt>
                <c:pt idx="178">
                  <c:v>755.6</c:v>
                </c:pt>
                <c:pt idx="179">
                  <c:v>736.68</c:v>
                </c:pt>
                <c:pt idx="180">
                  <c:v>704.05</c:v>
                </c:pt>
                <c:pt idx="181">
                  <c:v>726</c:v>
                </c:pt>
                <c:pt idx="182">
                  <c:v>719.5</c:v>
                </c:pt>
                <c:pt idx="183">
                  <c:v>724.5</c:v>
                </c:pt>
                <c:pt idx="184">
                  <c:v>730.58</c:v>
                </c:pt>
                <c:pt idx="185">
                  <c:v>714.5</c:v>
                </c:pt>
                <c:pt idx="186">
                  <c:v>716.25</c:v>
                </c:pt>
                <c:pt idx="187">
                  <c:v>694</c:v>
                </c:pt>
                <c:pt idx="188">
                  <c:v>649.8</c:v>
                </c:pt>
                <c:pt idx="189">
                  <c:v>635.3</c:v>
                </c:pt>
                <c:pt idx="190">
                  <c:v>631.11</c:v>
                </c:pt>
                <c:pt idx="191">
                  <c:v>647.5</c:v>
                </c:pt>
                <c:pt idx="192">
                  <c:v>620.75</c:v>
                </c:pt>
                <c:pt idx="193">
                  <c:v>620.42</c:v>
                </c:pt>
                <c:pt idx="194">
                  <c:v>611.36</c:v>
                </c:pt>
                <c:pt idx="195">
                  <c:v>584.5</c:v>
                </c:pt>
                <c:pt idx="196">
                  <c:v>565.25</c:v>
                </c:pt>
                <c:pt idx="197">
                  <c:v>571.73</c:v>
                </c:pt>
                <c:pt idx="198">
                  <c:v>604.82</c:v>
                </c:pt>
                <c:pt idx="199">
                  <c:v>590</c:v>
                </c:pt>
                <c:pt idx="200">
                  <c:v>615.75</c:v>
                </c:pt>
                <c:pt idx="201">
                  <c:v>605</c:v>
                </c:pt>
                <c:pt idx="202">
                  <c:v>608.28</c:v>
                </c:pt>
                <c:pt idx="203">
                  <c:v>593.2</c:v>
                </c:pt>
                <c:pt idx="204">
                  <c:v>624.5</c:v>
                </c:pt>
                <c:pt idx="205">
                  <c:v>617.72</c:v>
                </c:pt>
                <c:pt idx="206">
                  <c:v>622.43</c:v>
                </c:pt>
                <c:pt idx="207">
                  <c:v>604.25</c:v>
                </c:pt>
                <c:pt idx="208">
                  <c:v>586</c:v>
                </c:pt>
                <c:pt idx="209">
                  <c:v>614.21</c:v>
                </c:pt>
                <c:pt idx="210">
                  <c:v>638.85</c:v>
                </c:pt>
                <c:pt idx="211">
                  <c:v>643.5</c:v>
                </c:pt>
                <c:pt idx="212">
                  <c:v>648.5</c:v>
                </c:pt>
                <c:pt idx="213">
                  <c:v>667.73</c:v>
                </c:pt>
                <c:pt idx="214">
                  <c:v>664.34</c:v>
                </c:pt>
                <c:pt idx="215">
                  <c:v>645.64</c:v>
                </c:pt>
                <c:pt idx="216">
                  <c:v>634.58</c:v>
                </c:pt>
                <c:pt idx="217">
                  <c:v>650.85</c:v>
                </c:pt>
                <c:pt idx="218">
                  <c:v>656.09</c:v>
                </c:pt>
                <c:pt idx="219">
                  <c:v>655.54</c:v>
                </c:pt>
                <c:pt idx="220">
                  <c:v>661.5</c:v>
                </c:pt>
                <c:pt idx="221">
                  <c:v>672</c:v>
                </c:pt>
                <c:pt idx="222">
                  <c:v>646.45</c:v>
                </c:pt>
                <c:pt idx="223">
                  <c:v>647.5</c:v>
                </c:pt>
                <c:pt idx="224">
                  <c:v>658.8</c:v>
                </c:pt>
                <c:pt idx="225">
                  <c:v>664</c:v>
                </c:pt>
                <c:pt idx="226">
                  <c:v>665.5</c:v>
                </c:pt>
                <c:pt idx="227">
                  <c:v>649.5</c:v>
                </c:pt>
                <c:pt idx="228">
                  <c:v>607.9</c:v>
                </c:pt>
                <c:pt idx="229">
                  <c:v>603.5</c:v>
                </c:pt>
                <c:pt idx="230">
                  <c:v>590.63</c:v>
                </c:pt>
                <c:pt idx="231">
                  <c:v>604</c:v>
                </c:pt>
                <c:pt idx="232">
                  <c:v>586</c:v>
                </c:pt>
                <c:pt idx="233">
                  <c:v>578.15</c:v>
                </c:pt>
                <c:pt idx="234">
                  <c:v>565.75</c:v>
                </c:pt>
                <c:pt idx="235">
                  <c:v>576.23</c:v>
                </c:pt>
                <c:pt idx="236">
                  <c:v>585.59</c:v>
                </c:pt>
                <c:pt idx="237">
                  <c:v>612</c:v>
                </c:pt>
                <c:pt idx="238">
                  <c:v>631</c:v>
                </c:pt>
                <c:pt idx="239">
                  <c:v>641.1</c:v>
                </c:pt>
                <c:pt idx="240">
                  <c:v>633.5</c:v>
                </c:pt>
                <c:pt idx="241">
                  <c:v>670.5</c:v>
                </c:pt>
                <c:pt idx="242">
                  <c:v>677.65</c:v>
                </c:pt>
                <c:pt idx="243">
                  <c:v>673</c:v>
                </c:pt>
                <c:pt idx="244">
                  <c:v>684.94</c:v>
                </c:pt>
                <c:pt idx="245">
                  <c:v>660</c:v>
                </c:pt>
                <c:pt idx="246">
                  <c:v>644.5</c:v>
                </c:pt>
                <c:pt idx="247">
                  <c:v>617.2</c:v>
                </c:pt>
                <c:pt idx="248">
                  <c:v>619.25</c:v>
                </c:pt>
                <c:pt idx="249">
                  <c:v>623.89</c:v>
                </c:pt>
                <c:pt idx="250">
                  <c:v>609</c:v>
                </c:pt>
                <c:pt idx="251">
                  <c:v>626.41</c:v>
                </c:pt>
                <c:pt idx="252">
                  <c:v>633.79</c:v>
                </c:pt>
                <c:pt idx="253">
                  <c:v>652.38</c:v>
                </c:pt>
                <c:pt idx="254">
                  <c:v>660.5</c:v>
                </c:pt>
                <c:pt idx="255">
                  <c:v>661.49</c:v>
                </c:pt>
                <c:pt idx="256">
                  <c:v>661.99</c:v>
                </c:pt>
                <c:pt idx="257">
                  <c:v>637.25</c:v>
                </c:pt>
                <c:pt idx="258">
                  <c:v>631</c:v>
                </c:pt>
                <c:pt idx="259">
                  <c:v>653.5</c:v>
                </c:pt>
                <c:pt idx="260">
                  <c:v>653.49</c:v>
                </c:pt>
                <c:pt idx="261">
                  <c:v>661.75</c:v>
                </c:pt>
                <c:pt idx="262">
                  <c:v>649.58</c:v>
                </c:pt>
                <c:pt idx="263">
                  <c:v>638.24</c:v>
                </c:pt>
                <c:pt idx="264">
                  <c:v>612.75</c:v>
                </c:pt>
                <c:pt idx="265">
                  <c:v>615.96</c:v>
                </c:pt>
                <c:pt idx="266">
                  <c:v>635</c:v>
                </c:pt>
                <c:pt idx="267">
                  <c:v>641</c:v>
                </c:pt>
                <c:pt idx="268">
                  <c:v>636.25</c:v>
                </c:pt>
                <c:pt idx="269">
                  <c:v>638.25</c:v>
                </c:pt>
                <c:pt idx="270">
                  <c:v>639.85</c:v>
                </c:pt>
                <c:pt idx="271">
                  <c:v>652.25</c:v>
                </c:pt>
                <c:pt idx="272">
                  <c:v>667.73</c:v>
                </c:pt>
                <c:pt idx="273">
                  <c:v>675.83</c:v>
                </c:pt>
                <c:pt idx="274">
                  <c:v>677.5</c:v>
                </c:pt>
                <c:pt idx="275">
                  <c:v>686.78</c:v>
                </c:pt>
                <c:pt idx="276">
                  <c:v>679.75</c:v>
                </c:pt>
                <c:pt idx="277">
                  <c:v>693.25</c:v>
                </c:pt>
                <c:pt idx="278">
                  <c:v>691.25</c:v>
                </c:pt>
                <c:pt idx="279">
                  <c:v>690</c:v>
                </c:pt>
                <c:pt idx="280">
                  <c:v>688.5</c:v>
                </c:pt>
                <c:pt idx="281">
                  <c:v>684.3</c:v>
                </c:pt>
                <c:pt idx="282">
                  <c:v>697.55</c:v>
                </c:pt>
                <c:pt idx="283">
                  <c:v>707.5</c:v>
                </c:pt>
                <c:pt idx="284">
                  <c:v>707.25</c:v>
                </c:pt>
                <c:pt idx="285">
                  <c:v>702.85</c:v>
                </c:pt>
                <c:pt idx="286">
                  <c:v>709.75</c:v>
                </c:pt>
                <c:pt idx="287">
                  <c:v>714.63</c:v>
                </c:pt>
                <c:pt idx="288">
                  <c:v>711.25</c:v>
                </c:pt>
                <c:pt idx="289">
                  <c:v>703.25</c:v>
                </c:pt>
                <c:pt idx="290">
                  <c:v>699.13</c:v>
                </c:pt>
                <c:pt idx="291">
                  <c:v>686.58</c:v>
                </c:pt>
                <c:pt idx="292">
                  <c:v>683.13</c:v>
                </c:pt>
                <c:pt idx="293">
                  <c:v>695.45</c:v>
                </c:pt>
                <c:pt idx="294">
                  <c:v>684.48</c:v>
                </c:pt>
                <c:pt idx="295">
                  <c:v>695.28</c:v>
                </c:pt>
                <c:pt idx="296">
                  <c:v>710.5</c:v>
                </c:pt>
                <c:pt idx="297">
                  <c:v>723.4</c:v>
                </c:pt>
                <c:pt idx="298">
                  <c:v>717.68</c:v>
                </c:pt>
                <c:pt idx="299">
                  <c:v>710.5</c:v>
                </c:pt>
                <c:pt idx="300">
                  <c:v>708.13</c:v>
                </c:pt>
                <c:pt idx="301">
                  <c:v>722</c:v>
                </c:pt>
                <c:pt idx="302">
                  <c:v>702.25</c:v>
                </c:pt>
                <c:pt idx="303">
                  <c:v>716.6</c:v>
                </c:pt>
                <c:pt idx="304">
                  <c:v>713.63</c:v>
                </c:pt>
                <c:pt idx="305">
                  <c:v>703.78</c:v>
                </c:pt>
                <c:pt idx="306">
                  <c:v>667.38</c:v>
                </c:pt>
                <c:pt idx="307">
                  <c:v>685.29</c:v>
                </c:pt>
                <c:pt idx="308">
                  <c:v>700.46</c:v>
                </c:pt>
                <c:pt idx="309">
                  <c:v>708</c:v>
                </c:pt>
                <c:pt idx="310">
                  <c:v>700.63</c:v>
                </c:pt>
                <c:pt idx="311">
                  <c:v>704.69</c:v>
                </c:pt>
                <c:pt idx="312">
                  <c:v>698.93</c:v>
                </c:pt>
                <c:pt idx="313">
                  <c:v>705.89</c:v>
                </c:pt>
                <c:pt idx="314">
                  <c:v>700.22</c:v>
                </c:pt>
                <c:pt idx="315">
                  <c:v>707.88</c:v>
                </c:pt>
                <c:pt idx="316">
                  <c:v>692.5</c:v>
                </c:pt>
                <c:pt idx="317">
                  <c:v>684.89</c:v>
                </c:pt>
                <c:pt idx="318">
                  <c:v>656.35</c:v>
                </c:pt>
                <c:pt idx="319">
                  <c:v>658.75</c:v>
                </c:pt>
                <c:pt idx="320">
                  <c:v>672.5</c:v>
                </c:pt>
                <c:pt idx="321">
                  <c:v>659.06</c:v>
                </c:pt>
                <c:pt idx="322">
                  <c:v>647.75</c:v>
                </c:pt>
                <c:pt idx="323">
                  <c:v>645.29</c:v>
                </c:pt>
                <c:pt idx="324">
                  <c:v>653.86</c:v>
                </c:pt>
                <c:pt idx="325">
                  <c:v>656.19</c:v>
                </c:pt>
                <c:pt idx="326">
                  <c:v>651.08</c:v>
                </c:pt>
                <c:pt idx="327">
                  <c:v>634.97</c:v>
                </c:pt>
                <c:pt idx="328">
                  <c:v>645.5</c:v>
                </c:pt>
                <c:pt idx="329">
                  <c:v>641.7</c:v>
                </c:pt>
                <c:pt idx="330">
                  <c:v>643.75</c:v>
                </c:pt>
                <c:pt idx="331">
                  <c:v>638.75</c:v>
                </c:pt>
                <c:pt idx="332">
                  <c:v>643</c:v>
                </c:pt>
                <c:pt idx="333">
                  <c:v>652.63</c:v>
                </c:pt>
                <c:pt idx="334">
                  <c:v>644.13</c:v>
                </c:pt>
                <c:pt idx="335">
                  <c:v>652.68</c:v>
                </c:pt>
                <c:pt idx="336">
                  <c:v>661.7</c:v>
                </c:pt>
                <c:pt idx="337">
                  <c:v>657.38</c:v>
                </c:pt>
                <c:pt idx="338">
                  <c:v>663.25</c:v>
                </c:pt>
                <c:pt idx="339">
                  <c:v>675.5</c:v>
                </c:pt>
                <c:pt idx="340">
                  <c:v>671.96</c:v>
                </c:pt>
                <c:pt idx="341">
                  <c:v>667.03</c:v>
                </c:pt>
                <c:pt idx="342">
                  <c:v>663.13</c:v>
                </c:pt>
                <c:pt idx="343">
                  <c:v>672.5</c:v>
                </c:pt>
                <c:pt idx="344">
                  <c:v>681.63</c:v>
                </c:pt>
                <c:pt idx="345">
                  <c:v>683.03</c:v>
                </c:pt>
                <c:pt idx="346">
                  <c:v>680.29</c:v>
                </c:pt>
                <c:pt idx="347">
                  <c:v>666</c:v>
                </c:pt>
                <c:pt idx="348">
                  <c:v>660.1</c:v>
                </c:pt>
                <c:pt idx="349">
                  <c:v>650.75</c:v>
                </c:pt>
                <c:pt idx="350">
                  <c:v>647.25</c:v>
                </c:pt>
                <c:pt idx="351">
                  <c:v>622.63</c:v>
                </c:pt>
                <c:pt idx="352">
                  <c:v>613.75</c:v>
                </c:pt>
                <c:pt idx="353">
                  <c:v>615.75</c:v>
                </c:pt>
                <c:pt idx="354">
                  <c:v>602.75</c:v>
                </c:pt>
                <c:pt idx="355">
                  <c:v>589.1</c:v>
                </c:pt>
                <c:pt idx="356">
                  <c:v>594.86</c:v>
                </c:pt>
                <c:pt idx="357">
                  <c:v>593</c:v>
                </c:pt>
                <c:pt idx="358">
                  <c:v>603.5</c:v>
                </c:pt>
                <c:pt idx="359">
                  <c:v>603.5</c:v>
                </c:pt>
                <c:pt idx="360">
                  <c:v>614.5</c:v>
                </c:pt>
                <c:pt idx="361">
                  <c:v>611.38</c:v>
                </c:pt>
                <c:pt idx="362">
                  <c:v>592.77</c:v>
                </c:pt>
                <c:pt idx="363">
                  <c:v>586.48</c:v>
                </c:pt>
                <c:pt idx="364">
                  <c:v>589.96</c:v>
                </c:pt>
                <c:pt idx="365">
                  <c:v>605.32</c:v>
                </c:pt>
                <c:pt idx="366">
                  <c:v>604.62</c:v>
                </c:pt>
                <c:pt idx="367">
                  <c:v>611.75</c:v>
                </c:pt>
                <c:pt idx="368">
                  <c:v>612.25</c:v>
                </c:pt>
                <c:pt idx="369">
                  <c:v>613.25</c:v>
                </c:pt>
                <c:pt idx="370">
                  <c:v>612.41</c:v>
                </c:pt>
                <c:pt idx="371">
                  <c:v>623.81</c:v>
                </c:pt>
                <c:pt idx="372">
                  <c:v>627.13</c:v>
                </c:pt>
                <c:pt idx="373">
                  <c:v>621.98</c:v>
                </c:pt>
                <c:pt idx="374">
                  <c:v>613.85</c:v>
                </c:pt>
                <c:pt idx="375">
                  <c:v>622.25</c:v>
                </c:pt>
                <c:pt idx="376">
                  <c:v>625</c:v>
                </c:pt>
                <c:pt idx="377">
                  <c:v>618.25</c:v>
                </c:pt>
                <c:pt idx="378">
                  <c:v>633.53</c:v>
                </c:pt>
                <c:pt idx="379">
                  <c:v>627.5</c:v>
                </c:pt>
                <c:pt idx="380">
                  <c:v>632.64</c:v>
                </c:pt>
                <c:pt idx="381">
                  <c:v>629.4</c:v>
                </c:pt>
                <c:pt idx="382">
                  <c:v>619.6</c:v>
                </c:pt>
                <c:pt idx="383">
                  <c:v>608.7</c:v>
                </c:pt>
                <c:pt idx="384">
                  <c:v>607.5</c:v>
                </c:pt>
                <c:pt idx="385">
                  <c:v>607.3</c:v>
                </c:pt>
                <c:pt idx="386">
                  <c:v>596.3</c:v>
                </c:pt>
                <c:pt idx="387">
                  <c:v>577.33</c:v>
                </c:pt>
                <c:pt idx="388">
                  <c:v>564.6</c:v>
                </c:pt>
                <c:pt idx="389">
                  <c:v>582.19</c:v>
                </c:pt>
                <c:pt idx="390">
                  <c:v>575.25</c:v>
                </c:pt>
                <c:pt idx="391">
                  <c:v>599.1</c:v>
                </c:pt>
                <c:pt idx="392">
                  <c:v>595.45</c:v>
                </c:pt>
                <c:pt idx="393">
                  <c:v>586.5</c:v>
                </c:pt>
                <c:pt idx="394">
                  <c:v>576.45</c:v>
                </c:pt>
                <c:pt idx="395">
                  <c:v>583.03</c:v>
                </c:pt>
                <c:pt idx="396">
                  <c:v>575.5</c:v>
                </c:pt>
                <c:pt idx="397">
                  <c:v>583.5</c:v>
                </c:pt>
                <c:pt idx="398">
                  <c:v>578.5</c:v>
                </c:pt>
                <c:pt idx="399">
                  <c:v>585.4</c:v>
                </c:pt>
                <c:pt idx="400">
                  <c:v>577.25</c:v>
                </c:pt>
                <c:pt idx="401">
                  <c:v>583</c:v>
                </c:pt>
                <c:pt idx="402">
                  <c:v>575.04</c:v>
                </c:pt>
                <c:pt idx="403">
                  <c:v>583.7</c:v>
                </c:pt>
                <c:pt idx="404">
                  <c:v>576</c:v>
                </c:pt>
                <c:pt idx="405">
                  <c:v>571</c:v>
                </c:pt>
                <c:pt idx="406">
                  <c:v>563.75</c:v>
                </c:pt>
                <c:pt idx="407">
                  <c:v>566.25</c:v>
                </c:pt>
                <c:pt idx="408">
                  <c:v>568.25</c:v>
                </c:pt>
                <c:pt idx="409">
                  <c:v>578.75</c:v>
                </c:pt>
                <c:pt idx="410">
                  <c:v>588.38</c:v>
                </c:pt>
                <c:pt idx="411">
                  <c:v>589.25</c:v>
                </c:pt>
                <c:pt idx="412">
                  <c:v>582.81</c:v>
                </c:pt>
                <c:pt idx="413">
                  <c:v>570.64</c:v>
                </c:pt>
                <c:pt idx="414">
                  <c:v>579.25</c:v>
                </c:pt>
                <c:pt idx="415">
                  <c:v>579.2</c:v>
                </c:pt>
                <c:pt idx="416">
                  <c:v>586.1</c:v>
                </c:pt>
                <c:pt idx="417">
                  <c:v>586.11</c:v>
                </c:pt>
                <c:pt idx="418">
                  <c:v>584.9</c:v>
                </c:pt>
                <c:pt idx="419">
                  <c:v>581.93</c:v>
                </c:pt>
                <c:pt idx="420">
                  <c:v>574.03</c:v>
                </c:pt>
                <c:pt idx="421">
                  <c:v>578</c:v>
                </c:pt>
                <c:pt idx="422">
                  <c:v>576</c:v>
                </c:pt>
                <c:pt idx="423">
                  <c:v>583.65</c:v>
                </c:pt>
                <c:pt idx="424">
                  <c:v>608.25</c:v>
                </c:pt>
                <c:pt idx="425">
                  <c:v>607.88</c:v>
                </c:pt>
                <c:pt idx="426">
                  <c:v>624.25</c:v>
                </c:pt>
                <c:pt idx="427">
                  <c:v>631.75</c:v>
                </c:pt>
                <c:pt idx="428">
                  <c:v>654.75</c:v>
                </c:pt>
                <c:pt idx="429">
                  <c:v>652.55</c:v>
                </c:pt>
                <c:pt idx="430">
                  <c:v>650.5</c:v>
                </c:pt>
                <c:pt idx="431">
                  <c:v>639.1</c:v>
                </c:pt>
                <c:pt idx="432">
                  <c:v>631.75</c:v>
                </c:pt>
                <c:pt idx="433">
                  <c:v>618.5</c:v>
                </c:pt>
                <c:pt idx="434">
                  <c:v>629.75</c:v>
                </c:pt>
                <c:pt idx="435">
                  <c:v>631.38</c:v>
                </c:pt>
                <c:pt idx="436">
                  <c:v>640.75</c:v>
                </c:pt>
                <c:pt idx="437">
                  <c:v>644.78</c:v>
                </c:pt>
                <c:pt idx="438">
                  <c:v>646.1</c:v>
                </c:pt>
                <c:pt idx="439">
                  <c:v>653.55</c:v>
                </c:pt>
                <c:pt idx="440">
                  <c:v>667.85</c:v>
                </c:pt>
                <c:pt idx="441">
                  <c:v>669.8</c:v>
                </c:pt>
                <c:pt idx="442">
                  <c:v>677.2</c:v>
                </c:pt>
                <c:pt idx="443">
                  <c:v>688</c:v>
                </c:pt>
                <c:pt idx="444">
                  <c:v>695.65</c:v>
                </c:pt>
                <c:pt idx="445">
                  <c:v>679.98</c:v>
                </c:pt>
                <c:pt idx="446">
                  <c:v>666.63</c:v>
                </c:pt>
                <c:pt idx="447">
                  <c:v>671.5</c:v>
                </c:pt>
                <c:pt idx="448">
                  <c:v>662.5</c:v>
                </c:pt>
                <c:pt idx="449">
                  <c:v>671.35</c:v>
                </c:pt>
                <c:pt idx="450">
                  <c:v>644.75</c:v>
                </c:pt>
                <c:pt idx="451">
                  <c:v>638.1</c:v>
                </c:pt>
                <c:pt idx="452">
                  <c:v>629.3</c:v>
                </c:pt>
                <c:pt idx="453">
                  <c:v>634.45</c:v>
                </c:pt>
                <c:pt idx="454">
                  <c:v>637.33</c:v>
                </c:pt>
                <c:pt idx="455">
                  <c:v>644.85</c:v>
                </c:pt>
                <c:pt idx="456">
                  <c:v>652.45</c:v>
                </c:pt>
                <c:pt idx="457">
                  <c:v>652.45</c:v>
                </c:pt>
                <c:pt idx="458">
                  <c:v>673.5</c:v>
                </c:pt>
                <c:pt idx="459">
                  <c:v>660.48</c:v>
                </c:pt>
                <c:pt idx="460">
                  <c:v>658.03</c:v>
                </c:pt>
                <c:pt idx="461">
                  <c:v>656.7</c:v>
                </c:pt>
                <c:pt idx="462">
                  <c:v>649.35</c:v>
                </c:pt>
                <c:pt idx="463">
                  <c:v>651.2</c:v>
                </c:pt>
                <c:pt idx="464">
                  <c:v>633.6</c:v>
                </c:pt>
                <c:pt idx="465">
                  <c:v>633.1</c:v>
                </c:pt>
              </c:numCache>
            </c:numRef>
          </c:val>
          <c:smooth val="0"/>
        </c:ser>
        <c:dLbls>
          <c:showLegendKey val="0"/>
          <c:showVal val="0"/>
          <c:showCatName val="0"/>
          <c:showSerName val="0"/>
          <c:showPercent val="0"/>
          <c:showBubbleSize val="0"/>
        </c:dLbls>
        <c:marker val="0"/>
        <c:smooth val="0"/>
        <c:axId val="1112042495"/>
        <c:axId val="1109232799"/>
      </c:lineChart>
      <c:dateAx>
        <c:axId val="1114737535"/>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4920031"/>
        <c:crosses val="autoZero"/>
        <c:auto val="1"/>
        <c:lblOffset val="100"/>
        <c:baseTimeUnit val="days"/>
      </c:dateAx>
      <c:valAx>
        <c:axId val="1114920031"/>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4737535"/>
        <c:crosses val="autoZero"/>
        <c:crossBetween val="between"/>
      </c:valAx>
      <c:dateAx>
        <c:axId val="1112042495"/>
        <c:scaling>
          <c:orientation val="minMax"/>
        </c:scaling>
        <c:delete val="1"/>
        <c:axPos val="b"/>
        <c:numFmt formatCode="m/d/yy"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09232799"/>
        <c:crosses val="autoZero"/>
        <c:auto val="1"/>
        <c:lblOffset val="100"/>
        <c:baseTimeUnit val="days"/>
      </c:dateAx>
      <c:valAx>
        <c:axId val="1109232799"/>
        <c:scaling>
          <c:orientation val="minMax"/>
        </c:scaling>
        <c:delete val="0"/>
        <c:axPos val="r"/>
        <c:numFmt formatCode="_-* #,##0.00_-;\-* #,##0.00_-;_-* &quot;-&quot;??_-;_-@_-"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2042495"/>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"Pt"</c:f>
              <c:strCache>
                <c:ptCount val="1"/>
                <c:pt idx="0">
                  <c:v>Pt</c:v>
                </c:pt>
              </c:strCache>
            </c:strRef>
          </c:tx>
          <c:spPr>
            <a:ln w="28575" cap="rnd">
              <a:solidFill>
                <a:schemeClr val="accent1"/>
              </a:solidFill>
              <a:round/>
            </a:ln>
            <a:effectLst/>
          </c:spPr>
          <c:marker>
            <c:symbol val="none"/>
          </c:marker>
          <c:dLbls>
            <c:delete val="1"/>
          </c:dLbls>
          <c:cat>
            <c:numRef>
              <c:f>Data!$A$3:$A$468</c:f>
              <c:numCache>
                <c:formatCode>dd/mm/yyyy</c:formatCode>
                <c:ptCount val="466"/>
                <c:pt idx="0" c:formatCode="dd/mm/yyyy">
                  <c:v>40544</c:v>
                </c:pt>
                <c:pt idx="1" c:formatCode="dd/mm/yyyy">
                  <c:v>40547</c:v>
                </c:pt>
                <c:pt idx="2" c:formatCode="dd/mm/yyyy">
                  <c:v>40548</c:v>
                </c:pt>
                <c:pt idx="3" c:formatCode="dd/mm/yyyy">
                  <c:v>40549</c:v>
                </c:pt>
                <c:pt idx="4" c:formatCode="dd/mm/yyyy">
                  <c:v>40550</c:v>
                </c:pt>
                <c:pt idx="5" c:formatCode="dd/mm/yyyy">
                  <c:v>40553</c:v>
                </c:pt>
                <c:pt idx="6" c:formatCode="dd/mm/yyyy">
                  <c:v>40554</c:v>
                </c:pt>
                <c:pt idx="7" c:formatCode="dd/mm/yyyy">
                  <c:v>40555</c:v>
                </c:pt>
                <c:pt idx="8" c:formatCode="dd/mm/yyyy">
                  <c:v>40556</c:v>
                </c:pt>
                <c:pt idx="9" c:formatCode="dd/mm/yyyy">
                  <c:v>40557</c:v>
                </c:pt>
                <c:pt idx="10" c:formatCode="dd/mm/yyyy">
                  <c:v>40560</c:v>
                </c:pt>
                <c:pt idx="11" c:formatCode="dd/mm/yyyy">
                  <c:v>40561</c:v>
                </c:pt>
                <c:pt idx="12" c:formatCode="dd/mm/yyyy">
                  <c:v>40562</c:v>
                </c:pt>
                <c:pt idx="13" c:formatCode="dd/mm/yyyy">
                  <c:v>40563</c:v>
                </c:pt>
                <c:pt idx="14" c:formatCode="dd/mm/yyyy">
                  <c:v>40564</c:v>
                </c:pt>
                <c:pt idx="15" c:formatCode="dd/mm/yyyy">
                  <c:v>40567</c:v>
                </c:pt>
                <c:pt idx="16" c:formatCode="dd/mm/yyyy">
                  <c:v>40568</c:v>
                </c:pt>
                <c:pt idx="17" c:formatCode="dd/mm/yyyy">
                  <c:v>40569</c:v>
                </c:pt>
                <c:pt idx="18" c:formatCode="dd/mm/yyyy">
                  <c:v>40570</c:v>
                </c:pt>
                <c:pt idx="19" c:formatCode="dd/mm/yyyy">
                  <c:v>40571</c:v>
                </c:pt>
                <c:pt idx="20" c:formatCode="dd/mm/yyyy">
                  <c:v>40574</c:v>
                </c:pt>
                <c:pt idx="21" c:formatCode="dd/mm/yyyy">
                  <c:v>40575</c:v>
                </c:pt>
                <c:pt idx="22" c:formatCode="dd/mm/yyyy">
                  <c:v>40576</c:v>
                </c:pt>
                <c:pt idx="23" c:formatCode="dd/mm/yyyy">
                  <c:v>40577</c:v>
                </c:pt>
                <c:pt idx="24" c:formatCode="dd/mm/yyyy">
                  <c:v>40578</c:v>
                </c:pt>
                <c:pt idx="25" c:formatCode="dd/mm/yyyy">
                  <c:v>40581</c:v>
                </c:pt>
                <c:pt idx="26" c:formatCode="dd/mm/yyyy">
                  <c:v>40582</c:v>
                </c:pt>
                <c:pt idx="27" c:formatCode="dd/mm/yyyy">
                  <c:v>40583</c:v>
                </c:pt>
                <c:pt idx="28" c:formatCode="dd/mm/yyyy">
                  <c:v>40584</c:v>
                </c:pt>
                <c:pt idx="29" c:formatCode="dd/mm/yyyy">
                  <c:v>40585</c:v>
                </c:pt>
                <c:pt idx="30" c:formatCode="dd/mm/yyyy">
                  <c:v>40588</c:v>
                </c:pt>
                <c:pt idx="31" c:formatCode="dd/mm/yyyy">
                  <c:v>40589</c:v>
                </c:pt>
                <c:pt idx="32" c:formatCode="dd/mm/yyyy">
                  <c:v>40590</c:v>
                </c:pt>
                <c:pt idx="33" c:formatCode="dd/mm/yyyy">
                  <c:v>40591</c:v>
                </c:pt>
                <c:pt idx="34" c:formatCode="dd/mm/yyyy">
                  <c:v>40592</c:v>
                </c:pt>
                <c:pt idx="35" c:formatCode="dd/mm/yyyy">
                  <c:v>40595</c:v>
                </c:pt>
                <c:pt idx="36" c:formatCode="dd/mm/yyyy">
                  <c:v>40596</c:v>
                </c:pt>
                <c:pt idx="37" c:formatCode="dd/mm/yyyy">
                  <c:v>40597</c:v>
                </c:pt>
                <c:pt idx="38" c:formatCode="dd/mm/yyyy">
                  <c:v>40598</c:v>
                </c:pt>
                <c:pt idx="39" c:formatCode="dd/mm/yyyy">
                  <c:v>40599</c:v>
                </c:pt>
                <c:pt idx="40" c:formatCode="dd/mm/yyyy">
                  <c:v>40602</c:v>
                </c:pt>
                <c:pt idx="41" c:formatCode="dd/mm/yyyy">
                  <c:v>40603</c:v>
                </c:pt>
                <c:pt idx="42" c:formatCode="dd/mm/yyyy">
                  <c:v>40604</c:v>
                </c:pt>
                <c:pt idx="43" c:formatCode="dd/mm/yyyy">
                  <c:v>40605</c:v>
                </c:pt>
                <c:pt idx="44" c:formatCode="dd/mm/yyyy">
                  <c:v>40606</c:v>
                </c:pt>
                <c:pt idx="45" c:formatCode="dd/mm/yyyy">
                  <c:v>40609</c:v>
                </c:pt>
                <c:pt idx="46" c:formatCode="dd/mm/yyyy">
                  <c:v>40610</c:v>
                </c:pt>
                <c:pt idx="47" c:formatCode="dd/mm/yyyy">
                  <c:v>40611</c:v>
                </c:pt>
                <c:pt idx="48" c:formatCode="dd/mm/yyyy">
                  <c:v>40612</c:v>
                </c:pt>
                <c:pt idx="49" c:formatCode="dd/mm/yyyy">
                  <c:v>40613</c:v>
                </c:pt>
                <c:pt idx="50" c:formatCode="dd/mm/yyyy">
                  <c:v>40616</c:v>
                </c:pt>
                <c:pt idx="51" c:formatCode="dd/mm/yyyy">
                  <c:v>40617</c:v>
                </c:pt>
                <c:pt idx="52" c:formatCode="dd/mm/yyyy">
                  <c:v>40618</c:v>
                </c:pt>
                <c:pt idx="53" c:formatCode="dd/mm/yyyy">
                  <c:v>40619</c:v>
                </c:pt>
                <c:pt idx="54" c:formatCode="dd/mm/yyyy">
                  <c:v>40620</c:v>
                </c:pt>
                <c:pt idx="55" c:formatCode="dd/mm/yyyy">
                  <c:v>40623</c:v>
                </c:pt>
                <c:pt idx="56" c:formatCode="dd/mm/yyyy">
                  <c:v>40624</c:v>
                </c:pt>
                <c:pt idx="57" c:formatCode="dd/mm/yyyy">
                  <c:v>40625</c:v>
                </c:pt>
                <c:pt idx="58" c:formatCode="dd/mm/yyyy">
                  <c:v>40626</c:v>
                </c:pt>
                <c:pt idx="59" c:formatCode="dd/mm/yyyy">
                  <c:v>40627</c:v>
                </c:pt>
                <c:pt idx="60" c:formatCode="dd/mm/yyyy">
                  <c:v>40630</c:v>
                </c:pt>
                <c:pt idx="61" c:formatCode="dd/mm/yyyy">
                  <c:v>40631</c:v>
                </c:pt>
                <c:pt idx="62" c:formatCode="dd/mm/yyyy">
                  <c:v>40632</c:v>
                </c:pt>
                <c:pt idx="63" c:formatCode="dd/mm/yyyy">
                  <c:v>40633</c:v>
                </c:pt>
                <c:pt idx="64" c:formatCode="dd/mm/yyyy">
                  <c:v>40634</c:v>
                </c:pt>
                <c:pt idx="65" c:formatCode="dd/mm/yyyy">
                  <c:v>40637</c:v>
                </c:pt>
                <c:pt idx="66" c:formatCode="dd/mm/yyyy">
                  <c:v>40638</c:v>
                </c:pt>
                <c:pt idx="67" c:formatCode="dd/mm/yyyy">
                  <c:v>40639</c:v>
                </c:pt>
                <c:pt idx="68" c:formatCode="dd/mm/yyyy">
                  <c:v>40640</c:v>
                </c:pt>
                <c:pt idx="69" c:formatCode="dd/mm/yyyy">
                  <c:v>40641</c:v>
                </c:pt>
                <c:pt idx="70" c:formatCode="dd/mm/yyyy">
                  <c:v>40644</c:v>
                </c:pt>
                <c:pt idx="71" c:formatCode="dd/mm/yyyy">
                  <c:v>40645</c:v>
                </c:pt>
                <c:pt idx="72" c:formatCode="dd/mm/yyyy">
                  <c:v>40646</c:v>
                </c:pt>
                <c:pt idx="73" c:formatCode="dd/mm/yyyy">
                  <c:v>40647</c:v>
                </c:pt>
                <c:pt idx="74" c:formatCode="dd/mm/yyyy">
                  <c:v>40648</c:v>
                </c:pt>
                <c:pt idx="75" c:formatCode="dd/mm/yyyy">
                  <c:v>40651</c:v>
                </c:pt>
                <c:pt idx="76" c:formatCode="dd/mm/yyyy">
                  <c:v>40652</c:v>
                </c:pt>
                <c:pt idx="77" c:formatCode="dd/mm/yyyy">
                  <c:v>40653</c:v>
                </c:pt>
                <c:pt idx="78" c:formatCode="dd/mm/yyyy">
                  <c:v>40654</c:v>
                </c:pt>
                <c:pt idx="79" c:formatCode="dd/mm/yyyy">
                  <c:v>40655</c:v>
                </c:pt>
                <c:pt idx="80" c:formatCode="dd/mm/yyyy">
                  <c:v>40658</c:v>
                </c:pt>
                <c:pt idx="81" c:formatCode="dd/mm/yyyy">
                  <c:v>40659</c:v>
                </c:pt>
                <c:pt idx="82" c:formatCode="dd/mm/yyyy">
                  <c:v>40660</c:v>
                </c:pt>
                <c:pt idx="83" c:formatCode="dd/mm/yyyy">
                  <c:v>40661</c:v>
                </c:pt>
                <c:pt idx="84" c:formatCode="dd/mm/yyyy">
                  <c:v>40662</c:v>
                </c:pt>
                <c:pt idx="85" c:formatCode="dd/mm/yyyy">
                  <c:v>40665</c:v>
                </c:pt>
                <c:pt idx="86" c:formatCode="dd/mm/yyyy">
                  <c:v>40666</c:v>
                </c:pt>
                <c:pt idx="87" c:formatCode="dd/mm/yyyy">
                  <c:v>40667</c:v>
                </c:pt>
                <c:pt idx="88" c:formatCode="dd/mm/yyyy">
                  <c:v>40668</c:v>
                </c:pt>
                <c:pt idx="89" c:formatCode="dd/mm/yyyy">
                  <c:v>40669</c:v>
                </c:pt>
                <c:pt idx="90" c:formatCode="dd/mm/yyyy">
                  <c:v>40672</c:v>
                </c:pt>
                <c:pt idx="91" c:formatCode="dd/mm/yyyy">
                  <c:v>40673</c:v>
                </c:pt>
                <c:pt idx="92" c:formatCode="dd/mm/yyyy">
                  <c:v>40674</c:v>
                </c:pt>
                <c:pt idx="93" c:formatCode="dd/mm/yyyy">
                  <c:v>40675</c:v>
                </c:pt>
                <c:pt idx="94" c:formatCode="dd/mm/yyyy">
                  <c:v>40676</c:v>
                </c:pt>
                <c:pt idx="95" c:formatCode="dd/mm/yyyy">
                  <c:v>40679</c:v>
                </c:pt>
                <c:pt idx="96" c:formatCode="dd/mm/yyyy">
                  <c:v>40680</c:v>
                </c:pt>
                <c:pt idx="97" c:formatCode="dd/mm/yyyy">
                  <c:v>40681</c:v>
                </c:pt>
                <c:pt idx="98" c:formatCode="dd/mm/yyyy">
                  <c:v>40682</c:v>
                </c:pt>
                <c:pt idx="99" c:formatCode="dd/mm/yyyy">
                  <c:v>40683</c:v>
                </c:pt>
                <c:pt idx="100" c:formatCode="dd/mm/yyyy">
                  <c:v>40686</c:v>
                </c:pt>
                <c:pt idx="101" c:formatCode="dd/mm/yyyy">
                  <c:v>40687</c:v>
                </c:pt>
                <c:pt idx="102" c:formatCode="dd/mm/yyyy">
                  <c:v>40688</c:v>
                </c:pt>
                <c:pt idx="103" c:formatCode="dd/mm/yyyy">
                  <c:v>40689</c:v>
                </c:pt>
                <c:pt idx="104" c:formatCode="dd/mm/yyyy">
                  <c:v>40690</c:v>
                </c:pt>
                <c:pt idx="105" c:formatCode="dd/mm/yyyy">
                  <c:v>40693</c:v>
                </c:pt>
                <c:pt idx="106" c:formatCode="dd/mm/yyyy">
                  <c:v>40694</c:v>
                </c:pt>
                <c:pt idx="107" c:formatCode="dd/mm/yyyy">
                  <c:v>40695</c:v>
                </c:pt>
                <c:pt idx="108" c:formatCode="dd/mm/yyyy">
                  <c:v>40696</c:v>
                </c:pt>
                <c:pt idx="109" c:formatCode="dd/mm/yyyy">
                  <c:v>40697</c:v>
                </c:pt>
                <c:pt idx="110" c:formatCode="dd/mm/yyyy">
                  <c:v>40700</c:v>
                </c:pt>
                <c:pt idx="111" c:formatCode="dd/mm/yyyy">
                  <c:v>40701</c:v>
                </c:pt>
                <c:pt idx="112" c:formatCode="dd/mm/yyyy">
                  <c:v>40702</c:v>
                </c:pt>
                <c:pt idx="113" c:formatCode="dd/mm/yyyy">
                  <c:v>40703</c:v>
                </c:pt>
                <c:pt idx="114" c:formatCode="dd/mm/yyyy">
                  <c:v>40704</c:v>
                </c:pt>
                <c:pt idx="115" c:formatCode="dd/mm/yyyy">
                  <c:v>40707</c:v>
                </c:pt>
                <c:pt idx="116" c:formatCode="dd/mm/yyyy">
                  <c:v>40708</c:v>
                </c:pt>
                <c:pt idx="117" c:formatCode="dd/mm/yyyy">
                  <c:v>40709</c:v>
                </c:pt>
                <c:pt idx="118" c:formatCode="dd/mm/yyyy">
                  <c:v>40710</c:v>
                </c:pt>
                <c:pt idx="119" c:formatCode="dd/mm/yyyy">
                  <c:v>40711</c:v>
                </c:pt>
                <c:pt idx="120" c:formatCode="dd/mm/yyyy">
                  <c:v>40714</c:v>
                </c:pt>
                <c:pt idx="121" c:formatCode="dd/mm/yyyy">
                  <c:v>40715</c:v>
                </c:pt>
                <c:pt idx="122" c:formatCode="dd/mm/yyyy">
                  <c:v>40716</c:v>
                </c:pt>
                <c:pt idx="123" c:formatCode="dd/mm/yyyy">
                  <c:v>40717</c:v>
                </c:pt>
                <c:pt idx="124" c:formatCode="dd/mm/yyyy">
                  <c:v>40718</c:v>
                </c:pt>
                <c:pt idx="125" c:formatCode="dd/mm/yyyy">
                  <c:v>40721</c:v>
                </c:pt>
                <c:pt idx="126" c:formatCode="dd/mm/yyyy">
                  <c:v>40722</c:v>
                </c:pt>
                <c:pt idx="127" c:formatCode="dd/mm/yyyy">
                  <c:v>40723</c:v>
                </c:pt>
                <c:pt idx="128" c:formatCode="dd/mm/yyyy">
                  <c:v>40724</c:v>
                </c:pt>
                <c:pt idx="129" c:formatCode="dd/mm/yyyy">
                  <c:v>40725</c:v>
                </c:pt>
                <c:pt idx="130" c:formatCode="dd/mm/yyyy">
                  <c:v>40728</c:v>
                </c:pt>
                <c:pt idx="131" c:formatCode="dd/mm/yyyy">
                  <c:v>40729</c:v>
                </c:pt>
                <c:pt idx="132" c:formatCode="dd/mm/yyyy">
                  <c:v>40730</c:v>
                </c:pt>
                <c:pt idx="133" c:formatCode="dd/mm/yyyy">
                  <c:v>40731</c:v>
                </c:pt>
                <c:pt idx="134" c:formatCode="dd/mm/yyyy">
                  <c:v>40732</c:v>
                </c:pt>
                <c:pt idx="135" c:formatCode="dd/mm/yyyy">
                  <c:v>40735</c:v>
                </c:pt>
                <c:pt idx="136" c:formatCode="dd/mm/yyyy">
                  <c:v>40736</c:v>
                </c:pt>
                <c:pt idx="137" c:formatCode="dd/mm/yyyy">
                  <c:v>40737</c:v>
                </c:pt>
                <c:pt idx="138" c:formatCode="dd/mm/yyyy">
                  <c:v>40738</c:v>
                </c:pt>
                <c:pt idx="139" c:formatCode="dd/mm/yyyy">
                  <c:v>40739</c:v>
                </c:pt>
                <c:pt idx="140" c:formatCode="dd/mm/yyyy">
                  <c:v>40742</c:v>
                </c:pt>
                <c:pt idx="141" c:formatCode="dd/mm/yyyy">
                  <c:v>40743</c:v>
                </c:pt>
                <c:pt idx="142" c:formatCode="dd/mm/yyyy">
                  <c:v>40744</c:v>
                </c:pt>
                <c:pt idx="143" c:formatCode="dd/mm/yyyy">
                  <c:v>40745</c:v>
                </c:pt>
                <c:pt idx="144" c:formatCode="dd/mm/yyyy">
                  <c:v>40746</c:v>
                </c:pt>
                <c:pt idx="145" c:formatCode="dd/mm/yyyy">
                  <c:v>40749</c:v>
                </c:pt>
                <c:pt idx="146" c:formatCode="dd/mm/yyyy">
                  <c:v>40750</c:v>
                </c:pt>
                <c:pt idx="147" c:formatCode="dd/mm/yyyy">
                  <c:v>40751</c:v>
                </c:pt>
                <c:pt idx="148" c:formatCode="dd/mm/yyyy">
                  <c:v>40752</c:v>
                </c:pt>
                <c:pt idx="149" c:formatCode="dd/mm/yyyy">
                  <c:v>40753</c:v>
                </c:pt>
                <c:pt idx="150" c:formatCode="dd/mm/yyyy">
                  <c:v>40756</c:v>
                </c:pt>
                <c:pt idx="151" c:formatCode="dd/mm/yyyy">
                  <c:v>40757</c:v>
                </c:pt>
                <c:pt idx="152" c:formatCode="dd/mm/yyyy">
                  <c:v>40758</c:v>
                </c:pt>
                <c:pt idx="153" c:formatCode="dd/mm/yyyy">
                  <c:v>40759</c:v>
                </c:pt>
                <c:pt idx="154" c:formatCode="dd/mm/yyyy">
                  <c:v>40760</c:v>
                </c:pt>
                <c:pt idx="155" c:formatCode="dd/mm/yyyy">
                  <c:v>40763</c:v>
                </c:pt>
                <c:pt idx="156" c:formatCode="dd/mm/yyyy">
                  <c:v>40764</c:v>
                </c:pt>
                <c:pt idx="157" c:formatCode="dd/mm/yyyy">
                  <c:v>40765</c:v>
                </c:pt>
                <c:pt idx="158" c:formatCode="dd/mm/yyyy">
                  <c:v>40766</c:v>
                </c:pt>
                <c:pt idx="159" c:formatCode="dd/mm/yyyy">
                  <c:v>40767</c:v>
                </c:pt>
                <c:pt idx="160" c:formatCode="dd/mm/yyyy">
                  <c:v>40770</c:v>
                </c:pt>
                <c:pt idx="161" c:formatCode="dd/mm/yyyy">
                  <c:v>40771</c:v>
                </c:pt>
                <c:pt idx="162" c:formatCode="dd/mm/yyyy">
                  <c:v>40772</c:v>
                </c:pt>
                <c:pt idx="163" c:formatCode="dd/mm/yyyy">
                  <c:v>40773</c:v>
                </c:pt>
                <c:pt idx="164" c:formatCode="dd/mm/yyyy">
                  <c:v>40774</c:v>
                </c:pt>
                <c:pt idx="165" c:formatCode="dd/mm/yyyy">
                  <c:v>40777</c:v>
                </c:pt>
                <c:pt idx="166" c:formatCode="dd/mm/yyyy">
                  <c:v>40778</c:v>
                </c:pt>
                <c:pt idx="167" c:formatCode="dd/mm/yyyy">
                  <c:v>40779</c:v>
                </c:pt>
                <c:pt idx="168" c:formatCode="dd/mm/yyyy">
                  <c:v>40780</c:v>
                </c:pt>
                <c:pt idx="169" c:formatCode="dd/mm/yyyy">
                  <c:v>40781</c:v>
                </c:pt>
                <c:pt idx="170" c:formatCode="dd/mm/yyyy">
                  <c:v>40784</c:v>
                </c:pt>
                <c:pt idx="171" c:formatCode="dd/mm/yyyy">
                  <c:v>40785</c:v>
                </c:pt>
                <c:pt idx="172" c:formatCode="dd/mm/yyyy">
                  <c:v>40786</c:v>
                </c:pt>
                <c:pt idx="173" c:formatCode="dd/mm/yyyy">
                  <c:v>40787</c:v>
                </c:pt>
                <c:pt idx="174" c:formatCode="dd/mm/yyyy">
                  <c:v>40788</c:v>
                </c:pt>
                <c:pt idx="175" c:formatCode="dd/mm/yyyy">
                  <c:v>40791</c:v>
                </c:pt>
                <c:pt idx="176" c:formatCode="dd/mm/yyyy">
                  <c:v>40792</c:v>
                </c:pt>
                <c:pt idx="177" c:formatCode="dd/mm/yyyy">
                  <c:v>40793</c:v>
                </c:pt>
                <c:pt idx="178" c:formatCode="dd/mm/yyyy">
                  <c:v>40794</c:v>
                </c:pt>
                <c:pt idx="179" c:formatCode="dd/mm/yyyy">
                  <c:v>40795</c:v>
                </c:pt>
                <c:pt idx="180" c:formatCode="dd/mm/yyyy">
                  <c:v>40798</c:v>
                </c:pt>
                <c:pt idx="181" c:formatCode="dd/mm/yyyy">
                  <c:v>40799</c:v>
                </c:pt>
                <c:pt idx="182" c:formatCode="dd/mm/yyyy">
                  <c:v>40800</c:v>
                </c:pt>
                <c:pt idx="183" c:formatCode="dd/mm/yyyy">
                  <c:v>40801</c:v>
                </c:pt>
                <c:pt idx="184" c:formatCode="dd/mm/yyyy">
                  <c:v>40802</c:v>
                </c:pt>
                <c:pt idx="185" c:formatCode="dd/mm/yyyy">
                  <c:v>40805</c:v>
                </c:pt>
                <c:pt idx="186" c:formatCode="dd/mm/yyyy">
                  <c:v>40806</c:v>
                </c:pt>
                <c:pt idx="187" c:formatCode="dd/mm/yyyy">
                  <c:v>40807</c:v>
                </c:pt>
                <c:pt idx="188" c:formatCode="dd/mm/yyyy">
                  <c:v>40808</c:v>
                </c:pt>
                <c:pt idx="189" c:formatCode="dd/mm/yyyy">
                  <c:v>40809</c:v>
                </c:pt>
                <c:pt idx="190" c:formatCode="dd/mm/yyyy">
                  <c:v>40812</c:v>
                </c:pt>
                <c:pt idx="191" c:formatCode="dd/mm/yyyy">
                  <c:v>40813</c:v>
                </c:pt>
                <c:pt idx="192" c:formatCode="dd/mm/yyyy">
                  <c:v>40814</c:v>
                </c:pt>
                <c:pt idx="193" c:formatCode="dd/mm/yyyy">
                  <c:v>40815</c:v>
                </c:pt>
                <c:pt idx="194" c:formatCode="dd/mm/yyyy">
                  <c:v>40816</c:v>
                </c:pt>
                <c:pt idx="195" c:formatCode="dd/mm/yyyy">
                  <c:v>40819</c:v>
                </c:pt>
                <c:pt idx="196" c:formatCode="dd/mm/yyyy">
                  <c:v>40820</c:v>
                </c:pt>
                <c:pt idx="197" c:formatCode="dd/mm/yyyy">
                  <c:v>40821</c:v>
                </c:pt>
                <c:pt idx="198" c:formatCode="dd/mm/yyyy">
                  <c:v>40822</c:v>
                </c:pt>
                <c:pt idx="199" c:formatCode="dd/mm/yyyy">
                  <c:v>40823</c:v>
                </c:pt>
                <c:pt idx="200" c:formatCode="dd/mm/yyyy">
                  <c:v>40826</c:v>
                </c:pt>
                <c:pt idx="201" c:formatCode="dd/mm/yyyy">
                  <c:v>40827</c:v>
                </c:pt>
                <c:pt idx="202" c:formatCode="dd/mm/yyyy">
                  <c:v>40828</c:v>
                </c:pt>
                <c:pt idx="203" c:formatCode="dd/mm/yyyy">
                  <c:v>40829</c:v>
                </c:pt>
                <c:pt idx="204" c:formatCode="dd/mm/yyyy">
                  <c:v>40830</c:v>
                </c:pt>
                <c:pt idx="205" c:formatCode="dd/mm/yyyy">
                  <c:v>40833</c:v>
                </c:pt>
                <c:pt idx="206" c:formatCode="dd/mm/yyyy">
                  <c:v>40834</c:v>
                </c:pt>
                <c:pt idx="207" c:formatCode="dd/mm/yyyy">
                  <c:v>40835</c:v>
                </c:pt>
                <c:pt idx="208" c:formatCode="dd/mm/yyyy">
                  <c:v>40836</c:v>
                </c:pt>
                <c:pt idx="209" c:formatCode="dd/mm/yyyy">
                  <c:v>40837</c:v>
                </c:pt>
                <c:pt idx="210" c:formatCode="dd/mm/yyyy">
                  <c:v>40840</c:v>
                </c:pt>
                <c:pt idx="211" c:formatCode="dd/mm/yyyy">
                  <c:v>40841</c:v>
                </c:pt>
                <c:pt idx="212" c:formatCode="dd/mm/yyyy">
                  <c:v>40842</c:v>
                </c:pt>
                <c:pt idx="213" c:formatCode="dd/mm/yyyy">
                  <c:v>40843</c:v>
                </c:pt>
                <c:pt idx="214" c:formatCode="dd/mm/yyyy">
                  <c:v>40844</c:v>
                </c:pt>
                <c:pt idx="215" c:formatCode="dd/mm/yyyy">
                  <c:v>40847</c:v>
                </c:pt>
                <c:pt idx="216" c:formatCode="dd/mm/yyyy">
                  <c:v>40848</c:v>
                </c:pt>
                <c:pt idx="217" c:formatCode="dd/mm/yyyy">
                  <c:v>40849</c:v>
                </c:pt>
                <c:pt idx="218" c:formatCode="dd/mm/yyyy">
                  <c:v>40850</c:v>
                </c:pt>
                <c:pt idx="219" c:formatCode="dd/mm/yyyy">
                  <c:v>40851</c:v>
                </c:pt>
                <c:pt idx="220" c:formatCode="dd/mm/yyyy">
                  <c:v>40854</c:v>
                </c:pt>
                <c:pt idx="221" c:formatCode="dd/mm/yyyy">
                  <c:v>40855</c:v>
                </c:pt>
                <c:pt idx="222" c:formatCode="dd/mm/yyyy">
                  <c:v>40856</c:v>
                </c:pt>
                <c:pt idx="223" c:formatCode="dd/mm/yyyy">
                  <c:v>40857</c:v>
                </c:pt>
                <c:pt idx="224" c:formatCode="dd/mm/yyyy">
                  <c:v>40858</c:v>
                </c:pt>
                <c:pt idx="225" c:formatCode="dd/mm/yyyy">
                  <c:v>40861</c:v>
                </c:pt>
                <c:pt idx="226" c:formatCode="dd/mm/yyyy">
                  <c:v>40862</c:v>
                </c:pt>
                <c:pt idx="227" c:formatCode="dd/mm/yyyy">
                  <c:v>40863</c:v>
                </c:pt>
                <c:pt idx="228" c:formatCode="dd/mm/yyyy">
                  <c:v>40864</c:v>
                </c:pt>
                <c:pt idx="229" c:formatCode="dd/mm/yyyy">
                  <c:v>40865</c:v>
                </c:pt>
                <c:pt idx="230" c:formatCode="dd/mm/yyyy">
                  <c:v>40868</c:v>
                </c:pt>
                <c:pt idx="231" c:formatCode="dd/mm/yyyy">
                  <c:v>40869</c:v>
                </c:pt>
                <c:pt idx="232" c:formatCode="dd/mm/yyyy">
                  <c:v>40870</c:v>
                </c:pt>
                <c:pt idx="233" c:formatCode="dd/mm/yyyy">
                  <c:v>40871</c:v>
                </c:pt>
                <c:pt idx="234" c:formatCode="dd/mm/yyyy">
                  <c:v>40872</c:v>
                </c:pt>
                <c:pt idx="235" c:formatCode="dd/mm/yyyy">
                  <c:v>40875</c:v>
                </c:pt>
                <c:pt idx="236" c:formatCode="dd/mm/yyyy">
                  <c:v>40876</c:v>
                </c:pt>
                <c:pt idx="237" c:formatCode="dd/mm/yyyy">
                  <c:v>40877</c:v>
                </c:pt>
                <c:pt idx="238" c:formatCode="dd/mm/yyyy">
                  <c:v>40878</c:v>
                </c:pt>
                <c:pt idx="239" c:formatCode="dd/mm/yyyy">
                  <c:v>40879</c:v>
                </c:pt>
                <c:pt idx="240" c:formatCode="dd/mm/yyyy">
                  <c:v>40882</c:v>
                </c:pt>
                <c:pt idx="241" c:formatCode="dd/mm/yyyy">
                  <c:v>40883</c:v>
                </c:pt>
                <c:pt idx="242" c:formatCode="dd/mm/yyyy">
                  <c:v>40884</c:v>
                </c:pt>
                <c:pt idx="243" c:formatCode="dd/mm/yyyy">
                  <c:v>40885</c:v>
                </c:pt>
                <c:pt idx="244" c:formatCode="dd/mm/yyyy">
                  <c:v>40886</c:v>
                </c:pt>
                <c:pt idx="245" c:formatCode="dd/mm/yyyy">
                  <c:v>40889</c:v>
                </c:pt>
                <c:pt idx="246" c:formatCode="dd/mm/yyyy">
                  <c:v>40890</c:v>
                </c:pt>
                <c:pt idx="247" c:formatCode="dd/mm/yyyy">
                  <c:v>40891</c:v>
                </c:pt>
                <c:pt idx="248" c:formatCode="dd/mm/yyyy">
                  <c:v>40892</c:v>
                </c:pt>
                <c:pt idx="249" c:formatCode="dd/mm/yyyy">
                  <c:v>40893</c:v>
                </c:pt>
                <c:pt idx="250" c:formatCode="dd/mm/yyyy">
                  <c:v>40896</c:v>
                </c:pt>
                <c:pt idx="251" c:formatCode="dd/mm/yyyy">
                  <c:v>40897</c:v>
                </c:pt>
                <c:pt idx="252" c:formatCode="dd/mm/yyyy">
                  <c:v>40898</c:v>
                </c:pt>
                <c:pt idx="253" c:formatCode="dd/mm/yyyy">
                  <c:v>40899</c:v>
                </c:pt>
                <c:pt idx="254" c:formatCode="dd/mm/yyyy">
                  <c:v>40900</c:v>
                </c:pt>
                <c:pt idx="255" c:formatCode="dd/mm/yyyy">
                  <c:v>40903</c:v>
                </c:pt>
                <c:pt idx="256" c:formatCode="dd/mm/yyyy">
                  <c:v>40904</c:v>
                </c:pt>
                <c:pt idx="257" c:formatCode="dd/mm/yyyy">
                  <c:v>40905</c:v>
                </c:pt>
                <c:pt idx="258" c:formatCode="dd/mm/yyyy">
                  <c:v>40906</c:v>
                </c:pt>
                <c:pt idx="259" c:formatCode="dd/mm/yyyy">
                  <c:v>40907</c:v>
                </c:pt>
                <c:pt idx="260" c:formatCode="dd/mm/yyyy">
                  <c:v>40910</c:v>
                </c:pt>
                <c:pt idx="261" c:formatCode="dd/mm/yyyy">
                  <c:v>40911</c:v>
                </c:pt>
                <c:pt idx="262" c:formatCode="dd/mm/yyyy">
                  <c:v>40912</c:v>
                </c:pt>
                <c:pt idx="263" c:formatCode="dd/mm/yyyy">
                  <c:v>40913</c:v>
                </c:pt>
                <c:pt idx="264" c:formatCode="dd/mm/yyyy">
                  <c:v>40914</c:v>
                </c:pt>
                <c:pt idx="265" c:formatCode="dd/mm/yyyy">
                  <c:v>40917</c:v>
                </c:pt>
                <c:pt idx="266" c:formatCode="dd/mm/yyyy">
                  <c:v>40918</c:v>
                </c:pt>
                <c:pt idx="267" c:formatCode="dd/mm/yyyy">
                  <c:v>40919</c:v>
                </c:pt>
                <c:pt idx="268" c:formatCode="dd/mm/yyyy">
                  <c:v>40920</c:v>
                </c:pt>
                <c:pt idx="269" c:formatCode="dd/mm/yyyy">
                  <c:v>40921</c:v>
                </c:pt>
                <c:pt idx="270" c:formatCode="dd/mm/yyyy">
                  <c:v>40924</c:v>
                </c:pt>
                <c:pt idx="271" c:formatCode="dd/mm/yyyy">
                  <c:v>40925</c:v>
                </c:pt>
                <c:pt idx="272" c:formatCode="dd/mm/yyyy">
                  <c:v>40926</c:v>
                </c:pt>
                <c:pt idx="273" c:formatCode="dd/mm/yyyy">
                  <c:v>40927</c:v>
                </c:pt>
                <c:pt idx="274" c:formatCode="dd/mm/yyyy">
                  <c:v>40928</c:v>
                </c:pt>
                <c:pt idx="275" c:formatCode="dd/mm/yyyy">
                  <c:v>40931</c:v>
                </c:pt>
                <c:pt idx="276" c:formatCode="dd/mm/yyyy">
                  <c:v>40932</c:v>
                </c:pt>
                <c:pt idx="277" c:formatCode="dd/mm/yyyy">
                  <c:v>40933</c:v>
                </c:pt>
                <c:pt idx="278" c:formatCode="dd/mm/yyyy">
                  <c:v>40934</c:v>
                </c:pt>
                <c:pt idx="279" c:formatCode="dd/mm/yyyy">
                  <c:v>40935</c:v>
                </c:pt>
                <c:pt idx="280" c:formatCode="dd/mm/yyyy">
                  <c:v>40938</c:v>
                </c:pt>
                <c:pt idx="281" c:formatCode="dd/mm/yyyy">
                  <c:v>40939</c:v>
                </c:pt>
                <c:pt idx="282" c:formatCode="dd/mm/yyyy">
                  <c:v>40940</c:v>
                </c:pt>
                <c:pt idx="283" c:formatCode="dd/mm/yyyy">
                  <c:v>40941</c:v>
                </c:pt>
                <c:pt idx="284" c:formatCode="dd/mm/yyyy">
                  <c:v>40942</c:v>
                </c:pt>
                <c:pt idx="285" c:formatCode="dd/mm/yyyy">
                  <c:v>40945</c:v>
                </c:pt>
                <c:pt idx="286" c:formatCode="dd/mm/yyyy">
                  <c:v>40946</c:v>
                </c:pt>
                <c:pt idx="287" c:formatCode="dd/mm/yyyy">
                  <c:v>40947</c:v>
                </c:pt>
                <c:pt idx="288" c:formatCode="dd/mm/yyyy">
                  <c:v>40948</c:v>
                </c:pt>
                <c:pt idx="289" c:formatCode="dd/mm/yyyy">
                  <c:v>40949</c:v>
                </c:pt>
                <c:pt idx="290" c:formatCode="dd/mm/yyyy">
                  <c:v>40952</c:v>
                </c:pt>
                <c:pt idx="291" c:formatCode="dd/mm/yyyy">
                  <c:v>40953</c:v>
                </c:pt>
                <c:pt idx="292" c:formatCode="dd/mm/yyyy">
                  <c:v>40954</c:v>
                </c:pt>
                <c:pt idx="293" c:formatCode="dd/mm/yyyy">
                  <c:v>40955</c:v>
                </c:pt>
                <c:pt idx="294" c:formatCode="dd/mm/yyyy">
                  <c:v>40956</c:v>
                </c:pt>
                <c:pt idx="295" c:formatCode="dd/mm/yyyy">
                  <c:v>40959</c:v>
                </c:pt>
                <c:pt idx="296" c:formatCode="dd/mm/yyyy">
                  <c:v>40960</c:v>
                </c:pt>
                <c:pt idx="297" c:formatCode="dd/mm/yyyy">
                  <c:v>40961</c:v>
                </c:pt>
                <c:pt idx="298" c:formatCode="dd/mm/yyyy">
                  <c:v>40962</c:v>
                </c:pt>
                <c:pt idx="299" c:formatCode="dd/mm/yyyy">
                  <c:v>40963</c:v>
                </c:pt>
                <c:pt idx="300" c:formatCode="dd/mm/yyyy">
                  <c:v>40966</c:v>
                </c:pt>
                <c:pt idx="301" c:formatCode="dd/mm/yyyy">
                  <c:v>40967</c:v>
                </c:pt>
                <c:pt idx="302" c:formatCode="dd/mm/yyyy">
                  <c:v>40968</c:v>
                </c:pt>
                <c:pt idx="303" c:formatCode="dd/mm/yyyy">
                  <c:v>40969</c:v>
                </c:pt>
                <c:pt idx="304" c:formatCode="dd/mm/yyyy">
                  <c:v>40970</c:v>
                </c:pt>
                <c:pt idx="305" c:formatCode="dd/mm/yyyy">
                  <c:v>40973</c:v>
                </c:pt>
                <c:pt idx="306" c:formatCode="dd/mm/yyyy">
                  <c:v>40974</c:v>
                </c:pt>
                <c:pt idx="307" c:formatCode="dd/mm/yyyy">
                  <c:v>40975</c:v>
                </c:pt>
                <c:pt idx="308" c:formatCode="dd/mm/yyyy">
                  <c:v>40976</c:v>
                </c:pt>
                <c:pt idx="309" c:formatCode="dd/mm/yyyy">
                  <c:v>40977</c:v>
                </c:pt>
                <c:pt idx="310" c:formatCode="dd/mm/yyyy">
                  <c:v>40980</c:v>
                </c:pt>
                <c:pt idx="311" c:formatCode="dd/mm/yyyy">
                  <c:v>40981</c:v>
                </c:pt>
                <c:pt idx="312" c:formatCode="dd/mm/yyyy">
                  <c:v>40982</c:v>
                </c:pt>
                <c:pt idx="313" c:formatCode="dd/mm/yyyy">
                  <c:v>40983</c:v>
                </c:pt>
                <c:pt idx="314" c:formatCode="dd/mm/yyyy">
                  <c:v>40984</c:v>
                </c:pt>
                <c:pt idx="315" c:formatCode="dd/mm/yyyy">
                  <c:v>40987</c:v>
                </c:pt>
                <c:pt idx="316" c:formatCode="dd/mm/yyyy">
                  <c:v>40988</c:v>
                </c:pt>
                <c:pt idx="317" c:formatCode="dd/mm/yyyy">
                  <c:v>40989</c:v>
                </c:pt>
                <c:pt idx="318" c:formatCode="dd/mm/yyyy">
                  <c:v>40990</c:v>
                </c:pt>
                <c:pt idx="319" c:formatCode="dd/mm/yyyy">
                  <c:v>40991</c:v>
                </c:pt>
                <c:pt idx="320" c:formatCode="dd/mm/yyyy">
                  <c:v>40994</c:v>
                </c:pt>
                <c:pt idx="321" c:formatCode="dd/mm/yyyy">
                  <c:v>40995</c:v>
                </c:pt>
                <c:pt idx="322" c:formatCode="dd/mm/yyyy">
                  <c:v>40996</c:v>
                </c:pt>
                <c:pt idx="323" c:formatCode="dd/mm/yyyy">
                  <c:v>40997</c:v>
                </c:pt>
                <c:pt idx="324" c:formatCode="dd/mm/yyyy">
                  <c:v>40998</c:v>
                </c:pt>
                <c:pt idx="325" c:formatCode="dd/mm/yyyy">
                  <c:v>41001</c:v>
                </c:pt>
                <c:pt idx="326" c:formatCode="dd/mm/yyyy">
                  <c:v>41002</c:v>
                </c:pt>
                <c:pt idx="327" c:formatCode="dd/mm/yyyy">
                  <c:v>41003</c:v>
                </c:pt>
                <c:pt idx="328" c:formatCode="dd/mm/yyyy">
                  <c:v>41004</c:v>
                </c:pt>
                <c:pt idx="329" c:formatCode="dd/mm/yyyy">
                  <c:v>41005</c:v>
                </c:pt>
                <c:pt idx="330" c:formatCode="dd/mm/yyyy">
                  <c:v>41008</c:v>
                </c:pt>
                <c:pt idx="331" c:formatCode="dd/mm/yyyy">
                  <c:v>41009</c:v>
                </c:pt>
                <c:pt idx="332" c:formatCode="dd/mm/yyyy">
                  <c:v>41010</c:v>
                </c:pt>
                <c:pt idx="333" c:formatCode="dd/mm/yyyy">
                  <c:v>41011</c:v>
                </c:pt>
                <c:pt idx="334" c:formatCode="dd/mm/yyyy">
                  <c:v>41012</c:v>
                </c:pt>
                <c:pt idx="335" c:formatCode="dd/mm/yyyy">
                  <c:v>41015</c:v>
                </c:pt>
                <c:pt idx="336" c:formatCode="dd/mm/yyyy">
                  <c:v>41016</c:v>
                </c:pt>
                <c:pt idx="337" c:formatCode="dd/mm/yyyy">
                  <c:v>41017</c:v>
                </c:pt>
                <c:pt idx="338" c:formatCode="dd/mm/yyyy">
                  <c:v>41018</c:v>
                </c:pt>
                <c:pt idx="339" c:formatCode="dd/mm/yyyy">
                  <c:v>41019</c:v>
                </c:pt>
                <c:pt idx="340" c:formatCode="dd/mm/yyyy">
                  <c:v>41022</c:v>
                </c:pt>
                <c:pt idx="341" c:formatCode="dd/mm/yyyy">
                  <c:v>41023</c:v>
                </c:pt>
                <c:pt idx="342" c:formatCode="dd/mm/yyyy">
                  <c:v>41024</c:v>
                </c:pt>
                <c:pt idx="343" c:formatCode="dd/mm/yyyy">
                  <c:v>41025</c:v>
                </c:pt>
                <c:pt idx="344" c:formatCode="dd/mm/yyyy">
                  <c:v>41026</c:v>
                </c:pt>
                <c:pt idx="345" c:formatCode="dd/mm/yyyy">
                  <c:v>41029</c:v>
                </c:pt>
                <c:pt idx="346" c:formatCode="dd/mm/yyyy">
                  <c:v>41030</c:v>
                </c:pt>
                <c:pt idx="347" c:formatCode="dd/mm/yyyy">
                  <c:v>41031</c:v>
                </c:pt>
                <c:pt idx="348" c:formatCode="dd/mm/yyyy">
                  <c:v>41032</c:v>
                </c:pt>
                <c:pt idx="349" c:formatCode="dd/mm/yyyy">
                  <c:v>41033</c:v>
                </c:pt>
                <c:pt idx="350" c:formatCode="dd/mm/yyyy">
                  <c:v>41036</c:v>
                </c:pt>
                <c:pt idx="351" c:formatCode="dd/mm/yyyy">
                  <c:v>41037</c:v>
                </c:pt>
                <c:pt idx="352" c:formatCode="dd/mm/yyyy">
                  <c:v>41038</c:v>
                </c:pt>
                <c:pt idx="353" c:formatCode="dd/mm/yyyy">
                  <c:v>41039</c:v>
                </c:pt>
                <c:pt idx="354" c:formatCode="dd/mm/yyyy">
                  <c:v>41040</c:v>
                </c:pt>
                <c:pt idx="355" c:formatCode="dd/mm/yyyy">
                  <c:v>41043</c:v>
                </c:pt>
                <c:pt idx="356" c:formatCode="dd/mm/yyyy">
                  <c:v>41044</c:v>
                </c:pt>
                <c:pt idx="357" c:formatCode="dd/mm/yyyy">
                  <c:v>41045</c:v>
                </c:pt>
                <c:pt idx="358" c:formatCode="dd/mm/yyyy">
                  <c:v>41046</c:v>
                </c:pt>
                <c:pt idx="359" c:formatCode="dd/mm/yyyy">
                  <c:v>41047</c:v>
                </c:pt>
                <c:pt idx="360" c:formatCode="dd/mm/yyyy">
                  <c:v>41050</c:v>
                </c:pt>
                <c:pt idx="361" c:formatCode="dd/mm/yyyy">
                  <c:v>41051</c:v>
                </c:pt>
                <c:pt idx="362" c:formatCode="dd/mm/yyyy">
                  <c:v>41052</c:v>
                </c:pt>
                <c:pt idx="363" c:formatCode="dd/mm/yyyy">
                  <c:v>41053</c:v>
                </c:pt>
                <c:pt idx="364" c:formatCode="dd/mm/yyyy">
                  <c:v>41054</c:v>
                </c:pt>
                <c:pt idx="365" c:formatCode="dd/mm/yyyy">
                  <c:v>41057</c:v>
                </c:pt>
                <c:pt idx="366" c:formatCode="dd/mm/yyyy">
                  <c:v>41058</c:v>
                </c:pt>
                <c:pt idx="367" c:formatCode="dd/mm/yyyy">
                  <c:v>41059</c:v>
                </c:pt>
                <c:pt idx="368" c:formatCode="dd/mm/yyyy">
                  <c:v>41060</c:v>
                </c:pt>
                <c:pt idx="369" c:formatCode="dd/mm/yyyy">
                  <c:v>41061</c:v>
                </c:pt>
                <c:pt idx="370" c:formatCode="dd/mm/yyyy">
                  <c:v>41064</c:v>
                </c:pt>
                <c:pt idx="371" c:formatCode="dd/mm/yyyy">
                  <c:v>41065</c:v>
                </c:pt>
                <c:pt idx="372" c:formatCode="dd/mm/yyyy">
                  <c:v>41066</c:v>
                </c:pt>
                <c:pt idx="373" c:formatCode="dd/mm/yyyy">
                  <c:v>41067</c:v>
                </c:pt>
                <c:pt idx="374" c:formatCode="dd/mm/yyyy">
                  <c:v>41068</c:v>
                </c:pt>
                <c:pt idx="375" c:formatCode="dd/mm/yyyy">
                  <c:v>41071</c:v>
                </c:pt>
                <c:pt idx="376" c:formatCode="dd/mm/yyyy">
                  <c:v>41072</c:v>
                </c:pt>
                <c:pt idx="377" c:formatCode="dd/mm/yyyy">
                  <c:v>41073</c:v>
                </c:pt>
                <c:pt idx="378" c:formatCode="dd/mm/yyyy">
                  <c:v>41074</c:v>
                </c:pt>
                <c:pt idx="379" c:formatCode="dd/mm/yyyy">
                  <c:v>41075</c:v>
                </c:pt>
                <c:pt idx="380" c:formatCode="dd/mm/yyyy">
                  <c:v>41078</c:v>
                </c:pt>
                <c:pt idx="381" c:formatCode="dd/mm/yyyy">
                  <c:v>41079</c:v>
                </c:pt>
                <c:pt idx="382" c:formatCode="dd/mm/yyyy">
                  <c:v>41080</c:v>
                </c:pt>
                <c:pt idx="383" c:formatCode="dd/mm/yyyy">
                  <c:v>41081</c:v>
                </c:pt>
                <c:pt idx="384" c:formatCode="dd/mm/yyyy">
                  <c:v>41082</c:v>
                </c:pt>
                <c:pt idx="385" c:formatCode="dd/mm/yyyy">
                  <c:v>41085</c:v>
                </c:pt>
                <c:pt idx="386" c:formatCode="dd/mm/yyyy">
                  <c:v>41086</c:v>
                </c:pt>
                <c:pt idx="387" c:formatCode="dd/mm/yyyy">
                  <c:v>41087</c:v>
                </c:pt>
                <c:pt idx="388" c:formatCode="dd/mm/yyyy">
                  <c:v>41088</c:v>
                </c:pt>
                <c:pt idx="389" c:formatCode="dd/mm/yyyy">
                  <c:v>41089</c:v>
                </c:pt>
                <c:pt idx="390" c:formatCode="dd/mm/yyyy">
                  <c:v>41092</c:v>
                </c:pt>
                <c:pt idx="391" c:formatCode="dd/mm/yyyy">
                  <c:v>41093</c:v>
                </c:pt>
                <c:pt idx="392" c:formatCode="dd/mm/yyyy">
                  <c:v>41094</c:v>
                </c:pt>
                <c:pt idx="393" c:formatCode="dd/mm/yyyy">
                  <c:v>41095</c:v>
                </c:pt>
                <c:pt idx="394" c:formatCode="dd/mm/yyyy">
                  <c:v>41096</c:v>
                </c:pt>
                <c:pt idx="395" c:formatCode="dd/mm/yyyy">
                  <c:v>41099</c:v>
                </c:pt>
                <c:pt idx="396" c:formatCode="dd/mm/yyyy">
                  <c:v>41100</c:v>
                </c:pt>
                <c:pt idx="397" c:formatCode="dd/mm/yyyy">
                  <c:v>41101</c:v>
                </c:pt>
                <c:pt idx="398" c:formatCode="dd/mm/yyyy">
                  <c:v>41102</c:v>
                </c:pt>
                <c:pt idx="399" c:formatCode="dd/mm/yyyy">
                  <c:v>41103</c:v>
                </c:pt>
                <c:pt idx="400" c:formatCode="dd/mm/yyyy">
                  <c:v>41106</c:v>
                </c:pt>
                <c:pt idx="401" c:formatCode="dd/mm/yyyy">
                  <c:v>41107</c:v>
                </c:pt>
                <c:pt idx="402" c:formatCode="dd/mm/yyyy">
                  <c:v>41108</c:v>
                </c:pt>
                <c:pt idx="403" c:formatCode="dd/mm/yyyy">
                  <c:v>41109</c:v>
                </c:pt>
                <c:pt idx="404" c:formatCode="dd/mm/yyyy">
                  <c:v>41110</c:v>
                </c:pt>
                <c:pt idx="405" c:formatCode="dd/mm/yyyy">
                  <c:v>41113</c:v>
                </c:pt>
                <c:pt idx="406" c:formatCode="dd/mm/yyyy">
                  <c:v>41114</c:v>
                </c:pt>
                <c:pt idx="407" c:formatCode="dd/mm/yyyy">
                  <c:v>41115</c:v>
                </c:pt>
                <c:pt idx="408" c:formatCode="dd/mm/yyyy">
                  <c:v>41116</c:v>
                </c:pt>
                <c:pt idx="409" c:formatCode="dd/mm/yyyy">
                  <c:v>41117</c:v>
                </c:pt>
                <c:pt idx="410" c:formatCode="dd/mm/yyyy">
                  <c:v>41120</c:v>
                </c:pt>
                <c:pt idx="411" c:formatCode="dd/mm/yyyy">
                  <c:v>41121</c:v>
                </c:pt>
                <c:pt idx="412" c:formatCode="dd/mm/yyyy">
                  <c:v>41122</c:v>
                </c:pt>
                <c:pt idx="413" c:formatCode="dd/mm/yyyy">
                  <c:v>41123</c:v>
                </c:pt>
                <c:pt idx="414" c:formatCode="dd/mm/yyyy">
                  <c:v>41124</c:v>
                </c:pt>
                <c:pt idx="415" c:formatCode="dd/mm/yyyy">
                  <c:v>41127</c:v>
                </c:pt>
                <c:pt idx="416" c:formatCode="dd/mm/yyyy">
                  <c:v>41128</c:v>
                </c:pt>
                <c:pt idx="417" c:formatCode="dd/mm/yyyy">
                  <c:v>41129</c:v>
                </c:pt>
                <c:pt idx="418" c:formatCode="dd/mm/yyyy">
                  <c:v>41130</c:v>
                </c:pt>
                <c:pt idx="419" c:formatCode="dd/mm/yyyy">
                  <c:v>41131</c:v>
                </c:pt>
                <c:pt idx="420" c:formatCode="dd/mm/yyyy">
                  <c:v>41134</c:v>
                </c:pt>
                <c:pt idx="421" c:formatCode="dd/mm/yyyy">
                  <c:v>41135</c:v>
                </c:pt>
                <c:pt idx="422" c:formatCode="dd/mm/yyyy">
                  <c:v>41136</c:v>
                </c:pt>
                <c:pt idx="423" c:formatCode="dd/mm/yyyy">
                  <c:v>41137</c:v>
                </c:pt>
                <c:pt idx="424" c:formatCode="dd/mm/yyyy">
                  <c:v>41138</c:v>
                </c:pt>
                <c:pt idx="425" c:formatCode="dd/mm/yyyy">
                  <c:v>41141</c:v>
                </c:pt>
                <c:pt idx="426" c:formatCode="dd/mm/yyyy">
                  <c:v>41142</c:v>
                </c:pt>
                <c:pt idx="427" c:formatCode="dd/mm/yyyy">
                  <c:v>41143</c:v>
                </c:pt>
                <c:pt idx="428" c:formatCode="dd/mm/yyyy">
                  <c:v>41144</c:v>
                </c:pt>
                <c:pt idx="429" c:formatCode="dd/mm/yyyy">
                  <c:v>41145</c:v>
                </c:pt>
                <c:pt idx="430" c:formatCode="dd/mm/yyyy">
                  <c:v>41148</c:v>
                </c:pt>
                <c:pt idx="431" c:formatCode="dd/mm/yyyy">
                  <c:v>41149</c:v>
                </c:pt>
                <c:pt idx="432" c:formatCode="dd/mm/yyyy">
                  <c:v>41150</c:v>
                </c:pt>
                <c:pt idx="433" c:formatCode="dd/mm/yyyy">
                  <c:v>41151</c:v>
                </c:pt>
                <c:pt idx="434" c:formatCode="dd/mm/yyyy">
                  <c:v>41152</c:v>
                </c:pt>
                <c:pt idx="435" c:formatCode="dd/mm/yyyy">
                  <c:v>41155</c:v>
                </c:pt>
                <c:pt idx="436" c:formatCode="dd/mm/yyyy">
                  <c:v>41156</c:v>
                </c:pt>
                <c:pt idx="437" c:formatCode="dd/mm/yyyy">
                  <c:v>41157</c:v>
                </c:pt>
                <c:pt idx="438" c:formatCode="dd/mm/yyyy">
                  <c:v>41158</c:v>
                </c:pt>
                <c:pt idx="439" c:formatCode="dd/mm/yyyy">
                  <c:v>41159</c:v>
                </c:pt>
                <c:pt idx="440" c:formatCode="dd/mm/yyyy">
                  <c:v>41162</c:v>
                </c:pt>
                <c:pt idx="441" c:formatCode="dd/mm/yyyy">
                  <c:v>41163</c:v>
                </c:pt>
                <c:pt idx="442" c:formatCode="dd/mm/yyyy">
                  <c:v>41164</c:v>
                </c:pt>
                <c:pt idx="443" c:formatCode="dd/mm/yyyy">
                  <c:v>41165</c:v>
                </c:pt>
                <c:pt idx="444" c:formatCode="dd/mm/yyyy">
                  <c:v>41166</c:v>
                </c:pt>
                <c:pt idx="445" c:formatCode="dd/mm/yyyy">
                  <c:v>41169</c:v>
                </c:pt>
                <c:pt idx="446" c:formatCode="dd/mm/yyyy">
                  <c:v>41170</c:v>
                </c:pt>
                <c:pt idx="447" c:formatCode="dd/mm/yyyy">
                  <c:v>41171</c:v>
                </c:pt>
                <c:pt idx="448" c:formatCode="dd/mm/yyyy">
                  <c:v>41172</c:v>
                </c:pt>
                <c:pt idx="449" c:formatCode="dd/mm/yyyy">
                  <c:v>41173</c:v>
                </c:pt>
                <c:pt idx="450" c:formatCode="dd/mm/yyyy">
                  <c:v>41176</c:v>
                </c:pt>
                <c:pt idx="451" c:formatCode="dd/mm/yyyy">
                  <c:v>41177</c:v>
                </c:pt>
                <c:pt idx="452" c:formatCode="dd/mm/yyyy">
                  <c:v>41178</c:v>
                </c:pt>
                <c:pt idx="453" c:formatCode="dd/mm/yyyy">
                  <c:v>41179</c:v>
                </c:pt>
                <c:pt idx="454" c:formatCode="dd/mm/yyyy">
                  <c:v>41180</c:v>
                </c:pt>
                <c:pt idx="455" c:formatCode="dd/mm/yyyy">
                  <c:v>41183</c:v>
                </c:pt>
                <c:pt idx="456" c:formatCode="dd/mm/yyyy">
                  <c:v>41184</c:v>
                </c:pt>
                <c:pt idx="457" c:formatCode="dd/mm/yyyy">
                  <c:v>41185</c:v>
                </c:pt>
                <c:pt idx="458" c:formatCode="dd/mm/yyyy">
                  <c:v>41186</c:v>
                </c:pt>
                <c:pt idx="459" c:formatCode="dd/mm/yyyy">
                  <c:v>41187</c:v>
                </c:pt>
                <c:pt idx="460" c:formatCode="dd/mm/yyyy">
                  <c:v>41190</c:v>
                </c:pt>
                <c:pt idx="461" c:formatCode="dd/mm/yyyy">
                  <c:v>41191</c:v>
                </c:pt>
                <c:pt idx="462" c:formatCode="dd/mm/yyyy">
                  <c:v>41192</c:v>
                </c:pt>
                <c:pt idx="463" c:formatCode="dd/mm/yyyy">
                  <c:v>41193</c:v>
                </c:pt>
                <c:pt idx="464" c:formatCode="dd/mm/yyyy">
                  <c:v>41194</c:v>
                </c:pt>
                <c:pt idx="465" c:formatCode="dd/mm/yyyy">
                  <c:v>41197</c:v>
                </c:pt>
              </c:numCache>
            </c:numRef>
          </c:cat>
          <c:val>
            <c:numRef>
              <c:f>Data!$C$3:$C$468</c:f>
              <c:numCache>
                <c:formatCode>_-* #,##0.00_-;\-* #,##0.00_-;_-* "-"??_-;_-@_-</c:formatCode>
                <c:ptCount val="466"/>
                <c:pt idx="0">
                  <c:v>100</c:v>
                </c:pt>
                <c:pt idx="1">
                  <c:v>99.3780039581566</c:v>
                </c:pt>
                <c:pt idx="2">
                  <c:v>97.7381962114787</c:v>
                </c:pt>
                <c:pt idx="3">
                  <c:v>97.9078314956178</c:v>
                </c:pt>
                <c:pt idx="4">
                  <c:v>98.0209216850438</c:v>
                </c:pt>
                <c:pt idx="5">
                  <c:v>98.5015549901046</c:v>
                </c:pt>
                <c:pt idx="6">
                  <c:v>100.113090189426</c:v>
                </c:pt>
                <c:pt idx="7">
                  <c:v>101.837715578174</c:v>
                </c:pt>
                <c:pt idx="8">
                  <c:v>101.894260672887</c:v>
                </c:pt>
                <c:pt idx="9">
                  <c:v>102.51625671473</c:v>
                </c:pt>
                <c:pt idx="10">
                  <c:v>101.998869098106</c:v>
                </c:pt>
                <c:pt idx="11">
                  <c:v>103.279615493356</c:v>
                </c:pt>
                <c:pt idx="12">
                  <c:v>103.73197625106</c:v>
                </c:pt>
                <c:pt idx="13">
                  <c:v>102.403166525304</c:v>
                </c:pt>
                <c:pt idx="14">
                  <c:v>103.279615493356</c:v>
                </c:pt>
                <c:pt idx="15">
                  <c:v>102.6010743568</c:v>
                </c:pt>
                <c:pt idx="16">
                  <c:v>101.046084252191</c:v>
                </c:pt>
                <c:pt idx="17">
                  <c:v>102.51625671473</c:v>
                </c:pt>
                <c:pt idx="18">
                  <c:v>100.961266610122</c:v>
                </c:pt>
                <c:pt idx="19">
                  <c:v>101.583262651965</c:v>
                </c:pt>
                <c:pt idx="20">
                  <c:v>101.441899915182</c:v>
                </c:pt>
                <c:pt idx="21">
                  <c:v>103.392705682782</c:v>
                </c:pt>
                <c:pt idx="22">
                  <c:v>103.675431156347</c:v>
                </c:pt>
                <c:pt idx="23">
                  <c:v>103.958156629912</c:v>
                </c:pt>
                <c:pt idx="24">
                  <c:v>104.240882103478</c:v>
                </c:pt>
                <c:pt idx="25">
                  <c:v>104.099519366695</c:v>
                </c:pt>
                <c:pt idx="26">
                  <c:v>105.173876166243</c:v>
                </c:pt>
                <c:pt idx="27">
                  <c:v>105.060785976817</c:v>
                </c:pt>
                <c:pt idx="28">
                  <c:v>103.322024314391</c:v>
                </c:pt>
                <c:pt idx="29">
                  <c:v>102.007350862313</c:v>
                </c:pt>
                <c:pt idx="30">
                  <c:v>103.449250777495</c:v>
                </c:pt>
                <c:pt idx="31">
                  <c:v>103.505795872208</c:v>
                </c:pt>
                <c:pt idx="32">
                  <c:v>103.477523324852</c:v>
                </c:pt>
                <c:pt idx="33">
                  <c:v>104.410517387617</c:v>
                </c:pt>
                <c:pt idx="34">
                  <c:v>103.788521345773</c:v>
                </c:pt>
                <c:pt idx="35">
                  <c:v>104.690415606446</c:v>
                </c:pt>
                <c:pt idx="36">
                  <c:v>101.272264631043</c:v>
                </c:pt>
                <c:pt idx="37">
                  <c:v>100.876448968052</c:v>
                </c:pt>
                <c:pt idx="38">
                  <c:v>100.791631325982</c:v>
                </c:pt>
                <c:pt idx="39">
                  <c:v>102.120441051739</c:v>
                </c:pt>
                <c:pt idx="40">
                  <c:v>102.233531241165</c:v>
                </c:pt>
                <c:pt idx="41">
                  <c:v>104.156064461408</c:v>
                </c:pt>
                <c:pt idx="42">
                  <c:v>104.580152671756</c:v>
                </c:pt>
                <c:pt idx="43">
                  <c:v>103.336160588069</c:v>
                </c:pt>
                <c:pt idx="44">
                  <c:v>104.184337008764</c:v>
                </c:pt>
                <c:pt idx="45">
                  <c:v>102.940344925078</c:v>
                </c:pt>
                <c:pt idx="46">
                  <c:v>102.120441051739</c:v>
                </c:pt>
                <c:pt idx="47">
                  <c:v>101.922533220243</c:v>
                </c:pt>
                <c:pt idx="48">
                  <c:v>99.7738196211479</c:v>
                </c:pt>
                <c:pt idx="49">
                  <c:v>100.706813683913</c:v>
                </c:pt>
                <c:pt idx="50">
                  <c:v>99.2931863160871</c:v>
                </c:pt>
                <c:pt idx="51">
                  <c:v>96.1832061068702</c:v>
                </c:pt>
                <c:pt idx="52">
                  <c:v>95.8156629912355</c:v>
                </c:pt>
                <c:pt idx="53">
                  <c:v>96.1549335595137</c:v>
                </c:pt>
                <c:pt idx="54">
                  <c:v>97.3706530958439</c:v>
                </c:pt>
                <c:pt idx="55">
                  <c:v>98.7135990952785</c:v>
                </c:pt>
                <c:pt idx="56">
                  <c:v>98.303647158609</c:v>
                </c:pt>
                <c:pt idx="57">
                  <c:v>99.3780039581566</c:v>
                </c:pt>
                <c:pt idx="58">
                  <c:v>99.2649137687306</c:v>
                </c:pt>
                <c:pt idx="59">
                  <c:v>98.9539157478089</c:v>
                </c:pt>
                <c:pt idx="60">
                  <c:v>98.6994628216002</c:v>
                </c:pt>
                <c:pt idx="61">
                  <c:v>98.4450098953916</c:v>
                </c:pt>
                <c:pt idx="62">
                  <c:v>100.028272547357</c:v>
                </c:pt>
                <c:pt idx="63">
                  <c:v>99.9717274526435</c:v>
                </c:pt>
                <c:pt idx="64">
                  <c:v>99.8020921685044</c:v>
                </c:pt>
                <c:pt idx="65">
                  <c:v>101.046084252191</c:v>
                </c:pt>
                <c:pt idx="66">
                  <c:v>101.470172462539</c:v>
                </c:pt>
                <c:pt idx="67">
                  <c:v>101.413627367826</c:v>
                </c:pt>
                <c:pt idx="68">
                  <c:v>100.932994062765</c:v>
                </c:pt>
                <c:pt idx="69">
                  <c:v>102.51625671473</c:v>
                </c:pt>
                <c:pt idx="70">
                  <c:v>100.876448968052</c:v>
                </c:pt>
                <c:pt idx="71">
                  <c:v>100.08481764207</c:v>
                </c:pt>
                <c:pt idx="72">
                  <c:v>100.424088210348</c:v>
                </c:pt>
                <c:pt idx="73">
                  <c:v>101.470172462539</c:v>
                </c:pt>
                <c:pt idx="74">
                  <c:v>101.159174441617</c:v>
                </c:pt>
                <c:pt idx="75">
                  <c:v>100.735086231269</c:v>
                </c:pt>
                <c:pt idx="76">
                  <c:v>100.254452926209</c:v>
                </c:pt>
                <c:pt idx="77">
                  <c:v>101.9508057676</c:v>
                </c:pt>
                <c:pt idx="78">
                  <c:v>102.685891998869</c:v>
                </c:pt>
                <c:pt idx="79">
                  <c:v>103.053435114504</c:v>
                </c:pt>
                <c:pt idx="80">
                  <c:v>103.223070398643</c:v>
                </c:pt>
                <c:pt idx="81">
                  <c:v>102.063895957026</c:v>
                </c:pt>
                <c:pt idx="82">
                  <c:v>103.190839694657</c:v>
                </c:pt>
                <c:pt idx="83">
                  <c:v>104.023183488832</c:v>
                </c:pt>
                <c:pt idx="84">
                  <c:v>105.908962397512</c:v>
                </c:pt>
                <c:pt idx="85">
                  <c:v>105.133163698049</c:v>
                </c:pt>
                <c:pt idx="86">
                  <c:v>104.83347469607</c:v>
                </c:pt>
                <c:pt idx="87">
                  <c:v>103.118461973424</c:v>
                </c:pt>
                <c:pt idx="88">
                  <c:v>99.7455470737914</c:v>
                </c:pt>
                <c:pt idx="89">
                  <c:v>100.917726887193</c:v>
                </c:pt>
                <c:pt idx="90">
                  <c:v>101.526717557252</c:v>
                </c:pt>
                <c:pt idx="91">
                  <c:v>101.549335595137</c:v>
                </c:pt>
                <c:pt idx="92">
                  <c:v>100.403166525304</c:v>
                </c:pt>
                <c:pt idx="93">
                  <c:v>100.127226463104</c:v>
                </c:pt>
                <c:pt idx="94">
                  <c:v>99.7625106022053</c:v>
                </c:pt>
                <c:pt idx="95">
                  <c:v>99.3921402318349</c:v>
                </c:pt>
                <c:pt idx="96">
                  <c:v>99.9858637263217</c:v>
                </c:pt>
                <c:pt idx="97">
                  <c:v>100.014136273678</c:v>
                </c:pt>
                <c:pt idx="98">
                  <c:v>99.8303647158609</c:v>
                </c:pt>
                <c:pt idx="99">
                  <c:v>100.185467910659</c:v>
                </c:pt>
                <c:pt idx="100">
                  <c:v>99.123551031948</c:v>
                </c:pt>
                <c:pt idx="101">
                  <c:v>99.8727735368957</c:v>
                </c:pt>
                <c:pt idx="102">
                  <c:v>100.6502685892</c:v>
                </c:pt>
                <c:pt idx="103">
                  <c:v>100.056545094713</c:v>
                </c:pt>
                <c:pt idx="104">
                  <c:v>101.781170483461</c:v>
                </c:pt>
                <c:pt idx="105">
                  <c:v>101.857506361323</c:v>
                </c:pt>
                <c:pt idx="106">
                  <c:v>103.60192253322</c:v>
                </c:pt>
                <c:pt idx="107">
                  <c:v>102.824427480916</c:v>
                </c:pt>
                <c:pt idx="108">
                  <c:v>102.671755725191</c:v>
                </c:pt>
                <c:pt idx="109">
                  <c:v>102.79615493356</c:v>
                </c:pt>
                <c:pt idx="110">
                  <c:v>102.438789934973</c:v>
                </c:pt>
                <c:pt idx="111">
                  <c:v>103.683912920554</c:v>
                </c:pt>
                <c:pt idx="112">
                  <c:v>103.107152954481</c:v>
                </c:pt>
                <c:pt idx="113">
                  <c:v>104.045801526718</c:v>
                </c:pt>
                <c:pt idx="114">
                  <c:v>103.562340966921</c:v>
                </c:pt>
                <c:pt idx="115">
                  <c:v>101.668080294034</c:v>
                </c:pt>
                <c:pt idx="116">
                  <c:v>101.480350579587</c:v>
                </c:pt>
                <c:pt idx="117">
                  <c:v>100.452360757704</c:v>
                </c:pt>
                <c:pt idx="118">
                  <c:v>99.4260672886627</c:v>
                </c:pt>
                <c:pt idx="119">
                  <c:v>99.3497314108001</c:v>
                </c:pt>
                <c:pt idx="120">
                  <c:v>97.8512864009047</c:v>
                </c:pt>
                <c:pt idx="121">
                  <c:v>98.8877579869946</c:v>
                </c:pt>
                <c:pt idx="122">
                  <c:v>98.498727735369</c:v>
                </c:pt>
                <c:pt idx="123">
                  <c:v>96.1718970879276</c:v>
                </c:pt>
                <c:pt idx="124">
                  <c:v>95.4481198756008</c:v>
                </c:pt>
                <c:pt idx="125">
                  <c:v>94.6451795306757</c:v>
                </c:pt>
                <c:pt idx="126">
                  <c:v>95.7381962114787</c:v>
                </c:pt>
                <c:pt idx="127">
                  <c:v>97.5176703420978</c:v>
                </c:pt>
                <c:pt idx="128">
                  <c:v>97.4045801526718</c:v>
                </c:pt>
                <c:pt idx="129">
                  <c:v>97.2292903590614</c:v>
                </c:pt>
                <c:pt idx="130">
                  <c:v>97.4582979926491</c:v>
                </c:pt>
                <c:pt idx="131">
                  <c:v>98.4450098953916</c:v>
                </c:pt>
                <c:pt idx="132">
                  <c:v>97.6448968052021</c:v>
                </c:pt>
                <c:pt idx="133">
                  <c:v>98.5807181227029</c:v>
                </c:pt>
                <c:pt idx="134">
                  <c:v>98.1905569691829</c:v>
                </c:pt>
                <c:pt idx="135">
                  <c:v>97.4780887757987</c:v>
                </c:pt>
                <c:pt idx="136">
                  <c:v>97.9247950240317</c:v>
                </c:pt>
                <c:pt idx="137">
                  <c:v>99.2762227876732</c:v>
                </c:pt>
                <c:pt idx="138">
                  <c:v>99.7512015832627</c:v>
                </c:pt>
                <c:pt idx="139">
                  <c:v>99.6352841391009</c:v>
                </c:pt>
                <c:pt idx="140">
                  <c:v>100.282725473565</c:v>
                </c:pt>
                <c:pt idx="141">
                  <c:v>99.991518235793</c:v>
                </c:pt>
                <c:pt idx="142">
                  <c:v>100.367543115635</c:v>
                </c:pt>
                <c:pt idx="143">
                  <c:v>100.876448968052</c:v>
                </c:pt>
                <c:pt idx="144">
                  <c:v>101.498445009895</c:v>
                </c:pt>
                <c:pt idx="145">
                  <c:v>101.193101498445</c:v>
                </c:pt>
                <c:pt idx="146">
                  <c:v>102.176986146452</c:v>
                </c:pt>
                <c:pt idx="147">
                  <c:v>101.467345207803</c:v>
                </c:pt>
                <c:pt idx="148">
                  <c:v>101.187446988974</c:v>
                </c:pt>
                <c:pt idx="149">
                  <c:v>100.678541136556</c:v>
                </c:pt>
                <c:pt idx="150">
                  <c:v>101.246819338422</c:v>
                </c:pt>
                <c:pt idx="151">
                  <c:v>101.611535199321</c:v>
                </c:pt>
                <c:pt idx="152">
                  <c:v>100.71529544812</c:v>
                </c:pt>
                <c:pt idx="153">
                  <c:v>97.3830930166808</c:v>
                </c:pt>
                <c:pt idx="154">
                  <c:v>97.2010178117048</c:v>
                </c:pt>
                <c:pt idx="155">
                  <c:v>97.0879276222788</c:v>
                </c:pt>
                <c:pt idx="156">
                  <c:v>99.2083686740175</c:v>
                </c:pt>
                <c:pt idx="157">
                  <c:v>100.056545094713</c:v>
                </c:pt>
                <c:pt idx="158">
                  <c:v>101.130901894261</c:v>
                </c:pt>
                <c:pt idx="159">
                  <c:v>101.625671473</c:v>
                </c:pt>
                <c:pt idx="160">
                  <c:v>102.261803788521</c:v>
                </c:pt>
                <c:pt idx="161">
                  <c:v>102.798982188295</c:v>
                </c:pt>
                <c:pt idx="162">
                  <c:v>104.170200735086</c:v>
                </c:pt>
                <c:pt idx="163">
                  <c:v>104.240882103478</c:v>
                </c:pt>
                <c:pt idx="164">
                  <c:v>106.036188860616</c:v>
                </c:pt>
                <c:pt idx="165">
                  <c:v>107.63358778626</c:v>
                </c:pt>
                <c:pt idx="166">
                  <c:v>105.388747526152</c:v>
                </c:pt>
                <c:pt idx="167">
                  <c:v>102.487984167373</c:v>
                </c:pt>
                <c:pt idx="168">
                  <c:v>102.912072377721</c:v>
                </c:pt>
                <c:pt idx="169">
                  <c:v>103.633022335312</c:v>
                </c:pt>
                <c:pt idx="170">
                  <c:v>103.109980209217</c:v>
                </c:pt>
                <c:pt idx="171">
                  <c:v>104.851569126378</c:v>
                </c:pt>
                <c:pt idx="172">
                  <c:v>104.410517387617</c:v>
                </c:pt>
                <c:pt idx="173">
                  <c:v>104.557534633871</c:v>
                </c:pt>
                <c:pt idx="174">
                  <c:v>106.446140797286</c:v>
                </c:pt>
                <c:pt idx="175">
                  <c:v>106.785411365564</c:v>
                </c:pt>
                <c:pt idx="176">
                  <c:v>104.862878145321</c:v>
                </c:pt>
                <c:pt idx="177">
                  <c:v>102.996890019791</c:v>
                </c:pt>
                <c:pt idx="178">
                  <c:v>105.258693808312</c:v>
                </c:pt>
                <c:pt idx="179">
                  <c:v>103.675431156347</c:v>
                </c:pt>
                <c:pt idx="180">
                  <c:v>102.233531241165</c:v>
                </c:pt>
                <c:pt idx="181">
                  <c:v>102.700028272547</c:v>
                </c:pt>
                <c:pt idx="182">
                  <c:v>102.685891998869</c:v>
                </c:pt>
                <c:pt idx="183">
                  <c:v>101.060220525869</c:v>
                </c:pt>
                <c:pt idx="184">
                  <c:v>102.403166525304</c:v>
                </c:pt>
                <c:pt idx="185">
                  <c:v>100.310998020922</c:v>
                </c:pt>
                <c:pt idx="186">
                  <c:v>100.621996041843</c:v>
                </c:pt>
                <c:pt idx="187">
                  <c:v>99.5759117896523</c:v>
                </c:pt>
                <c:pt idx="188">
                  <c:v>95.4763924229573</c:v>
                </c:pt>
                <c:pt idx="189">
                  <c:v>90.9669211195929</c:v>
                </c:pt>
                <c:pt idx="190">
                  <c:v>88.295165394402</c:v>
                </c:pt>
                <c:pt idx="191">
                  <c:v>88.295165394402</c:v>
                </c:pt>
                <c:pt idx="192">
                  <c:v>86.4009047215154</c:v>
                </c:pt>
                <c:pt idx="193">
                  <c:v>86.1747243426633</c:v>
                </c:pt>
                <c:pt idx="194">
                  <c:v>86.2312694373763</c:v>
                </c:pt>
                <c:pt idx="195">
                  <c:v>85.3124116482895</c:v>
                </c:pt>
                <c:pt idx="196">
                  <c:v>83.5453774385072</c:v>
                </c:pt>
                <c:pt idx="197">
                  <c:v>84.4218264065592</c:v>
                </c:pt>
                <c:pt idx="198">
                  <c:v>85.5244557534634</c:v>
                </c:pt>
                <c:pt idx="199">
                  <c:v>84.5349165959853</c:v>
                </c:pt>
                <c:pt idx="200">
                  <c:v>86.1747243426633</c:v>
                </c:pt>
                <c:pt idx="201">
                  <c:v>85.9768165111677</c:v>
                </c:pt>
                <c:pt idx="202">
                  <c:v>87.6448968052021</c:v>
                </c:pt>
                <c:pt idx="203">
                  <c:v>86.7119027424371</c:v>
                </c:pt>
                <c:pt idx="204">
                  <c:v>87.9558948261238</c:v>
                </c:pt>
                <c:pt idx="205">
                  <c:v>87.8710771840543</c:v>
                </c:pt>
                <c:pt idx="206">
                  <c:v>86.7119027424371</c:v>
                </c:pt>
                <c:pt idx="207">
                  <c:v>85.7506361323155</c:v>
                </c:pt>
                <c:pt idx="208">
                  <c:v>84.6197342380548</c:v>
                </c:pt>
                <c:pt idx="209">
                  <c:v>85.4679106587504</c:v>
                </c:pt>
                <c:pt idx="210">
                  <c:v>87.362171331637</c:v>
                </c:pt>
                <c:pt idx="211">
                  <c:v>88.5213457732542</c:v>
                </c:pt>
                <c:pt idx="212">
                  <c:v>90.2176986146452</c:v>
                </c:pt>
                <c:pt idx="213">
                  <c:v>92.5925925925926</c:v>
                </c:pt>
                <c:pt idx="214">
                  <c:v>93.1014984450099</c:v>
                </c:pt>
                <c:pt idx="215">
                  <c:v>90.4438789934973</c:v>
                </c:pt>
                <c:pt idx="216">
                  <c:v>89.9067005937235</c:v>
                </c:pt>
                <c:pt idx="217">
                  <c:v>90.6135142776364</c:v>
                </c:pt>
                <c:pt idx="218">
                  <c:v>92.7622278767317</c:v>
                </c:pt>
                <c:pt idx="219">
                  <c:v>92.3664122137405</c:v>
                </c:pt>
                <c:pt idx="220">
                  <c:v>93.7517670342098</c:v>
                </c:pt>
                <c:pt idx="221">
                  <c:v>93.9214023183489</c:v>
                </c:pt>
                <c:pt idx="222">
                  <c:v>92.0271416454623</c:v>
                </c:pt>
                <c:pt idx="223">
                  <c:v>91.7020073508623</c:v>
                </c:pt>
                <c:pt idx="224">
                  <c:v>92.9742719819056</c:v>
                </c:pt>
                <c:pt idx="225">
                  <c:v>92.8187729714447</c:v>
                </c:pt>
                <c:pt idx="226">
                  <c:v>92.7339553293752</c:v>
                </c:pt>
                <c:pt idx="227">
                  <c:v>91.5889171614362</c:v>
                </c:pt>
                <c:pt idx="228">
                  <c:v>89.5250212044105</c:v>
                </c:pt>
                <c:pt idx="229">
                  <c:v>90.1894260672887</c:v>
                </c:pt>
                <c:pt idx="230">
                  <c:v>87.5742154368109</c:v>
                </c:pt>
                <c:pt idx="231">
                  <c:v>88.6061634153237</c:v>
                </c:pt>
                <c:pt idx="232">
                  <c:v>87.5176703420978</c:v>
                </c:pt>
                <c:pt idx="233">
                  <c:v>87.1925360474979</c:v>
                </c:pt>
                <c:pt idx="234">
                  <c:v>86.542267458298</c:v>
                </c:pt>
                <c:pt idx="235">
                  <c:v>87.2847045518801</c:v>
                </c:pt>
                <c:pt idx="236">
                  <c:v>86.8674017528979</c:v>
                </c:pt>
                <c:pt idx="237">
                  <c:v>88.1538026576195</c:v>
                </c:pt>
                <c:pt idx="238">
                  <c:v>88.238620299689</c:v>
                </c:pt>
                <c:pt idx="239">
                  <c:v>87.5318066157761</c:v>
                </c:pt>
                <c:pt idx="240">
                  <c:v>85.9768165111677</c:v>
                </c:pt>
                <c:pt idx="241">
                  <c:v>86.2029968900198</c:v>
                </c:pt>
                <c:pt idx="242">
                  <c:v>86.3160870794459</c:v>
                </c:pt>
                <c:pt idx="243">
                  <c:v>84.4783715012723</c:v>
                </c:pt>
                <c:pt idx="244">
                  <c:v>85.6375459428895</c:v>
                </c:pt>
                <c:pt idx="245">
                  <c:v>84.082555838281</c:v>
                </c:pt>
                <c:pt idx="246">
                  <c:v>83.3757421543681</c:v>
                </c:pt>
                <c:pt idx="247">
                  <c:v>80.4212609556121</c:v>
                </c:pt>
                <c:pt idx="248">
                  <c:v>79.5024031665253</c:v>
                </c:pt>
                <c:pt idx="249">
                  <c:v>80.2940344925078</c:v>
                </c:pt>
                <c:pt idx="250">
                  <c:v>79.7851286400905</c:v>
                </c:pt>
                <c:pt idx="251">
                  <c:v>80.9725756290642</c:v>
                </c:pt>
                <c:pt idx="252">
                  <c:v>80.7746677975686</c:v>
                </c:pt>
                <c:pt idx="253">
                  <c:v>80.4071246819338</c:v>
                </c:pt>
                <c:pt idx="254">
                  <c:v>80.6050325134295</c:v>
                </c:pt>
                <c:pt idx="255">
                  <c:v>80.6050325134295</c:v>
                </c:pt>
                <c:pt idx="256">
                  <c:v>80.7746677975686</c:v>
                </c:pt>
                <c:pt idx="257">
                  <c:v>78.3008199038733</c:v>
                </c:pt>
                <c:pt idx="258">
                  <c:v>77.4882668928471</c:v>
                </c:pt>
                <c:pt idx="259">
                  <c:v>78.8521345773254</c:v>
                </c:pt>
                <c:pt idx="260">
                  <c:v>78.8521345773254</c:v>
                </c:pt>
                <c:pt idx="261">
                  <c:v>80.633305060786</c:v>
                </c:pt>
                <c:pt idx="262">
                  <c:v>80.2657619451513</c:v>
                </c:pt>
                <c:pt idx="263">
                  <c:v>79.7851286400905</c:v>
                </c:pt>
                <c:pt idx="264">
                  <c:v>79.2479502403167</c:v>
                </c:pt>
                <c:pt idx="265">
                  <c:v>80.633305060786</c:v>
                </c:pt>
                <c:pt idx="266">
                  <c:v>82.6547921967769</c:v>
                </c:pt>
                <c:pt idx="267">
                  <c:v>84.6197342380548</c:v>
                </c:pt>
                <c:pt idx="268">
                  <c:v>84.7577042691547</c:v>
                </c:pt>
                <c:pt idx="269">
                  <c:v>84.2239185750636</c:v>
                </c:pt>
                <c:pt idx="270">
                  <c:v>84.7328244274809</c:v>
                </c:pt>
                <c:pt idx="271">
                  <c:v>86.06502685892</c:v>
                </c:pt>
                <c:pt idx="272">
                  <c:v>86.1323155216285</c:v>
                </c:pt>
                <c:pt idx="273">
                  <c:v>86.0407124681934</c:v>
                </c:pt>
                <c:pt idx="274">
                  <c:v>86.7577042691546</c:v>
                </c:pt>
                <c:pt idx="275">
                  <c:v>88.3093016680803</c:v>
                </c:pt>
                <c:pt idx="276">
                  <c:v>87.6098388464801</c:v>
                </c:pt>
                <c:pt idx="277">
                  <c:v>89.440203562341</c:v>
                </c:pt>
                <c:pt idx="278">
                  <c:v>90.9918009612666</c:v>
                </c:pt>
                <c:pt idx="279">
                  <c:v>91.6878710771841</c:v>
                </c:pt>
                <c:pt idx="280">
                  <c:v>91.1789652247668</c:v>
                </c:pt>
                <c:pt idx="281">
                  <c:v>89.7444161718971</c:v>
                </c:pt>
                <c:pt idx="282">
                  <c:v>91.4899632456884</c:v>
                </c:pt>
                <c:pt idx="283">
                  <c:v>92.1967769296014</c:v>
                </c:pt>
                <c:pt idx="284">
                  <c:v>91.8150975402884</c:v>
                </c:pt>
                <c:pt idx="285">
                  <c:v>91.9496748657054</c:v>
                </c:pt>
                <c:pt idx="286">
                  <c:v>93.327678823862</c:v>
                </c:pt>
                <c:pt idx="287">
                  <c:v>94.1193101498445</c:v>
                </c:pt>
                <c:pt idx="288">
                  <c:v>93.6386768447837</c:v>
                </c:pt>
                <c:pt idx="289">
                  <c:v>93.765903307888</c:v>
                </c:pt>
                <c:pt idx="290">
                  <c:v>93.4091037602488</c:v>
                </c:pt>
                <c:pt idx="291">
                  <c:v>92.2324003392706</c:v>
                </c:pt>
                <c:pt idx="292">
                  <c:v>92.412213740458</c:v>
                </c:pt>
                <c:pt idx="293">
                  <c:v>91.8575063613232</c:v>
                </c:pt>
                <c:pt idx="294">
                  <c:v>92.3522759400622</c:v>
                </c:pt>
                <c:pt idx="295">
                  <c:v>93.1297709923664</c:v>
                </c:pt>
                <c:pt idx="296">
                  <c:v>95.3774385072095</c:v>
                </c:pt>
                <c:pt idx="297">
                  <c:v>97.4910941475827</c:v>
                </c:pt>
                <c:pt idx="298">
                  <c:v>97.4130619168787</c:v>
                </c:pt>
                <c:pt idx="299">
                  <c:v>96.8690981057393</c:v>
                </c:pt>
                <c:pt idx="300">
                  <c:v>96.4942041277919</c:v>
                </c:pt>
                <c:pt idx="301">
                  <c:v>97.1868815380266</c:v>
                </c:pt>
                <c:pt idx="302">
                  <c:v>94.9533502968617</c:v>
                </c:pt>
                <c:pt idx="303">
                  <c:v>96.1407972858355</c:v>
                </c:pt>
                <c:pt idx="304">
                  <c:v>96.0842521911224</c:v>
                </c:pt>
                <c:pt idx="305">
                  <c:v>94.0135708227311</c:v>
                </c:pt>
                <c:pt idx="306">
                  <c:v>91.3135425501838</c:v>
                </c:pt>
                <c:pt idx="307">
                  <c:v>92.1685043822448</c:v>
                </c:pt>
                <c:pt idx="308">
                  <c:v>94.0062199604184</c:v>
                </c:pt>
                <c:pt idx="309">
                  <c:v>95.2360757704269</c:v>
                </c:pt>
                <c:pt idx="310">
                  <c:v>95.843935538592</c:v>
                </c:pt>
                <c:pt idx="311">
                  <c:v>95.4481198756008</c:v>
                </c:pt>
                <c:pt idx="312">
                  <c:v>94.5999434549053</c:v>
                </c:pt>
                <c:pt idx="313">
                  <c:v>95.3350296861747</c:v>
                </c:pt>
                <c:pt idx="314">
                  <c:v>94.529262086514</c:v>
                </c:pt>
                <c:pt idx="315">
                  <c:v>95.2078032230704</c:v>
                </c:pt>
                <c:pt idx="316">
                  <c:v>93.6177551597399</c:v>
                </c:pt>
                <c:pt idx="317">
                  <c:v>92.7198190556969</c:v>
                </c:pt>
                <c:pt idx="318">
                  <c:v>91.6245405711055</c:v>
                </c:pt>
                <c:pt idx="319">
                  <c:v>91.9705965507492</c:v>
                </c:pt>
                <c:pt idx="320">
                  <c:v>93.1936669493922</c:v>
                </c:pt>
                <c:pt idx="321">
                  <c:v>93.5289793610404</c:v>
                </c:pt>
                <c:pt idx="322">
                  <c:v>92.4936386768448</c:v>
                </c:pt>
                <c:pt idx="323">
                  <c:v>92.0412779191405</c:v>
                </c:pt>
                <c:pt idx="324">
                  <c:v>92.6632739609839</c:v>
                </c:pt>
                <c:pt idx="325">
                  <c:v>93.349165959853</c:v>
                </c:pt>
                <c:pt idx="326">
                  <c:v>92.8826689284705</c:v>
                </c:pt>
                <c:pt idx="327">
                  <c:v>90.4795024031665</c:v>
                </c:pt>
                <c:pt idx="328">
                  <c:v>90.7339553293752</c:v>
                </c:pt>
                <c:pt idx="329">
                  <c:v>90.5371783997738</c:v>
                </c:pt>
                <c:pt idx="330">
                  <c:v>91.1789652247668</c:v>
                </c:pt>
                <c:pt idx="331">
                  <c:v>90.3664122137405</c:v>
                </c:pt>
                <c:pt idx="332">
                  <c:v>89.6171897087928</c:v>
                </c:pt>
                <c:pt idx="333">
                  <c:v>90.7339553293752</c:v>
                </c:pt>
                <c:pt idx="334">
                  <c:v>89.5889171614363</c:v>
                </c:pt>
                <c:pt idx="335">
                  <c:v>89.115069267741</c:v>
                </c:pt>
                <c:pt idx="336">
                  <c:v>89.6098388464801</c:v>
                </c:pt>
                <c:pt idx="337">
                  <c:v>89.2564320045236</c:v>
                </c:pt>
                <c:pt idx="338">
                  <c:v>89.3695221939497</c:v>
                </c:pt>
                <c:pt idx="339">
                  <c:v>89.4260672886627</c:v>
                </c:pt>
                <c:pt idx="340">
                  <c:v>88.238620299689</c:v>
                </c:pt>
                <c:pt idx="341">
                  <c:v>87.4469889737065</c:v>
                </c:pt>
                <c:pt idx="342">
                  <c:v>87.8744698897371</c:v>
                </c:pt>
                <c:pt idx="343">
                  <c:v>88.7266044670625</c:v>
                </c:pt>
                <c:pt idx="344">
                  <c:v>88.8962397512016</c:v>
                </c:pt>
                <c:pt idx="345">
                  <c:v>88.6061634153237</c:v>
                </c:pt>
                <c:pt idx="346">
                  <c:v>88.8821034775233</c:v>
                </c:pt>
                <c:pt idx="347">
                  <c:v>88.3375742154368</c:v>
                </c:pt>
                <c:pt idx="348">
                  <c:v>86.9030251625671</c:v>
                </c:pt>
                <c:pt idx="349">
                  <c:v>86.3517104891151</c:v>
                </c:pt>
                <c:pt idx="350">
                  <c:v>86.4506644048629</c:v>
                </c:pt>
                <c:pt idx="351">
                  <c:v>85.4537743850721</c:v>
                </c:pt>
                <c:pt idx="352">
                  <c:v>84.8176420695505</c:v>
                </c:pt>
                <c:pt idx="353">
                  <c:v>84.1323155216285</c:v>
                </c:pt>
                <c:pt idx="354">
                  <c:v>82.8102912072378</c:v>
                </c:pt>
                <c:pt idx="355">
                  <c:v>81.3401187446989</c:v>
                </c:pt>
                <c:pt idx="356">
                  <c:v>81.0506078597682</c:v>
                </c:pt>
                <c:pt idx="357">
                  <c:v>80.9375176703421</c:v>
                </c:pt>
                <c:pt idx="358">
                  <c:v>82.1458863443596</c:v>
                </c:pt>
                <c:pt idx="359">
                  <c:v>82.3013853548205</c:v>
                </c:pt>
                <c:pt idx="360">
                  <c:v>82.9590048063331</c:v>
                </c:pt>
                <c:pt idx="361">
                  <c:v>81.6935255866554</c:v>
                </c:pt>
                <c:pt idx="362">
                  <c:v>80.5767599660729</c:v>
                </c:pt>
                <c:pt idx="363">
                  <c:v>80.2940344925078</c:v>
                </c:pt>
                <c:pt idx="364">
                  <c:v>80.9160305343512</c:v>
                </c:pt>
                <c:pt idx="365">
                  <c:v>81.3966638394119</c:v>
                </c:pt>
                <c:pt idx="366">
                  <c:v>80.8594854396381</c:v>
                </c:pt>
                <c:pt idx="367">
                  <c:v>79.1914051456036</c:v>
                </c:pt>
                <c:pt idx="368">
                  <c:v>80.0395815662991</c:v>
                </c:pt>
                <c:pt idx="369">
                  <c:v>81.7076618603336</c:v>
                </c:pt>
                <c:pt idx="370">
                  <c:v>80.8527000282726</c:v>
                </c:pt>
                <c:pt idx="371">
                  <c:v>81.2485156912638</c:v>
                </c:pt>
                <c:pt idx="372">
                  <c:v>82.7396098388465</c:v>
                </c:pt>
                <c:pt idx="373">
                  <c:v>81.4888323437942</c:v>
                </c:pt>
                <c:pt idx="374">
                  <c:v>81.0291207237772</c:v>
                </c:pt>
                <c:pt idx="375">
                  <c:v>81.6584676279333</c:v>
                </c:pt>
                <c:pt idx="376">
                  <c:v>82.2307039864292</c:v>
                </c:pt>
                <c:pt idx="377">
                  <c:v>82.8176420695505</c:v>
                </c:pt>
                <c:pt idx="378">
                  <c:v>84.5281311846197</c:v>
                </c:pt>
                <c:pt idx="379">
                  <c:v>83.9163132598247</c:v>
                </c:pt>
                <c:pt idx="380">
                  <c:v>83.8987842804637</c:v>
                </c:pt>
                <c:pt idx="381">
                  <c:v>83.7856940910376</c:v>
                </c:pt>
                <c:pt idx="382">
                  <c:v>82.4484026010743</c:v>
                </c:pt>
                <c:pt idx="383">
                  <c:v>81.3514277636415</c:v>
                </c:pt>
                <c:pt idx="384">
                  <c:v>81.2372066723212</c:v>
                </c:pt>
                <c:pt idx="385">
                  <c:v>81.6284987277354</c:v>
                </c:pt>
                <c:pt idx="386">
                  <c:v>80.7011591744416</c:v>
                </c:pt>
                <c:pt idx="387">
                  <c:v>79.7370653095844</c:v>
                </c:pt>
                <c:pt idx="388">
                  <c:v>78.5411365564037</c:v>
                </c:pt>
                <c:pt idx="389">
                  <c:v>81.8659881255301</c:v>
                </c:pt>
                <c:pt idx="390">
                  <c:v>82.3172179813401</c:v>
                </c:pt>
                <c:pt idx="391">
                  <c:v>84.2465366129488</c:v>
                </c:pt>
                <c:pt idx="392">
                  <c:v>83.6867401752898</c:v>
                </c:pt>
                <c:pt idx="393">
                  <c:v>83.3729148996325</c:v>
                </c:pt>
                <c:pt idx="394">
                  <c:v>81.6793893129771</c:v>
                </c:pt>
                <c:pt idx="395">
                  <c:v>81.6652530392988</c:v>
                </c:pt>
                <c:pt idx="396">
                  <c:v>80.5190839694657</c:v>
                </c:pt>
                <c:pt idx="397">
                  <c:v>80.7237772123268</c:v>
                </c:pt>
                <c:pt idx="398">
                  <c:v>80.1159174441617</c:v>
                </c:pt>
                <c:pt idx="399">
                  <c:v>80.8877579869946</c:v>
                </c:pt>
                <c:pt idx="400">
                  <c:v>80.1639807746678</c:v>
                </c:pt>
                <c:pt idx="401">
                  <c:v>80.1243992083687</c:v>
                </c:pt>
                <c:pt idx="402">
                  <c:v>79.4797851286401</c:v>
                </c:pt>
                <c:pt idx="403">
                  <c:v>80.2374893977947</c:v>
                </c:pt>
                <c:pt idx="404">
                  <c:v>79.9547639242296</c:v>
                </c:pt>
                <c:pt idx="405">
                  <c:v>79.1461690698332</c:v>
                </c:pt>
                <c:pt idx="406">
                  <c:v>78.2912072377721</c:v>
                </c:pt>
                <c:pt idx="407">
                  <c:v>79.1207237772123</c:v>
                </c:pt>
                <c:pt idx="408">
                  <c:v>79.4543398360192</c:v>
                </c:pt>
                <c:pt idx="409">
                  <c:v>79.7681651116766</c:v>
                </c:pt>
                <c:pt idx="410">
                  <c:v>80.1130901894261</c:v>
                </c:pt>
                <c:pt idx="411">
                  <c:v>80.0282725473565</c:v>
                </c:pt>
                <c:pt idx="412">
                  <c:v>79.0726604467063</c:v>
                </c:pt>
                <c:pt idx="413">
                  <c:v>78.4845914616907</c:v>
                </c:pt>
                <c:pt idx="414">
                  <c:v>79.5024031665253</c:v>
                </c:pt>
                <c:pt idx="415">
                  <c:v>79.0941475826972</c:v>
                </c:pt>
                <c:pt idx="416">
                  <c:v>79.6477240599378</c:v>
                </c:pt>
                <c:pt idx="417">
                  <c:v>79.639807746678</c:v>
                </c:pt>
                <c:pt idx="418">
                  <c:v>79.8416737348035</c:v>
                </c:pt>
                <c:pt idx="419">
                  <c:v>79.180096126661</c:v>
                </c:pt>
                <c:pt idx="420">
                  <c:v>78.4099519366695</c:v>
                </c:pt>
                <c:pt idx="421">
                  <c:v>78.9397794741306</c:v>
                </c:pt>
                <c:pt idx="422">
                  <c:v>78.8493073225898</c:v>
                </c:pt>
                <c:pt idx="423">
                  <c:v>81.5255866553577</c:v>
                </c:pt>
                <c:pt idx="424">
                  <c:v>83.3616058806899</c:v>
                </c:pt>
                <c:pt idx="425">
                  <c:v>84.3737630760532</c:v>
                </c:pt>
                <c:pt idx="426">
                  <c:v>85.3248515691264</c:v>
                </c:pt>
                <c:pt idx="427">
                  <c:v>86.8532654792197</c:v>
                </c:pt>
                <c:pt idx="428">
                  <c:v>87.1897087927622</c:v>
                </c:pt>
                <c:pt idx="429">
                  <c:v>87.61379700311</c:v>
                </c:pt>
                <c:pt idx="430">
                  <c:v>87.3044953350297</c:v>
                </c:pt>
                <c:pt idx="431">
                  <c:v>85.8354537743851</c:v>
                </c:pt>
                <c:pt idx="432">
                  <c:v>85.7534633870512</c:v>
                </c:pt>
                <c:pt idx="433">
                  <c:v>85.2502120441052</c:v>
                </c:pt>
                <c:pt idx="434">
                  <c:v>87.0794458580718</c:v>
                </c:pt>
                <c:pt idx="435">
                  <c:v>87.7325417020074</c:v>
                </c:pt>
                <c:pt idx="436">
                  <c:v>88.7446988973707</c:v>
                </c:pt>
                <c:pt idx="437">
                  <c:v>88.8521345773254</c:v>
                </c:pt>
                <c:pt idx="438">
                  <c:v>89.5165394402036</c:v>
                </c:pt>
                <c:pt idx="439">
                  <c:v>89.9830364715861</c:v>
                </c:pt>
                <c:pt idx="440">
                  <c:v>90.0735086231269</c:v>
                </c:pt>
                <c:pt idx="441">
                  <c:v>90.7690132880973</c:v>
                </c:pt>
                <c:pt idx="442">
                  <c:v>93.076053152389</c:v>
                </c:pt>
                <c:pt idx="443">
                  <c:v>95.275657336726</c:v>
                </c:pt>
                <c:pt idx="444">
                  <c:v>96.6355668645745</c:v>
                </c:pt>
                <c:pt idx="445">
                  <c:v>94.2239185750636</c:v>
                </c:pt>
                <c:pt idx="446">
                  <c:v>92.2352275940062</c:v>
                </c:pt>
                <c:pt idx="447">
                  <c:v>92.6943737630761</c:v>
                </c:pt>
                <c:pt idx="448">
                  <c:v>91.9705965507492</c:v>
                </c:pt>
                <c:pt idx="449">
                  <c:v>92.4568843652813</c:v>
                </c:pt>
                <c:pt idx="450">
                  <c:v>91.6878710771841</c:v>
                </c:pt>
                <c:pt idx="451">
                  <c:v>92.0497596833475</c:v>
                </c:pt>
                <c:pt idx="452">
                  <c:v>92.4370935821318</c:v>
                </c:pt>
                <c:pt idx="453">
                  <c:v>93.2598247102064</c:v>
                </c:pt>
                <c:pt idx="454">
                  <c:v>93.9779474130619</c:v>
                </c:pt>
                <c:pt idx="455">
                  <c:v>94.9505230421261</c:v>
                </c:pt>
                <c:pt idx="456">
                  <c:v>94.8430873621713</c:v>
                </c:pt>
                <c:pt idx="457">
                  <c:v>95.3915747808878</c:v>
                </c:pt>
                <c:pt idx="458">
                  <c:v>97.1427763641504</c:v>
                </c:pt>
                <c:pt idx="459">
                  <c:v>96.481764206955</c:v>
                </c:pt>
                <c:pt idx="460">
                  <c:v>95.8128357364999</c:v>
                </c:pt>
                <c:pt idx="461">
                  <c:v>95.4679106587503</c:v>
                </c:pt>
                <c:pt idx="462">
                  <c:v>94.6536612948827</c:v>
                </c:pt>
                <c:pt idx="463">
                  <c:v>94.8487418716426</c:v>
                </c:pt>
                <c:pt idx="464">
                  <c:v>93.3859202714165</c:v>
                </c:pt>
                <c:pt idx="465">
                  <c:v>92.7480916030534</c:v>
                </c:pt>
              </c:numCache>
            </c:numRef>
          </c:val>
          <c:smooth val="0"/>
        </c:ser>
        <c:ser>
          <c:idx val="1"/>
          <c:order val="1"/>
          <c:tx>
            <c:strRef>
              <c:f>"Pd"</c:f>
              <c:strCache>
                <c:ptCount val="1"/>
                <c:pt idx="0">
                  <c:v>Pd</c:v>
                </c:pt>
              </c:strCache>
            </c:strRef>
          </c:tx>
          <c:spPr>
            <a:ln w="28575" cap="rnd">
              <a:solidFill>
                <a:schemeClr val="accent2"/>
              </a:solidFill>
              <a:round/>
            </a:ln>
            <a:effectLst/>
          </c:spPr>
          <c:marker>
            <c:symbol val="none"/>
          </c:marker>
          <c:dLbls>
            <c:delete val="1"/>
          </c:dLbls>
          <c:cat>
            <c:numRef>
              <c:f>Data!$A$3:$A$468</c:f>
              <c:numCache>
                <c:formatCode>dd/mm/yyyy</c:formatCode>
                <c:ptCount val="466"/>
                <c:pt idx="0" c:formatCode="dd/mm/yyyy">
                  <c:v>40544</c:v>
                </c:pt>
                <c:pt idx="1" c:formatCode="dd/mm/yyyy">
                  <c:v>40547</c:v>
                </c:pt>
                <c:pt idx="2" c:formatCode="dd/mm/yyyy">
                  <c:v>40548</c:v>
                </c:pt>
                <c:pt idx="3" c:formatCode="dd/mm/yyyy">
                  <c:v>40549</c:v>
                </c:pt>
                <c:pt idx="4" c:formatCode="dd/mm/yyyy">
                  <c:v>40550</c:v>
                </c:pt>
                <c:pt idx="5" c:formatCode="dd/mm/yyyy">
                  <c:v>40553</c:v>
                </c:pt>
                <c:pt idx="6" c:formatCode="dd/mm/yyyy">
                  <c:v>40554</c:v>
                </c:pt>
                <c:pt idx="7" c:formatCode="dd/mm/yyyy">
                  <c:v>40555</c:v>
                </c:pt>
                <c:pt idx="8" c:formatCode="dd/mm/yyyy">
                  <c:v>40556</c:v>
                </c:pt>
                <c:pt idx="9" c:formatCode="dd/mm/yyyy">
                  <c:v>40557</c:v>
                </c:pt>
                <c:pt idx="10" c:formatCode="dd/mm/yyyy">
                  <c:v>40560</c:v>
                </c:pt>
                <c:pt idx="11" c:formatCode="dd/mm/yyyy">
                  <c:v>40561</c:v>
                </c:pt>
                <c:pt idx="12" c:formatCode="dd/mm/yyyy">
                  <c:v>40562</c:v>
                </c:pt>
                <c:pt idx="13" c:formatCode="dd/mm/yyyy">
                  <c:v>40563</c:v>
                </c:pt>
                <c:pt idx="14" c:formatCode="dd/mm/yyyy">
                  <c:v>40564</c:v>
                </c:pt>
                <c:pt idx="15" c:formatCode="dd/mm/yyyy">
                  <c:v>40567</c:v>
                </c:pt>
                <c:pt idx="16" c:formatCode="dd/mm/yyyy">
                  <c:v>40568</c:v>
                </c:pt>
                <c:pt idx="17" c:formatCode="dd/mm/yyyy">
                  <c:v>40569</c:v>
                </c:pt>
                <c:pt idx="18" c:formatCode="dd/mm/yyyy">
                  <c:v>40570</c:v>
                </c:pt>
                <c:pt idx="19" c:formatCode="dd/mm/yyyy">
                  <c:v>40571</c:v>
                </c:pt>
                <c:pt idx="20" c:formatCode="dd/mm/yyyy">
                  <c:v>40574</c:v>
                </c:pt>
                <c:pt idx="21" c:formatCode="dd/mm/yyyy">
                  <c:v>40575</c:v>
                </c:pt>
                <c:pt idx="22" c:formatCode="dd/mm/yyyy">
                  <c:v>40576</c:v>
                </c:pt>
                <c:pt idx="23" c:formatCode="dd/mm/yyyy">
                  <c:v>40577</c:v>
                </c:pt>
                <c:pt idx="24" c:formatCode="dd/mm/yyyy">
                  <c:v>40578</c:v>
                </c:pt>
                <c:pt idx="25" c:formatCode="dd/mm/yyyy">
                  <c:v>40581</c:v>
                </c:pt>
                <c:pt idx="26" c:formatCode="dd/mm/yyyy">
                  <c:v>40582</c:v>
                </c:pt>
                <c:pt idx="27" c:formatCode="dd/mm/yyyy">
                  <c:v>40583</c:v>
                </c:pt>
                <c:pt idx="28" c:formatCode="dd/mm/yyyy">
                  <c:v>40584</c:v>
                </c:pt>
                <c:pt idx="29" c:formatCode="dd/mm/yyyy">
                  <c:v>40585</c:v>
                </c:pt>
                <c:pt idx="30" c:formatCode="dd/mm/yyyy">
                  <c:v>40588</c:v>
                </c:pt>
                <c:pt idx="31" c:formatCode="dd/mm/yyyy">
                  <c:v>40589</c:v>
                </c:pt>
                <c:pt idx="32" c:formatCode="dd/mm/yyyy">
                  <c:v>40590</c:v>
                </c:pt>
                <c:pt idx="33" c:formatCode="dd/mm/yyyy">
                  <c:v>40591</c:v>
                </c:pt>
                <c:pt idx="34" c:formatCode="dd/mm/yyyy">
                  <c:v>40592</c:v>
                </c:pt>
                <c:pt idx="35" c:formatCode="dd/mm/yyyy">
                  <c:v>40595</c:v>
                </c:pt>
                <c:pt idx="36" c:formatCode="dd/mm/yyyy">
                  <c:v>40596</c:v>
                </c:pt>
                <c:pt idx="37" c:formatCode="dd/mm/yyyy">
                  <c:v>40597</c:v>
                </c:pt>
                <c:pt idx="38" c:formatCode="dd/mm/yyyy">
                  <c:v>40598</c:v>
                </c:pt>
                <c:pt idx="39" c:formatCode="dd/mm/yyyy">
                  <c:v>40599</c:v>
                </c:pt>
                <c:pt idx="40" c:formatCode="dd/mm/yyyy">
                  <c:v>40602</c:v>
                </c:pt>
                <c:pt idx="41" c:formatCode="dd/mm/yyyy">
                  <c:v>40603</c:v>
                </c:pt>
                <c:pt idx="42" c:formatCode="dd/mm/yyyy">
                  <c:v>40604</c:v>
                </c:pt>
                <c:pt idx="43" c:formatCode="dd/mm/yyyy">
                  <c:v>40605</c:v>
                </c:pt>
                <c:pt idx="44" c:formatCode="dd/mm/yyyy">
                  <c:v>40606</c:v>
                </c:pt>
                <c:pt idx="45" c:formatCode="dd/mm/yyyy">
                  <c:v>40609</c:v>
                </c:pt>
                <c:pt idx="46" c:formatCode="dd/mm/yyyy">
                  <c:v>40610</c:v>
                </c:pt>
                <c:pt idx="47" c:formatCode="dd/mm/yyyy">
                  <c:v>40611</c:v>
                </c:pt>
                <c:pt idx="48" c:formatCode="dd/mm/yyyy">
                  <c:v>40612</c:v>
                </c:pt>
                <c:pt idx="49" c:formatCode="dd/mm/yyyy">
                  <c:v>40613</c:v>
                </c:pt>
                <c:pt idx="50" c:formatCode="dd/mm/yyyy">
                  <c:v>40616</c:v>
                </c:pt>
                <c:pt idx="51" c:formatCode="dd/mm/yyyy">
                  <c:v>40617</c:v>
                </c:pt>
                <c:pt idx="52" c:formatCode="dd/mm/yyyy">
                  <c:v>40618</c:v>
                </c:pt>
                <c:pt idx="53" c:formatCode="dd/mm/yyyy">
                  <c:v>40619</c:v>
                </c:pt>
                <c:pt idx="54" c:formatCode="dd/mm/yyyy">
                  <c:v>40620</c:v>
                </c:pt>
                <c:pt idx="55" c:formatCode="dd/mm/yyyy">
                  <c:v>40623</c:v>
                </c:pt>
                <c:pt idx="56" c:formatCode="dd/mm/yyyy">
                  <c:v>40624</c:v>
                </c:pt>
                <c:pt idx="57" c:formatCode="dd/mm/yyyy">
                  <c:v>40625</c:v>
                </c:pt>
                <c:pt idx="58" c:formatCode="dd/mm/yyyy">
                  <c:v>40626</c:v>
                </c:pt>
                <c:pt idx="59" c:formatCode="dd/mm/yyyy">
                  <c:v>40627</c:v>
                </c:pt>
                <c:pt idx="60" c:formatCode="dd/mm/yyyy">
                  <c:v>40630</c:v>
                </c:pt>
                <c:pt idx="61" c:formatCode="dd/mm/yyyy">
                  <c:v>40631</c:v>
                </c:pt>
                <c:pt idx="62" c:formatCode="dd/mm/yyyy">
                  <c:v>40632</c:v>
                </c:pt>
                <c:pt idx="63" c:formatCode="dd/mm/yyyy">
                  <c:v>40633</c:v>
                </c:pt>
                <c:pt idx="64" c:formatCode="dd/mm/yyyy">
                  <c:v>40634</c:v>
                </c:pt>
                <c:pt idx="65" c:formatCode="dd/mm/yyyy">
                  <c:v>40637</c:v>
                </c:pt>
                <c:pt idx="66" c:formatCode="dd/mm/yyyy">
                  <c:v>40638</c:v>
                </c:pt>
                <c:pt idx="67" c:formatCode="dd/mm/yyyy">
                  <c:v>40639</c:v>
                </c:pt>
                <c:pt idx="68" c:formatCode="dd/mm/yyyy">
                  <c:v>40640</c:v>
                </c:pt>
                <c:pt idx="69" c:formatCode="dd/mm/yyyy">
                  <c:v>40641</c:v>
                </c:pt>
                <c:pt idx="70" c:formatCode="dd/mm/yyyy">
                  <c:v>40644</c:v>
                </c:pt>
                <c:pt idx="71" c:formatCode="dd/mm/yyyy">
                  <c:v>40645</c:v>
                </c:pt>
                <c:pt idx="72" c:formatCode="dd/mm/yyyy">
                  <c:v>40646</c:v>
                </c:pt>
                <c:pt idx="73" c:formatCode="dd/mm/yyyy">
                  <c:v>40647</c:v>
                </c:pt>
                <c:pt idx="74" c:formatCode="dd/mm/yyyy">
                  <c:v>40648</c:v>
                </c:pt>
                <c:pt idx="75" c:formatCode="dd/mm/yyyy">
                  <c:v>40651</c:v>
                </c:pt>
                <c:pt idx="76" c:formatCode="dd/mm/yyyy">
                  <c:v>40652</c:v>
                </c:pt>
                <c:pt idx="77" c:formatCode="dd/mm/yyyy">
                  <c:v>40653</c:v>
                </c:pt>
                <c:pt idx="78" c:formatCode="dd/mm/yyyy">
                  <c:v>40654</c:v>
                </c:pt>
                <c:pt idx="79" c:formatCode="dd/mm/yyyy">
                  <c:v>40655</c:v>
                </c:pt>
                <c:pt idx="80" c:formatCode="dd/mm/yyyy">
                  <c:v>40658</c:v>
                </c:pt>
                <c:pt idx="81" c:formatCode="dd/mm/yyyy">
                  <c:v>40659</c:v>
                </c:pt>
                <c:pt idx="82" c:formatCode="dd/mm/yyyy">
                  <c:v>40660</c:v>
                </c:pt>
                <c:pt idx="83" c:formatCode="dd/mm/yyyy">
                  <c:v>40661</c:v>
                </c:pt>
                <c:pt idx="84" c:formatCode="dd/mm/yyyy">
                  <c:v>40662</c:v>
                </c:pt>
                <c:pt idx="85" c:formatCode="dd/mm/yyyy">
                  <c:v>40665</c:v>
                </c:pt>
                <c:pt idx="86" c:formatCode="dd/mm/yyyy">
                  <c:v>40666</c:v>
                </c:pt>
                <c:pt idx="87" c:formatCode="dd/mm/yyyy">
                  <c:v>40667</c:v>
                </c:pt>
                <c:pt idx="88" c:formatCode="dd/mm/yyyy">
                  <c:v>40668</c:v>
                </c:pt>
                <c:pt idx="89" c:formatCode="dd/mm/yyyy">
                  <c:v>40669</c:v>
                </c:pt>
                <c:pt idx="90" c:formatCode="dd/mm/yyyy">
                  <c:v>40672</c:v>
                </c:pt>
                <c:pt idx="91" c:formatCode="dd/mm/yyyy">
                  <c:v>40673</c:v>
                </c:pt>
                <c:pt idx="92" c:formatCode="dd/mm/yyyy">
                  <c:v>40674</c:v>
                </c:pt>
                <c:pt idx="93" c:formatCode="dd/mm/yyyy">
                  <c:v>40675</c:v>
                </c:pt>
                <c:pt idx="94" c:formatCode="dd/mm/yyyy">
                  <c:v>40676</c:v>
                </c:pt>
                <c:pt idx="95" c:formatCode="dd/mm/yyyy">
                  <c:v>40679</c:v>
                </c:pt>
                <c:pt idx="96" c:formatCode="dd/mm/yyyy">
                  <c:v>40680</c:v>
                </c:pt>
                <c:pt idx="97" c:formatCode="dd/mm/yyyy">
                  <c:v>40681</c:v>
                </c:pt>
                <c:pt idx="98" c:formatCode="dd/mm/yyyy">
                  <c:v>40682</c:v>
                </c:pt>
                <c:pt idx="99" c:formatCode="dd/mm/yyyy">
                  <c:v>40683</c:v>
                </c:pt>
                <c:pt idx="100" c:formatCode="dd/mm/yyyy">
                  <c:v>40686</c:v>
                </c:pt>
                <c:pt idx="101" c:formatCode="dd/mm/yyyy">
                  <c:v>40687</c:v>
                </c:pt>
                <c:pt idx="102" c:formatCode="dd/mm/yyyy">
                  <c:v>40688</c:v>
                </c:pt>
                <c:pt idx="103" c:formatCode="dd/mm/yyyy">
                  <c:v>40689</c:v>
                </c:pt>
                <c:pt idx="104" c:formatCode="dd/mm/yyyy">
                  <c:v>40690</c:v>
                </c:pt>
                <c:pt idx="105" c:formatCode="dd/mm/yyyy">
                  <c:v>40693</c:v>
                </c:pt>
                <c:pt idx="106" c:formatCode="dd/mm/yyyy">
                  <c:v>40694</c:v>
                </c:pt>
                <c:pt idx="107" c:formatCode="dd/mm/yyyy">
                  <c:v>40695</c:v>
                </c:pt>
                <c:pt idx="108" c:formatCode="dd/mm/yyyy">
                  <c:v>40696</c:v>
                </c:pt>
                <c:pt idx="109" c:formatCode="dd/mm/yyyy">
                  <c:v>40697</c:v>
                </c:pt>
                <c:pt idx="110" c:formatCode="dd/mm/yyyy">
                  <c:v>40700</c:v>
                </c:pt>
                <c:pt idx="111" c:formatCode="dd/mm/yyyy">
                  <c:v>40701</c:v>
                </c:pt>
                <c:pt idx="112" c:formatCode="dd/mm/yyyy">
                  <c:v>40702</c:v>
                </c:pt>
                <c:pt idx="113" c:formatCode="dd/mm/yyyy">
                  <c:v>40703</c:v>
                </c:pt>
                <c:pt idx="114" c:formatCode="dd/mm/yyyy">
                  <c:v>40704</c:v>
                </c:pt>
                <c:pt idx="115" c:formatCode="dd/mm/yyyy">
                  <c:v>40707</c:v>
                </c:pt>
                <c:pt idx="116" c:formatCode="dd/mm/yyyy">
                  <c:v>40708</c:v>
                </c:pt>
                <c:pt idx="117" c:formatCode="dd/mm/yyyy">
                  <c:v>40709</c:v>
                </c:pt>
                <c:pt idx="118" c:formatCode="dd/mm/yyyy">
                  <c:v>40710</c:v>
                </c:pt>
                <c:pt idx="119" c:formatCode="dd/mm/yyyy">
                  <c:v>40711</c:v>
                </c:pt>
                <c:pt idx="120" c:formatCode="dd/mm/yyyy">
                  <c:v>40714</c:v>
                </c:pt>
                <c:pt idx="121" c:formatCode="dd/mm/yyyy">
                  <c:v>40715</c:v>
                </c:pt>
                <c:pt idx="122" c:formatCode="dd/mm/yyyy">
                  <c:v>40716</c:v>
                </c:pt>
                <c:pt idx="123" c:formatCode="dd/mm/yyyy">
                  <c:v>40717</c:v>
                </c:pt>
                <c:pt idx="124" c:formatCode="dd/mm/yyyy">
                  <c:v>40718</c:v>
                </c:pt>
                <c:pt idx="125" c:formatCode="dd/mm/yyyy">
                  <c:v>40721</c:v>
                </c:pt>
                <c:pt idx="126" c:formatCode="dd/mm/yyyy">
                  <c:v>40722</c:v>
                </c:pt>
                <c:pt idx="127" c:formatCode="dd/mm/yyyy">
                  <c:v>40723</c:v>
                </c:pt>
                <c:pt idx="128" c:formatCode="dd/mm/yyyy">
                  <c:v>40724</c:v>
                </c:pt>
                <c:pt idx="129" c:formatCode="dd/mm/yyyy">
                  <c:v>40725</c:v>
                </c:pt>
                <c:pt idx="130" c:formatCode="dd/mm/yyyy">
                  <c:v>40728</c:v>
                </c:pt>
                <c:pt idx="131" c:formatCode="dd/mm/yyyy">
                  <c:v>40729</c:v>
                </c:pt>
                <c:pt idx="132" c:formatCode="dd/mm/yyyy">
                  <c:v>40730</c:v>
                </c:pt>
                <c:pt idx="133" c:formatCode="dd/mm/yyyy">
                  <c:v>40731</c:v>
                </c:pt>
                <c:pt idx="134" c:formatCode="dd/mm/yyyy">
                  <c:v>40732</c:v>
                </c:pt>
                <c:pt idx="135" c:formatCode="dd/mm/yyyy">
                  <c:v>40735</c:v>
                </c:pt>
                <c:pt idx="136" c:formatCode="dd/mm/yyyy">
                  <c:v>40736</c:v>
                </c:pt>
                <c:pt idx="137" c:formatCode="dd/mm/yyyy">
                  <c:v>40737</c:v>
                </c:pt>
                <c:pt idx="138" c:formatCode="dd/mm/yyyy">
                  <c:v>40738</c:v>
                </c:pt>
                <c:pt idx="139" c:formatCode="dd/mm/yyyy">
                  <c:v>40739</c:v>
                </c:pt>
                <c:pt idx="140" c:formatCode="dd/mm/yyyy">
                  <c:v>40742</c:v>
                </c:pt>
                <c:pt idx="141" c:formatCode="dd/mm/yyyy">
                  <c:v>40743</c:v>
                </c:pt>
                <c:pt idx="142" c:formatCode="dd/mm/yyyy">
                  <c:v>40744</c:v>
                </c:pt>
                <c:pt idx="143" c:formatCode="dd/mm/yyyy">
                  <c:v>40745</c:v>
                </c:pt>
                <c:pt idx="144" c:formatCode="dd/mm/yyyy">
                  <c:v>40746</c:v>
                </c:pt>
                <c:pt idx="145" c:formatCode="dd/mm/yyyy">
                  <c:v>40749</c:v>
                </c:pt>
                <c:pt idx="146" c:formatCode="dd/mm/yyyy">
                  <c:v>40750</c:v>
                </c:pt>
                <c:pt idx="147" c:formatCode="dd/mm/yyyy">
                  <c:v>40751</c:v>
                </c:pt>
                <c:pt idx="148" c:formatCode="dd/mm/yyyy">
                  <c:v>40752</c:v>
                </c:pt>
                <c:pt idx="149" c:formatCode="dd/mm/yyyy">
                  <c:v>40753</c:v>
                </c:pt>
                <c:pt idx="150" c:formatCode="dd/mm/yyyy">
                  <c:v>40756</c:v>
                </c:pt>
                <c:pt idx="151" c:formatCode="dd/mm/yyyy">
                  <c:v>40757</c:v>
                </c:pt>
                <c:pt idx="152" c:formatCode="dd/mm/yyyy">
                  <c:v>40758</c:v>
                </c:pt>
                <c:pt idx="153" c:formatCode="dd/mm/yyyy">
                  <c:v>40759</c:v>
                </c:pt>
                <c:pt idx="154" c:formatCode="dd/mm/yyyy">
                  <c:v>40760</c:v>
                </c:pt>
                <c:pt idx="155" c:formatCode="dd/mm/yyyy">
                  <c:v>40763</c:v>
                </c:pt>
                <c:pt idx="156" c:formatCode="dd/mm/yyyy">
                  <c:v>40764</c:v>
                </c:pt>
                <c:pt idx="157" c:formatCode="dd/mm/yyyy">
                  <c:v>40765</c:v>
                </c:pt>
                <c:pt idx="158" c:formatCode="dd/mm/yyyy">
                  <c:v>40766</c:v>
                </c:pt>
                <c:pt idx="159" c:formatCode="dd/mm/yyyy">
                  <c:v>40767</c:v>
                </c:pt>
                <c:pt idx="160" c:formatCode="dd/mm/yyyy">
                  <c:v>40770</c:v>
                </c:pt>
                <c:pt idx="161" c:formatCode="dd/mm/yyyy">
                  <c:v>40771</c:v>
                </c:pt>
                <c:pt idx="162" c:formatCode="dd/mm/yyyy">
                  <c:v>40772</c:v>
                </c:pt>
                <c:pt idx="163" c:formatCode="dd/mm/yyyy">
                  <c:v>40773</c:v>
                </c:pt>
                <c:pt idx="164" c:formatCode="dd/mm/yyyy">
                  <c:v>40774</c:v>
                </c:pt>
                <c:pt idx="165" c:formatCode="dd/mm/yyyy">
                  <c:v>40777</c:v>
                </c:pt>
                <c:pt idx="166" c:formatCode="dd/mm/yyyy">
                  <c:v>40778</c:v>
                </c:pt>
                <c:pt idx="167" c:formatCode="dd/mm/yyyy">
                  <c:v>40779</c:v>
                </c:pt>
                <c:pt idx="168" c:formatCode="dd/mm/yyyy">
                  <c:v>40780</c:v>
                </c:pt>
                <c:pt idx="169" c:formatCode="dd/mm/yyyy">
                  <c:v>40781</c:v>
                </c:pt>
                <c:pt idx="170" c:formatCode="dd/mm/yyyy">
                  <c:v>40784</c:v>
                </c:pt>
                <c:pt idx="171" c:formatCode="dd/mm/yyyy">
                  <c:v>40785</c:v>
                </c:pt>
                <c:pt idx="172" c:formatCode="dd/mm/yyyy">
                  <c:v>40786</c:v>
                </c:pt>
                <c:pt idx="173" c:formatCode="dd/mm/yyyy">
                  <c:v>40787</c:v>
                </c:pt>
                <c:pt idx="174" c:formatCode="dd/mm/yyyy">
                  <c:v>40788</c:v>
                </c:pt>
                <c:pt idx="175" c:formatCode="dd/mm/yyyy">
                  <c:v>40791</c:v>
                </c:pt>
                <c:pt idx="176" c:formatCode="dd/mm/yyyy">
                  <c:v>40792</c:v>
                </c:pt>
                <c:pt idx="177" c:formatCode="dd/mm/yyyy">
                  <c:v>40793</c:v>
                </c:pt>
                <c:pt idx="178" c:formatCode="dd/mm/yyyy">
                  <c:v>40794</c:v>
                </c:pt>
                <c:pt idx="179" c:formatCode="dd/mm/yyyy">
                  <c:v>40795</c:v>
                </c:pt>
                <c:pt idx="180" c:formatCode="dd/mm/yyyy">
                  <c:v>40798</c:v>
                </c:pt>
                <c:pt idx="181" c:formatCode="dd/mm/yyyy">
                  <c:v>40799</c:v>
                </c:pt>
                <c:pt idx="182" c:formatCode="dd/mm/yyyy">
                  <c:v>40800</c:v>
                </c:pt>
                <c:pt idx="183" c:formatCode="dd/mm/yyyy">
                  <c:v>40801</c:v>
                </c:pt>
                <c:pt idx="184" c:formatCode="dd/mm/yyyy">
                  <c:v>40802</c:v>
                </c:pt>
                <c:pt idx="185" c:formatCode="dd/mm/yyyy">
                  <c:v>40805</c:v>
                </c:pt>
                <c:pt idx="186" c:formatCode="dd/mm/yyyy">
                  <c:v>40806</c:v>
                </c:pt>
                <c:pt idx="187" c:formatCode="dd/mm/yyyy">
                  <c:v>40807</c:v>
                </c:pt>
                <c:pt idx="188" c:formatCode="dd/mm/yyyy">
                  <c:v>40808</c:v>
                </c:pt>
                <c:pt idx="189" c:formatCode="dd/mm/yyyy">
                  <c:v>40809</c:v>
                </c:pt>
                <c:pt idx="190" c:formatCode="dd/mm/yyyy">
                  <c:v>40812</c:v>
                </c:pt>
                <c:pt idx="191" c:formatCode="dd/mm/yyyy">
                  <c:v>40813</c:v>
                </c:pt>
                <c:pt idx="192" c:formatCode="dd/mm/yyyy">
                  <c:v>40814</c:v>
                </c:pt>
                <c:pt idx="193" c:formatCode="dd/mm/yyyy">
                  <c:v>40815</c:v>
                </c:pt>
                <c:pt idx="194" c:formatCode="dd/mm/yyyy">
                  <c:v>40816</c:v>
                </c:pt>
                <c:pt idx="195" c:formatCode="dd/mm/yyyy">
                  <c:v>40819</c:v>
                </c:pt>
                <c:pt idx="196" c:formatCode="dd/mm/yyyy">
                  <c:v>40820</c:v>
                </c:pt>
                <c:pt idx="197" c:formatCode="dd/mm/yyyy">
                  <c:v>40821</c:v>
                </c:pt>
                <c:pt idx="198" c:formatCode="dd/mm/yyyy">
                  <c:v>40822</c:v>
                </c:pt>
                <c:pt idx="199" c:formatCode="dd/mm/yyyy">
                  <c:v>40823</c:v>
                </c:pt>
                <c:pt idx="200" c:formatCode="dd/mm/yyyy">
                  <c:v>40826</c:v>
                </c:pt>
                <c:pt idx="201" c:formatCode="dd/mm/yyyy">
                  <c:v>40827</c:v>
                </c:pt>
                <c:pt idx="202" c:formatCode="dd/mm/yyyy">
                  <c:v>40828</c:v>
                </c:pt>
                <c:pt idx="203" c:formatCode="dd/mm/yyyy">
                  <c:v>40829</c:v>
                </c:pt>
                <c:pt idx="204" c:formatCode="dd/mm/yyyy">
                  <c:v>40830</c:v>
                </c:pt>
                <c:pt idx="205" c:formatCode="dd/mm/yyyy">
                  <c:v>40833</c:v>
                </c:pt>
                <c:pt idx="206" c:formatCode="dd/mm/yyyy">
                  <c:v>40834</c:v>
                </c:pt>
                <c:pt idx="207" c:formatCode="dd/mm/yyyy">
                  <c:v>40835</c:v>
                </c:pt>
                <c:pt idx="208" c:formatCode="dd/mm/yyyy">
                  <c:v>40836</c:v>
                </c:pt>
                <c:pt idx="209" c:formatCode="dd/mm/yyyy">
                  <c:v>40837</c:v>
                </c:pt>
                <c:pt idx="210" c:formatCode="dd/mm/yyyy">
                  <c:v>40840</c:v>
                </c:pt>
                <c:pt idx="211" c:formatCode="dd/mm/yyyy">
                  <c:v>40841</c:v>
                </c:pt>
                <c:pt idx="212" c:formatCode="dd/mm/yyyy">
                  <c:v>40842</c:v>
                </c:pt>
                <c:pt idx="213" c:formatCode="dd/mm/yyyy">
                  <c:v>40843</c:v>
                </c:pt>
                <c:pt idx="214" c:formatCode="dd/mm/yyyy">
                  <c:v>40844</c:v>
                </c:pt>
                <c:pt idx="215" c:formatCode="dd/mm/yyyy">
                  <c:v>40847</c:v>
                </c:pt>
                <c:pt idx="216" c:formatCode="dd/mm/yyyy">
                  <c:v>40848</c:v>
                </c:pt>
                <c:pt idx="217" c:formatCode="dd/mm/yyyy">
                  <c:v>40849</c:v>
                </c:pt>
                <c:pt idx="218" c:formatCode="dd/mm/yyyy">
                  <c:v>40850</c:v>
                </c:pt>
                <c:pt idx="219" c:formatCode="dd/mm/yyyy">
                  <c:v>40851</c:v>
                </c:pt>
                <c:pt idx="220" c:formatCode="dd/mm/yyyy">
                  <c:v>40854</c:v>
                </c:pt>
                <c:pt idx="221" c:formatCode="dd/mm/yyyy">
                  <c:v>40855</c:v>
                </c:pt>
                <c:pt idx="222" c:formatCode="dd/mm/yyyy">
                  <c:v>40856</c:v>
                </c:pt>
                <c:pt idx="223" c:formatCode="dd/mm/yyyy">
                  <c:v>40857</c:v>
                </c:pt>
                <c:pt idx="224" c:formatCode="dd/mm/yyyy">
                  <c:v>40858</c:v>
                </c:pt>
                <c:pt idx="225" c:formatCode="dd/mm/yyyy">
                  <c:v>40861</c:v>
                </c:pt>
                <c:pt idx="226" c:formatCode="dd/mm/yyyy">
                  <c:v>40862</c:v>
                </c:pt>
                <c:pt idx="227" c:formatCode="dd/mm/yyyy">
                  <c:v>40863</c:v>
                </c:pt>
                <c:pt idx="228" c:formatCode="dd/mm/yyyy">
                  <c:v>40864</c:v>
                </c:pt>
                <c:pt idx="229" c:formatCode="dd/mm/yyyy">
                  <c:v>40865</c:v>
                </c:pt>
                <c:pt idx="230" c:formatCode="dd/mm/yyyy">
                  <c:v>40868</c:v>
                </c:pt>
                <c:pt idx="231" c:formatCode="dd/mm/yyyy">
                  <c:v>40869</c:v>
                </c:pt>
                <c:pt idx="232" c:formatCode="dd/mm/yyyy">
                  <c:v>40870</c:v>
                </c:pt>
                <c:pt idx="233" c:formatCode="dd/mm/yyyy">
                  <c:v>40871</c:v>
                </c:pt>
                <c:pt idx="234" c:formatCode="dd/mm/yyyy">
                  <c:v>40872</c:v>
                </c:pt>
                <c:pt idx="235" c:formatCode="dd/mm/yyyy">
                  <c:v>40875</c:v>
                </c:pt>
                <c:pt idx="236" c:formatCode="dd/mm/yyyy">
                  <c:v>40876</c:v>
                </c:pt>
                <c:pt idx="237" c:formatCode="dd/mm/yyyy">
                  <c:v>40877</c:v>
                </c:pt>
                <c:pt idx="238" c:formatCode="dd/mm/yyyy">
                  <c:v>40878</c:v>
                </c:pt>
                <c:pt idx="239" c:formatCode="dd/mm/yyyy">
                  <c:v>40879</c:v>
                </c:pt>
                <c:pt idx="240" c:formatCode="dd/mm/yyyy">
                  <c:v>40882</c:v>
                </c:pt>
                <c:pt idx="241" c:formatCode="dd/mm/yyyy">
                  <c:v>40883</c:v>
                </c:pt>
                <c:pt idx="242" c:formatCode="dd/mm/yyyy">
                  <c:v>40884</c:v>
                </c:pt>
                <c:pt idx="243" c:formatCode="dd/mm/yyyy">
                  <c:v>40885</c:v>
                </c:pt>
                <c:pt idx="244" c:formatCode="dd/mm/yyyy">
                  <c:v>40886</c:v>
                </c:pt>
                <c:pt idx="245" c:formatCode="dd/mm/yyyy">
                  <c:v>40889</c:v>
                </c:pt>
                <c:pt idx="246" c:formatCode="dd/mm/yyyy">
                  <c:v>40890</c:v>
                </c:pt>
                <c:pt idx="247" c:formatCode="dd/mm/yyyy">
                  <c:v>40891</c:v>
                </c:pt>
                <c:pt idx="248" c:formatCode="dd/mm/yyyy">
                  <c:v>40892</c:v>
                </c:pt>
                <c:pt idx="249" c:formatCode="dd/mm/yyyy">
                  <c:v>40893</c:v>
                </c:pt>
                <c:pt idx="250" c:formatCode="dd/mm/yyyy">
                  <c:v>40896</c:v>
                </c:pt>
                <c:pt idx="251" c:formatCode="dd/mm/yyyy">
                  <c:v>40897</c:v>
                </c:pt>
                <c:pt idx="252" c:formatCode="dd/mm/yyyy">
                  <c:v>40898</c:v>
                </c:pt>
                <c:pt idx="253" c:formatCode="dd/mm/yyyy">
                  <c:v>40899</c:v>
                </c:pt>
                <c:pt idx="254" c:formatCode="dd/mm/yyyy">
                  <c:v>40900</c:v>
                </c:pt>
                <c:pt idx="255" c:formatCode="dd/mm/yyyy">
                  <c:v>40903</c:v>
                </c:pt>
                <c:pt idx="256" c:formatCode="dd/mm/yyyy">
                  <c:v>40904</c:v>
                </c:pt>
                <c:pt idx="257" c:formatCode="dd/mm/yyyy">
                  <c:v>40905</c:v>
                </c:pt>
                <c:pt idx="258" c:formatCode="dd/mm/yyyy">
                  <c:v>40906</c:v>
                </c:pt>
                <c:pt idx="259" c:formatCode="dd/mm/yyyy">
                  <c:v>40907</c:v>
                </c:pt>
                <c:pt idx="260" c:formatCode="dd/mm/yyyy">
                  <c:v>40910</c:v>
                </c:pt>
                <c:pt idx="261" c:formatCode="dd/mm/yyyy">
                  <c:v>40911</c:v>
                </c:pt>
                <c:pt idx="262" c:formatCode="dd/mm/yyyy">
                  <c:v>40912</c:v>
                </c:pt>
                <c:pt idx="263" c:formatCode="dd/mm/yyyy">
                  <c:v>40913</c:v>
                </c:pt>
                <c:pt idx="264" c:formatCode="dd/mm/yyyy">
                  <c:v>40914</c:v>
                </c:pt>
                <c:pt idx="265" c:formatCode="dd/mm/yyyy">
                  <c:v>40917</c:v>
                </c:pt>
                <c:pt idx="266" c:formatCode="dd/mm/yyyy">
                  <c:v>40918</c:v>
                </c:pt>
                <c:pt idx="267" c:formatCode="dd/mm/yyyy">
                  <c:v>40919</c:v>
                </c:pt>
                <c:pt idx="268" c:formatCode="dd/mm/yyyy">
                  <c:v>40920</c:v>
                </c:pt>
                <c:pt idx="269" c:formatCode="dd/mm/yyyy">
                  <c:v>40921</c:v>
                </c:pt>
                <c:pt idx="270" c:formatCode="dd/mm/yyyy">
                  <c:v>40924</c:v>
                </c:pt>
                <c:pt idx="271" c:formatCode="dd/mm/yyyy">
                  <c:v>40925</c:v>
                </c:pt>
                <c:pt idx="272" c:formatCode="dd/mm/yyyy">
                  <c:v>40926</c:v>
                </c:pt>
                <c:pt idx="273" c:formatCode="dd/mm/yyyy">
                  <c:v>40927</c:v>
                </c:pt>
                <c:pt idx="274" c:formatCode="dd/mm/yyyy">
                  <c:v>40928</c:v>
                </c:pt>
                <c:pt idx="275" c:formatCode="dd/mm/yyyy">
                  <c:v>40931</c:v>
                </c:pt>
                <c:pt idx="276" c:formatCode="dd/mm/yyyy">
                  <c:v>40932</c:v>
                </c:pt>
                <c:pt idx="277" c:formatCode="dd/mm/yyyy">
                  <c:v>40933</c:v>
                </c:pt>
                <c:pt idx="278" c:formatCode="dd/mm/yyyy">
                  <c:v>40934</c:v>
                </c:pt>
                <c:pt idx="279" c:formatCode="dd/mm/yyyy">
                  <c:v>40935</c:v>
                </c:pt>
                <c:pt idx="280" c:formatCode="dd/mm/yyyy">
                  <c:v>40938</c:v>
                </c:pt>
                <c:pt idx="281" c:formatCode="dd/mm/yyyy">
                  <c:v>40939</c:v>
                </c:pt>
                <c:pt idx="282" c:formatCode="dd/mm/yyyy">
                  <c:v>40940</c:v>
                </c:pt>
                <c:pt idx="283" c:formatCode="dd/mm/yyyy">
                  <c:v>40941</c:v>
                </c:pt>
                <c:pt idx="284" c:formatCode="dd/mm/yyyy">
                  <c:v>40942</c:v>
                </c:pt>
                <c:pt idx="285" c:formatCode="dd/mm/yyyy">
                  <c:v>40945</c:v>
                </c:pt>
                <c:pt idx="286" c:formatCode="dd/mm/yyyy">
                  <c:v>40946</c:v>
                </c:pt>
                <c:pt idx="287" c:formatCode="dd/mm/yyyy">
                  <c:v>40947</c:v>
                </c:pt>
                <c:pt idx="288" c:formatCode="dd/mm/yyyy">
                  <c:v>40948</c:v>
                </c:pt>
                <c:pt idx="289" c:formatCode="dd/mm/yyyy">
                  <c:v>40949</c:v>
                </c:pt>
                <c:pt idx="290" c:formatCode="dd/mm/yyyy">
                  <c:v>40952</c:v>
                </c:pt>
                <c:pt idx="291" c:formatCode="dd/mm/yyyy">
                  <c:v>40953</c:v>
                </c:pt>
                <c:pt idx="292" c:formatCode="dd/mm/yyyy">
                  <c:v>40954</c:v>
                </c:pt>
                <c:pt idx="293" c:formatCode="dd/mm/yyyy">
                  <c:v>40955</c:v>
                </c:pt>
                <c:pt idx="294" c:formatCode="dd/mm/yyyy">
                  <c:v>40956</c:v>
                </c:pt>
                <c:pt idx="295" c:formatCode="dd/mm/yyyy">
                  <c:v>40959</c:v>
                </c:pt>
                <c:pt idx="296" c:formatCode="dd/mm/yyyy">
                  <c:v>40960</c:v>
                </c:pt>
                <c:pt idx="297" c:formatCode="dd/mm/yyyy">
                  <c:v>40961</c:v>
                </c:pt>
                <c:pt idx="298" c:formatCode="dd/mm/yyyy">
                  <c:v>40962</c:v>
                </c:pt>
                <c:pt idx="299" c:formatCode="dd/mm/yyyy">
                  <c:v>40963</c:v>
                </c:pt>
                <c:pt idx="300" c:formatCode="dd/mm/yyyy">
                  <c:v>40966</c:v>
                </c:pt>
                <c:pt idx="301" c:formatCode="dd/mm/yyyy">
                  <c:v>40967</c:v>
                </c:pt>
                <c:pt idx="302" c:formatCode="dd/mm/yyyy">
                  <c:v>40968</c:v>
                </c:pt>
                <c:pt idx="303" c:formatCode="dd/mm/yyyy">
                  <c:v>40969</c:v>
                </c:pt>
                <c:pt idx="304" c:formatCode="dd/mm/yyyy">
                  <c:v>40970</c:v>
                </c:pt>
                <c:pt idx="305" c:formatCode="dd/mm/yyyy">
                  <c:v>40973</c:v>
                </c:pt>
                <c:pt idx="306" c:formatCode="dd/mm/yyyy">
                  <c:v>40974</c:v>
                </c:pt>
                <c:pt idx="307" c:formatCode="dd/mm/yyyy">
                  <c:v>40975</c:v>
                </c:pt>
                <c:pt idx="308" c:formatCode="dd/mm/yyyy">
                  <c:v>40976</c:v>
                </c:pt>
                <c:pt idx="309" c:formatCode="dd/mm/yyyy">
                  <c:v>40977</c:v>
                </c:pt>
                <c:pt idx="310" c:formatCode="dd/mm/yyyy">
                  <c:v>40980</c:v>
                </c:pt>
                <c:pt idx="311" c:formatCode="dd/mm/yyyy">
                  <c:v>40981</c:v>
                </c:pt>
                <c:pt idx="312" c:formatCode="dd/mm/yyyy">
                  <c:v>40982</c:v>
                </c:pt>
                <c:pt idx="313" c:formatCode="dd/mm/yyyy">
                  <c:v>40983</c:v>
                </c:pt>
                <c:pt idx="314" c:formatCode="dd/mm/yyyy">
                  <c:v>40984</c:v>
                </c:pt>
                <c:pt idx="315" c:formatCode="dd/mm/yyyy">
                  <c:v>40987</c:v>
                </c:pt>
                <c:pt idx="316" c:formatCode="dd/mm/yyyy">
                  <c:v>40988</c:v>
                </c:pt>
                <c:pt idx="317" c:formatCode="dd/mm/yyyy">
                  <c:v>40989</c:v>
                </c:pt>
                <c:pt idx="318" c:formatCode="dd/mm/yyyy">
                  <c:v>40990</c:v>
                </c:pt>
                <c:pt idx="319" c:formatCode="dd/mm/yyyy">
                  <c:v>40991</c:v>
                </c:pt>
                <c:pt idx="320" c:formatCode="dd/mm/yyyy">
                  <c:v>40994</c:v>
                </c:pt>
                <c:pt idx="321" c:formatCode="dd/mm/yyyy">
                  <c:v>40995</c:v>
                </c:pt>
                <c:pt idx="322" c:formatCode="dd/mm/yyyy">
                  <c:v>40996</c:v>
                </c:pt>
                <c:pt idx="323" c:formatCode="dd/mm/yyyy">
                  <c:v>40997</c:v>
                </c:pt>
                <c:pt idx="324" c:formatCode="dd/mm/yyyy">
                  <c:v>40998</c:v>
                </c:pt>
                <c:pt idx="325" c:formatCode="dd/mm/yyyy">
                  <c:v>41001</c:v>
                </c:pt>
                <c:pt idx="326" c:formatCode="dd/mm/yyyy">
                  <c:v>41002</c:v>
                </c:pt>
                <c:pt idx="327" c:formatCode="dd/mm/yyyy">
                  <c:v>41003</c:v>
                </c:pt>
                <c:pt idx="328" c:formatCode="dd/mm/yyyy">
                  <c:v>41004</c:v>
                </c:pt>
                <c:pt idx="329" c:formatCode="dd/mm/yyyy">
                  <c:v>41005</c:v>
                </c:pt>
                <c:pt idx="330" c:formatCode="dd/mm/yyyy">
                  <c:v>41008</c:v>
                </c:pt>
                <c:pt idx="331" c:formatCode="dd/mm/yyyy">
                  <c:v>41009</c:v>
                </c:pt>
                <c:pt idx="332" c:formatCode="dd/mm/yyyy">
                  <c:v>41010</c:v>
                </c:pt>
                <c:pt idx="333" c:formatCode="dd/mm/yyyy">
                  <c:v>41011</c:v>
                </c:pt>
                <c:pt idx="334" c:formatCode="dd/mm/yyyy">
                  <c:v>41012</c:v>
                </c:pt>
                <c:pt idx="335" c:formatCode="dd/mm/yyyy">
                  <c:v>41015</c:v>
                </c:pt>
                <c:pt idx="336" c:formatCode="dd/mm/yyyy">
                  <c:v>41016</c:v>
                </c:pt>
                <c:pt idx="337" c:formatCode="dd/mm/yyyy">
                  <c:v>41017</c:v>
                </c:pt>
                <c:pt idx="338" c:formatCode="dd/mm/yyyy">
                  <c:v>41018</c:v>
                </c:pt>
                <c:pt idx="339" c:formatCode="dd/mm/yyyy">
                  <c:v>41019</c:v>
                </c:pt>
                <c:pt idx="340" c:formatCode="dd/mm/yyyy">
                  <c:v>41022</c:v>
                </c:pt>
                <c:pt idx="341" c:formatCode="dd/mm/yyyy">
                  <c:v>41023</c:v>
                </c:pt>
                <c:pt idx="342" c:formatCode="dd/mm/yyyy">
                  <c:v>41024</c:v>
                </c:pt>
                <c:pt idx="343" c:formatCode="dd/mm/yyyy">
                  <c:v>41025</c:v>
                </c:pt>
                <c:pt idx="344" c:formatCode="dd/mm/yyyy">
                  <c:v>41026</c:v>
                </c:pt>
                <c:pt idx="345" c:formatCode="dd/mm/yyyy">
                  <c:v>41029</c:v>
                </c:pt>
                <c:pt idx="346" c:formatCode="dd/mm/yyyy">
                  <c:v>41030</c:v>
                </c:pt>
                <c:pt idx="347" c:formatCode="dd/mm/yyyy">
                  <c:v>41031</c:v>
                </c:pt>
                <c:pt idx="348" c:formatCode="dd/mm/yyyy">
                  <c:v>41032</c:v>
                </c:pt>
                <c:pt idx="349" c:formatCode="dd/mm/yyyy">
                  <c:v>41033</c:v>
                </c:pt>
                <c:pt idx="350" c:formatCode="dd/mm/yyyy">
                  <c:v>41036</c:v>
                </c:pt>
                <c:pt idx="351" c:formatCode="dd/mm/yyyy">
                  <c:v>41037</c:v>
                </c:pt>
                <c:pt idx="352" c:formatCode="dd/mm/yyyy">
                  <c:v>41038</c:v>
                </c:pt>
                <c:pt idx="353" c:formatCode="dd/mm/yyyy">
                  <c:v>41039</c:v>
                </c:pt>
                <c:pt idx="354" c:formatCode="dd/mm/yyyy">
                  <c:v>41040</c:v>
                </c:pt>
                <c:pt idx="355" c:formatCode="dd/mm/yyyy">
                  <c:v>41043</c:v>
                </c:pt>
                <c:pt idx="356" c:formatCode="dd/mm/yyyy">
                  <c:v>41044</c:v>
                </c:pt>
                <c:pt idx="357" c:formatCode="dd/mm/yyyy">
                  <c:v>41045</c:v>
                </c:pt>
                <c:pt idx="358" c:formatCode="dd/mm/yyyy">
                  <c:v>41046</c:v>
                </c:pt>
                <c:pt idx="359" c:formatCode="dd/mm/yyyy">
                  <c:v>41047</c:v>
                </c:pt>
                <c:pt idx="360" c:formatCode="dd/mm/yyyy">
                  <c:v>41050</c:v>
                </c:pt>
                <c:pt idx="361" c:formatCode="dd/mm/yyyy">
                  <c:v>41051</c:v>
                </c:pt>
                <c:pt idx="362" c:formatCode="dd/mm/yyyy">
                  <c:v>41052</c:v>
                </c:pt>
                <c:pt idx="363" c:formatCode="dd/mm/yyyy">
                  <c:v>41053</c:v>
                </c:pt>
                <c:pt idx="364" c:formatCode="dd/mm/yyyy">
                  <c:v>41054</c:v>
                </c:pt>
                <c:pt idx="365" c:formatCode="dd/mm/yyyy">
                  <c:v>41057</c:v>
                </c:pt>
                <c:pt idx="366" c:formatCode="dd/mm/yyyy">
                  <c:v>41058</c:v>
                </c:pt>
                <c:pt idx="367" c:formatCode="dd/mm/yyyy">
                  <c:v>41059</c:v>
                </c:pt>
                <c:pt idx="368" c:formatCode="dd/mm/yyyy">
                  <c:v>41060</c:v>
                </c:pt>
                <c:pt idx="369" c:formatCode="dd/mm/yyyy">
                  <c:v>41061</c:v>
                </c:pt>
                <c:pt idx="370" c:formatCode="dd/mm/yyyy">
                  <c:v>41064</c:v>
                </c:pt>
                <c:pt idx="371" c:formatCode="dd/mm/yyyy">
                  <c:v>41065</c:v>
                </c:pt>
                <c:pt idx="372" c:formatCode="dd/mm/yyyy">
                  <c:v>41066</c:v>
                </c:pt>
                <c:pt idx="373" c:formatCode="dd/mm/yyyy">
                  <c:v>41067</c:v>
                </c:pt>
                <c:pt idx="374" c:formatCode="dd/mm/yyyy">
                  <c:v>41068</c:v>
                </c:pt>
                <c:pt idx="375" c:formatCode="dd/mm/yyyy">
                  <c:v>41071</c:v>
                </c:pt>
                <c:pt idx="376" c:formatCode="dd/mm/yyyy">
                  <c:v>41072</c:v>
                </c:pt>
                <c:pt idx="377" c:formatCode="dd/mm/yyyy">
                  <c:v>41073</c:v>
                </c:pt>
                <c:pt idx="378" c:formatCode="dd/mm/yyyy">
                  <c:v>41074</c:v>
                </c:pt>
                <c:pt idx="379" c:formatCode="dd/mm/yyyy">
                  <c:v>41075</c:v>
                </c:pt>
                <c:pt idx="380" c:formatCode="dd/mm/yyyy">
                  <c:v>41078</c:v>
                </c:pt>
                <c:pt idx="381" c:formatCode="dd/mm/yyyy">
                  <c:v>41079</c:v>
                </c:pt>
                <c:pt idx="382" c:formatCode="dd/mm/yyyy">
                  <c:v>41080</c:v>
                </c:pt>
                <c:pt idx="383" c:formatCode="dd/mm/yyyy">
                  <c:v>41081</c:v>
                </c:pt>
                <c:pt idx="384" c:formatCode="dd/mm/yyyy">
                  <c:v>41082</c:v>
                </c:pt>
                <c:pt idx="385" c:formatCode="dd/mm/yyyy">
                  <c:v>41085</c:v>
                </c:pt>
                <c:pt idx="386" c:formatCode="dd/mm/yyyy">
                  <c:v>41086</c:v>
                </c:pt>
                <c:pt idx="387" c:formatCode="dd/mm/yyyy">
                  <c:v>41087</c:v>
                </c:pt>
                <c:pt idx="388" c:formatCode="dd/mm/yyyy">
                  <c:v>41088</c:v>
                </c:pt>
                <c:pt idx="389" c:formatCode="dd/mm/yyyy">
                  <c:v>41089</c:v>
                </c:pt>
                <c:pt idx="390" c:formatCode="dd/mm/yyyy">
                  <c:v>41092</c:v>
                </c:pt>
                <c:pt idx="391" c:formatCode="dd/mm/yyyy">
                  <c:v>41093</c:v>
                </c:pt>
                <c:pt idx="392" c:formatCode="dd/mm/yyyy">
                  <c:v>41094</c:v>
                </c:pt>
                <c:pt idx="393" c:formatCode="dd/mm/yyyy">
                  <c:v>41095</c:v>
                </c:pt>
                <c:pt idx="394" c:formatCode="dd/mm/yyyy">
                  <c:v>41096</c:v>
                </c:pt>
                <c:pt idx="395" c:formatCode="dd/mm/yyyy">
                  <c:v>41099</c:v>
                </c:pt>
                <c:pt idx="396" c:formatCode="dd/mm/yyyy">
                  <c:v>41100</c:v>
                </c:pt>
                <c:pt idx="397" c:formatCode="dd/mm/yyyy">
                  <c:v>41101</c:v>
                </c:pt>
                <c:pt idx="398" c:formatCode="dd/mm/yyyy">
                  <c:v>41102</c:v>
                </c:pt>
                <c:pt idx="399" c:formatCode="dd/mm/yyyy">
                  <c:v>41103</c:v>
                </c:pt>
                <c:pt idx="400" c:formatCode="dd/mm/yyyy">
                  <c:v>41106</c:v>
                </c:pt>
                <c:pt idx="401" c:formatCode="dd/mm/yyyy">
                  <c:v>41107</c:v>
                </c:pt>
                <c:pt idx="402" c:formatCode="dd/mm/yyyy">
                  <c:v>41108</c:v>
                </c:pt>
                <c:pt idx="403" c:formatCode="dd/mm/yyyy">
                  <c:v>41109</c:v>
                </c:pt>
                <c:pt idx="404" c:formatCode="dd/mm/yyyy">
                  <c:v>41110</c:v>
                </c:pt>
                <c:pt idx="405" c:formatCode="dd/mm/yyyy">
                  <c:v>41113</c:v>
                </c:pt>
                <c:pt idx="406" c:formatCode="dd/mm/yyyy">
                  <c:v>41114</c:v>
                </c:pt>
                <c:pt idx="407" c:formatCode="dd/mm/yyyy">
                  <c:v>41115</c:v>
                </c:pt>
                <c:pt idx="408" c:formatCode="dd/mm/yyyy">
                  <c:v>41116</c:v>
                </c:pt>
                <c:pt idx="409" c:formatCode="dd/mm/yyyy">
                  <c:v>41117</c:v>
                </c:pt>
                <c:pt idx="410" c:formatCode="dd/mm/yyyy">
                  <c:v>41120</c:v>
                </c:pt>
                <c:pt idx="411" c:formatCode="dd/mm/yyyy">
                  <c:v>41121</c:v>
                </c:pt>
                <c:pt idx="412" c:formatCode="dd/mm/yyyy">
                  <c:v>41122</c:v>
                </c:pt>
                <c:pt idx="413" c:formatCode="dd/mm/yyyy">
                  <c:v>41123</c:v>
                </c:pt>
                <c:pt idx="414" c:formatCode="dd/mm/yyyy">
                  <c:v>41124</c:v>
                </c:pt>
                <c:pt idx="415" c:formatCode="dd/mm/yyyy">
                  <c:v>41127</c:v>
                </c:pt>
                <c:pt idx="416" c:formatCode="dd/mm/yyyy">
                  <c:v>41128</c:v>
                </c:pt>
                <c:pt idx="417" c:formatCode="dd/mm/yyyy">
                  <c:v>41129</c:v>
                </c:pt>
                <c:pt idx="418" c:formatCode="dd/mm/yyyy">
                  <c:v>41130</c:v>
                </c:pt>
                <c:pt idx="419" c:formatCode="dd/mm/yyyy">
                  <c:v>41131</c:v>
                </c:pt>
                <c:pt idx="420" c:formatCode="dd/mm/yyyy">
                  <c:v>41134</c:v>
                </c:pt>
                <c:pt idx="421" c:formatCode="dd/mm/yyyy">
                  <c:v>41135</c:v>
                </c:pt>
                <c:pt idx="422" c:formatCode="dd/mm/yyyy">
                  <c:v>41136</c:v>
                </c:pt>
                <c:pt idx="423" c:formatCode="dd/mm/yyyy">
                  <c:v>41137</c:v>
                </c:pt>
                <c:pt idx="424" c:formatCode="dd/mm/yyyy">
                  <c:v>41138</c:v>
                </c:pt>
                <c:pt idx="425" c:formatCode="dd/mm/yyyy">
                  <c:v>41141</c:v>
                </c:pt>
                <c:pt idx="426" c:formatCode="dd/mm/yyyy">
                  <c:v>41142</c:v>
                </c:pt>
                <c:pt idx="427" c:formatCode="dd/mm/yyyy">
                  <c:v>41143</c:v>
                </c:pt>
                <c:pt idx="428" c:formatCode="dd/mm/yyyy">
                  <c:v>41144</c:v>
                </c:pt>
                <c:pt idx="429" c:formatCode="dd/mm/yyyy">
                  <c:v>41145</c:v>
                </c:pt>
                <c:pt idx="430" c:formatCode="dd/mm/yyyy">
                  <c:v>41148</c:v>
                </c:pt>
                <c:pt idx="431" c:formatCode="dd/mm/yyyy">
                  <c:v>41149</c:v>
                </c:pt>
                <c:pt idx="432" c:formatCode="dd/mm/yyyy">
                  <c:v>41150</c:v>
                </c:pt>
                <c:pt idx="433" c:formatCode="dd/mm/yyyy">
                  <c:v>41151</c:v>
                </c:pt>
                <c:pt idx="434" c:formatCode="dd/mm/yyyy">
                  <c:v>41152</c:v>
                </c:pt>
                <c:pt idx="435" c:formatCode="dd/mm/yyyy">
                  <c:v>41155</c:v>
                </c:pt>
                <c:pt idx="436" c:formatCode="dd/mm/yyyy">
                  <c:v>41156</c:v>
                </c:pt>
                <c:pt idx="437" c:formatCode="dd/mm/yyyy">
                  <c:v>41157</c:v>
                </c:pt>
                <c:pt idx="438" c:formatCode="dd/mm/yyyy">
                  <c:v>41158</c:v>
                </c:pt>
                <c:pt idx="439" c:formatCode="dd/mm/yyyy">
                  <c:v>41159</c:v>
                </c:pt>
                <c:pt idx="440" c:formatCode="dd/mm/yyyy">
                  <c:v>41162</c:v>
                </c:pt>
                <c:pt idx="441" c:formatCode="dd/mm/yyyy">
                  <c:v>41163</c:v>
                </c:pt>
                <c:pt idx="442" c:formatCode="dd/mm/yyyy">
                  <c:v>41164</c:v>
                </c:pt>
                <c:pt idx="443" c:formatCode="dd/mm/yyyy">
                  <c:v>41165</c:v>
                </c:pt>
                <c:pt idx="444" c:formatCode="dd/mm/yyyy">
                  <c:v>41166</c:v>
                </c:pt>
                <c:pt idx="445" c:formatCode="dd/mm/yyyy">
                  <c:v>41169</c:v>
                </c:pt>
                <c:pt idx="446" c:formatCode="dd/mm/yyyy">
                  <c:v>41170</c:v>
                </c:pt>
                <c:pt idx="447" c:formatCode="dd/mm/yyyy">
                  <c:v>41171</c:v>
                </c:pt>
                <c:pt idx="448" c:formatCode="dd/mm/yyyy">
                  <c:v>41172</c:v>
                </c:pt>
                <c:pt idx="449" c:formatCode="dd/mm/yyyy">
                  <c:v>41173</c:v>
                </c:pt>
                <c:pt idx="450" c:formatCode="dd/mm/yyyy">
                  <c:v>41176</c:v>
                </c:pt>
                <c:pt idx="451" c:formatCode="dd/mm/yyyy">
                  <c:v>41177</c:v>
                </c:pt>
                <c:pt idx="452" c:formatCode="dd/mm/yyyy">
                  <c:v>41178</c:v>
                </c:pt>
                <c:pt idx="453" c:formatCode="dd/mm/yyyy">
                  <c:v>41179</c:v>
                </c:pt>
                <c:pt idx="454" c:formatCode="dd/mm/yyyy">
                  <c:v>41180</c:v>
                </c:pt>
                <c:pt idx="455" c:formatCode="dd/mm/yyyy">
                  <c:v>41183</c:v>
                </c:pt>
                <c:pt idx="456" c:formatCode="dd/mm/yyyy">
                  <c:v>41184</c:v>
                </c:pt>
                <c:pt idx="457" c:formatCode="dd/mm/yyyy">
                  <c:v>41185</c:v>
                </c:pt>
                <c:pt idx="458" c:formatCode="dd/mm/yyyy">
                  <c:v>41186</c:v>
                </c:pt>
                <c:pt idx="459" c:formatCode="dd/mm/yyyy">
                  <c:v>41187</c:v>
                </c:pt>
                <c:pt idx="460" c:formatCode="dd/mm/yyyy">
                  <c:v>41190</c:v>
                </c:pt>
                <c:pt idx="461" c:formatCode="dd/mm/yyyy">
                  <c:v>41191</c:v>
                </c:pt>
                <c:pt idx="462" c:formatCode="dd/mm/yyyy">
                  <c:v>41192</c:v>
                </c:pt>
                <c:pt idx="463" c:formatCode="dd/mm/yyyy">
                  <c:v>41193</c:v>
                </c:pt>
                <c:pt idx="464" c:formatCode="dd/mm/yyyy">
                  <c:v>41194</c:v>
                </c:pt>
                <c:pt idx="465" c:formatCode="dd/mm/yyyy">
                  <c:v>41197</c:v>
                </c:pt>
              </c:numCache>
            </c:numRef>
          </c:cat>
          <c:val>
            <c:numRef>
              <c:f>Data!$E$3:$E$468</c:f>
              <c:numCache>
                <c:formatCode>_-* #,##0.00_-;\-* #,##0.00_-;_-* "-"??_-;_-@_-</c:formatCode>
                <c:ptCount val="466"/>
                <c:pt idx="0">
                  <c:v>100</c:v>
                </c:pt>
                <c:pt idx="1">
                  <c:v>97.9848866498741</c:v>
                </c:pt>
                <c:pt idx="2">
                  <c:v>97.6700251889169</c:v>
                </c:pt>
                <c:pt idx="3">
                  <c:v>95.9697732997481</c:v>
                </c:pt>
                <c:pt idx="4">
                  <c:v>94.5843828715365</c:v>
                </c:pt>
                <c:pt idx="5">
                  <c:v>94.7732997481108</c:v>
                </c:pt>
                <c:pt idx="6">
                  <c:v>98.8035264483627</c:v>
                </c:pt>
                <c:pt idx="7">
                  <c:v>101.952141057935</c:v>
                </c:pt>
                <c:pt idx="8">
                  <c:v>101.54282115869</c:v>
                </c:pt>
                <c:pt idx="9">
                  <c:v>100.251889168766</c:v>
                </c:pt>
                <c:pt idx="10">
                  <c:v>99.9785894206549</c:v>
                </c:pt>
                <c:pt idx="11">
                  <c:v>102.267002518892</c:v>
                </c:pt>
                <c:pt idx="12">
                  <c:v>102.518891687657</c:v>
                </c:pt>
                <c:pt idx="13">
                  <c:v>102.141057934509</c:v>
                </c:pt>
                <c:pt idx="14">
                  <c:v>103.652392947103</c:v>
                </c:pt>
                <c:pt idx="15">
                  <c:v>102.267002518892</c:v>
                </c:pt>
                <c:pt idx="16">
                  <c:v>98.4256926952141</c:v>
                </c:pt>
                <c:pt idx="17">
                  <c:v>102.581863979849</c:v>
                </c:pt>
                <c:pt idx="18">
                  <c:v>101.448362720403</c:v>
                </c:pt>
                <c:pt idx="19">
                  <c:v>102.770780856423</c:v>
                </c:pt>
                <c:pt idx="20">
                  <c:v>102.64483627204</c:v>
                </c:pt>
                <c:pt idx="21">
                  <c:v>103.52644836272</c:v>
                </c:pt>
                <c:pt idx="22">
                  <c:v>102.455919395466</c:v>
                </c:pt>
                <c:pt idx="23">
                  <c:v>103.243073047859</c:v>
                </c:pt>
                <c:pt idx="24">
                  <c:v>102.581863979849</c:v>
                </c:pt>
                <c:pt idx="25">
                  <c:v>103.022670025189</c:v>
                </c:pt>
                <c:pt idx="26">
                  <c:v>105.604534005038</c:v>
                </c:pt>
                <c:pt idx="27">
                  <c:v>104.4080604534</c:v>
                </c:pt>
                <c:pt idx="28">
                  <c:v>103.494962216625</c:v>
                </c:pt>
                <c:pt idx="29">
                  <c:v>102.42443324937</c:v>
                </c:pt>
                <c:pt idx="30">
                  <c:v>105.100755667506</c:v>
                </c:pt>
                <c:pt idx="31">
                  <c:v>105.478589420655</c:v>
                </c:pt>
                <c:pt idx="32">
                  <c:v>105.950881612091</c:v>
                </c:pt>
                <c:pt idx="33">
                  <c:v>106.360201511335</c:v>
                </c:pt>
                <c:pt idx="34">
                  <c:v>107.147355163728</c:v>
                </c:pt>
                <c:pt idx="35">
                  <c:v>107.982367758186</c:v>
                </c:pt>
                <c:pt idx="36">
                  <c:v>101.385390428212</c:v>
                </c:pt>
                <c:pt idx="37">
                  <c:v>98.1108312342569</c:v>
                </c:pt>
                <c:pt idx="38">
                  <c:v>97.544080604534</c:v>
                </c:pt>
                <c:pt idx="39">
                  <c:v>99.5906801007557</c:v>
                </c:pt>
                <c:pt idx="40">
                  <c:v>100.377833753149</c:v>
                </c:pt>
                <c:pt idx="41">
                  <c:v>102.959697732997</c:v>
                </c:pt>
                <c:pt idx="42">
                  <c:v>103.148614609572</c:v>
                </c:pt>
                <c:pt idx="43">
                  <c:v>102.518891687657</c:v>
                </c:pt>
                <c:pt idx="44">
                  <c:v>102.2040302267</c:v>
                </c:pt>
                <c:pt idx="45">
                  <c:v>99.3073047858942</c:v>
                </c:pt>
                <c:pt idx="46">
                  <c:v>99.6221662468514</c:v>
                </c:pt>
                <c:pt idx="47">
                  <c:v>98.3627204030227</c:v>
                </c:pt>
                <c:pt idx="48">
                  <c:v>96.7254408060453</c:v>
                </c:pt>
                <c:pt idx="49">
                  <c:v>95.7808564231738</c:v>
                </c:pt>
                <c:pt idx="50">
                  <c:v>93.8916876574307</c:v>
                </c:pt>
                <c:pt idx="51">
                  <c:v>88.8539042821159</c:v>
                </c:pt>
                <c:pt idx="52">
                  <c:v>87.9722921914358</c:v>
                </c:pt>
                <c:pt idx="53">
                  <c:v>89.2947103274559</c:v>
                </c:pt>
                <c:pt idx="54">
                  <c:v>92.1284634760705</c:v>
                </c:pt>
                <c:pt idx="55">
                  <c:v>94.1120906801008</c:v>
                </c:pt>
                <c:pt idx="56">
                  <c:v>92.8211586901763</c:v>
                </c:pt>
                <c:pt idx="57">
                  <c:v>94.3324937027708</c:v>
                </c:pt>
                <c:pt idx="58">
                  <c:v>94.647355163728</c:v>
                </c:pt>
                <c:pt idx="59">
                  <c:v>94.4584382871537</c:v>
                </c:pt>
                <c:pt idx="60">
                  <c:v>93.8916876574307</c:v>
                </c:pt>
                <c:pt idx="61">
                  <c:v>95.0251889168766</c:v>
                </c:pt>
                <c:pt idx="62">
                  <c:v>94.8992443324937</c:v>
                </c:pt>
                <c:pt idx="63">
                  <c:v>96.2216624685139</c:v>
                </c:pt>
                <c:pt idx="64">
                  <c:v>97.4811083123426</c:v>
                </c:pt>
                <c:pt idx="65">
                  <c:v>98.992443324937</c:v>
                </c:pt>
                <c:pt idx="66">
                  <c:v>99.3073047858942</c:v>
                </c:pt>
                <c:pt idx="67">
                  <c:v>98.992443324937</c:v>
                </c:pt>
                <c:pt idx="68">
                  <c:v>97.7959697732997</c:v>
                </c:pt>
                <c:pt idx="69">
                  <c:v>100.314861460957</c:v>
                </c:pt>
                <c:pt idx="70">
                  <c:v>97.9848866498741</c:v>
                </c:pt>
                <c:pt idx="71">
                  <c:v>95.8438287153652</c:v>
                </c:pt>
                <c:pt idx="72">
                  <c:v>96.4105793450882</c:v>
                </c:pt>
                <c:pt idx="73">
                  <c:v>97.6700251889169</c:v>
                </c:pt>
                <c:pt idx="74">
                  <c:v>96.3476070528967</c:v>
                </c:pt>
                <c:pt idx="75">
                  <c:v>92.6952141057935</c:v>
                </c:pt>
                <c:pt idx="76">
                  <c:v>92.2544080604534</c:v>
                </c:pt>
                <c:pt idx="77">
                  <c:v>95.6549118387909</c:v>
                </c:pt>
                <c:pt idx="78">
                  <c:v>96.9773299748111</c:v>
                </c:pt>
                <c:pt idx="79">
                  <c:v>96.6624685138539</c:v>
                </c:pt>
                <c:pt idx="80">
                  <c:v>95.8438287153652</c:v>
                </c:pt>
                <c:pt idx="81">
                  <c:v>94.7732997481108</c:v>
                </c:pt>
                <c:pt idx="82">
                  <c:v>96.5869017632242</c:v>
                </c:pt>
                <c:pt idx="83">
                  <c:v>97.6133501259446</c:v>
                </c:pt>
                <c:pt idx="84">
                  <c:v>100</c:v>
                </c:pt>
                <c:pt idx="85">
                  <c:v>97.2833753148615</c:v>
                </c:pt>
                <c:pt idx="86">
                  <c:v>97.4206549118388</c:v>
                </c:pt>
                <c:pt idx="87">
                  <c:v>94.1775818639798</c:v>
                </c:pt>
                <c:pt idx="88">
                  <c:v>89.7984886649874</c:v>
                </c:pt>
                <c:pt idx="89">
                  <c:v>90.7745591939547</c:v>
                </c:pt>
                <c:pt idx="90">
                  <c:v>91.8765743073048</c:v>
                </c:pt>
                <c:pt idx="91">
                  <c:v>91.8299748110831</c:v>
                </c:pt>
                <c:pt idx="92">
                  <c:v>90.3702770780856</c:v>
                </c:pt>
                <c:pt idx="93">
                  <c:v>90.176322418136</c:v>
                </c:pt>
                <c:pt idx="94">
                  <c:v>89.2166246851385</c:v>
                </c:pt>
                <c:pt idx="95">
                  <c:v>89.8614609571788</c:v>
                </c:pt>
                <c:pt idx="96">
                  <c:v>90.9319899244333</c:v>
                </c:pt>
                <c:pt idx="97">
                  <c:v>92.5377833753149</c:v>
                </c:pt>
                <c:pt idx="98">
                  <c:v>91.5617128463476</c:v>
                </c:pt>
                <c:pt idx="99">
                  <c:v>92.5163727959698</c:v>
                </c:pt>
                <c:pt idx="100">
                  <c:v>91.9496221662469</c:v>
                </c:pt>
                <c:pt idx="101">
                  <c:v>92.6952141057935</c:v>
                </c:pt>
                <c:pt idx="102">
                  <c:v>94.4584382871537</c:v>
                </c:pt>
                <c:pt idx="103">
                  <c:v>95.0100755667506</c:v>
                </c:pt>
                <c:pt idx="104">
                  <c:v>95.8438287153652</c:v>
                </c:pt>
                <c:pt idx="105">
                  <c:v>95.5478589420655</c:v>
                </c:pt>
                <c:pt idx="106">
                  <c:v>97.8816120906801</c:v>
                </c:pt>
                <c:pt idx="107">
                  <c:v>97.1347607052897</c:v>
                </c:pt>
                <c:pt idx="108">
                  <c:v>97.0755667506297</c:v>
                </c:pt>
                <c:pt idx="109">
                  <c:v>98.6801007556675</c:v>
                </c:pt>
                <c:pt idx="110">
                  <c:v>99.2002518891688</c:v>
                </c:pt>
                <c:pt idx="111">
                  <c:v>101.750629722922</c:v>
                </c:pt>
                <c:pt idx="112">
                  <c:v>101.309823677582</c:v>
                </c:pt>
                <c:pt idx="113">
                  <c:v>102.80604534005</c:v>
                </c:pt>
                <c:pt idx="114">
                  <c:v>102.311083123426</c:v>
                </c:pt>
                <c:pt idx="115">
                  <c:v>99.9773299748111</c:v>
                </c:pt>
                <c:pt idx="116">
                  <c:v>99.8891687657431</c:v>
                </c:pt>
                <c:pt idx="117">
                  <c:v>97.5667506297229</c:v>
                </c:pt>
                <c:pt idx="118">
                  <c:v>95.2304785894207</c:v>
                </c:pt>
                <c:pt idx="119">
                  <c:v>93.7632241813602</c:v>
                </c:pt>
                <c:pt idx="120">
                  <c:v>94.0906801007557</c:v>
                </c:pt>
                <c:pt idx="121">
                  <c:v>96.7166246851385</c:v>
                </c:pt>
                <c:pt idx="122">
                  <c:v>96.8929471032746</c:v>
                </c:pt>
                <c:pt idx="123">
                  <c:v>93.9458438287154</c:v>
                </c:pt>
                <c:pt idx="124">
                  <c:v>92.2267002518892</c:v>
                </c:pt>
                <c:pt idx="125">
                  <c:v>91.8123425692695</c:v>
                </c:pt>
                <c:pt idx="126">
                  <c:v>93.2342569269521</c:v>
                </c:pt>
                <c:pt idx="127">
                  <c:v>94.5214105793451</c:v>
                </c:pt>
                <c:pt idx="128">
                  <c:v>95.3513853904282</c:v>
                </c:pt>
                <c:pt idx="129">
                  <c:v>95.5289672544081</c:v>
                </c:pt>
                <c:pt idx="130">
                  <c:v>95.8375314861461</c:v>
                </c:pt>
                <c:pt idx="131">
                  <c:v>97.544080604534</c:v>
                </c:pt>
                <c:pt idx="132">
                  <c:v>96.7569269521411</c:v>
                </c:pt>
                <c:pt idx="133">
                  <c:v>98.9332493702771</c:v>
                </c:pt>
                <c:pt idx="134">
                  <c:v>98.0012594458438</c:v>
                </c:pt>
                <c:pt idx="135">
                  <c:v>96.668765743073</c:v>
                </c:pt>
                <c:pt idx="136">
                  <c:v>96.4521410579345</c:v>
                </c:pt>
                <c:pt idx="137">
                  <c:v>97.9256926952141</c:v>
                </c:pt>
                <c:pt idx="138">
                  <c:v>98.0289672544081</c:v>
                </c:pt>
                <c:pt idx="139">
                  <c:v>98.5743073047859</c:v>
                </c:pt>
                <c:pt idx="140">
                  <c:v>100.167506297229</c:v>
                </c:pt>
                <c:pt idx="141">
                  <c:v>99.4861460957179</c:v>
                </c:pt>
                <c:pt idx="142">
                  <c:v>100.157430730479</c:v>
                </c:pt>
                <c:pt idx="143">
                  <c:v>101.794710327456</c:v>
                </c:pt>
                <c:pt idx="144">
                  <c:v>101.552896725441</c:v>
                </c:pt>
                <c:pt idx="145">
                  <c:v>101.641057934509</c:v>
                </c:pt>
                <c:pt idx="146">
                  <c:v>105.186397984887</c:v>
                </c:pt>
                <c:pt idx="147">
                  <c:v>104.074307304786</c:v>
                </c:pt>
                <c:pt idx="148">
                  <c:v>104.382871536524</c:v>
                </c:pt>
                <c:pt idx="149">
                  <c:v>104.658690176322</c:v>
                </c:pt>
                <c:pt idx="150">
                  <c:v>104.502518891688</c:v>
                </c:pt>
                <c:pt idx="151">
                  <c:v>104.061712846348</c:v>
                </c:pt>
                <c:pt idx="152">
                  <c:v>100.149874055416</c:v>
                </c:pt>
                <c:pt idx="153">
                  <c:v>94.139798488665</c:v>
                </c:pt>
                <c:pt idx="154">
                  <c:v>93.4949622166247</c:v>
                </c:pt>
                <c:pt idx="155">
                  <c:v>90.3501259445844</c:v>
                </c:pt>
                <c:pt idx="156">
                  <c:v>93.2569269521411</c:v>
                </c:pt>
                <c:pt idx="157">
                  <c:v>91.5705289672544</c:v>
                </c:pt>
                <c:pt idx="158">
                  <c:v>93.2216624685138</c:v>
                </c:pt>
                <c:pt idx="159">
                  <c:v>93.9269521410579</c:v>
                </c:pt>
                <c:pt idx="160">
                  <c:v>94.2317380352645</c:v>
                </c:pt>
                <c:pt idx="161">
                  <c:v>95.1863979848867</c:v>
                </c:pt>
                <c:pt idx="162">
                  <c:v>97.455919395466</c:v>
                </c:pt>
                <c:pt idx="163">
                  <c:v>95.0818639798489</c:v>
                </c:pt>
                <c:pt idx="164">
                  <c:v>94.507556675063</c:v>
                </c:pt>
                <c:pt idx="165">
                  <c:v>96.2216624685139</c:v>
                </c:pt>
                <c:pt idx="166">
                  <c:v>95.9030226700252</c:v>
                </c:pt>
                <c:pt idx="167">
                  <c:v>94.2758186397985</c:v>
                </c:pt>
                <c:pt idx="168">
                  <c:v>94.7418136020151</c:v>
                </c:pt>
                <c:pt idx="169">
                  <c:v>95.6108312342569</c:v>
                </c:pt>
                <c:pt idx="170">
                  <c:v>94.9219143576826</c:v>
                </c:pt>
                <c:pt idx="171">
                  <c:v>97.4811083123426</c:v>
                </c:pt>
                <c:pt idx="172">
                  <c:v>98.3652392947103</c:v>
                </c:pt>
                <c:pt idx="173">
                  <c:v>98.6851385390428</c:v>
                </c:pt>
                <c:pt idx="174">
                  <c:v>97.8589420654912</c:v>
                </c:pt>
                <c:pt idx="175">
                  <c:v>96.1775818639798</c:v>
                </c:pt>
                <c:pt idx="176">
                  <c:v>94.7103274559194</c:v>
                </c:pt>
                <c:pt idx="177">
                  <c:v>94.6801007556675</c:v>
                </c:pt>
                <c:pt idx="178">
                  <c:v>95.1637279596977</c:v>
                </c:pt>
                <c:pt idx="179">
                  <c:v>92.7808564231738</c:v>
                </c:pt>
                <c:pt idx="180">
                  <c:v>88.6712846347607</c:v>
                </c:pt>
                <c:pt idx="181">
                  <c:v>91.4357682619647</c:v>
                </c:pt>
                <c:pt idx="182">
                  <c:v>90.6171284634761</c:v>
                </c:pt>
                <c:pt idx="183">
                  <c:v>91.2468513853904</c:v>
                </c:pt>
                <c:pt idx="184">
                  <c:v>92.0125944584383</c:v>
                </c:pt>
                <c:pt idx="185">
                  <c:v>89.9874055415617</c:v>
                </c:pt>
                <c:pt idx="186">
                  <c:v>90.2078085642317</c:v>
                </c:pt>
                <c:pt idx="187">
                  <c:v>87.4055415617129</c:v>
                </c:pt>
                <c:pt idx="188">
                  <c:v>81.8387909319899</c:v>
                </c:pt>
                <c:pt idx="189">
                  <c:v>80.0125944584383</c:v>
                </c:pt>
                <c:pt idx="190">
                  <c:v>79.4848866498741</c:v>
                </c:pt>
                <c:pt idx="191">
                  <c:v>81.5491183879093</c:v>
                </c:pt>
                <c:pt idx="192">
                  <c:v>78.1801007556675</c:v>
                </c:pt>
                <c:pt idx="193">
                  <c:v>78.1385390428212</c:v>
                </c:pt>
                <c:pt idx="194">
                  <c:v>76.9974811083123</c:v>
                </c:pt>
                <c:pt idx="195">
                  <c:v>73.6146095717884</c:v>
                </c:pt>
                <c:pt idx="196">
                  <c:v>71.1901763224181</c:v>
                </c:pt>
                <c:pt idx="197">
                  <c:v>72.0062972292191</c:v>
                </c:pt>
                <c:pt idx="198">
                  <c:v>76.1738035264484</c:v>
                </c:pt>
                <c:pt idx="199">
                  <c:v>74.3073047858942</c:v>
                </c:pt>
                <c:pt idx="200">
                  <c:v>77.5503778337531</c:v>
                </c:pt>
                <c:pt idx="201">
                  <c:v>76.1964735516373</c:v>
                </c:pt>
                <c:pt idx="202">
                  <c:v>76.6095717884131</c:v>
                </c:pt>
                <c:pt idx="203">
                  <c:v>74.7103274559194</c:v>
                </c:pt>
                <c:pt idx="204">
                  <c:v>78.6523929471033</c:v>
                </c:pt>
                <c:pt idx="205">
                  <c:v>77.7984886649874</c:v>
                </c:pt>
                <c:pt idx="206">
                  <c:v>78.3916876574307</c:v>
                </c:pt>
                <c:pt idx="207">
                  <c:v>76.1020151133501</c:v>
                </c:pt>
                <c:pt idx="208">
                  <c:v>73.8035264483627</c:v>
                </c:pt>
                <c:pt idx="209">
                  <c:v>77.3564231738035</c:v>
                </c:pt>
                <c:pt idx="210">
                  <c:v>80.4596977329975</c:v>
                </c:pt>
                <c:pt idx="211">
                  <c:v>81.0453400503778</c:v>
                </c:pt>
                <c:pt idx="212">
                  <c:v>81.6750629722922</c:v>
                </c:pt>
                <c:pt idx="213">
                  <c:v>84.0969773299748</c:v>
                </c:pt>
                <c:pt idx="214">
                  <c:v>83.6700251889169</c:v>
                </c:pt>
                <c:pt idx="215">
                  <c:v>81.3148614609572</c:v>
                </c:pt>
                <c:pt idx="216">
                  <c:v>79.9219143576826</c:v>
                </c:pt>
                <c:pt idx="217">
                  <c:v>81.9710327455919</c:v>
                </c:pt>
                <c:pt idx="218">
                  <c:v>82.6309823677582</c:v>
                </c:pt>
                <c:pt idx="219">
                  <c:v>82.5617128463476</c:v>
                </c:pt>
                <c:pt idx="220">
                  <c:v>83.3123425692695</c:v>
                </c:pt>
                <c:pt idx="221">
                  <c:v>84.6347607052897</c:v>
                </c:pt>
                <c:pt idx="222">
                  <c:v>81.4168765743073</c:v>
                </c:pt>
                <c:pt idx="223">
                  <c:v>81.5491183879093</c:v>
                </c:pt>
                <c:pt idx="224">
                  <c:v>82.9722921914358</c:v>
                </c:pt>
                <c:pt idx="225">
                  <c:v>83.6272040302267</c:v>
                </c:pt>
                <c:pt idx="226">
                  <c:v>83.816120906801</c:v>
                </c:pt>
                <c:pt idx="227">
                  <c:v>81.8010075566751</c:v>
                </c:pt>
                <c:pt idx="228">
                  <c:v>76.5617128463476</c:v>
                </c:pt>
                <c:pt idx="229">
                  <c:v>76.007556675063</c:v>
                </c:pt>
                <c:pt idx="230">
                  <c:v>74.3866498740554</c:v>
                </c:pt>
                <c:pt idx="231">
                  <c:v>76.0705289672544</c:v>
                </c:pt>
                <c:pt idx="232">
                  <c:v>73.8035264483627</c:v>
                </c:pt>
                <c:pt idx="233">
                  <c:v>72.8148614609572</c:v>
                </c:pt>
                <c:pt idx="234">
                  <c:v>71.2531486146096</c:v>
                </c:pt>
                <c:pt idx="235">
                  <c:v>72.5730478589421</c:v>
                </c:pt>
                <c:pt idx="236">
                  <c:v>73.7518891687657</c:v>
                </c:pt>
                <c:pt idx="237">
                  <c:v>77.0780856423174</c:v>
                </c:pt>
                <c:pt idx="238">
                  <c:v>79.4710327455919</c:v>
                </c:pt>
                <c:pt idx="239">
                  <c:v>80.7430730478589</c:v>
                </c:pt>
                <c:pt idx="240">
                  <c:v>79.7858942065491</c:v>
                </c:pt>
                <c:pt idx="241">
                  <c:v>84.4458438287154</c:v>
                </c:pt>
                <c:pt idx="242">
                  <c:v>85.3463476070529</c:v>
                </c:pt>
                <c:pt idx="243">
                  <c:v>84.7607052896725</c:v>
                </c:pt>
                <c:pt idx="244">
                  <c:v>86.264483627204</c:v>
                </c:pt>
                <c:pt idx="245">
                  <c:v>83.1234256926952</c:v>
                </c:pt>
                <c:pt idx="246">
                  <c:v>81.1712846347607</c:v>
                </c:pt>
                <c:pt idx="247">
                  <c:v>77.7329974811083</c:v>
                </c:pt>
                <c:pt idx="248">
                  <c:v>77.9911838790932</c:v>
                </c:pt>
                <c:pt idx="249">
                  <c:v>78.5755667506297</c:v>
                </c:pt>
                <c:pt idx="250">
                  <c:v>76.7002518891688</c:v>
                </c:pt>
                <c:pt idx="251">
                  <c:v>78.8929471032746</c:v>
                </c:pt>
                <c:pt idx="252">
                  <c:v>79.8224181360201</c:v>
                </c:pt>
                <c:pt idx="253">
                  <c:v>82.1637279596977</c:v>
                </c:pt>
                <c:pt idx="254">
                  <c:v>83.1863979848867</c:v>
                </c:pt>
                <c:pt idx="255">
                  <c:v>83.3110831234257</c:v>
                </c:pt>
                <c:pt idx="256">
                  <c:v>83.3740554156171</c:v>
                </c:pt>
                <c:pt idx="257">
                  <c:v>80.2581863979849</c:v>
                </c:pt>
                <c:pt idx="258">
                  <c:v>79.4710327455919</c:v>
                </c:pt>
                <c:pt idx="259">
                  <c:v>82.3047858942065</c:v>
                </c:pt>
                <c:pt idx="260">
                  <c:v>82.3035264483627</c:v>
                </c:pt>
                <c:pt idx="261">
                  <c:v>83.3438287153652</c:v>
                </c:pt>
                <c:pt idx="262">
                  <c:v>81.8110831234257</c:v>
                </c:pt>
                <c:pt idx="263">
                  <c:v>80.3828715365239</c:v>
                </c:pt>
                <c:pt idx="264">
                  <c:v>77.1725440806045</c:v>
                </c:pt>
                <c:pt idx="265">
                  <c:v>77.5768261964736</c:v>
                </c:pt>
                <c:pt idx="266">
                  <c:v>79.9748110831234</c:v>
                </c:pt>
                <c:pt idx="267">
                  <c:v>80.7304785894207</c:v>
                </c:pt>
                <c:pt idx="268">
                  <c:v>80.132241813602</c:v>
                </c:pt>
                <c:pt idx="269">
                  <c:v>80.3841309823678</c:v>
                </c:pt>
                <c:pt idx="270">
                  <c:v>80.5856423173804</c:v>
                </c:pt>
                <c:pt idx="271">
                  <c:v>82.147355163728</c:v>
                </c:pt>
                <c:pt idx="272">
                  <c:v>84.0969773299748</c:v>
                </c:pt>
                <c:pt idx="273">
                  <c:v>85.1171284634761</c:v>
                </c:pt>
                <c:pt idx="274">
                  <c:v>85.3274559193955</c:v>
                </c:pt>
                <c:pt idx="275">
                  <c:v>86.4962216624685</c:v>
                </c:pt>
                <c:pt idx="276">
                  <c:v>85.6108312342569</c:v>
                </c:pt>
                <c:pt idx="277">
                  <c:v>87.3110831234257</c:v>
                </c:pt>
                <c:pt idx="278">
                  <c:v>87.0591939546599</c:v>
                </c:pt>
                <c:pt idx="279">
                  <c:v>86.9017632241814</c:v>
                </c:pt>
                <c:pt idx="280">
                  <c:v>86.7128463476071</c:v>
                </c:pt>
                <c:pt idx="281">
                  <c:v>86.183879093199</c:v>
                </c:pt>
                <c:pt idx="282">
                  <c:v>87.852644836272</c:v>
                </c:pt>
                <c:pt idx="283">
                  <c:v>89.1057934508816</c:v>
                </c:pt>
                <c:pt idx="284">
                  <c:v>89.0743073047859</c:v>
                </c:pt>
                <c:pt idx="285">
                  <c:v>88.5201511335013</c:v>
                </c:pt>
                <c:pt idx="286">
                  <c:v>89.3891687657431</c:v>
                </c:pt>
                <c:pt idx="287">
                  <c:v>90.0037783375315</c:v>
                </c:pt>
                <c:pt idx="288">
                  <c:v>89.5780856423174</c:v>
                </c:pt>
                <c:pt idx="289">
                  <c:v>88.5705289672544</c:v>
                </c:pt>
                <c:pt idx="290">
                  <c:v>88.051637279597</c:v>
                </c:pt>
                <c:pt idx="291">
                  <c:v>86.4710327455919</c:v>
                </c:pt>
                <c:pt idx="292">
                  <c:v>86.036523929471</c:v>
                </c:pt>
                <c:pt idx="293">
                  <c:v>87.588161209068</c:v>
                </c:pt>
                <c:pt idx="294">
                  <c:v>86.2065491183879</c:v>
                </c:pt>
                <c:pt idx="295">
                  <c:v>87.5667506297229</c:v>
                </c:pt>
                <c:pt idx="296">
                  <c:v>89.4836272040302</c:v>
                </c:pt>
                <c:pt idx="297">
                  <c:v>91.1083123425693</c:v>
                </c:pt>
                <c:pt idx="298">
                  <c:v>90.3879093198992</c:v>
                </c:pt>
                <c:pt idx="299">
                  <c:v>89.4836272040302</c:v>
                </c:pt>
                <c:pt idx="300">
                  <c:v>89.1851385390428</c:v>
                </c:pt>
                <c:pt idx="301">
                  <c:v>90.9319899244333</c:v>
                </c:pt>
                <c:pt idx="302">
                  <c:v>88.4445843828715</c:v>
                </c:pt>
                <c:pt idx="303">
                  <c:v>90.2518891687657</c:v>
                </c:pt>
                <c:pt idx="304">
                  <c:v>89.8778337531486</c:v>
                </c:pt>
                <c:pt idx="305">
                  <c:v>88.6372795969773</c:v>
                </c:pt>
                <c:pt idx="306">
                  <c:v>84.0528967254408</c:v>
                </c:pt>
                <c:pt idx="307">
                  <c:v>86.308564231738</c:v>
                </c:pt>
                <c:pt idx="308">
                  <c:v>88.2191435768262</c:v>
                </c:pt>
                <c:pt idx="309">
                  <c:v>89.1687657430731</c:v>
                </c:pt>
                <c:pt idx="310">
                  <c:v>88.2405541561713</c:v>
                </c:pt>
                <c:pt idx="311">
                  <c:v>88.7518891687658</c:v>
                </c:pt>
                <c:pt idx="312">
                  <c:v>88.0264483627204</c:v>
                </c:pt>
                <c:pt idx="313">
                  <c:v>88.9030226700252</c:v>
                </c:pt>
                <c:pt idx="314">
                  <c:v>88.1889168765743</c:v>
                </c:pt>
                <c:pt idx="315">
                  <c:v>89.1536523929471</c:v>
                </c:pt>
                <c:pt idx="316">
                  <c:v>87.2166246851385</c:v>
                </c:pt>
                <c:pt idx="317">
                  <c:v>86.2581863979849</c:v>
                </c:pt>
                <c:pt idx="318">
                  <c:v>82.6637279596977</c:v>
                </c:pt>
                <c:pt idx="319">
                  <c:v>82.9659949622166</c:v>
                </c:pt>
                <c:pt idx="320">
                  <c:v>84.6977329974811</c:v>
                </c:pt>
                <c:pt idx="321">
                  <c:v>83.0050377833753</c:v>
                </c:pt>
                <c:pt idx="322">
                  <c:v>81.580604534005</c:v>
                </c:pt>
                <c:pt idx="323">
                  <c:v>81.2707808564232</c:v>
                </c:pt>
                <c:pt idx="324">
                  <c:v>82.3501259445844</c:v>
                </c:pt>
                <c:pt idx="325">
                  <c:v>82.6435768261965</c:v>
                </c:pt>
                <c:pt idx="326">
                  <c:v>82</c:v>
                </c:pt>
                <c:pt idx="327">
                  <c:v>79.9710327455919</c:v>
                </c:pt>
                <c:pt idx="328">
                  <c:v>81.2972292191436</c:v>
                </c:pt>
                <c:pt idx="329">
                  <c:v>80.8186397984887</c:v>
                </c:pt>
                <c:pt idx="330">
                  <c:v>81.0768261964735</c:v>
                </c:pt>
                <c:pt idx="331">
                  <c:v>80.4471032745592</c:v>
                </c:pt>
                <c:pt idx="332">
                  <c:v>80.9823677581864</c:v>
                </c:pt>
                <c:pt idx="333">
                  <c:v>82.1952141057934</c:v>
                </c:pt>
                <c:pt idx="334">
                  <c:v>81.124685138539</c:v>
                </c:pt>
                <c:pt idx="335">
                  <c:v>82.2015113350126</c:v>
                </c:pt>
                <c:pt idx="336">
                  <c:v>83.3375314861461</c:v>
                </c:pt>
                <c:pt idx="337">
                  <c:v>82.7934508816121</c:v>
                </c:pt>
                <c:pt idx="338">
                  <c:v>83.5327455919395</c:v>
                </c:pt>
                <c:pt idx="339">
                  <c:v>85.0755667506297</c:v>
                </c:pt>
                <c:pt idx="340">
                  <c:v>84.6297229219144</c:v>
                </c:pt>
                <c:pt idx="341">
                  <c:v>84.0088161209068</c:v>
                </c:pt>
                <c:pt idx="342">
                  <c:v>83.5176322418136</c:v>
                </c:pt>
                <c:pt idx="343">
                  <c:v>84.6977329974811</c:v>
                </c:pt>
                <c:pt idx="344">
                  <c:v>85.8476070528967</c:v>
                </c:pt>
                <c:pt idx="345">
                  <c:v>86.0239294710327</c:v>
                </c:pt>
                <c:pt idx="346">
                  <c:v>85.6788413098237</c:v>
                </c:pt>
                <c:pt idx="347">
                  <c:v>83.8790931989924</c:v>
                </c:pt>
                <c:pt idx="348">
                  <c:v>83.1360201511335</c:v>
                </c:pt>
                <c:pt idx="349">
                  <c:v>81.9584382871537</c:v>
                </c:pt>
                <c:pt idx="350">
                  <c:v>81.5176322418136</c:v>
                </c:pt>
                <c:pt idx="351">
                  <c:v>78.4168765743073</c:v>
                </c:pt>
                <c:pt idx="352">
                  <c:v>77.2984886649874</c:v>
                </c:pt>
                <c:pt idx="353">
                  <c:v>77.5503778337531</c:v>
                </c:pt>
                <c:pt idx="354">
                  <c:v>75.9130982367758</c:v>
                </c:pt>
                <c:pt idx="355">
                  <c:v>74.1939546599496</c:v>
                </c:pt>
                <c:pt idx="356">
                  <c:v>74.919395465995</c:v>
                </c:pt>
                <c:pt idx="357">
                  <c:v>74.6851385390428</c:v>
                </c:pt>
                <c:pt idx="358">
                  <c:v>76.007556675063</c:v>
                </c:pt>
                <c:pt idx="359">
                  <c:v>76.007556675063</c:v>
                </c:pt>
                <c:pt idx="360">
                  <c:v>77.3929471032746</c:v>
                </c:pt>
                <c:pt idx="361">
                  <c:v>77</c:v>
                </c:pt>
                <c:pt idx="362">
                  <c:v>74.6561712846348</c:v>
                </c:pt>
                <c:pt idx="363">
                  <c:v>73.8639798488665</c:v>
                </c:pt>
                <c:pt idx="364">
                  <c:v>74.3022670025189</c:v>
                </c:pt>
                <c:pt idx="365">
                  <c:v>76.2367758186398</c:v>
                </c:pt>
                <c:pt idx="366">
                  <c:v>76.1486146095718</c:v>
                </c:pt>
                <c:pt idx="367">
                  <c:v>77.0465994962217</c:v>
                </c:pt>
                <c:pt idx="368">
                  <c:v>77.1095717884131</c:v>
                </c:pt>
                <c:pt idx="369">
                  <c:v>77.235516372796</c:v>
                </c:pt>
                <c:pt idx="370">
                  <c:v>77.1297229219144</c:v>
                </c:pt>
                <c:pt idx="371">
                  <c:v>78.5654911838791</c:v>
                </c:pt>
                <c:pt idx="372">
                  <c:v>78.9836272040302</c:v>
                </c:pt>
                <c:pt idx="373">
                  <c:v>78.3350125944584</c:v>
                </c:pt>
                <c:pt idx="374">
                  <c:v>77.3110831234257</c:v>
                </c:pt>
                <c:pt idx="375">
                  <c:v>78.3690176322418</c:v>
                </c:pt>
                <c:pt idx="376">
                  <c:v>78.7153652392947</c:v>
                </c:pt>
                <c:pt idx="377">
                  <c:v>77.8652392947103</c:v>
                </c:pt>
                <c:pt idx="378">
                  <c:v>79.7896725440806</c:v>
                </c:pt>
                <c:pt idx="379">
                  <c:v>79.0302267002519</c:v>
                </c:pt>
                <c:pt idx="380">
                  <c:v>79.6775818639799</c:v>
                </c:pt>
                <c:pt idx="381">
                  <c:v>79.2695214105793</c:v>
                </c:pt>
                <c:pt idx="382">
                  <c:v>78.0352644836272</c:v>
                </c:pt>
                <c:pt idx="383">
                  <c:v>76.6624685138539</c:v>
                </c:pt>
                <c:pt idx="384">
                  <c:v>76.5113350125945</c:v>
                </c:pt>
                <c:pt idx="385">
                  <c:v>76.4861460957179</c:v>
                </c:pt>
                <c:pt idx="386">
                  <c:v>75.1007556675063</c:v>
                </c:pt>
                <c:pt idx="387">
                  <c:v>72.7115869017632</c:v>
                </c:pt>
                <c:pt idx="388">
                  <c:v>71.1083123425693</c:v>
                </c:pt>
                <c:pt idx="389">
                  <c:v>73.323677581864</c:v>
                </c:pt>
                <c:pt idx="390">
                  <c:v>72.4496221662469</c:v>
                </c:pt>
                <c:pt idx="391">
                  <c:v>75.4534005037783</c:v>
                </c:pt>
                <c:pt idx="392">
                  <c:v>74.9937027707809</c:v>
                </c:pt>
                <c:pt idx="393">
                  <c:v>73.8664987405541</c:v>
                </c:pt>
                <c:pt idx="394">
                  <c:v>72.6007556675063</c:v>
                </c:pt>
                <c:pt idx="395">
                  <c:v>73.4294710327456</c:v>
                </c:pt>
                <c:pt idx="396">
                  <c:v>72.4811083123426</c:v>
                </c:pt>
                <c:pt idx="397">
                  <c:v>73.4886649874055</c:v>
                </c:pt>
                <c:pt idx="398">
                  <c:v>72.8589420654912</c:v>
                </c:pt>
                <c:pt idx="399">
                  <c:v>73.727959697733</c:v>
                </c:pt>
                <c:pt idx="400">
                  <c:v>72.7015113350126</c:v>
                </c:pt>
                <c:pt idx="401">
                  <c:v>73.4256926952141</c:v>
                </c:pt>
                <c:pt idx="402">
                  <c:v>72.4231738035264</c:v>
                </c:pt>
                <c:pt idx="403">
                  <c:v>73.5138539042821</c:v>
                </c:pt>
                <c:pt idx="404">
                  <c:v>72.544080604534</c:v>
                </c:pt>
                <c:pt idx="405">
                  <c:v>71.9143576826197</c:v>
                </c:pt>
                <c:pt idx="406">
                  <c:v>71.0012594458438</c:v>
                </c:pt>
                <c:pt idx="407">
                  <c:v>71.316120906801</c:v>
                </c:pt>
                <c:pt idx="408">
                  <c:v>71.5680100755667</c:v>
                </c:pt>
                <c:pt idx="409">
                  <c:v>72.8904282115869</c:v>
                </c:pt>
                <c:pt idx="410">
                  <c:v>74.1032745591939</c:v>
                </c:pt>
                <c:pt idx="411">
                  <c:v>74.2128463476071</c:v>
                </c:pt>
                <c:pt idx="412">
                  <c:v>73.4017632241814</c:v>
                </c:pt>
                <c:pt idx="413">
                  <c:v>71.8690176322418</c:v>
                </c:pt>
                <c:pt idx="414">
                  <c:v>72.9534005037783</c:v>
                </c:pt>
                <c:pt idx="415">
                  <c:v>72.9471032745592</c:v>
                </c:pt>
                <c:pt idx="416">
                  <c:v>73.816120906801</c:v>
                </c:pt>
                <c:pt idx="417">
                  <c:v>73.8173803526448</c:v>
                </c:pt>
                <c:pt idx="418">
                  <c:v>73.6649874055416</c:v>
                </c:pt>
                <c:pt idx="419">
                  <c:v>73.2909319899244</c:v>
                </c:pt>
                <c:pt idx="420">
                  <c:v>72.2959697732997</c:v>
                </c:pt>
                <c:pt idx="421">
                  <c:v>72.7959697732997</c:v>
                </c:pt>
                <c:pt idx="422">
                  <c:v>72.544080604534</c:v>
                </c:pt>
                <c:pt idx="423">
                  <c:v>73.507556675063</c:v>
                </c:pt>
                <c:pt idx="424">
                  <c:v>76.6057934508816</c:v>
                </c:pt>
                <c:pt idx="425">
                  <c:v>76.55919395466</c:v>
                </c:pt>
                <c:pt idx="426">
                  <c:v>78.6209068010076</c:v>
                </c:pt>
                <c:pt idx="427">
                  <c:v>79.5654911838791</c:v>
                </c:pt>
                <c:pt idx="428">
                  <c:v>82.4622166246851</c:v>
                </c:pt>
                <c:pt idx="429">
                  <c:v>82.1851385390428</c:v>
                </c:pt>
                <c:pt idx="430">
                  <c:v>81.9269521410579</c:v>
                </c:pt>
                <c:pt idx="431">
                  <c:v>80.4911838790932</c:v>
                </c:pt>
                <c:pt idx="432">
                  <c:v>79.5654911838791</c:v>
                </c:pt>
                <c:pt idx="433">
                  <c:v>77.8967254408061</c:v>
                </c:pt>
                <c:pt idx="434">
                  <c:v>79.3136020151133</c:v>
                </c:pt>
                <c:pt idx="435">
                  <c:v>79.5188916876574</c:v>
                </c:pt>
                <c:pt idx="436">
                  <c:v>80.6989924433249</c:v>
                </c:pt>
                <c:pt idx="437">
                  <c:v>81.2065491183879</c:v>
                </c:pt>
                <c:pt idx="438">
                  <c:v>81.3727959697733</c:v>
                </c:pt>
                <c:pt idx="439">
                  <c:v>82.3110831234257</c:v>
                </c:pt>
                <c:pt idx="440">
                  <c:v>84.1120906801008</c:v>
                </c:pt>
                <c:pt idx="441">
                  <c:v>84.3576826196473</c:v>
                </c:pt>
                <c:pt idx="442">
                  <c:v>85.2896725440806</c:v>
                </c:pt>
                <c:pt idx="443">
                  <c:v>86.6498740554156</c:v>
                </c:pt>
                <c:pt idx="444">
                  <c:v>87.6133501259446</c:v>
                </c:pt>
                <c:pt idx="445">
                  <c:v>85.639798488665</c:v>
                </c:pt>
                <c:pt idx="446">
                  <c:v>83.9584382871536</c:v>
                </c:pt>
                <c:pt idx="447">
                  <c:v>84.5717884130982</c:v>
                </c:pt>
                <c:pt idx="448">
                  <c:v>83.4382871536524</c:v>
                </c:pt>
                <c:pt idx="449">
                  <c:v>84.5528967254408</c:v>
                </c:pt>
                <c:pt idx="450">
                  <c:v>81.2027707808564</c:v>
                </c:pt>
                <c:pt idx="451">
                  <c:v>80.3652392947103</c:v>
                </c:pt>
                <c:pt idx="452">
                  <c:v>79.256926952141</c:v>
                </c:pt>
                <c:pt idx="453">
                  <c:v>79.9055415617129</c:v>
                </c:pt>
                <c:pt idx="454">
                  <c:v>80.2682619647355</c:v>
                </c:pt>
                <c:pt idx="455">
                  <c:v>81.2153652392947</c:v>
                </c:pt>
                <c:pt idx="456">
                  <c:v>82.1725440806045</c:v>
                </c:pt>
                <c:pt idx="457">
                  <c:v>82.1725440806045</c:v>
                </c:pt>
                <c:pt idx="458">
                  <c:v>84.823677581864</c:v>
                </c:pt>
                <c:pt idx="459">
                  <c:v>83.183879093199</c:v>
                </c:pt>
                <c:pt idx="460">
                  <c:v>82.875314861461</c:v>
                </c:pt>
                <c:pt idx="461">
                  <c:v>82.7078085642317</c:v>
                </c:pt>
                <c:pt idx="462">
                  <c:v>81.7821158690176</c:v>
                </c:pt>
                <c:pt idx="463">
                  <c:v>82.0151133501259</c:v>
                </c:pt>
                <c:pt idx="464">
                  <c:v>79.7984886649874</c:v>
                </c:pt>
                <c:pt idx="465">
                  <c:v>79.735516372796</c:v>
                </c:pt>
              </c:numCache>
            </c:numRef>
          </c:val>
          <c:smooth val="0"/>
        </c:ser>
        <c:ser>
          <c:idx val="2"/>
          <c:order val="2"/>
          <c:tx>
            <c:strRef>
              <c:f>"Au"</c:f>
              <c:strCache>
                <c:ptCount val="1"/>
                <c:pt idx="0">
                  <c:v>Au</c:v>
                </c:pt>
              </c:strCache>
            </c:strRef>
          </c:tx>
          <c:spPr>
            <a:ln w="28575" cap="rnd">
              <a:solidFill>
                <a:schemeClr val="accent3"/>
              </a:solidFill>
              <a:round/>
            </a:ln>
            <a:effectLst/>
          </c:spPr>
          <c:marker>
            <c:symbol val="none"/>
          </c:marker>
          <c:dLbls>
            <c:delete val="1"/>
          </c:dLbls>
          <c:cat>
            <c:numRef>
              <c:f>Data!$A$3:$A$468</c:f>
              <c:numCache>
                <c:formatCode>dd/mm/yyyy</c:formatCode>
                <c:ptCount val="466"/>
                <c:pt idx="0" c:formatCode="dd/mm/yyyy">
                  <c:v>40544</c:v>
                </c:pt>
                <c:pt idx="1" c:formatCode="dd/mm/yyyy">
                  <c:v>40547</c:v>
                </c:pt>
                <c:pt idx="2" c:formatCode="dd/mm/yyyy">
                  <c:v>40548</c:v>
                </c:pt>
                <c:pt idx="3" c:formatCode="dd/mm/yyyy">
                  <c:v>40549</c:v>
                </c:pt>
                <c:pt idx="4" c:formatCode="dd/mm/yyyy">
                  <c:v>40550</c:v>
                </c:pt>
                <c:pt idx="5" c:formatCode="dd/mm/yyyy">
                  <c:v>40553</c:v>
                </c:pt>
                <c:pt idx="6" c:formatCode="dd/mm/yyyy">
                  <c:v>40554</c:v>
                </c:pt>
                <c:pt idx="7" c:formatCode="dd/mm/yyyy">
                  <c:v>40555</c:v>
                </c:pt>
                <c:pt idx="8" c:formatCode="dd/mm/yyyy">
                  <c:v>40556</c:v>
                </c:pt>
                <c:pt idx="9" c:formatCode="dd/mm/yyyy">
                  <c:v>40557</c:v>
                </c:pt>
                <c:pt idx="10" c:formatCode="dd/mm/yyyy">
                  <c:v>40560</c:v>
                </c:pt>
                <c:pt idx="11" c:formatCode="dd/mm/yyyy">
                  <c:v>40561</c:v>
                </c:pt>
                <c:pt idx="12" c:formatCode="dd/mm/yyyy">
                  <c:v>40562</c:v>
                </c:pt>
                <c:pt idx="13" c:formatCode="dd/mm/yyyy">
                  <c:v>40563</c:v>
                </c:pt>
                <c:pt idx="14" c:formatCode="dd/mm/yyyy">
                  <c:v>40564</c:v>
                </c:pt>
                <c:pt idx="15" c:formatCode="dd/mm/yyyy">
                  <c:v>40567</c:v>
                </c:pt>
                <c:pt idx="16" c:formatCode="dd/mm/yyyy">
                  <c:v>40568</c:v>
                </c:pt>
                <c:pt idx="17" c:formatCode="dd/mm/yyyy">
                  <c:v>40569</c:v>
                </c:pt>
                <c:pt idx="18" c:formatCode="dd/mm/yyyy">
                  <c:v>40570</c:v>
                </c:pt>
                <c:pt idx="19" c:formatCode="dd/mm/yyyy">
                  <c:v>40571</c:v>
                </c:pt>
                <c:pt idx="20" c:formatCode="dd/mm/yyyy">
                  <c:v>40574</c:v>
                </c:pt>
                <c:pt idx="21" c:formatCode="dd/mm/yyyy">
                  <c:v>40575</c:v>
                </c:pt>
                <c:pt idx="22" c:formatCode="dd/mm/yyyy">
                  <c:v>40576</c:v>
                </c:pt>
                <c:pt idx="23" c:formatCode="dd/mm/yyyy">
                  <c:v>40577</c:v>
                </c:pt>
                <c:pt idx="24" c:formatCode="dd/mm/yyyy">
                  <c:v>40578</c:v>
                </c:pt>
                <c:pt idx="25" c:formatCode="dd/mm/yyyy">
                  <c:v>40581</c:v>
                </c:pt>
                <c:pt idx="26" c:formatCode="dd/mm/yyyy">
                  <c:v>40582</c:v>
                </c:pt>
                <c:pt idx="27" c:formatCode="dd/mm/yyyy">
                  <c:v>40583</c:v>
                </c:pt>
                <c:pt idx="28" c:formatCode="dd/mm/yyyy">
                  <c:v>40584</c:v>
                </c:pt>
                <c:pt idx="29" c:formatCode="dd/mm/yyyy">
                  <c:v>40585</c:v>
                </c:pt>
                <c:pt idx="30" c:formatCode="dd/mm/yyyy">
                  <c:v>40588</c:v>
                </c:pt>
                <c:pt idx="31" c:formatCode="dd/mm/yyyy">
                  <c:v>40589</c:v>
                </c:pt>
                <c:pt idx="32" c:formatCode="dd/mm/yyyy">
                  <c:v>40590</c:v>
                </c:pt>
                <c:pt idx="33" c:formatCode="dd/mm/yyyy">
                  <c:v>40591</c:v>
                </c:pt>
                <c:pt idx="34" c:formatCode="dd/mm/yyyy">
                  <c:v>40592</c:v>
                </c:pt>
                <c:pt idx="35" c:formatCode="dd/mm/yyyy">
                  <c:v>40595</c:v>
                </c:pt>
                <c:pt idx="36" c:formatCode="dd/mm/yyyy">
                  <c:v>40596</c:v>
                </c:pt>
                <c:pt idx="37" c:formatCode="dd/mm/yyyy">
                  <c:v>40597</c:v>
                </c:pt>
                <c:pt idx="38" c:formatCode="dd/mm/yyyy">
                  <c:v>40598</c:v>
                </c:pt>
                <c:pt idx="39" c:formatCode="dd/mm/yyyy">
                  <c:v>40599</c:v>
                </c:pt>
                <c:pt idx="40" c:formatCode="dd/mm/yyyy">
                  <c:v>40602</c:v>
                </c:pt>
                <c:pt idx="41" c:formatCode="dd/mm/yyyy">
                  <c:v>40603</c:v>
                </c:pt>
                <c:pt idx="42" c:formatCode="dd/mm/yyyy">
                  <c:v>40604</c:v>
                </c:pt>
                <c:pt idx="43" c:formatCode="dd/mm/yyyy">
                  <c:v>40605</c:v>
                </c:pt>
                <c:pt idx="44" c:formatCode="dd/mm/yyyy">
                  <c:v>40606</c:v>
                </c:pt>
                <c:pt idx="45" c:formatCode="dd/mm/yyyy">
                  <c:v>40609</c:v>
                </c:pt>
                <c:pt idx="46" c:formatCode="dd/mm/yyyy">
                  <c:v>40610</c:v>
                </c:pt>
                <c:pt idx="47" c:formatCode="dd/mm/yyyy">
                  <c:v>40611</c:v>
                </c:pt>
                <c:pt idx="48" c:formatCode="dd/mm/yyyy">
                  <c:v>40612</c:v>
                </c:pt>
                <c:pt idx="49" c:formatCode="dd/mm/yyyy">
                  <c:v>40613</c:v>
                </c:pt>
                <c:pt idx="50" c:formatCode="dd/mm/yyyy">
                  <c:v>40616</c:v>
                </c:pt>
                <c:pt idx="51" c:formatCode="dd/mm/yyyy">
                  <c:v>40617</c:v>
                </c:pt>
                <c:pt idx="52" c:formatCode="dd/mm/yyyy">
                  <c:v>40618</c:v>
                </c:pt>
                <c:pt idx="53" c:formatCode="dd/mm/yyyy">
                  <c:v>40619</c:v>
                </c:pt>
                <c:pt idx="54" c:formatCode="dd/mm/yyyy">
                  <c:v>40620</c:v>
                </c:pt>
                <c:pt idx="55" c:formatCode="dd/mm/yyyy">
                  <c:v>40623</c:v>
                </c:pt>
                <c:pt idx="56" c:formatCode="dd/mm/yyyy">
                  <c:v>40624</c:v>
                </c:pt>
                <c:pt idx="57" c:formatCode="dd/mm/yyyy">
                  <c:v>40625</c:v>
                </c:pt>
                <c:pt idx="58" c:formatCode="dd/mm/yyyy">
                  <c:v>40626</c:v>
                </c:pt>
                <c:pt idx="59" c:formatCode="dd/mm/yyyy">
                  <c:v>40627</c:v>
                </c:pt>
                <c:pt idx="60" c:formatCode="dd/mm/yyyy">
                  <c:v>40630</c:v>
                </c:pt>
                <c:pt idx="61" c:formatCode="dd/mm/yyyy">
                  <c:v>40631</c:v>
                </c:pt>
                <c:pt idx="62" c:formatCode="dd/mm/yyyy">
                  <c:v>40632</c:v>
                </c:pt>
                <c:pt idx="63" c:formatCode="dd/mm/yyyy">
                  <c:v>40633</c:v>
                </c:pt>
                <c:pt idx="64" c:formatCode="dd/mm/yyyy">
                  <c:v>40634</c:v>
                </c:pt>
                <c:pt idx="65" c:formatCode="dd/mm/yyyy">
                  <c:v>40637</c:v>
                </c:pt>
                <c:pt idx="66" c:formatCode="dd/mm/yyyy">
                  <c:v>40638</c:v>
                </c:pt>
                <c:pt idx="67" c:formatCode="dd/mm/yyyy">
                  <c:v>40639</c:v>
                </c:pt>
                <c:pt idx="68" c:formatCode="dd/mm/yyyy">
                  <c:v>40640</c:v>
                </c:pt>
                <c:pt idx="69" c:formatCode="dd/mm/yyyy">
                  <c:v>40641</c:v>
                </c:pt>
                <c:pt idx="70" c:formatCode="dd/mm/yyyy">
                  <c:v>40644</c:v>
                </c:pt>
                <c:pt idx="71" c:formatCode="dd/mm/yyyy">
                  <c:v>40645</c:v>
                </c:pt>
                <c:pt idx="72" c:formatCode="dd/mm/yyyy">
                  <c:v>40646</c:v>
                </c:pt>
                <c:pt idx="73" c:formatCode="dd/mm/yyyy">
                  <c:v>40647</c:v>
                </c:pt>
                <c:pt idx="74" c:formatCode="dd/mm/yyyy">
                  <c:v>40648</c:v>
                </c:pt>
                <c:pt idx="75" c:formatCode="dd/mm/yyyy">
                  <c:v>40651</c:v>
                </c:pt>
                <c:pt idx="76" c:formatCode="dd/mm/yyyy">
                  <c:v>40652</c:v>
                </c:pt>
                <c:pt idx="77" c:formatCode="dd/mm/yyyy">
                  <c:v>40653</c:v>
                </c:pt>
                <c:pt idx="78" c:formatCode="dd/mm/yyyy">
                  <c:v>40654</c:v>
                </c:pt>
                <c:pt idx="79" c:formatCode="dd/mm/yyyy">
                  <c:v>40655</c:v>
                </c:pt>
                <c:pt idx="80" c:formatCode="dd/mm/yyyy">
                  <c:v>40658</c:v>
                </c:pt>
                <c:pt idx="81" c:formatCode="dd/mm/yyyy">
                  <c:v>40659</c:v>
                </c:pt>
                <c:pt idx="82" c:formatCode="dd/mm/yyyy">
                  <c:v>40660</c:v>
                </c:pt>
                <c:pt idx="83" c:formatCode="dd/mm/yyyy">
                  <c:v>40661</c:v>
                </c:pt>
                <c:pt idx="84" c:formatCode="dd/mm/yyyy">
                  <c:v>40662</c:v>
                </c:pt>
                <c:pt idx="85" c:formatCode="dd/mm/yyyy">
                  <c:v>40665</c:v>
                </c:pt>
                <c:pt idx="86" c:formatCode="dd/mm/yyyy">
                  <c:v>40666</c:v>
                </c:pt>
                <c:pt idx="87" c:formatCode="dd/mm/yyyy">
                  <c:v>40667</c:v>
                </c:pt>
                <c:pt idx="88" c:formatCode="dd/mm/yyyy">
                  <c:v>40668</c:v>
                </c:pt>
                <c:pt idx="89" c:formatCode="dd/mm/yyyy">
                  <c:v>40669</c:v>
                </c:pt>
                <c:pt idx="90" c:formatCode="dd/mm/yyyy">
                  <c:v>40672</c:v>
                </c:pt>
                <c:pt idx="91" c:formatCode="dd/mm/yyyy">
                  <c:v>40673</c:v>
                </c:pt>
                <c:pt idx="92" c:formatCode="dd/mm/yyyy">
                  <c:v>40674</c:v>
                </c:pt>
                <c:pt idx="93" c:formatCode="dd/mm/yyyy">
                  <c:v>40675</c:v>
                </c:pt>
                <c:pt idx="94" c:formatCode="dd/mm/yyyy">
                  <c:v>40676</c:v>
                </c:pt>
                <c:pt idx="95" c:formatCode="dd/mm/yyyy">
                  <c:v>40679</c:v>
                </c:pt>
                <c:pt idx="96" c:formatCode="dd/mm/yyyy">
                  <c:v>40680</c:v>
                </c:pt>
                <c:pt idx="97" c:formatCode="dd/mm/yyyy">
                  <c:v>40681</c:v>
                </c:pt>
                <c:pt idx="98" c:formatCode="dd/mm/yyyy">
                  <c:v>40682</c:v>
                </c:pt>
                <c:pt idx="99" c:formatCode="dd/mm/yyyy">
                  <c:v>40683</c:v>
                </c:pt>
                <c:pt idx="100" c:formatCode="dd/mm/yyyy">
                  <c:v>40686</c:v>
                </c:pt>
                <c:pt idx="101" c:formatCode="dd/mm/yyyy">
                  <c:v>40687</c:v>
                </c:pt>
                <c:pt idx="102" c:formatCode="dd/mm/yyyy">
                  <c:v>40688</c:v>
                </c:pt>
                <c:pt idx="103" c:formatCode="dd/mm/yyyy">
                  <c:v>40689</c:v>
                </c:pt>
                <c:pt idx="104" c:formatCode="dd/mm/yyyy">
                  <c:v>40690</c:v>
                </c:pt>
                <c:pt idx="105" c:formatCode="dd/mm/yyyy">
                  <c:v>40693</c:v>
                </c:pt>
                <c:pt idx="106" c:formatCode="dd/mm/yyyy">
                  <c:v>40694</c:v>
                </c:pt>
                <c:pt idx="107" c:formatCode="dd/mm/yyyy">
                  <c:v>40695</c:v>
                </c:pt>
                <c:pt idx="108" c:formatCode="dd/mm/yyyy">
                  <c:v>40696</c:v>
                </c:pt>
                <c:pt idx="109" c:formatCode="dd/mm/yyyy">
                  <c:v>40697</c:v>
                </c:pt>
                <c:pt idx="110" c:formatCode="dd/mm/yyyy">
                  <c:v>40700</c:v>
                </c:pt>
                <c:pt idx="111" c:formatCode="dd/mm/yyyy">
                  <c:v>40701</c:v>
                </c:pt>
                <c:pt idx="112" c:formatCode="dd/mm/yyyy">
                  <c:v>40702</c:v>
                </c:pt>
                <c:pt idx="113" c:formatCode="dd/mm/yyyy">
                  <c:v>40703</c:v>
                </c:pt>
                <c:pt idx="114" c:formatCode="dd/mm/yyyy">
                  <c:v>40704</c:v>
                </c:pt>
                <c:pt idx="115" c:formatCode="dd/mm/yyyy">
                  <c:v>40707</c:v>
                </c:pt>
                <c:pt idx="116" c:formatCode="dd/mm/yyyy">
                  <c:v>40708</c:v>
                </c:pt>
                <c:pt idx="117" c:formatCode="dd/mm/yyyy">
                  <c:v>40709</c:v>
                </c:pt>
                <c:pt idx="118" c:formatCode="dd/mm/yyyy">
                  <c:v>40710</c:v>
                </c:pt>
                <c:pt idx="119" c:formatCode="dd/mm/yyyy">
                  <c:v>40711</c:v>
                </c:pt>
                <c:pt idx="120" c:formatCode="dd/mm/yyyy">
                  <c:v>40714</c:v>
                </c:pt>
                <c:pt idx="121" c:formatCode="dd/mm/yyyy">
                  <c:v>40715</c:v>
                </c:pt>
                <c:pt idx="122" c:formatCode="dd/mm/yyyy">
                  <c:v>40716</c:v>
                </c:pt>
                <c:pt idx="123" c:formatCode="dd/mm/yyyy">
                  <c:v>40717</c:v>
                </c:pt>
                <c:pt idx="124" c:formatCode="dd/mm/yyyy">
                  <c:v>40718</c:v>
                </c:pt>
                <c:pt idx="125" c:formatCode="dd/mm/yyyy">
                  <c:v>40721</c:v>
                </c:pt>
                <c:pt idx="126" c:formatCode="dd/mm/yyyy">
                  <c:v>40722</c:v>
                </c:pt>
                <c:pt idx="127" c:formatCode="dd/mm/yyyy">
                  <c:v>40723</c:v>
                </c:pt>
                <c:pt idx="128" c:formatCode="dd/mm/yyyy">
                  <c:v>40724</c:v>
                </c:pt>
                <c:pt idx="129" c:formatCode="dd/mm/yyyy">
                  <c:v>40725</c:v>
                </c:pt>
                <c:pt idx="130" c:formatCode="dd/mm/yyyy">
                  <c:v>40728</c:v>
                </c:pt>
                <c:pt idx="131" c:formatCode="dd/mm/yyyy">
                  <c:v>40729</c:v>
                </c:pt>
                <c:pt idx="132" c:formatCode="dd/mm/yyyy">
                  <c:v>40730</c:v>
                </c:pt>
                <c:pt idx="133" c:formatCode="dd/mm/yyyy">
                  <c:v>40731</c:v>
                </c:pt>
                <c:pt idx="134" c:formatCode="dd/mm/yyyy">
                  <c:v>40732</c:v>
                </c:pt>
                <c:pt idx="135" c:formatCode="dd/mm/yyyy">
                  <c:v>40735</c:v>
                </c:pt>
                <c:pt idx="136" c:formatCode="dd/mm/yyyy">
                  <c:v>40736</c:v>
                </c:pt>
                <c:pt idx="137" c:formatCode="dd/mm/yyyy">
                  <c:v>40737</c:v>
                </c:pt>
                <c:pt idx="138" c:formatCode="dd/mm/yyyy">
                  <c:v>40738</c:v>
                </c:pt>
                <c:pt idx="139" c:formatCode="dd/mm/yyyy">
                  <c:v>40739</c:v>
                </c:pt>
                <c:pt idx="140" c:formatCode="dd/mm/yyyy">
                  <c:v>40742</c:v>
                </c:pt>
                <c:pt idx="141" c:formatCode="dd/mm/yyyy">
                  <c:v>40743</c:v>
                </c:pt>
                <c:pt idx="142" c:formatCode="dd/mm/yyyy">
                  <c:v>40744</c:v>
                </c:pt>
                <c:pt idx="143" c:formatCode="dd/mm/yyyy">
                  <c:v>40745</c:v>
                </c:pt>
                <c:pt idx="144" c:formatCode="dd/mm/yyyy">
                  <c:v>40746</c:v>
                </c:pt>
                <c:pt idx="145" c:formatCode="dd/mm/yyyy">
                  <c:v>40749</c:v>
                </c:pt>
                <c:pt idx="146" c:formatCode="dd/mm/yyyy">
                  <c:v>40750</c:v>
                </c:pt>
                <c:pt idx="147" c:formatCode="dd/mm/yyyy">
                  <c:v>40751</c:v>
                </c:pt>
                <c:pt idx="148" c:formatCode="dd/mm/yyyy">
                  <c:v>40752</c:v>
                </c:pt>
                <c:pt idx="149" c:formatCode="dd/mm/yyyy">
                  <c:v>40753</c:v>
                </c:pt>
                <c:pt idx="150" c:formatCode="dd/mm/yyyy">
                  <c:v>40756</c:v>
                </c:pt>
                <c:pt idx="151" c:formatCode="dd/mm/yyyy">
                  <c:v>40757</c:v>
                </c:pt>
                <c:pt idx="152" c:formatCode="dd/mm/yyyy">
                  <c:v>40758</c:v>
                </c:pt>
                <c:pt idx="153" c:formatCode="dd/mm/yyyy">
                  <c:v>40759</c:v>
                </c:pt>
                <c:pt idx="154" c:formatCode="dd/mm/yyyy">
                  <c:v>40760</c:v>
                </c:pt>
                <c:pt idx="155" c:formatCode="dd/mm/yyyy">
                  <c:v>40763</c:v>
                </c:pt>
                <c:pt idx="156" c:formatCode="dd/mm/yyyy">
                  <c:v>40764</c:v>
                </c:pt>
                <c:pt idx="157" c:formatCode="dd/mm/yyyy">
                  <c:v>40765</c:v>
                </c:pt>
                <c:pt idx="158" c:formatCode="dd/mm/yyyy">
                  <c:v>40766</c:v>
                </c:pt>
                <c:pt idx="159" c:formatCode="dd/mm/yyyy">
                  <c:v>40767</c:v>
                </c:pt>
                <c:pt idx="160" c:formatCode="dd/mm/yyyy">
                  <c:v>40770</c:v>
                </c:pt>
                <c:pt idx="161" c:formatCode="dd/mm/yyyy">
                  <c:v>40771</c:v>
                </c:pt>
                <c:pt idx="162" c:formatCode="dd/mm/yyyy">
                  <c:v>40772</c:v>
                </c:pt>
                <c:pt idx="163" c:formatCode="dd/mm/yyyy">
                  <c:v>40773</c:v>
                </c:pt>
                <c:pt idx="164" c:formatCode="dd/mm/yyyy">
                  <c:v>40774</c:v>
                </c:pt>
                <c:pt idx="165" c:formatCode="dd/mm/yyyy">
                  <c:v>40777</c:v>
                </c:pt>
                <c:pt idx="166" c:formatCode="dd/mm/yyyy">
                  <c:v>40778</c:v>
                </c:pt>
                <c:pt idx="167" c:formatCode="dd/mm/yyyy">
                  <c:v>40779</c:v>
                </c:pt>
                <c:pt idx="168" c:formatCode="dd/mm/yyyy">
                  <c:v>40780</c:v>
                </c:pt>
                <c:pt idx="169" c:formatCode="dd/mm/yyyy">
                  <c:v>40781</c:v>
                </c:pt>
                <c:pt idx="170" c:formatCode="dd/mm/yyyy">
                  <c:v>40784</c:v>
                </c:pt>
                <c:pt idx="171" c:formatCode="dd/mm/yyyy">
                  <c:v>40785</c:v>
                </c:pt>
                <c:pt idx="172" c:formatCode="dd/mm/yyyy">
                  <c:v>40786</c:v>
                </c:pt>
                <c:pt idx="173" c:formatCode="dd/mm/yyyy">
                  <c:v>40787</c:v>
                </c:pt>
                <c:pt idx="174" c:formatCode="dd/mm/yyyy">
                  <c:v>40788</c:v>
                </c:pt>
                <c:pt idx="175" c:formatCode="dd/mm/yyyy">
                  <c:v>40791</c:v>
                </c:pt>
                <c:pt idx="176" c:formatCode="dd/mm/yyyy">
                  <c:v>40792</c:v>
                </c:pt>
                <c:pt idx="177" c:formatCode="dd/mm/yyyy">
                  <c:v>40793</c:v>
                </c:pt>
                <c:pt idx="178" c:formatCode="dd/mm/yyyy">
                  <c:v>40794</c:v>
                </c:pt>
                <c:pt idx="179" c:formatCode="dd/mm/yyyy">
                  <c:v>40795</c:v>
                </c:pt>
                <c:pt idx="180" c:formatCode="dd/mm/yyyy">
                  <c:v>40798</c:v>
                </c:pt>
                <c:pt idx="181" c:formatCode="dd/mm/yyyy">
                  <c:v>40799</c:v>
                </c:pt>
                <c:pt idx="182" c:formatCode="dd/mm/yyyy">
                  <c:v>40800</c:v>
                </c:pt>
                <c:pt idx="183" c:formatCode="dd/mm/yyyy">
                  <c:v>40801</c:v>
                </c:pt>
                <c:pt idx="184" c:formatCode="dd/mm/yyyy">
                  <c:v>40802</c:v>
                </c:pt>
                <c:pt idx="185" c:formatCode="dd/mm/yyyy">
                  <c:v>40805</c:v>
                </c:pt>
                <c:pt idx="186" c:formatCode="dd/mm/yyyy">
                  <c:v>40806</c:v>
                </c:pt>
                <c:pt idx="187" c:formatCode="dd/mm/yyyy">
                  <c:v>40807</c:v>
                </c:pt>
                <c:pt idx="188" c:formatCode="dd/mm/yyyy">
                  <c:v>40808</c:v>
                </c:pt>
                <c:pt idx="189" c:formatCode="dd/mm/yyyy">
                  <c:v>40809</c:v>
                </c:pt>
                <c:pt idx="190" c:formatCode="dd/mm/yyyy">
                  <c:v>40812</c:v>
                </c:pt>
                <c:pt idx="191" c:formatCode="dd/mm/yyyy">
                  <c:v>40813</c:v>
                </c:pt>
                <c:pt idx="192" c:formatCode="dd/mm/yyyy">
                  <c:v>40814</c:v>
                </c:pt>
                <c:pt idx="193" c:formatCode="dd/mm/yyyy">
                  <c:v>40815</c:v>
                </c:pt>
                <c:pt idx="194" c:formatCode="dd/mm/yyyy">
                  <c:v>40816</c:v>
                </c:pt>
                <c:pt idx="195" c:formatCode="dd/mm/yyyy">
                  <c:v>40819</c:v>
                </c:pt>
                <c:pt idx="196" c:formatCode="dd/mm/yyyy">
                  <c:v>40820</c:v>
                </c:pt>
                <c:pt idx="197" c:formatCode="dd/mm/yyyy">
                  <c:v>40821</c:v>
                </c:pt>
                <c:pt idx="198" c:formatCode="dd/mm/yyyy">
                  <c:v>40822</c:v>
                </c:pt>
                <c:pt idx="199" c:formatCode="dd/mm/yyyy">
                  <c:v>40823</c:v>
                </c:pt>
                <c:pt idx="200" c:formatCode="dd/mm/yyyy">
                  <c:v>40826</c:v>
                </c:pt>
                <c:pt idx="201" c:formatCode="dd/mm/yyyy">
                  <c:v>40827</c:v>
                </c:pt>
                <c:pt idx="202" c:formatCode="dd/mm/yyyy">
                  <c:v>40828</c:v>
                </c:pt>
                <c:pt idx="203" c:formatCode="dd/mm/yyyy">
                  <c:v>40829</c:v>
                </c:pt>
                <c:pt idx="204" c:formatCode="dd/mm/yyyy">
                  <c:v>40830</c:v>
                </c:pt>
                <c:pt idx="205" c:formatCode="dd/mm/yyyy">
                  <c:v>40833</c:v>
                </c:pt>
                <c:pt idx="206" c:formatCode="dd/mm/yyyy">
                  <c:v>40834</c:v>
                </c:pt>
                <c:pt idx="207" c:formatCode="dd/mm/yyyy">
                  <c:v>40835</c:v>
                </c:pt>
                <c:pt idx="208" c:formatCode="dd/mm/yyyy">
                  <c:v>40836</c:v>
                </c:pt>
                <c:pt idx="209" c:formatCode="dd/mm/yyyy">
                  <c:v>40837</c:v>
                </c:pt>
                <c:pt idx="210" c:formatCode="dd/mm/yyyy">
                  <c:v>40840</c:v>
                </c:pt>
                <c:pt idx="211" c:formatCode="dd/mm/yyyy">
                  <c:v>40841</c:v>
                </c:pt>
                <c:pt idx="212" c:formatCode="dd/mm/yyyy">
                  <c:v>40842</c:v>
                </c:pt>
                <c:pt idx="213" c:formatCode="dd/mm/yyyy">
                  <c:v>40843</c:v>
                </c:pt>
                <c:pt idx="214" c:formatCode="dd/mm/yyyy">
                  <c:v>40844</c:v>
                </c:pt>
                <c:pt idx="215" c:formatCode="dd/mm/yyyy">
                  <c:v>40847</c:v>
                </c:pt>
                <c:pt idx="216" c:formatCode="dd/mm/yyyy">
                  <c:v>40848</c:v>
                </c:pt>
                <c:pt idx="217" c:formatCode="dd/mm/yyyy">
                  <c:v>40849</c:v>
                </c:pt>
                <c:pt idx="218" c:formatCode="dd/mm/yyyy">
                  <c:v>40850</c:v>
                </c:pt>
                <c:pt idx="219" c:formatCode="dd/mm/yyyy">
                  <c:v>40851</c:v>
                </c:pt>
                <c:pt idx="220" c:formatCode="dd/mm/yyyy">
                  <c:v>40854</c:v>
                </c:pt>
                <c:pt idx="221" c:formatCode="dd/mm/yyyy">
                  <c:v>40855</c:v>
                </c:pt>
                <c:pt idx="222" c:formatCode="dd/mm/yyyy">
                  <c:v>40856</c:v>
                </c:pt>
                <c:pt idx="223" c:formatCode="dd/mm/yyyy">
                  <c:v>40857</c:v>
                </c:pt>
                <c:pt idx="224" c:formatCode="dd/mm/yyyy">
                  <c:v>40858</c:v>
                </c:pt>
                <c:pt idx="225" c:formatCode="dd/mm/yyyy">
                  <c:v>40861</c:v>
                </c:pt>
                <c:pt idx="226" c:formatCode="dd/mm/yyyy">
                  <c:v>40862</c:v>
                </c:pt>
                <c:pt idx="227" c:formatCode="dd/mm/yyyy">
                  <c:v>40863</c:v>
                </c:pt>
                <c:pt idx="228" c:formatCode="dd/mm/yyyy">
                  <c:v>40864</c:v>
                </c:pt>
                <c:pt idx="229" c:formatCode="dd/mm/yyyy">
                  <c:v>40865</c:v>
                </c:pt>
                <c:pt idx="230" c:formatCode="dd/mm/yyyy">
                  <c:v>40868</c:v>
                </c:pt>
                <c:pt idx="231" c:formatCode="dd/mm/yyyy">
                  <c:v>40869</c:v>
                </c:pt>
                <c:pt idx="232" c:formatCode="dd/mm/yyyy">
                  <c:v>40870</c:v>
                </c:pt>
                <c:pt idx="233" c:formatCode="dd/mm/yyyy">
                  <c:v>40871</c:v>
                </c:pt>
                <c:pt idx="234" c:formatCode="dd/mm/yyyy">
                  <c:v>40872</c:v>
                </c:pt>
                <c:pt idx="235" c:formatCode="dd/mm/yyyy">
                  <c:v>40875</c:v>
                </c:pt>
                <c:pt idx="236" c:formatCode="dd/mm/yyyy">
                  <c:v>40876</c:v>
                </c:pt>
                <c:pt idx="237" c:formatCode="dd/mm/yyyy">
                  <c:v>40877</c:v>
                </c:pt>
                <c:pt idx="238" c:formatCode="dd/mm/yyyy">
                  <c:v>40878</c:v>
                </c:pt>
                <c:pt idx="239" c:formatCode="dd/mm/yyyy">
                  <c:v>40879</c:v>
                </c:pt>
                <c:pt idx="240" c:formatCode="dd/mm/yyyy">
                  <c:v>40882</c:v>
                </c:pt>
                <c:pt idx="241" c:formatCode="dd/mm/yyyy">
                  <c:v>40883</c:v>
                </c:pt>
                <c:pt idx="242" c:formatCode="dd/mm/yyyy">
                  <c:v>40884</c:v>
                </c:pt>
                <c:pt idx="243" c:formatCode="dd/mm/yyyy">
                  <c:v>40885</c:v>
                </c:pt>
                <c:pt idx="244" c:formatCode="dd/mm/yyyy">
                  <c:v>40886</c:v>
                </c:pt>
                <c:pt idx="245" c:formatCode="dd/mm/yyyy">
                  <c:v>40889</c:v>
                </c:pt>
                <c:pt idx="246" c:formatCode="dd/mm/yyyy">
                  <c:v>40890</c:v>
                </c:pt>
                <c:pt idx="247" c:formatCode="dd/mm/yyyy">
                  <c:v>40891</c:v>
                </c:pt>
                <c:pt idx="248" c:formatCode="dd/mm/yyyy">
                  <c:v>40892</c:v>
                </c:pt>
                <c:pt idx="249" c:formatCode="dd/mm/yyyy">
                  <c:v>40893</c:v>
                </c:pt>
                <c:pt idx="250" c:formatCode="dd/mm/yyyy">
                  <c:v>40896</c:v>
                </c:pt>
                <c:pt idx="251" c:formatCode="dd/mm/yyyy">
                  <c:v>40897</c:v>
                </c:pt>
                <c:pt idx="252" c:formatCode="dd/mm/yyyy">
                  <c:v>40898</c:v>
                </c:pt>
                <c:pt idx="253" c:formatCode="dd/mm/yyyy">
                  <c:v>40899</c:v>
                </c:pt>
                <c:pt idx="254" c:formatCode="dd/mm/yyyy">
                  <c:v>40900</c:v>
                </c:pt>
                <c:pt idx="255" c:formatCode="dd/mm/yyyy">
                  <c:v>40903</c:v>
                </c:pt>
                <c:pt idx="256" c:formatCode="dd/mm/yyyy">
                  <c:v>40904</c:v>
                </c:pt>
                <c:pt idx="257" c:formatCode="dd/mm/yyyy">
                  <c:v>40905</c:v>
                </c:pt>
                <c:pt idx="258" c:formatCode="dd/mm/yyyy">
                  <c:v>40906</c:v>
                </c:pt>
                <c:pt idx="259" c:formatCode="dd/mm/yyyy">
                  <c:v>40907</c:v>
                </c:pt>
                <c:pt idx="260" c:formatCode="dd/mm/yyyy">
                  <c:v>40910</c:v>
                </c:pt>
                <c:pt idx="261" c:formatCode="dd/mm/yyyy">
                  <c:v>40911</c:v>
                </c:pt>
                <c:pt idx="262" c:formatCode="dd/mm/yyyy">
                  <c:v>40912</c:v>
                </c:pt>
                <c:pt idx="263" c:formatCode="dd/mm/yyyy">
                  <c:v>40913</c:v>
                </c:pt>
                <c:pt idx="264" c:formatCode="dd/mm/yyyy">
                  <c:v>40914</c:v>
                </c:pt>
                <c:pt idx="265" c:formatCode="dd/mm/yyyy">
                  <c:v>40917</c:v>
                </c:pt>
                <c:pt idx="266" c:formatCode="dd/mm/yyyy">
                  <c:v>40918</c:v>
                </c:pt>
                <c:pt idx="267" c:formatCode="dd/mm/yyyy">
                  <c:v>40919</c:v>
                </c:pt>
                <c:pt idx="268" c:formatCode="dd/mm/yyyy">
                  <c:v>40920</c:v>
                </c:pt>
                <c:pt idx="269" c:formatCode="dd/mm/yyyy">
                  <c:v>40921</c:v>
                </c:pt>
                <c:pt idx="270" c:formatCode="dd/mm/yyyy">
                  <c:v>40924</c:v>
                </c:pt>
                <c:pt idx="271" c:formatCode="dd/mm/yyyy">
                  <c:v>40925</c:v>
                </c:pt>
                <c:pt idx="272" c:formatCode="dd/mm/yyyy">
                  <c:v>40926</c:v>
                </c:pt>
                <c:pt idx="273" c:formatCode="dd/mm/yyyy">
                  <c:v>40927</c:v>
                </c:pt>
                <c:pt idx="274" c:formatCode="dd/mm/yyyy">
                  <c:v>40928</c:v>
                </c:pt>
                <c:pt idx="275" c:formatCode="dd/mm/yyyy">
                  <c:v>40931</c:v>
                </c:pt>
                <c:pt idx="276" c:formatCode="dd/mm/yyyy">
                  <c:v>40932</c:v>
                </c:pt>
                <c:pt idx="277" c:formatCode="dd/mm/yyyy">
                  <c:v>40933</c:v>
                </c:pt>
                <c:pt idx="278" c:formatCode="dd/mm/yyyy">
                  <c:v>40934</c:v>
                </c:pt>
                <c:pt idx="279" c:formatCode="dd/mm/yyyy">
                  <c:v>40935</c:v>
                </c:pt>
                <c:pt idx="280" c:formatCode="dd/mm/yyyy">
                  <c:v>40938</c:v>
                </c:pt>
                <c:pt idx="281" c:formatCode="dd/mm/yyyy">
                  <c:v>40939</c:v>
                </c:pt>
                <c:pt idx="282" c:formatCode="dd/mm/yyyy">
                  <c:v>40940</c:v>
                </c:pt>
                <c:pt idx="283" c:formatCode="dd/mm/yyyy">
                  <c:v>40941</c:v>
                </c:pt>
                <c:pt idx="284" c:formatCode="dd/mm/yyyy">
                  <c:v>40942</c:v>
                </c:pt>
                <c:pt idx="285" c:formatCode="dd/mm/yyyy">
                  <c:v>40945</c:v>
                </c:pt>
                <c:pt idx="286" c:formatCode="dd/mm/yyyy">
                  <c:v>40946</c:v>
                </c:pt>
                <c:pt idx="287" c:formatCode="dd/mm/yyyy">
                  <c:v>40947</c:v>
                </c:pt>
                <c:pt idx="288" c:formatCode="dd/mm/yyyy">
                  <c:v>40948</c:v>
                </c:pt>
                <c:pt idx="289" c:formatCode="dd/mm/yyyy">
                  <c:v>40949</c:v>
                </c:pt>
                <c:pt idx="290" c:formatCode="dd/mm/yyyy">
                  <c:v>40952</c:v>
                </c:pt>
                <c:pt idx="291" c:formatCode="dd/mm/yyyy">
                  <c:v>40953</c:v>
                </c:pt>
                <c:pt idx="292" c:formatCode="dd/mm/yyyy">
                  <c:v>40954</c:v>
                </c:pt>
                <c:pt idx="293" c:formatCode="dd/mm/yyyy">
                  <c:v>40955</c:v>
                </c:pt>
                <c:pt idx="294" c:formatCode="dd/mm/yyyy">
                  <c:v>40956</c:v>
                </c:pt>
                <c:pt idx="295" c:formatCode="dd/mm/yyyy">
                  <c:v>40959</c:v>
                </c:pt>
                <c:pt idx="296" c:formatCode="dd/mm/yyyy">
                  <c:v>40960</c:v>
                </c:pt>
                <c:pt idx="297" c:formatCode="dd/mm/yyyy">
                  <c:v>40961</c:v>
                </c:pt>
                <c:pt idx="298" c:formatCode="dd/mm/yyyy">
                  <c:v>40962</c:v>
                </c:pt>
                <c:pt idx="299" c:formatCode="dd/mm/yyyy">
                  <c:v>40963</c:v>
                </c:pt>
                <c:pt idx="300" c:formatCode="dd/mm/yyyy">
                  <c:v>40966</c:v>
                </c:pt>
                <c:pt idx="301" c:formatCode="dd/mm/yyyy">
                  <c:v>40967</c:v>
                </c:pt>
                <c:pt idx="302" c:formatCode="dd/mm/yyyy">
                  <c:v>40968</c:v>
                </c:pt>
                <c:pt idx="303" c:formatCode="dd/mm/yyyy">
                  <c:v>40969</c:v>
                </c:pt>
                <c:pt idx="304" c:formatCode="dd/mm/yyyy">
                  <c:v>40970</c:v>
                </c:pt>
                <c:pt idx="305" c:formatCode="dd/mm/yyyy">
                  <c:v>40973</c:v>
                </c:pt>
                <c:pt idx="306" c:formatCode="dd/mm/yyyy">
                  <c:v>40974</c:v>
                </c:pt>
                <c:pt idx="307" c:formatCode="dd/mm/yyyy">
                  <c:v>40975</c:v>
                </c:pt>
                <c:pt idx="308" c:formatCode="dd/mm/yyyy">
                  <c:v>40976</c:v>
                </c:pt>
                <c:pt idx="309" c:formatCode="dd/mm/yyyy">
                  <c:v>40977</c:v>
                </c:pt>
                <c:pt idx="310" c:formatCode="dd/mm/yyyy">
                  <c:v>40980</c:v>
                </c:pt>
                <c:pt idx="311" c:formatCode="dd/mm/yyyy">
                  <c:v>40981</c:v>
                </c:pt>
                <c:pt idx="312" c:formatCode="dd/mm/yyyy">
                  <c:v>40982</c:v>
                </c:pt>
                <c:pt idx="313" c:formatCode="dd/mm/yyyy">
                  <c:v>40983</c:v>
                </c:pt>
                <c:pt idx="314" c:formatCode="dd/mm/yyyy">
                  <c:v>40984</c:v>
                </c:pt>
                <c:pt idx="315" c:formatCode="dd/mm/yyyy">
                  <c:v>40987</c:v>
                </c:pt>
                <c:pt idx="316" c:formatCode="dd/mm/yyyy">
                  <c:v>40988</c:v>
                </c:pt>
                <c:pt idx="317" c:formatCode="dd/mm/yyyy">
                  <c:v>40989</c:v>
                </c:pt>
                <c:pt idx="318" c:formatCode="dd/mm/yyyy">
                  <c:v>40990</c:v>
                </c:pt>
                <c:pt idx="319" c:formatCode="dd/mm/yyyy">
                  <c:v>40991</c:v>
                </c:pt>
                <c:pt idx="320" c:formatCode="dd/mm/yyyy">
                  <c:v>40994</c:v>
                </c:pt>
                <c:pt idx="321" c:formatCode="dd/mm/yyyy">
                  <c:v>40995</c:v>
                </c:pt>
                <c:pt idx="322" c:formatCode="dd/mm/yyyy">
                  <c:v>40996</c:v>
                </c:pt>
                <c:pt idx="323" c:formatCode="dd/mm/yyyy">
                  <c:v>40997</c:v>
                </c:pt>
                <c:pt idx="324" c:formatCode="dd/mm/yyyy">
                  <c:v>40998</c:v>
                </c:pt>
                <c:pt idx="325" c:formatCode="dd/mm/yyyy">
                  <c:v>41001</c:v>
                </c:pt>
                <c:pt idx="326" c:formatCode="dd/mm/yyyy">
                  <c:v>41002</c:v>
                </c:pt>
                <c:pt idx="327" c:formatCode="dd/mm/yyyy">
                  <c:v>41003</c:v>
                </c:pt>
                <c:pt idx="328" c:formatCode="dd/mm/yyyy">
                  <c:v>41004</c:v>
                </c:pt>
                <c:pt idx="329" c:formatCode="dd/mm/yyyy">
                  <c:v>41005</c:v>
                </c:pt>
                <c:pt idx="330" c:formatCode="dd/mm/yyyy">
                  <c:v>41008</c:v>
                </c:pt>
                <c:pt idx="331" c:formatCode="dd/mm/yyyy">
                  <c:v>41009</c:v>
                </c:pt>
                <c:pt idx="332" c:formatCode="dd/mm/yyyy">
                  <c:v>41010</c:v>
                </c:pt>
                <c:pt idx="333" c:formatCode="dd/mm/yyyy">
                  <c:v>41011</c:v>
                </c:pt>
                <c:pt idx="334" c:formatCode="dd/mm/yyyy">
                  <c:v>41012</c:v>
                </c:pt>
                <c:pt idx="335" c:formatCode="dd/mm/yyyy">
                  <c:v>41015</c:v>
                </c:pt>
                <c:pt idx="336" c:formatCode="dd/mm/yyyy">
                  <c:v>41016</c:v>
                </c:pt>
                <c:pt idx="337" c:formatCode="dd/mm/yyyy">
                  <c:v>41017</c:v>
                </c:pt>
                <c:pt idx="338" c:formatCode="dd/mm/yyyy">
                  <c:v>41018</c:v>
                </c:pt>
                <c:pt idx="339" c:formatCode="dd/mm/yyyy">
                  <c:v>41019</c:v>
                </c:pt>
                <c:pt idx="340" c:formatCode="dd/mm/yyyy">
                  <c:v>41022</c:v>
                </c:pt>
                <c:pt idx="341" c:formatCode="dd/mm/yyyy">
                  <c:v>41023</c:v>
                </c:pt>
                <c:pt idx="342" c:formatCode="dd/mm/yyyy">
                  <c:v>41024</c:v>
                </c:pt>
                <c:pt idx="343" c:formatCode="dd/mm/yyyy">
                  <c:v>41025</c:v>
                </c:pt>
                <c:pt idx="344" c:formatCode="dd/mm/yyyy">
                  <c:v>41026</c:v>
                </c:pt>
                <c:pt idx="345" c:formatCode="dd/mm/yyyy">
                  <c:v>41029</c:v>
                </c:pt>
                <c:pt idx="346" c:formatCode="dd/mm/yyyy">
                  <c:v>41030</c:v>
                </c:pt>
                <c:pt idx="347" c:formatCode="dd/mm/yyyy">
                  <c:v>41031</c:v>
                </c:pt>
                <c:pt idx="348" c:formatCode="dd/mm/yyyy">
                  <c:v>41032</c:v>
                </c:pt>
                <c:pt idx="349" c:formatCode="dd/mm/yyyy">
                  <c:v>41033</c:v>
                </c:pt>
                <c:pt idx="350" c:formatCode="dd/mm/yyyy">
                  <c:v>41036</c:v>
                </c:pt>
                <c:pt idx="351" c:formatCode="dd/mm/yyyy">
                  <c:v>41037</c:v>
                </c:pt>
                <c:pt idx="352" c:formatCode="dd/mm/yyyy">
                  <c:v>41038</c:v>
                </c:pt>
                <c:pt idx="353" c:formatCode="dd/mm/yyyy">
                  <c:v>41039</c:v>
                </c:pt>
                <c:pt idx="354" c:formatCode="dd/mm/yyyy">
                  <c:v>41040</c:v>
                </c:pt>
                <c:pt idx="355" c:formatCode="dd/mm/yyyy">
                  <c:v>41043</c:v>
                </c:pt>
                <c:pt idx="356" c:formatCode="dd/mm/yyyy">
                  <c:v>41044</c:v>
                </c:pt>
                <c:pt idx="357" c:formatCode="dd/mm/yyyy">
                  <c:v>41045</c:v>
                </c:pt>
                <c:pt idx="358" c:formatCode="dd/mm/yyyy">
                  <c:v>41046</c:v>
                </c:pt>
                <c:pt idx="359" c:formatCode="dd/mm/yyyy">
                  <c:v>41047</c:v>
                </c:pt>
                <c:pt idx="360" c:formatCode="dd/mm/yyyy">
                  <c:v>41050</c:v>
                </c:pt>
                <c:pt idx="361" c:formatCode="dd/mm/yyyy">
                  <c:v>41051</c:v>
                </c:pt>
                <c:pt idx="362" c:formatCode="dd/mm/yyyy">
                  <c:v>41052</c:v>
                </c:pt>
                <c:pt idx="363" c:formatCode="dd/mm/yyyy">
                  <c:v>41053</c:v>
                </c:pt>
                <c:pt idx="364" c:formatCode="dd/mm/yyyy">
                  <c:v>41054</c:v>
                </c:pt>
                <c:pt idx="365" c:formatCode="dd/mm/yyyy">
                  <c:v>41057</c:v>
                </c:pt>
                <c:pt idx="366" c:formatCode="dd/mm/yyyy">
                  <c:v>41058</c:v>
                </c:pt>
                <c:pt idx="367" c:formatCode="dd/mm/yyyy">
                  <c:v>41059</c:v>
                </c:pt>
                <c:pt idx="368" c:formatCode="dd/mm/yyyy">
                  <c:v>41060</c:v>
                </c:pt>
                <c:pt idx="369" c:formatCode="dd/mm/yyyy">
                  <c:v>41061</c:v>
                </c:pt>
                <c:pt idx="370" c:formatCode="dd/mm/yyyy">
                  <c:v>41064</c:v>
                </c:pt>
                <c:pt idx="371" c:formatCode="dd/mm/yyyy">
                  <c:v>41065</c:v>
                </c:pt>
                <c:pt idx="372" c:formatCode="dd/mm/yyyy">
                  <c:v>41066</c:v>
                </c:pt>
                <c:pt idx="373" c:formatCode="dd/mm/yyyy">
                  <c:v>41067</c:v>
                </c:pt>
                <c:pt idx="374" c:formatCode="dd/mm/yyyy">
                  <c:v>41068</c:v>
                </c:pt>
                <c:pt idx="375" c:formatCode="dd/mm/yyyy">
                  <c:v>41071</c:v>
                </c:pt>
                <c:pt idx="376" c:formatCode="dd/mm/yyyy">
                  <c:v>41072</c:v>
                </c:pt>
                <c:pt idx="377" c:formatCode="dd/mm/yyyy">
                  <c:v>41073</c:v>
                </c:pt>
                <c:pt idx="378" c:formatCode="dd/mm/yyyy">
                  <c:v>41074</c:v>
                </c:pt>
                <c:pt idx="379" c:formatCode="dd/mm/yyyy">
                  <c:v>41075</c:v>
                </c:pt>
                <c:pt idx="380" c:formatCode="dd/mm/yyyy">
                  <c:v>41078</c:v>
                </c:pt>
                <c:pt idx="381" c:formatCode="dd/mm/yyyy">
                  <c:v>41079</c:v>
                </c:pt>
                <c:pt idx="382" c:formatCode="dd/mm/yyyy">
                  <c:v>41080</c:v>
                </c:pt>
                <c:pt idx="383" c:formatCode="dd/mm/yyyy">
                  <c:v>41081</c:v>
                </c:pt>
                <c:pt idx="384" c:formatCode="dd/mm/yyyy">
                  <c:v>41082</c:v>
                </c:pt>
                <c:pt idx="385" c:formatCode="dd/mm/yyyy">
                  <c:v>41085</c:v>
                </c:pt>
                <c:pt idx="386" c:formatCode="dd/mm/yyyy">
                  <c:v>41086</c:v>
                </c:pt>
                <c:pt idx="387" c:formatCode="dd/mm/yyyy">
                  <c:v>41087</c:v>
                </c:pt>
                <c:pt idx="388" c:formatCode="dd/mm/yyyy">
                  <c:v>41088</c:v>
                </c:pt>
                <c:pt idx="389" c:formatCode="dd/mm/yyyy">
                  <c:v>41089</c:v>
                </c:pt>
                <c:pt idx="390" c:formatCode="dd/mm/yyyy">
                  <c:v>41092</c:v>
                </c:pt>
                <c:pt idx="391" c:formatCode="dd/mm/yyyy">
                  <c:v>41093</c:v>
                </c:pt>
                <c:pt idx="392" c:formatCode="dd/mm/yyyy">
                  <c:v>41094</c:v>
                </c:pt>
                <c:pt idx="393" c:formatCode="dd/mm/yyyy">
                  <c:v>41095</c:v>
                </c:pt>
                <c:pt idx="394" c:formatCode="dd/mm/yyyy">
                  <c:v>41096</c:v>
                </c:pt>
                <c:pt idx="395" c:formatCode="dd/mm/yyyy">
                  <c:v>41099</c:v>
                </c:pt>
                <c:pt idx="396" c:formatCode="dd/mm/yyyy">
                  <c:v>41100</c:v>
                </c:pt>
                <c:pt idx="397" c:formatCode="dd/mm/yyyy">
                  <c:v>41101</c:v>
                </c:pt>
                <c:pt idx="398" c:formatCode="dd/mm/yyyy">
                  <c:v>41102</c:v>
                </c:pt>
                <c:pt idx="399" c:formatCode="dd/mm/yyyy">
                  <c:v>41103</c:v>
                </c:pt>
                <c:pt idx="400" c:formatCode="dd/mm/yyyy">
                  <c:v>41106</c:v>
                </c:pt>
                <c:pt idx="401" c:formatCode="dd/mm/yyyy">
                  <c:v>41107</c:v>
                </c:pt>
                <c:pt idx="402" c:formatCode="dd/mm/yyyy">
                  <c:v>41108</c:v>
                </c:pt>
                <c:pt idx="403" c:formatCode="dd/mm/yyyy">
                  <c:v>41109</c:v>
                </c:pt>
                <c:pt idx="404" c:formatCode="dd/mm/yyyy">
                  <c:v>41110</c:v>
                </c:pt>
                <c:pt idx="405" c:formatCode="dd/mm/yyyy">
                  <c:v>41113</c:v>
                </c:pt>
                <c:pt idx="406" c:formatCode="dd/mm/yyyy">
                  <c:v>41114</c:v>
                </c:pt>
                <c:pt idx="407" c:formatCode="dd/mm/yyyy">
                  <c:v>41115</c:v>
                </c:pt>
                <c:pt idx="408" c:formatCode="dd/mm/yyyy">
                  <c:v>41116</c:v>
                </c:pt>
                <c:pt idx="409" c:formatCode="dd/mm/yyyy">
                  <c:v>41117</c:v>
                </c:pt>
                <c:pt idx="410" c:formatCode="dd/mm/yyyy">
                  <c:v>41120</c:v>
                </c:pt>
                <c:pt idx="411" c:formatCode="dd/mm/yyyy">
                  <c:v>41121</c:v>
                </c:pt>
                <c:pt idx="412" c:formatCode="dd/mm/yyyy">
                  <c:v>41122</c:v>
                </c:pt>
                <c:pt idx="413" c:formatCode="dd/mm/yyyy">
                  <c:v>41123</c:v>
                </c:pt>
                <c:pt idx="414" c:formatCode="dd/mm/yyyy">
                  <c:v>41124</c:v>
                </c:pt>
                <c:pt idx="415" c:formatCode="dd/mm/yyyy">
                  <c:v>41127</c:v>
                </c:pt>
                <c:pt idx="416" c:formatCode="dd/mm/yyyy">
                  <c:v>41128</c:v>
                </c:pt>
                <c:pt idx="417" c:formatCode="dd/mm/yyyy">
                  <c:v>41129</c:v>
                </c:pt>
                <c:pt idx="418" c:formatCode="dd/mm/yyyy">
                  <c:v>41130</c:v>
                </c:pt>
                <c:pt idx="419" c:formatCode="dd/mm/yyyy">
                  <c:v>41131</c:v>
                </c:pt>
                <c:pt idx="420" c:formatCode="dd/mm/yyyy">
                  <c:v>41134</c:v>
                </c:pt>
                <c:pt idx="421" c:formatCode="dd/mm/yyyy">
                  <c:v>41135</c:v>
                </c:pt>
                <c:pt idx="422" c:formatCode="dd/mm/yyyy">
                  <c:v>41136</c:v>
                </c:pt>
                <c:pt idx="423" c:formatCode="dd/mm/yyyy">
                  <c:v>41137</c:v>
                </c:pt>
                <c:pt idx="424" c:formatCode="dd/mm/yyyy">
                  <c:v>41138</c:v>
                </c:pt>
                <c:pt idx="425" c:formatCode="dd/mm/yyyy">
                  <c:v>41141</c:v>
                </c:pt>
                <c:pt idx="426" c:formatCode="dd/mm/yyyy">
                  <c:v>41142</c:v>
                </c:pt>
                <c:pt idx="427" c:formatCode="dd/mm/yyyy">
                  <c:v>41143</c:v>
                </c:pt>
                <c:pt idx="428" c:formatCode="dd/mm/yyyy">
                  <c:v>41144</c:v>
                </c:pt>
                <c:pt idx="429" c:formatCode="dd/mm/yyyy">
                  <c:v>41145</c:v>
                </c:pt>
                <c:pt idx="430" c:formatCode="dd/mm/yyyy">
                  <c:v>41148</c:v>
                </c:pt>
                <c:pt idx="431" c:formatCode="dd/mm/yyyy">
                  <c:v>41149</c:v>
                </c:pt>
                <c:pt idx="432" c:formatCode="dd/mm/yyyy">
                  <c:v>41150</c:v>
                </c:pt>
                <c:pt idx="433" c:formatCode="dd/mm/yyyy">
                  <c:v>41151</c:v>
                </c:pt>
                <c:pt idx="434" c:formatCode="dd/mm/yyyy">
                  <c:v>41152</c:v>
                </c:pt>
                <c:pt idx="435" c:formatCode="dd/mm/yyyy">
                  <c:v>41155</c:v>
                </c:pt>
                <c:pt idx="436" c:formatCode="dd/mm/yyyy">
                  <c:v>41156</c:v>
                </c:pt>
                <c:pt idx="437" c:formatCode="dd/mm/yyyy">
                  <c:v>41157</c:v>
                </c:pt>
                <c:pt idx="438" c:formatCode="dd/mm/yyyy">
                  <c:v>41158</c:v>
                </c:pt>
                <c:pt idx="439" c:formatCode="dd/mm/yyyy">
                  <c:v>41159</c:v>
                </c:pt>
                <c:pt idx="440" c:formatCode="dd/mm/yyyy">
                  <c:v>41162</c:v>
                </c:pt>
                <c:pt idx="441" c:formatCode="dd/mm/yyyy">
                  <c:v>41163</c:v>
                </c:pt>
                <c:pt idx="442" c:formatCode="dd/mm/yyyy">
                  <c:v>41164</c:v>
                </c:pt>
                <c:pt idx="443" c:formatCode="dd/mm/yyyy">
                  <c:v>41165</c:v>
                </c:pt>
                <c:pt idx="444" c:formatCode="dd/mm/yyyy">
                  <c:v>41166</c:v>
                </c:pt>
                <c:pt idx="445" c:formatCode="dd/mm/yyyy">
                  <c:v>41169</c:v>
                </c:pt>
                <c:pt idx="446" c:formatCode="dd/mm/yyyy">
                  <c:v>41170</c:v>
                </c:pt>
                <c:pt idx="447" c:formatCode="dd/mm/yyyy">
                  <c:v>41171</c:v>
                </c:pt>
                <c:pt idx="448" c:formatCode="dd/mm/yyyy">
                  <c:v>41172</c:v>
                </c:pt>
                <c:pt idx="449" c:formatCode="dd/mm/yyyy">
                  <c:v>41173</c:v>
                </c:pt>
                <c:pt idx="450" c:formatCode="dd/mm/yyyy">
                  <c:v>41176</c:v>
                </c:pt>
                <c:pt idx="451" c:formatCode="dd/mm/yyyy">
                  <c:v>41177</c:v>
                </c:pt>
                <c:pt idx="452" c:formatCode="dd/mm/yyyy">
                  <c:v>41178</c:v>
                </c:pt>
                <c:pt idx="453" c:formatCode="dd/mm/yyyy">
                  <c:v>41179</c:v>
                </c:pt>
                <c:pt idx="454" c:formatCode="dd/mm/yyyy">
                  <c:v>41180</c:v>
                </c:pt>
                <c:pt idx="455" c:formatCode="dd/mm/yyyy">
                  <c:v>41183</c:v>
                </c:pt>
                <c:pt idx="456" c:formatCode="dd/mm/yyyy">
                  <c:v>41184</c:v>
                </c:pt>
                <c:pt idx="457" c:formatCode="dd/mm/yyyy">
                  <c:v>41185</c:v>
                </c:pt>
                <c:pt idx="458" c:formatCode="dd/mm/yyyy">
                  <c:v>41186</c:v>
                </c:pt>
                <c:pt idx="459" c:formatCode="dd/mm/yyyy">
                  <c:v>41187</c:v>
                </c:pt>
                <c:pt idx="460" c:formatCode="dd/mm/yyyy">
                  <c:v>41190</c:v>
                </c:pt>
                <c:pt idx="461" c:formatCode="dd/mm/yyyy">
                  <c:v>41191</c:v>
                </c:pt>
                <c:pt idx="462" c:formatCode="dd/mm/yyyy">
                  <c:v>41192</c:v>
                </c:pt>
                <c:pt idx="463" c:formatCode="dd/mm/yyyy">
                  <c:v>41193</c:v>
                </c:pt>
                <c:pt idx="464" c:formatCode="dd/mm/yyyy">
                  <c:v>41194</c:v>
                </c:pt>
                <c:pt idx="465" c:formatCode="dd/mm/yyyy">
                  <c:v>41197</c:v>
                </c:pt>
              </c:numCache>
            </c:numRef>
          </c:cat>
          <c:val>
            <c:numRef>
              <c:f>Data!$G$3:$G$468</c:f>
              <c:numCache>
                <c:formatCode>_-* #,##0.00_-;\-* #,##0.00_-;_-* "-"??_-;_-@_-</c:formatCode>
                <c:ptCount val="466"/>
                <c:pt idx="0">
                  <c:v>100</c:v>
                </c:pt>
                <c:pt idx="1">
                  <c:v>97.5911789652248</c:v>
                </c:pt>
                <c:pt idx="2">
                  <c:v>97.4215436810857</c:v>
                </c:pt>
                <c:pt idx="3">
                  <c:v>96.9465648854962</c:v>
                </c:pt>
                <c:pt idx="4">
                  <c:v>96.8030817076619</c:v>
                </c:pt>
                <c:pt idx="5">
                  <c:v>97.2349448685327</c:v>
                </c:pt>
                <c:pt idx="6">
                  <c:v>97.6484308736217</c:v>
                </c:pt>
                <c:pt idx="7">
                  <c:v>98.0951371218547</c:v>
                </c:pt>
                <c:pt idx="8">
                  <c:v>97.1006502685892</c:v>
                </c:pt>
                <c:pt idx="9">
                  <c:v>96.2482329657902</c:v>
                </c:pt>
                <c:pt idx="10">
                  <c:v>96.3139666383941</c:v>
                </c:pt>
                <c:pt idx="11">
                  <c:v>96.7097823013854</c:v>
                </c:pt>
                <c:pt idx="12">
                  <c:v>96.8285270002827</c:v>
                </c:pt>
                <c:pt idx="13">
                  <c:v>95.1569126378287</c:v>
                </c:pt>
                <c:pt idx="14">
                  <c:v>94.90245971162</c:v>
                </c:pt>
                <c:pt idx="15">
                  <c:v>94.3136839129206</c:v>
                </c:pt>
                <c:pt idx="16">
                  <c:v>94.1702007350862</c:v>
                </c:pt>
                <c:pt idx="17">
                  <c:v>95.1265196494204</c:v>
                </c:pt>
                <c:pt idx="18">
                  <c:v>92.8703703703704</c:v>
                </c:pt>
                <c:pt idx="19">
                  <c:v>94.4833191970597</c:v>
                </c:pt>
                <c:pt idx="20">
                  <c:v>94.204127791914</c:v>
                </c:pt>
                <c:pt idx="21">
                  <c:v>94.5787390443879</c:v>
                </c:pt>
                <c:pt idx="22">
                  <c:v>94.3822448402601</c:v>
                </c:pt>
                <c:pt idx="23">
                  <c:v>95.7273112807464</c:v>
                </c:pt>
                <c:pt idx="24">
                  <c:v>95.3385637545943</c:v>
                </c:pt>
                <c:pt idx="25">
                  <c:v>95.5117331071529</c:v>
                </c:pt>
                <c:pt idx="26">
                  <c:v>96.4115069267741</c:v>
                </c:pt>
                <c:pt idx="27">
                  <c:v>96.3846480067854</c:v>
                </c:pt>
                <c:pt idx="28">
                  <c:v>96.3952502120441</c:v>
                </c:pt>
                <c:pt idx="29">
                  <c:v>95.9181509754029</c:v>
                </c:pt>
                <c:pt idx="30">
                  <c:v>96.2574215436811</c:v>
                </c:pt>
                <c:pt idx="31">
                  <c:v>97.102063895957</c:v>
                </c:pt>
                <c:pt idx="32">
                  <c:v>97.1465931580435</c:v>
                </c:pt>
                <c:pt idx="33">
                  <c:v>97.8300819903873</c:v>
                </c:pt>
                <c:pt idx="34">
                  <c:v>98.213881820752</c:v>
                </c:pt>
                <c:pt idx="35">
                  <c:v>99.4098105739327</c:v>
                </c:pt>
                <c:pt idx="36">
                  <c:v>98.8924229573085</c:v>
                </c:pt>
                <c:pt idx="37">
                  <c:v>99.780887757987</c:v>
                </c:pt>
                <c:pt idx="38">
                  <c:v>99.1574780887758</c:v>
                </c:pt>
                <c:pt idx="39">
                  <c:v>99.7031382527566</c:v>
                </c:pt>
                <c:pt idx="40">
                  <c:v>99.7653378569409</c:v>
                </c:pt>
                <c:pt idx="41">
                  <c:v>101.306191687871</c:v>
                </c:pt>
                <c:pt idx="42">
                  <c:v>101.392422957308</c:v>
                </c:pt>
                <c:pt idx="43">
                  <c:v>100.08481764207</c:v>
                </c:pt>
                <c:pt idx="44">
                  <c:v>101.1379700311</c:v>
                </c:pt>
                <c:pt idx="45">
                  <c:v>101.21925360475</c:v>
                </c:pt>
                <c:pt idx="46">
                  <c:v>101.000141362737</c:v>
                </c:pt>
                <c:pt idx="47">
                  <c:v>101.142917726887</c:v>
                </c:pt>
                <c:pt idx="48">
                  <c:v>99.7879558948261</c:v>
                </c:pt>
                <c:pt idx="49">
                  <c:v>100.187305626237</c:v>
                </c:pt>
                <c:pt idx="50">
                  <c:v>100.819903873339</c:v>
                </c:pt>
                <c:pt idx="51">
                  <c:v>98.6499858637263</c:v>
                </c:pt>
                <c:pt idx="52">
                  <c:v>98.8747526152106</c:v>
                </c:pt>
                <c:pt idx="53">
                  <c:v>99.2168504382245</c:v>
                </c:pt>
                <c:pt idx="54">
                  <c:v>100.289793610404</c:v>
                </c:pt>
                <c:pt idx="55">
                  <c:v>100.91037602488</c:v>
                </c:pt>
                <c:pt idx="56">
                  <c:v>100.908255583828</c:v>
                </c:pt>
                <c:pt idx="57">
                  <c:v>101.597398925643</c:v>
                </c:pt>
                <c:pt idx="58">
                  <c:v>101.120299689002</c:v>
                </c:pt>
                <c:pt idx="59">
                  <c:v>101.055979643766</c:v>
                </c:pt>
                <c:pt idx="60">
                  <c:v>100.395815662991</c:v>
                </c:pt>
                <c:pt idx="61">
                  <c:v>100.261521063048</c:v>
                </c:pt>
                <c:pt idx="62">
                  <c:v>100.581000848176</c:v>
                </c:pt>
                <c:pt idx="63">
                  <c:v>101.236923946848</c:v>
                </c:pt>
                <c:pt idx="64">
                  <c:v>100.989539157478</c:v>
                </c:pt>
                <c:pt idx="65">
                  <c:v>101.353548204693</c:v>
                </c:pt>
                <c:pt idx="66">
                  <c:v>102.892988408256</c:v>
                </c:pt>
                <c:pt idx="67">
                  <c:v>103.173593440769</c:v>
                </c:pt>
                <c:pt idx="68">
                  <c:v>103.058382810291</c:v>
                </c:pt>
                <c:pt idx="69">
                  <c:v>104.250070681368</c:v>
                </c:pt>
                <c:pt idx="70">
                  <c:v>103.417444161719</c:v>
                </c:pt>
                <c:pt idx="71">
                  <c:v>102.707096409386</c:v>
                </c:pt>
                <c:pt idx="72">
                  <c:v>103.00395815663</c:v>
                </c:pt>
                <c:pt idx="73">
                  <c:v>104.197059655075</c:v>
                </c:pt>
                <c:pt idx="74">
                  <c:v>105.081990387334</c:v>
                </c:pt>
                <c:pt idx="75">
                  <c:v>105.689850155499</c:v>
                </c:pt>
                <c:pt idx="76">
                  <c:v>105.761945151258</c:v>
                </c:pt>
                <c:pt idx="77">
                  <c:v>106.202290076336</c:v>
                </c:pt>
                <c:pt idx="78">
                  <c:v>106.463811139384</c:v>
                </c:pt>
                <c:pt idx="79">
                  <c:v>106.506219960418</c:v>
                </c:pt>
                <c:pt idx="80">
                  <c:v>106.533078880407</c:v>
                </c:pt>
                <c:pt idx="81">
                  <c:v>106.467345207803</c:v>
                </c:pt>
                <c:pt idx="82">
                  <c:v>107.95518801244</c:v>
                </c:pt>
                <c:pt idx="83">
                  <c:v>108.580718122703</c:v>
                </c:pt>
                <c:pt idx="84">
                  <c:v>110.524455753463</c:v>
                </c:pt>
                <c:pt idx="85">
                  <c:v>109.227452643483</c:v>
                </c:pt>
                <c:pt idx="86">
                  <c:v>108.564461407973</c:v>
                </c:pt>
                <c:pt idx="87">
                  <c:v>107.175572519084</c:v>
                </c:pt>
                <c:pt idx="88">
                  <c:v>104.205541419282</c:v>
                </c:pt>
                <c:pt idx="89">
                  <c:v>105.711054566016</c:v>
                </c:pt>
                <c:pt idx="90">
                  <c:v>106.993921402318</c:v>
                </c:pt>
                <c:pt idx="91">
                  <c:v>107.172745264348</c:v>
                </c:pt>
                <c:pt idx="92">
                  <c:v>106.106870229008</c:v>
                </c:pt>
                <c:pt idx="93">
                  <c:v>106.439072660447</c:v>
                </c:pt>
                <c:pt idx="94">
                  <c:v>105.670059372349</c:v>
                </c:pt>
                <c:pt idx="95">
                  <c:v>105.265761945151</c:v>
                </c:pt>
                <c:pt idx="96">
                  <c:v>105.089058524173</c:v>
                </c:pt>
                <c:pt idx="97">
                  <c:v>105.820610687023</c:v>
                </c:pt>
                <c:pt idx="98">
                  <c:v>105.552021487136</c:v>
                </c:pt>
                <c:pt idx="99">
                  <c:v>106.891433418151</c:v>
                </c:pt>
                <c:pt idx="100">
                  <c:v>107.225756290642</c:v>
                </c:pt>
                <c:pt idx="101">
                  <c:v>107.904297427198</c:v>
                </c:pt>
                <c:pt idx="102">
                  <c:v>107.811704834606</c:v>
                </c:pt>
                <c:pt idx="103">
                  <c:v>107.375600791631</c:v>
                </c:pt>
                <c:pt idx="104">
                  <c:v>108.594854396381</c:v>
                </c:pt>
                <c:pt idx="105">
                  <c:v>108.647865422675</c:v>
                </c:pt>
                <c:pt idx="106">
                  <c:v>108.552445575346</c:v>
                </c:pt>
                <c:pt idx="107">
                  <c:v>108.835171048912</c:v>
                </c:pt>
                <c:pt idx="108">
                  <c:v>108.394826123834</c:v>
                </c:pt>
                <c:pt idx="109">
                  <c:v>108.987135990953</c:v>
                </c:pt>
                <c:pt idx="110">
                  <c:v>109.177975685609</c:v>
                </c:pt>
                <c:pt idx="111">
                  <c:v>109.142635001414</c:v>
                </c:pt>
                <c:pt idx="112">
                  <c:v>108.68320610687</c:v>
                </c:pt>
                <c:pt idx="113">
                  <c:v>109.139100932994</c:v>
                </c:pt>
                <c:pt idx="114">
                  <c:v>108.259117896522</c:v>
                </c:pt>
                <c:pt idx="115">
                  <c:v>107.160022618038</c:v>
                </c:pt>
                <c:pt idx="116">
                  <c:v>107.702855527283</c:v>
                </c:pt>
                <c:pt idx="117">
                  <c:v>108.204693242861</c:v>
                </c:pt>
                <c:pt idx="118">
                  <c:v>108.128357364999</c:v>
                </c:pt>
                <c:pt idx="119">
                  <c:v>108.810432569975</c:v>
                </c:pt>
                <c:pt idx="120">
                  <c:v>108.898784280464</c:v>
                </c:pt>
                <c:pt idx="121">
                  <c:v>109.294599943455</c:v>
                </c:pt>
                <c:pt idx="122">
                  <c:v>109.481905569692</c:v>
                </c:pt>
                <c:pt idx="123">
                  <c:v>107.534633870512</c:v>
                </c:pt>
                <c:pt idx="124">
                  <c:v>106.209358213175</c:v>
                </c:pt>
                <c:pt idx="125">
                  <c:v>105.884223918575</c:v>
                </c:pt>
                <c:pt idx="126">
                  <c:v>106.121006502686</c:v>
                </c:pt>
                <c:pt idx="127">
                  <c:v>106.891433418151</c:v>
                </c:pt>
                <c:pt idx="128">
                  <c:v>106.046791065875</c:v>
                </c:pt>
                <c:pt idx="129">
                  <c:v>105.158326265197</c:v>
                </c:pt>
                <c:pt idx="130">
                  <c:v>105.814956177552</c:v>
                </c:pt>
                <c:pt idx="131">
                  <c:v>107.128216002262</c:v>
                </c:pt>
                <c:pt idx="132">
                  <c:v>108.064744133446</c:v>
                </c:pt>
                <c:pt idx="133">
                  <c:v>108.310715295448</c:v>
                </c:pt>
                <c:pt idx="134">
                  <c:v>109.142635001414</c:v>
                </c:pt>
                <c:pt idx="135">
                  <c:v>109.80138535482</c:v>
                </c:pt>
                <c:pt idx="136">
                  <c:v>110.807181227029</c:v>
                </c:pt>
                <c:pt idx="137">
                  <c:v>111.844783715013</c:v>
                </c:pt>
                <c:pt idx="138">
                  <c:v>112.192536047498</c:v>
                </c:pt>
                <c:pt idx="139">
                  <c:v>112.634294599943</c:v>
                </c:pt>
                <c:pt idx="140">
                  <c:v>113.432994062765</c:v>
                </c:pt>
                <c:pt idx="141">
                  <c:v>112.273819621148</c:v>
                </c:pt>
                <c:pt idx="142">
                  <c:v>113.125530110263</c:v>
                </c:pt>
                <c:pt idx="143">
                  <c:v>112.432852700028</c:v>
                </c:pt>
                <c:pt idx="144">
                  <c:v>113.179954763924</c:v>
                </c:pt>
                <c:pt idx="145">
                  <c:v>114.090330788804</c:v>
                </c:pt>
                <c:pt idx="146">
                  <c:v>114.454339836019</c:v>
                </c:pt>
                <c:pt idx="147">
                  <c:v>114.054990104608</c:v>
                </c:pt>
                <c:pt idx="148">
                  <c:v>114.217557251908</c:v>
                </c:pt>
                <c:pt idx="149">
                  <c:v>115.060785976817</c:v>
                </c:pt>
                <c:pt idx="150">
                  <c:v>114.433135425502</c:v>
                </c:pt>
                <c:pt idx="151">
                  <c:v>117.414475544247</c:v>
                </c:pt>
                <c:pt idx="152">
                  <c:v>117.45476392423</c:v>
                </c:pt>
                <c:pt idx="153">
                  <c:v>116.378993497314</c:v>
                </c:pt>
                <c:pt idx="154">
                  <c:v>117.599660729432</c:v>
                </c:pt>
                <c:pt idx="155">
                  <c:v>121.538733389878</c:v>
                </c:pt>
                <c:pt idx="156">
                  <c:v>123.013853548205</c:v>
                </c:pt>
                <c:pt idx="157">
                  <c:v>126.735227594006</c:v>
                </c:pt>
                <c:pt idx="158">
                  <c:v>124.689001979078</c:v>
                </c:pt>
                <c:pt idx="159">
                  <c:v>123.473282442748</c:v>
                </c:pt>
                <c:pt idx="160">
                  <c:v>124.812694373763</c:v>
                </c:pt>
                <c:pt idx="161">
                  <c:v>126.21571953633</c:v>
                </c:pt>
                <c:pt idx="162">
                  <c:v>126.608001130902</c:v>
                </c:pt>
                <c:pt idx="163">
                  <c:v>128.908679672038</c:v>
                </c:pt>
                <c:pt idx="164">
                  <c:v>130.908962397512</c:v>
                </c:pt>
                <c:pt idx="165">
                  <c:v>134.124964659316</c:v>
                </c:pt>
                <c:pt idx="166">
                  <c:v>129.230279898219</c:v>
                </c:pt>
                <c:pt idx="167">
                  <c:v>124.351145038168</c:v>
                </c:pt>
                <c:pt idx="168">
                  <c:v>125.399349731411</c:v>
                </c:pt>
                <c:pt idx="169">
                  <c:v>129.202007350862</c:v>
                </c:pt>
                <c:pt idx="170">
                  <c:v>126.408679672038</c:v>
                </c:pt>
                <c:pt idx="171">
                  <c:v>129.730703986429</c:v>
                </c:pt>
                <c:pt idx="172">
                  <c:v>129.04438789935</c:v>
                </c:pt>
                <c:pt idx="173">
                  <c:v>129.074780887758</c:v>
                </c:pt>
                <c:pt idx="174">
                  <c:v>133.084534916596</c:v>
                </c:pt>
                <c:pt idx="175">
                  <c:v>134.310856658185</c:v>
                </c:pt>
                <c:pt idx="176">
                  <c:v>132.555838281029</c:v>
                </c:pt>
                <c:pt idx="177">
                  <c:v>128.461266610122</c:v>
                </c:pt>
                <c:pt idx="178">
                  <c:v>132.186881538027</c:v>
                </c:pt>
                <c:pt idx="179">
                  <c:v>131.163415323721</c:v>
                </c:pt>
                <c:pt idx="180">
                  <c:v>128.307888040712</c:v>
                </c:pt>
                <c:pt idx="181">
                  <c:v>129.601357082273</c:v>
                </c:pt>
                <c:pt idx="182">
                  <c:v>128.613938365847</c:v>
                </c:pt>
                <c:pt idx="183">
                  <c:v>126.418575063613</c:v>
                </c:pt>
                <c:pt idx="184">
                  <c:v>128.066157760814</c:v>
                </c:pt>
                <c:pt idx="185">
                  <c:v>125.719536330223</c:v>
                </c:pt>
                <c:pt idx="186">
                  <c:v>127.483036471586</c:v>
                </c:pt>
                <c:pt idx="187">
                  <c:v>125.978936952219</c:v>
                </c:pt>
                <c:pt idx="188">
                  <c:v>122.994769578739</c:v>
                </c:pt>
                <c:pt idx="189">
                  <c:v>117.104891150693</c:v>
                </c:pt>
                <c:pt idx="190">
                  <c:v>114.952643483178</c:v>
                </c:pt>
                <c:pt idx="191">
                  <c:v>116.633446423523</c:v>
                </c:pt>
                <c:pt idx="192">
                  <c:v>113.712185467911</c:v>
                </c:pt>
                <c:pt idx="193">
                  <c:v>114.108001130902</c:v>
                </c:pt>
                <c:pt idx="194">
                  <c:v>114.784421826407</c:v>
                </c:pt>
                <c:pt idx="195">
                  <c:v>117.212326830647</c:v>
                </c:pt>
                <c:pt idx="196">
                  <c:v>114.783008199039</c:v>
                </c:pt>
                <c:pt idx="197">
                  <c:v>115.99165959853</c:v>
                </c:pt>
                <c:pt idx="198">
                  <c:v>116.725332202431</c:v>
                </c:pt>
                <c:pt idx="199">
                  <c:v>115.765479219678</c:v>
                </c:pt>
                <c:pt idx="200">
                  <c:v>118.500848176421</c:v>
                </c:pt>
                <c:pt idx="201">
                  <c:v>117.500706813684</c:v>
                </c:pt>
                <c:pt idx="202">
                  <c:v>118.464093864857</c:v>
                </c:pt>
                <c:pt idx="203">
                  <c:v>117.90641786825</c:v>
                </c:pt>
                <c:pt idx="204">
                  <c:v>118.796296296296</c:v>
                </c:pt>
                <c:pt idx="205">
                  <c:v>118.09796437659</c:v>
                </c:pt>
                <c:pt idx="206">
                  <c:v>117.179106587504</c:v>
                </c:pt>
                <c:pt idx="207">
                  <c:v>115.970455188012</c:v>
                </c:pt>
                <c:pt idx="208">
                  <c:v>114.560361888606</c:v>
                </c:pt>
                <c:pt idx="209">
                  <c:v>116.08566581849</c:v>
                </c:pt>
                <c:pt idx="210">
                  <c:v>116.870229007634</c:v>
                </c:pt>
                <c:pt idx="211">
                  <c:v>120.5491942324</c:v>
                </c:pt>
                <c:pt idx="212">
                  <c:v>121.912637828668</c:v>
                </c:pt>
                <c:pt idx="213">
                  <c:v>123.328385637546</c:v>
                </c:pt>
                <c:pt idx="214">
                  <c:v>123.250636132316</c:v>
                </c:pt>
                <c:pt idx="215">
                  <c:v>121.207944585807</c:v>
                </c:pt>
                <c:pt idx="216">
                  <c:v>121.564885496183</c:v>
                </c:pt>
                <c:pt idx="217">
                  <c:v>122.8866270851</c:v>
                </c:pt>
                <c:pt idx="218">
                  <c:v>124.669211195929</c:v>
                </c:pt>
                <c:pt idx="219">
                  <c:v>124.021063047781</c:v>
                </c:pt>
                <c:pt idx="220">
                  <c:v>126.880124399208</c:v>
                </c:pt>
                <c:pt idx="221">
                  <c:v>126.258128357365</c:v>
                </c:pt>
                <c:pt idx="222">
                  <c:v>125.102487984167</c:v>
                </c:pt>
                <c:pt idx="223">
                  <c:v>124.286118179248</c:v>
                </c:pt>
                <c:pt idx="224">
                  <c:v>126.426350014136</c:v>
                </c:pt>
                <c:pt idx="225">
                  <c:v>125.843228724908</c:v>
                </c:pt>
                <c:pt idx="226">
                  <c:v>125.870794458581</c:v>
                </c:pt>
                <c:pt idx="227">
                  <c:v>124.638111393837</c:v>
                </c:pt>
                <c:pt idx="228">
                  <c:v>121.697766468759</c:v>
                </c:pt>
                <c:pt idx="229">
                  <c:v>121.851145038168</c:v>
                </c:pt>
                <c:pt idx="230">
                  <c:v>118.555272830082</c:v>
                </c:pt>
                <c:pt idx="231">
                  <c:v>120.145603618886</c:v>
                </c:pt>
                <c:pt idx="232">
                  <c:v>119.611959287532</c:v>
                </c:pt>
                <c:pt idx="233">
                  <c:v>119.756856092734</c:v>
                </c:pt>
                <c:pt idx="234">
                  <c:v>118.994204127792</c:v>
                </c:pt>
                <c:pt idx="235">
                  <c:v>121.031241164829</c:v>
                </c:pt>
                <c:pt idx="236">
                  <c:v>121.269437376308</c:v>
                </c:pt>
                <c:pt idx="237">
                  <c:v>123.436528131185</c:v>
                </c:pt>
                <c:pt idx="238">
                  <c:v>123.326265196494</c:v>
                </c:pt>
                <c:pt idx="239">
                  <c:v>123.462680237489</c:v>
                </c:pt>
                <c:pt idx="240">
                  <c:v>121.783997738196</c:v>
                </c:pt>
                <c:pt idx="241">
                  <c:v>122.151540853831</c:v>
                </c:pt>
                <c:pt idx="242">
                  <c:v>123.112807463953</c:v>
                </c:pt>
                <c:pt idx="243">
                  <c:v>120.750636132316</c:v>
                </c:pt>
                <c:pt idx="244">
                  <c:v>120.978230138535</c:v>
                </c:pt>
                <c:pt idx="245">
                  <c:v>117.795448119876</c:v>
                </c:pt>
                <c:pt idx="246">
                  <c:v>115.32160022618</c:v>
                </c:pt>
                <c:pt idx="247">
                  <c:v>111.256007916313</c:v>
                </c:pt>
                <c:pt idx="248">
                  <c:v>111.006502685892</c:v>
                </c:pt>
                <c:pt idx="249">
                  <c:v>113.015973989256</c:v>
                </c:pt>
                <c:pt idx="250">
                  <c:v>112.685185185185</c:v>
                </c:pt>
                <c:pt idx="251">
                  <c:v>114.214023183489</c:v>
                </c:pt>
                <c:pt idx="252">
                  <c:v>114.166666666667</c:v>
                </c:pt>
                <c:pt idx="253">
                  <c:v>113.482471020639</c:v>
                </c:pt>
                <c:pt idx="254">
                  <c:v>113.539016115352</c:v>
                </c:pt>
                <c:pt idx="255">
                  <c:v>113.581424936387</c:v>
                </c:pt>
                <c:pt idx="256">
                  <c:v>112.610969748374</c:v>
                </c:pt>
                <c:pt idx="257">
                  <c:v>109.939920836867</c:v>
                </c:pt>
                <c:pt idx="258">
                  <c:v>109.271275091886</c:v>
                </c:pt>
                <c:pt idx="259">
                  <c:v>110.524455753463</c:v>
                </c:pt>
                <c:pt idx="260">
                  <c:v>110.706106870229</c:v>
                </c:pt>
                <c:pt idx="261">
                  <c:v>113.337574215437</c:v>
                </c:pt>
                <c:pt idx="262">
                  <c:v>113.910093299406</c:v>
                </c:pt>
                <c:pt idx="263">
                  <c:v>114.696070115917</c:v>
                </c:pt>
                <c:pt idx="264">
                  <c:v>114.358919988691</c:v>
                </c:pt>
                <c:pt idx="265">
                  <c:v>113.907972858355</c:v>
                </c:pt>
                <c:pt idx="266">
                  <c:v>115.376731693526</c:v>
                </c:pt>
                <c:pt idx="267">
                  <c:v>116.05668645745</c:v>
                </c:pt>
                <c:pt idx="268">
                  <c:v>116.64192818773</c:v>
                </c:pt>
                <c:pt idx="269">
                  <c:v>115.846762793328</c:v>
                </c:pt>
                <c:pt idx="270">
                  <c:v>116.186033361606</c:v>
                </c:pt>
                <c:pt idx="271">
                  <c:v>116.769154650834</c:v>
                </c:pt>
                <c:pt idx="272">
                  <c:v>117.327537461125</c:v>
                </c:pt>
                <c:pt idx="273">
                  <c:v>117.214447271699</c:v>
                </c:pt>
                <c:pt idx="274">
                  <c:v>117.801102629347</c:v>
                </c:pt>
                <c:pt idx="275">
                  <c:v>118.545377438507</c:v>
                </c:pt>
                <c:pt idx="276">
                  <c:v>117.732541702007</c:v>
                </c:pt>
                <c:pt idx="277">
                  <c:v>120.905428329092</c:v>
                </c:pt>
                <c:pt idx="278">
                  <c:v>121.617896522477</c:v>
                </c:pt>
                <c:pt idx="279">
                  <c:v>122.919847328244</c:v>
                </c:pt>
                <c:pt idx="280">
                  <c:v>122.283715012723</c:v>
                </c:pt>
                <c:pt idx="281">
                  <c:v>122.815945716709</c:v>
                </c:pt>
                <c:pt idx="282">
                  <c:v>123.225897653379</c:v>
                </c:pt>
                <c:pt idx="283">
                  <c:v>124.362454057111</c:v>
                </c:pt>
                <c:pt idx="284">
                  <c:v>122.013712185468</c:v>
                </c:pt>
                <c:pt idx="285">
                  <c:v>121.596692111959</c:v>
                </c:pt>
                <c:pt idx="286">
                  <c:v>123.372914899632</c:v>
                </c:pt>
                <c:pt idx="287">
                  <c:v>122.504947695787</c:v>
                </c:pt>
                <c:pt idx="288">
                  <c:v>122.2363584959</c:v>
                </c:pt>
                <c:pt idx="289">
                  <c:v>121.713316369805</c:v>
                </c:pt>
                <c:pt idx="290">
                  <c:v>121.732400339271</c:v>
                </c:pt>
                <c:pt idx="291">
                  <c:v>121.584676279333</c:v>
                </c:pt>
                <c:pt idx="292">
                  <c:v>122.148006785411</c:v>
                </c:pt>
                <c:pt idx="293">
                  <c:v>122.14235227594</c:v>
                </c:pt>
                <c:pt idx="294">
                  <c:v>121.810856658185</c:v>
                </c:pt>
                <c:pt idx="295">
                  <c:v>122.628640090472</c:v>
                </c:pt>
                <c:pt idx="296">
                  <c:v>124.337715578174</c:v>
                </c:pt>
                <c:pt idx="297">
                  <c:v>125.545660163981</c:v>
                </c:pt>
                <c:pt idx="298">
                  <c:v>125.860899067006</c:v>
                </c:pt>
                <c:pt idx="299">
                  <c:v>125.279191405146</c:v>
                </c:pt>
                <c:pt idx="300">
                  <c:v>124.942041277919</c:v>
                </c:pt>
                <c:pt idx="301">
                  <c:v>126.111817924795</c:v>
                </c:pt>
                <c:pt idx="302">
                  <c:v>119.935679954764</c:v>
                </c:pt>
                <c:pt idx="303">
                  <c:v>121.450381679389</c:v>
                </c:pt>
                <c:pt idx="304">
                  <c:v>121.048911506927</c:v>
                </c:pt>
                <c:pt idx="305">
                  <c:v>120.61775515974</c:v>
                </c:pt>
                <c:pt idx="306">
                  <c:v>118.343228724908</c:v>
                </c:pt>
                <c:pt idx="307">
                  <c:v>119.096692111959</c:v>
                </c:pt>
                <c:pt idx="308">
                  <c:v>120.142069550466</c:v>
                </c:pt>
                <c:pt idx="309">
                  <c:v>121.123126943738</c:v>
                </c:pt>
                <c:pt idx="310">
                  <c:v>120.251625671473</c:v>
                </c:pt>
                <c:pt idx="311">
                  <c:v>118.327678823862</c:v>
                </c:pt>
                <c:pt idx="312">
                  <c:v>116.262369239468</c:v>
                </c:pt>
                <c:pt idx="313">
                  <c:v>117.22010178117</c:v>
                </c:pt>
                <c:pt idx="314">
                  <c:v>117.331071529545</c:v>
                </c:pt>
                <c:pt idx="315">
                  <c:v>117.650551314673</c:v>
                </c:pt>
                <c:pt idx="316">
                  <c:v>116.678682499293</c:v>
                </c:pt>
                <c:pt idx="317">
                  <c:v>116.65465083404</c:v>
                </c:pt>
                <c:pt idx="318">
                  <c:v>116.334464235228</c:v>
                </c:pt>
                <c:pt idx="319">
                  <c:v>117.465366129488</c:v>
                </c:pt>
                <c:pt idx="320">
                  <c:v>119.456460277071</c:v>
                </c:pt>
                <c:pt idx="321">
                  <c:v>118.799123551032</c:v>
                </c:pt>
                <c:pt idx="322">
                  <c:v>117.591178965225</c:v>
                </c:pt>
                <c:pt idx="323">
                  <c:v>117.442041277919</c:v>
                </c:pt>
                <c:pt idx="324">
                  <c:v>117.921260955612</c:v>
                </c:pt>
                <c:pt idx="325">
                  <c:v>118.580718122703</c:v>
                </c:pt>
                <c:pt idx="326">
                  <c:v>116.350720949958</c:v>
                </c:pt>
                <c:pt idx="327">
                  <c:v>114.558241447554</c:v>
                </c:pt>
                <c:pt idx="328">
                  <c:v>115.297568560927</c:v>
                </c:pt>
                <c:pt idx="329">
                  <c:v>115.665111676562</c:v>
                </c:pt>
                <c:pt idx="330">
                  <c:v>115.931580435397</c:v>
                </c:pt>
                <c:pt idx="331">
                  <c:v>117.326123833757</c:v>
                </c:pt>
                <c:pt idx="332">
                  <c:v>117.269578739044</c:v>
                </c:pt>
                <c:pt idx="333">
                  <c:v>118.445716709075</c:v>
                </c:pt>
                <c:pt idx="334">
                  <c:v>117.200310998021</c:v>
                </c:pt>
                <c:pt idx="335">
                  <c:v>116.757138818208</c:v>
                </c:pt>
                <c:pt idx="336">
                  <c:v>116.593864857224</c:v>
                </c:pt>
                <c:pt idx="337">
                  <c:v>116.065875035341</c:v>
                </c:pt>
                <c:pt idx="338">
                  <c:v>116.124540571105</c:v>
                </c:pt>
                <c:pt idx="339">
                  <c:v>116.124540571105</c:v>
                </c:pt>
                <c:pt idx="340">
                  <c:v>115.834040147017</c:v>
                </c:pt>
                <c:pt idx="341">
                  <c:v>116.077890867967</c:v>
                </c:pt>
                <c:pt idx="342">
                  <c:v>116.174017528979</c:v>
                </c:pt>
                <c:pt idx="343">
                  <c:v>117.149420412779</c:v>
                </c:pt>
                <c:pt idx="344">
                  <c:v>117.525445292621</c:v>
                </c:pt>
                <c:pt idx="345">
                  <c:v>117.666808029403</c:v>
                </c:pt>
                <c:pt idx="346">
                  <c:v>117.502827254736</c:v>
                </c:pt>
                <c:pt idx="347">
                  <c:v>116.871642635001</c:v>
                </c:pt>
                <c:pt idx="348">
                  <c:v>115.633305060786</c:v>
                </c:pt>
                <c:pt idx="349">
                  <c:v>116.074356799548</c:v>
                </c:pt>
                <c:pt idx="350">
                  <c:v>115.814956177552</c:v>
                </c:pt>
                <c:pt idx="351">
                  <c:v>113.476816511168</c:v>
                </c:pt>
                <c:pt idx="352">
                  <c:v>112.352982753746</c:v>
                </c:pt>
                <c:pt idx="353">
                  <c:v>112.667514843087</c:v>
                </c:pt>
                <c:pt idx="354">
                  <c:v>111.634153237207</c:v>
                </c:pt>
                <c:pt idx="355">
                  <c:v>110.031099802092</c:v>
                </c:pt>
                <c:pt idx="356">
                  <c:v>109.146875883517</c:v>
                </c:pt>
                <c:pt idx="357">
                  <c:v>108.818914334182</c:v>
                </c:pt>
                <c:pt idx="358">
                  <c:v>111.271557817359</c:v>
                </c:pt>
                <c:pt idx="359">
                  <c:v>112.594713033644</c:v>
                </c:pt>
                <c:pt idx="360">
                  <c:v>112.600367543116</c:v>
                </c:pt>
                <c:pt idx="361">
                  <c:v>110.863726321742</c:v>
                </c:pt>
                <c:pt idx="362">
                  <c:v>110.365422674583</c:v>
                </c:pt>
                <c:pt idx="363">
                  <c:v>110.209923664122</c:v>
                </c:pt>
                <c:pt idx="364">
                  <c:v>111.183912920554</c:v>
                </c:pt>
                <c:pt idx="365">
                  <c:v>111.210065026859</c:v>
                </c:pt>
                <c:pt idx="366">
                  <c:v>109.920130053718</c:v>
                </c:pt>
                <c:pt idx="367">
                  <c:v>110.501837715578</c:v>
                </c:pt>
                <c:pt idx="368">
                  <c:v>110.293327678824</c:v>
                </c:pt>
                <c:pt idx="369">
                  <c:v>114.793610404297</c:v>
                </c:pt>
                <c:pt idx="370">
                  <c:v>114.422533220243</c:v>
                </c:pt>
                <c:pt idx="371">
                  <c:v>114.295306757139</c:v>
                </c:pt>
                <c:pt idx="372">
                  <c:v>114.454339836019</c:v>
                </c:pt>
                <c:pt idx="373">
                  <c:v>112.34096692112</c:v>
                </c:pt>
                <c:pt idx="374">
                  <c:v>112.627226463104</c:v>
                </c:pt>
                <c:pt idx="375">
                  <c:v>112.861888606163</c:v>
                </c:pt>
                <c:pt idx="376">
                  <c:v>113.782866836302</c:v>
                </c:pt>
                <c:pt idx="377">
                  <c:v>114.295306757139</c:v>
                </c:pt>
                <c:pt idx="378">
                  <c:v>114.767458297993</c:v>
                </c:pt>
                <c:pt idx="379">
                  <c:v>115.005654509471</c:v>
                </c:pt>
                <c:pt idx="380">
                  <c:v>115.074215436811</c:v>
                </c:pt>
                <c:pt idx="381">
                  <c:v>114.399208368674</c:v>
                </c:pt>
                <c:pt idx="382">
                  <c:v>113.618886061634</c:v>
                </c:pt>
                <c:pt idx="383">
                  <c:v>110.706813683913</c:v>
                </c:pt>
                <c:pt idx="384">
                  <c:v>111.142917726887</c:v>
                </c:pt>
                <c:pt idx="385">
                  <c:v>111.993214588634</c:v>
                </c:pt>
                <c:pt idx="386">
                  <c:v>111.176844783715</c:v>
                </c:pt>
                <c:pt idx="387">
                  <c:v>111.266610121572</c:v>
                </c:pt>
                <c:pt idx="388">
                  <c:v>109.742013005372</c:v>
                </c:pt>
                <c:pt idx="389">
                  <c:v>112.90641786825</c:v>
                </c:pt>
                <c:pt idx="390">
                  <c:v>112.885213457733</c:v>
                </c:pt>
                <c:pt idx="391">
                  <c:v>114.316511167656</c:v>
                </c:pt>
                <c:pt idx="392">
                  <c:v>114.194939214023</c:v>
                </c:pt>
                <c:pt idx="393">
                  <c:v>113.420978230139</c:v>
                </c:pt>
                <c:pt idx="394">
                  <c:v>111.941617189709</c:v>
                </c:pt>
                <c:pt idx="395">
                  <c:v>112.219394967487</c:v>
                </c:pt>
                <c:pt idx="396">
                  <c:v>110.777495052304</c:v>
                </c:pt>
                <c:pt idx="397">
                  <c:v>111.422109132033</c:v>
                </c:pt>
                <c:pt idx="398">
                  <c:v>111.107577042692</c:v>
                </c:pt>
                <c:pt idx="399">
                  <c:v>112.360757704269</c:v>
                </c:pt>
                <c:pt idx="400">
                  <c:v>112.339553293752</c:v>
                </c:pt>
                <c:pt idx="401">
                  <c:v>111.916878710772</c:v>
                </c:pt>
                <c:pt idx="402">
                  <c:v>111.218546791066</c:v>
                </c:pt>
                <c:pt idx="403">
                  <c:v>111.777636415041</c:v>
                </c:pt>
                <c:pt idx="404">
                  <c:v>111.994628216002</c:v>
                </c:pt>
                <c:pt idx="405">
                  <c:v>111.460983884648</c:v>
                </c:pt>
                <c:pt idx="406">
                  <c:v>111.743709358213</c:v>
                </c:pt>
                <c:pt idx="407">
                  <c:v>113.404721515409</c:v>
                </c:pt>
                <c:pt idx="408">
                  <c:v>114.204834605598</c:v>
                </c:pt>
                <c:pt idx="409">
                  <c:v>114.708792762228</c:v>
                </c:pt>
                <c:pt idx="410">
                  <c:v>114.643059089624</c:v>
                </c:pt>
                <c:pt idx="411">
                  <c:v>114.100932994063</c:v>
                </c:pt>
                <c:pt idx="412">
                  <c:v>113.053435114504</c:v>
                </c:pt>
                <c:pt idx="413">
                  <c:v>112.286542267458</c:v>
                </c:pt>
                <c:pt idx="414">
                  <c:v>113.336160588069</c:v>
                </c:pt>
                <c:pt idx="415">
                  <c:v>113.832343794176</c:v>
                </c:pt>
                <c:pt idx="416">
                  <c:v>113.952502120441</c:v>
                </c:pt>
                <c:pt idx="417">
                  <c:v>113.947554424654</c:v>
                </c:pt>
                <c:pt idx="418">
                  <c:v>114.309443030817</c:v>
                </c:pt>
                <c:pt idx="419">
                  <c:v>114.517953067571</c:v>
                </c:pt>
                <c:pt idx="420">
                  <c:v>113.779332767882</c:v>
                </c:pt>
                <c:pt idx="421">
                  <c:v>113.023042126096</c:v>
                </c:pt>
                <c:pt idx="422">
                  <c:v>113.30930166808</c:v>
                </c:pt>
                <c:pt idx="423">
                  <c:v>114.157478088776</c:v>
                </c:pt>
                <c:pt idx="424">
                  <c:v>114.224625388748</c:v>
                </c:pt>
                <c:pt idx="425">
                  <c:v>114.539157478089</c:v>
                </c:pt>
                <c:pt idx="426">
                  <c:v>115.761945151258</c:v>
                </c:pt>
                <c:pt idx="427">
                  <c:v>116.952926208651</c:v>
                </c:pt>
                <c:pt idx="428">
                  <c:v>118.080294034492</c:v>
                </c:pt>
                <c:pt idx="429">
                  <c:v>118.076759966073</c:v>
                </c:pt>
                <c:pt idx="430">
                  <c:v>117.620865139949</c:v>
                </c:pt>
                <c:pt idx="431">
                  <c:v>117.818772971445</c:v>
                </c:pt>
                <c:pt idx="432">
                  <c:v>117.083686740175</c:v>
                </c:pt>
                <c:pt idx="433">
                  <c:v>117.020073508623</c:v>
                </c:pt>
                <c:pt idx="434">
                  <c:v>119.59358213175</c:v>
                </c:pt>
                <c:pt idx="435">
                  <c:v>119.628216002262</c:v>
                </c:pt>
                <c:pt idx="436">
                  <c:v>119.857930449533</c:v>
                </c:pt>
                <c:pt idx="437">
                  <c:v>119.663556686457</c:v>
                </c:pt>
                <c:pt idx="438">
                  <c:v>120.178117048346</c:v>
                </c:pt>
                <c:pt idx="439">
                  <c:v>122.678117048346</c:v>
                </c:pt>
                <c:pt idx="440">
                  <c:v>122.013712185468</c:v>
                </c:pt>
                <c:pt idx="441">
                  <c:v>122.434266327396</c:v>
                </c:pt>
                <c:pt idx="442">
                  <c:v>122.335312411648</c:v>
                </c:pt>
                <c:pt idx="443">
                  <c:v>124.896805202149</c:v>
                </c:pt>
                <c:pt idx="444">
                  <c:v>125.134294599943</c:v>
                </c:pt>
                <c:pt idx="445">
                  <c:v>124.501696352841</c:v>
                </c:pt>
                <c:pt idx="446">
                  <c:v>125.24738478937</c:v>
                </c:pt>
                <c:pt idx="447">
                  <c:v>125.134294599943</c:v>
                </c:pt>
                <c:pt idx="448">
                  <c:v>125.007068136839</c:v>
                </c:pt>
                <c:pt idx="449">
                  <c:v>125.3251342946</c:v>
                </c:pt>
                <c:pt idx="450">
                  <c:v>124.713740458015</c:v>
                </c:pt>
                <c:pt idx="451">
                  <c:v>124.445151258128</c:v>
                </c:pt>
                <c:pt idx="452">
                  <c:v>123.886768447837</c:v>
                </c:pt>
                <c:pt idx="453">
                  <c:v>125.618461973424</c:v>
                </c:pt>
                <c:pt idx="454">
                  <c:v>125.254452926209</c:v>
                </c:pt>
                <c:pt idx="455">
                  <c:v>125.480633305061</c:v>
                </c:pt>
                <c:pt idx="456">
                  <c:v>125.438224484026</c:v>
                </c:pt>
                <c:pt idx="457">
                  <c:v>125.671472999717</c:v>
                </c:pt>
                <c:pt idx="458">
                  <c:v>126.547921967769</c:v>
                </c:pt>
                <c:pt idx="459">
                  <c:v>125.855244557535</c:v>
                </c:pt>
                <c:pt idx="460">
                  <c:v>125.455894826124</c:v>
                </c:pt>
                <c:pt idx="461">
                  <c:v>124.703138252757</c:v>
                </c:pt>
                <c:pt idx="462">
                  <c:v>124.565309584394</c:v>
                </c:pt>
                <c:pt idx="463">
                  <c:v>124.91871642635</c:v>
                </c:pt>
                <c:pt idx="464">
                  <c:v>124.009047215154</c:v>
                </c:pt>
                <c:pt idx="465">
                  <c:v>122.81241164829</c:v>
                </c:pt>
              </c:numCache>
            </c:numRef>
          </c:val>
          <c:smooth val="0"/>
        </c:ser>
        <c:ser>
          <c:idx val="3"/>
          <c:order val="3"/>
          <c:tx>
            <c:strRef>
              <c:f>"Cu"</c:f>
              <c:strCache>
                <c:ptCount val="1"/>
                <c:pt idx="0">
                  <c:v>Cu</c:v>
                </c:pt>
              </c:strCache>
            </c:strRef>
          </c:tx>
          <c:spPr>
            <a:ln w="28575" cap="rnd">
              <a:solidFill>
                <a:schemeClr val="accent4"/>
              </a:solidFill>
              <a:round/>
            </a:ln>
            <a:effectLst/>
          </c:spPr>
          <c:marker>
            <c:symbol val="none"/>
          </c:marker>
          <c:dLbls>
            <c:delete val="1"/>
          </c:dLbls>
          <c:cat>
            <c:numRef>
              <c:f>Data!$A$3:$A$468</c:f>
              <c:numCache>
                <c:formatCode>dd/mm/yyyy</c:formatCode>
                <c:ptCount val="466"/>
                <c:pt idx="0" c:formatCode="dd/mm/yyyy">
                  <c:v>40544</c:v>
                </c:pt>
                <c:pt idx="1" c:formatCode="dd/mm/yyyy">
                  <c:v>40547</c:v>
                </c:pt>
                <c:pt idx="2" c:formatCode="dd/mm/yyyy">
                  <c:v>40548</c:v>
                </c:pt>
                <c:pt idx="3" c:formatCode="dd/mm/yyyy">
                  <c:v>40549</c:v>
                </c:pt>
                <c:pt idx="4" c:formatCode="dd/mm/yyyy">
                  <c:v>40550</c:v>
                </c:pt>
                <c:pt idx="5" c:formatCode="dd/mm/yyyy">
                  <c:v>40553</c:v>
                </c:pt>
                <c:pt idx="6" c:formatCode="dd/mm/yyyy">
                  <c:v>40554</c:v>
                </c:pt>
                <c:pt idx="7" c:formatCode="dd/mm/yyyy">
                  <c:v>40555</c:v>
                </c:pt>
                <c:pt idx="8" c:formatCode="dd/mm/yyyy">
                  <c:v>40556</c:v>
                </c:pt>
                <c:pt idx="9" c:formatCode="dd/mm/yyyy">
                  <c:v>40557</c:v>
                </c:pt>
                <c:pt idx="10" c:formatCode="dd/mm/yyyy">
                  <c:v>40560</c:v>
                </c:pt>
                <c:pt idx="11" c:formatCode="dd/mm/yyyy">
                  <c:v>40561</c:v>
                </c:pt>
                <c:pt idx="12" c:formatCode="dd/mm/yyyy">
                  <c:v>40562</c:v>
                </c:pt>
                <c:pt idx="13" c:formatCode="dd/mm/yyyy">
                  <c:v>40563</c:v>
                </c:pt>
                <c:pt idx="14" c:formatCode="dd/mm/yyyy">
                  <c:v>40564</c:v>
                </c:pt>
                <c:pt idx="15" c:formatCode="dd/mm/yyyy">
                  <c:v>40567</c:v>
                </c:pt>
                <c:pt idx="16" c:formatCode="dd/mm/yyyy">
                  <c:v>40568</c:v>
                </c:pt>
                <c:pt idx="17" c:formatCode="dd/mm/yyyy">
                  <c:v>40569</c:v>
                </c:pt>
                <c:pt idx="18" c:formatCode="dd/mm/yyyy">
                  <c:v>40570</c:v>
                </c:pt>
                <c:pt idx="19" c:formatCode="dd/mm/yyyy">
                  <c:v>40571</c:v>
                </c:pt>
                <c:pt idx="20" c:formatCode="dd/mm/yyyy">
                  <c:v>40574</c:v>
                </c:pt>
                <c:pt idx="21" c:formatCode="dd/mm/yyyy">
                  <c:v>40575</c:v>
                </c:pt>
                <c:pt idx="22" c:formatCode="dd/mm/yyyy">
                  <c:v>40576</c:v>
                </c:pt>
                <c:pt idx="23" c:formatCode="dd/mm/yyyy">
                  <c:v>40577</c:v>
                </c:pt>
                <c:pt idx="24" c:formatCode="dd/mm/yyyy">
                  <c:v>40578</c:v>
                </c:pt>
                <c:pt idx="25" c:formatCode="dd/mm/yyyy">
                  <c:v>40581</c:v>
                </c:pt>
                <c:pt idx="26" c:formatCode="dd/mm/yyyy">
                  <c:v>40582</c:v>
                </c:pt>
                <c:pt idx="27" c:formatCode="dd/mm/yyyy">
                  <c:v>40583</c:v>
                </c:pt>
                <c:pt idx="28" c:formatCode="dd/mm/yyyy">
                  <c:v>40584</c:v>
                </c:pt>
                <c:pt idx="29" c:formatCode="dd/mm/yyyy">
                  <c:v>40585</c:v>
                </c:pt>
                <c:pt idx="30" c:formatCode="dd/mm/yyyy">
                  <c:v>40588</c:v>
                </c:pt>
                <c:pt idx="31" c:formatCode="dd/mm/yyyy">
                  <c:v>40589</c:v>
                </c:pt>
                <c:pt idx="32" c:formatCode="dd/mm/yyyy">
                  <c:v>40590</c:v>
                </c:pt>
                <c:pt idx="33" c:formatCode="dd/mm/yyyy">
                  <c:v>40591</c:v>
                </c:pt>
                <c:pt idx="34" c:formatCode="dd/mm/yyyy">
                  <c:v>40592</c:v>
                </c:pt>
                <c:pt idx="35" c:formatCode="dd/mm/yyyy">
                  <c:v>40595</c:v>
                </c:pt>
                <c:pt idx="36" c:formatCode="dd/mm/yyyy">
                  <c:v>40596</c:v>
                </c:pt>
                <c:pt idx="37" c:formatCode="dd/mm/yyyy">
                  <c:v>40597</c:v>
                </c:pt>
                <c:pt idx="38" c:formatCode="dd/mm/yyyy">
                  <c:v>40598</c:v>
                </c:pt>
                <c:pt idx="39" c:formatCode="dd/mm/yyyy">
                  <c:v>40599</c:v>
                </c:pt>
                <c:pt idx="40" c:formatCode="dd/mm/yyyy">
                  <c:v>40602</c:v>
                </c:pt>
                <c:pt idx="41" c:formatCode="dd/mm/yyyy">
                  <c:v>40603</c:v>
                </c:pt>
                <c:pt idx="42" c:formatCode="dd/mm/yyyy">
                  <c:v>40604</c:v>
                </c:pt>
                <c:pt idx="43" c:formatCode="dd/mm/yyyy">
                  <c:v>40605</c:v>
                </c:pt>
                <c:pt idx="44" c:formatCode="dd/mm/yyyy">
                  <c:v>40606</c:v>
                </c:pt>
                <c:pt idx="45" c:formatCode="dd/mm/yyyy">
                  <c:v>40609</c:v>
                </c:pt>
                <c:pt idx="46" c:formatCode="dd/mm/yyyy">
                  <c:v>40610</c:v>
                </c:pt>
                <c:pt idx="47" c:formatCode="dd/mm/yyyy">
                  <c:v>40611</c:v>
                </c:pt>
                <c:pt idx="48" c:formatCode="dd/mm/yyyy">
                  <c:v>40612</c:v>
                </c:pt>
                <c:pt idx="49" c:formatCode="dd/mm/yyyy">
                  <c:v>40613</c:v>
                </c:pt>
                <c:pt idx="50" c:formatCode="dd/mm/yyyy">
                  <c:v>40616</c:v>
                </c:pt>
                <c:pt idx="51" c:formatCode="dd/mm/yyyy">
                  <c:v>40617</c:v>
                </c:pt>
                <c:pt idx="52" c:formatCode="dd/mm/yyyy">
                  <c:v>40618</c:v>
                </c:pt>
                <c:pt idx="53" c:formatCode="dd/mm/yyyy">
                  <c:v>40619</c:v>
                </c:pt>
                <c:pt idx="54" c:formatCode="dd/mm/yyyy">
                  <c:v>40620</c:v>
                </c:pt>
                <c:pt idx="55" c:formatCode="dd/mm/yyyy">
                  <c:v>40623</c:v>
                </c:pt>
                <c:pt idx="56" c:formatCode="dd/mm/yyyy">
                  <c:v>40624</c:v>
                </c:pt>
                <c:pt idx="57" c:formatCode="dd/mm/yyyy">
                  <c:v>40625</c:v>
                </c:pt>
                <c:pt idx="58" c:formatCode="dd/mm/yyyy">
                  <c:v>40626</c:v>
                </c:pt>
                <c:pt idx="59" c:formatCode="dd/mm/yyyy">
                  <c:v>40627</c:v>
                </c:pt>
                <c:pt idx="60" c:formatCode="dd/mm/yyyy">
                  <c:v>40630</c:v>
                </c:pt>
                <c:pt idx="61" c:formatCode="dd/mm/yyyy">
                  <c:v>40631</c:v>
                </c:pt>
                <c:pt idx="62" c:formatCode="dd/mm/yyyy">
                  <c:v>40632</c:v>
                </c:pt>
                <c:pt idx="63" c:formatCode="dd/mm/yyyy">
                  <c:v>40633</c:v>
                </c:pt>
                <c:pt idx="64" c:formatCode="dd/mm/yyyy">
                  <c:v>40634</c:v>
                </c:pt>
                <c:pt idx="65" c:formatCode="dd/mm/yyyy">
                  <c:v>40637</c:v>
                </c:pt>
                <c:pt idx="66" c:formatCode="dd/mm/yyyy">
                  <c:v>40638</c:v>
                </c:pt>
                <c:pt idx="67" c:formatCode="dd/mm/yyyy">
                  <c:v>40639</c:v>
                </c:pt>
                <c:pt idx="68" c:formatCode="dd/mm/yyyy">
                  <c:v>40640</c:v>
                </c:pt>
                <c:pt idx="69" c:formatCode="dd/mm/yyyy">
                  <c:v>40641</c:v>
                </c:pt>
                <c:pt idx="70" c:formatCode="dd/mm/yyyy">
                  <c:v>40644</c:v>
                </c:pt>
                <c:pt idx="71" c:formatCode="dd/mm/yyyy">
                  <c:v>40645</c:v>
                </c:pt>
                <c:pt idx="72" c:formatCode="dd/mm/yyyy">
                  <c:v>40646</c:v>
                </c:pt>
                <c:pt idx="73" c:formatCode="dd/mm/yyyy">
                  <c:v>40647</c:v>
                </c:pt>
                <c:pt idx="74" c:formatCode="dd/mm/yyyy">
                  <c:v>40648</c:v>
                </c:pt>
                <c:pt idx="75" c:formatCode="dd/mm/yyyy">
                  <c:v>40651</c:v>
                </c:pt>
                <c:pt idx="76" c:formatCode="dd/mm/yyyy">
                  <c:v>40652</c:v>
                </c:pt>
                <c:pt idx="77" c:formatCode="dd/mm/yyyy">
                  <c:v>40653</c:v>
                </c:pt>
                <c:pt idx="78" c:formatCode="dd/mm/yyyy">
                  <c:v>40654</c:v>
                </c:pt>
                <c:pt idx="79" c:formatCode="dd/mm/yyyy">
                  <c:v>40655</c:v>
                </c:pt>
                <c:pt idx="80" c:formatCode="dd/mm/yyyy">
                  <c:v>40658</c:v>
                </c:pt>
                <c:pt idx="81" c:formatCode="dd/mm/yyyy">
                  <c:v>40659</c:v>
                </c:pt>
                <c:pt idx="82" c:formatCode="dd/mm/yyyy">
                  <c:v>40660</c:v>
                </c:pt>
                <c:pt idx="83" c:formatCode="dd/mm/yyyy">
                  <c:v>40661</c:v>
                </c:pt>
                <c:pt idx="84" c:formatCode="dd/mm/yyyy">
                  <c:v>40662</c:v>
                </c:pt>
                <c:pt idx="85" c:formatCode="dd/mm/yyyy">
                  <c:v>40665</c:v>
                </c:pt>
                <c:pt idx="86" c:formatCode="dd/mm/yyyy">
                  <c:v>40666</c:v>
                </c:pt>
                <c:pt idx="87" c:formatCode="dd/mm/yyyy">
                  <c:v>40667</c:v>
                </c:pt>
                <c:pt idx="88" c:formatCode="dd/mm/yyyy">
                  <c:v>40668</c:v>
                </c:pt>
                <c:pt idx="89" c:formatCode="dd/mm/yyyy">
                  <c:v>40669</c:v>
                </c:pt>
                <c:pt idx="90" c:formatCode="dd/mm/yyyy">
                  <c:v>40672</c:v>
                </c:pt>
                <c:pt idx="91" c:formatCode="dd/mm/yyyy">
                  <c:v>40673</c:v>
                </c:pt>
                <c:pt idx="92" c:formatCode="dd/mm/yyyy">
                  <c:v>40674</c:v>
                </c:pt>
                <c:pt idx="93" c:formatCode="dd/mm/yyyy">
                  <c:v>40675</c:v>
                </c:pt>
                <c:pt idx="94" c:formatCode="dd/mm/yyyy">
                  <c:v>40676</c:v>
                </c:pt>
                <c:pt idx="95" c:formatCode="dd/mm/yyyy">
                  <c:v>40679</c:v>
                </c:pt>
                <c:pt idx="96" c:formatCode="dd/mm/yyyy">
                  <c:v>40680</c:v>
                </c:pt>
                <c:pt idx="97" c:formatCode="dd/mm/yyyy">
                  <c:v>40681</c:v>
                </c:pt>
                <c:pt idx="98" c:formatCode="dd/mm/yyyy">
                  <c:v>40682</c:v>
                </c:pt>
                <c:pt idx="99" c:formatCode="dd/mm/yyyy">
                  <c:v>40683</c:v>
                </c:pt>
                <c:pt idx="100" c:formatCode="dd/mm/yyyy">
                  <c:v>40686</c:v>
                </c:pt>
                <c:pt idx="101" c:formatCode="dd/mm/yyyy">
                  <c:v>40687</c:v>
                </c:pt>
                <c:pt idx="102" c:formatCode="dd/mm/yyyy">
                  <c:v>40688</c:v>
                </c:pt>
                <c:pt idx="103" c:formatCode="dd/mm/yyyy">
                  <c:v>40689</c:v>
                </c:pt>
                <c:pt idx="104" c:formatCode="dd/mm/yyyy">
                  <c:v>40690</c:v>
                </c:pt>
                <c:pt idx="105" c:formatCode="dd/mm/yyyy">
                  <c:v>40693</c:v>
                </c:pt>
                <c:pt idx="106" c:formatCode="dd/mm/yyyy">
                  <c:v>40694</c:v>
                </c:pt>
                <c:pt idx="107" c:formatCode="dd/mm/yyyy">
                  <c:v>40695</c:v>
                </c:pt>
                <c:pt idx="108" c:formatCode="dd/mm/yyyy">
                  <c:v>40696</c:v>
                </c:pt>
                <c:pt idx="109" c:formatCode="dd/mm/yyyy">
                  <c:v>40697</c:v>
                </c:pt>
                <c:pt idx="110" c:formatCode="dd/mm/yyyy">
                  <c:v>40700</c:v>
                </c:pt>
                <c:pt idx="111" c:formatCode="dd/mm/yyyy">
                  <c:v>40701</c:v>
                </c:pt>
                <c:pt idx="112" c:formatCode="dd/mm/yyyy">
                  <c:v>40702</c:v>
                </c:pt>
                <c:pt idx="113" c:formatCode="dd/mm/yyyy">
                  <c:v>40703</c:v>
                </c:pt>
                <c:pt idx="114" c:formatCode="dd/mm/yyyy">
                  <c:v>40704</c:v>
                </c:pt>
                <c:pt idx="115" c:formatCode="dd/mm/yyyy">
                  <c:v>40707</c:v>
                </c:pt>
                <c:pt idx="116" c:formatCode="dd/mm/yyyy">
                  <c:v>40708</c:v>
                </c:pt>
                <c:pt idx="117" c:formatCode="dd/mm/yyyy">
                  <c:v>40709</c:v>
                </c:pt>
                <c:pt idx="118" c:formatCode="dd/mm/yyyy">
                  <c:v>40710</c:v>
                </c:pt>
                <c:pt idx="119" c:formatCode="dd/mm/yyyy">
                  <c:v>40711</c:v>
                </c:pt>
                <c:pt idx="120" c:formatCode="dd/mm/yyyy">
                  <c:v>40714</c:v>
                </c:pt>
                <c:pt idx="121" c:formatCode="dd/mm/yyyy">
                  <c:v>40715</c:v>
                </c:pt>
                <c:pt idx="122" c:formatCode="dd/mm/yyyy">
                  <c:v>40716</c:v>
                </c:pt>
                <c:pt idx="123" c:formatCode="dd/mm/yyyy">
                  <c:v>40717</c:v>
                </c:pt>
                <c:pt idx="124" c:formatCode="dd/mm/yyyy">
                  <c:v>40718</c:v>
                </c:pt>
                <c:pt idx="125" c:formatCode="dd/mm/yyyy">
                  <c:v>40721</c:v>
                </c:pt>
                <c:pt idx="126" c:formatCode="dd/mm/yyyy">
                  <c:v>40722</c:v>
                </c:pt>
                <c:pt idx="127" c:formatCode="dd/mm/yyyy">
                  <c:v>40723</c:v>
                </c:pt>
                <c:pt idx="128" c:formatCode="dd/mm/yyyy">
                  <c:v>40724</c:v>
                </c:pt>
                <c:pt idx="129" c:formatCode="dd/mm/yyyy">
                  <c:v>40725</c:v>
                </c:pt>
                <c:pt idx="130" c:formatCode="dd/mm/yyyy">
                  <c:v>40728</c:v>
                </c:pt>
                <c:pt idx="131" c:formatCode="dd/mm/yyyy">
                  <c:v>40729</c:v>
                </c:pt>
                <c:pt idx="132" c:formatCode="dd/mm/yyyy">
                  <c:v>40730</c:v>
                </c:pt>
                <c:pt idx="133" c:formatCode="dd/mm/yyyy">
                  <c:v>40731</c:v>
                </c:pt>
                <c:pt idx="134" c:formatCode="dd/mm/yyyy">
                  <c:v>40732</c:v>
                </c:pt>
                <c:pt idx="135" c:formatCode="dd/mm/yyyy">
                  <c:v>40735</c:v>
                </c:pt>
                <c:pt idx="136" c:formatCode="dd/mm/yyyy">
                  <c:v>40736</c:v>
                </c:pt>
                <c:pt idx="137" c:formatCode="dd/mm/yyyy">
                  <c:v>40737</c:v>
                </c:pt>
                <c:pt idx="138" c:formatCode="dd/mm/yyyy">
                  <c:v>40738</c:v>
                </c:pt>
                <c:pt idx="139" c:formatCode="dd/mm/yyyy">
                  <c:v>40739</c:v>
                </c:pt>
                <c:pt idx="140" c:formatCode="dd/mm/yyyy">
                  <c:v>40742</c:v>
                </c:pt>
                <c:pt idx="141" c:formatCode="dd/mm/yyyy">
                  <c:v>40743</c:v>
                </c:pt>
                <c:pt idx="142" c:formatCode="dd/mm/yyyy">
                  <c:v>40744</c:v>
                </c:pt>
                <c:pt idx="143" c:formatCode="dd/mm/yyyy">
                  <c:v>40745</c:v>
                </c:pt>
                <c:pt idx="144" c:formatCode="dd/mm/yyyy">
                  <c:v>40746</c:v>
                </c:pt>
                <c:pt idx="145" c:formatCode="dd/mm/yyyy">
                  <c:v>40749</c:v>
                </c:pt>
                <c:pt idx="146" c:formatCode="dd/mm/yyyy">
                  <c:v>40750</c:v>
                </c:pt>
                <c:pt idx="147" c:formatCode="dd/mm/yyyy">
                  <c:v>40751</c:v>
                </c:pt>
                <c:pt idx="148" c:formatCode="dd/mm/yyyy">
                  <c:v>40752</c:v>
                </c:pt>
                <c:pt idx="149" c:formatCode="dd/mm/yyyy">
                  <c:v>40753</c:v>
                </c:pt>
                <c:pt idx="150" c:formatCode="dd/mm/yyyy">
                  <c:v>40756</c:v>
                </c:pt>
                <c:pt idx="151" c:formatCode="dd/mm/yyyy">
                  <c:v>40757</c:v>
                </c:pt>
                <c:pt idx="152" c:formatCode="dd/mm/yyyy">
                  <c:v>40758</c:v>
                </c:pt>
                <c:pt idx="153" c:formatCode="dd/mm/yyyy">
                  <c:v>40759</c:v>
                </c:pt>
                <c:pt idx="154" c:formatCode="dd/mm/yyyy">
                  <c:v>40760</c:v>
                </c:pt>
                <c:pt idx="155" c:formatCode="dd/mm/yyyy">
                  <c:v>40763</c:v>
                </c:pt>
                <c:pt idx="156" c:formatCode="dd/mm/yyyy">
                  <c:v>40764</c:v>
                </c:pt>
                <c:pt idx="157" c:formatCode="dd/mm/yyyy">
                  <c:v>40765</c:v>
                </c:pt>
                <c:pt idx="158" c:formatCode="dd/mm/yyyy">
                  <c:v>40766</c:v>
                </c:pt>
                <c:pt idx="159" c:formatCode="dd/mm/yyyy">
                  <c:v>40767</c:v>
                </c:pt>
                <c:pt idx="160" c:formatCode="dd/mm/yyyy">
                  <c:v>40770</c:v>
                </c:pt>
                <c:pt idx="161" c:formatCode="dd/mm/yyyy">
                  <c:v>40771</c:v>
                </c:pt>
                <c:pt idx="162" c:formatCode="dd/mm/yyyy">
                  <c:v>40772</c:v>
                </c:pt>
                <c:pt idx="163" c:formatCode="dd/mm/yyyy">
                  <c:v>40773</c:v>
                </c:pt>
                <c:pt idx="164" c:formatCode="dd/mm/yyyy">
                  <c:v>40774</c:v>
                </c:pt>
                <c:pt idx="165" c:formatCode="dd/mm/yyyy">
                  <c:v>40777</c:v>
                </c:pt>
                <c:pt idx="166" c:formatCode="dd/mm/yyyy">
                  <c:v>40778</c:v>
                </c:pt>
                <c:pt idx="167" c:formatCode="dd/mm/yyyy">
                  <c:v>40779</c:v>
                </c:pt>
                <c:pt idx="168" c:formatCode="dd/mm/yyyy">
                  <c:v>40780</c:v>
                </c:pt>
                <c:pt idx="169" c:formatCode="dd/mm/yyyy">
                  <c:v>40781</c:v>
                </c:pt>
                <c:pt idx="170" c:formatCode="dd/mm/yyyy">
                  <c:v>40784</c:v>
                </c:pt>
                <c:pt idx="171" c:formatCode="dd/mm/yyyy">
                  <c:v>40785</c:v>
                </c:pt>
                <c:pt idx="172" c:formatCode="dd/mm/yyyy">
                  <c:v>40786</c:v>
                </c:pt>
                <c:pt idx="173" c:formatCode="dd/mm/yyyy">
                  <c:v>40787</c:v>
                </c:pt>
                <c:pt idx="174" c:formatCode="dd/mm/yyyy">
                  <c:v>40788</c:v>
                </c:pt>
                <c:pt idx="175" c:formatCode="dd/mm/yyyy">
                  <c:v>40791</c:v>
                </c:pt>
                <c:pt idx="176" c:formatCode="dd/mm/yyyy">
                  <c:v>40792</c:v>
                </c:pt>
                <c:pt idx="177" c:formatCode="dd/mm/yyyy">
                  <c:v>40793</c:v>
                </c:pt>
                <c:pt idx="178" c:formatCode="dd/mm/yyyy">
                  <c:v>40794</c:v>
                </c:pt>
                <c:pt idx="179" c:formatCode="dd/mm/yyyy">
                  <c:v>40795</c:v>
                </c:pt>
                <c:pt idx="180" c:formatCode="dd/mm/yyyy">
                  <c:v>40798</c:v>
                </c:pt>
                <c:pt idx="181" c:formatCode="dd/mm/yyyy">
                  <c:v>40799</c:v>
                </c:pt>
                <c:pt idx="182" c:formatCode="dd/mm/yyyy">
                  <c:v>40800</c:v>
                </c:pt>
                <c:pt idx="183" c:formatCode="dd/mm/yyyy">
                  <c:v>40801</c:v>
                </c:pt>
                <c:pt idx="184" c:formatCode="dd/mm/yyyy">
                  <c:v>40802</c:v>
                </c:pt>
                <c:pt idx="185" c:formatCode="dd/mm/yyyy">
                  <c:v>40805</c:v>
                </c:pt>
                <c:pt idx="186" c:formatCode="dd/mm/yyyy">
                  <c:v>40806</c:v>
                </c:pt>
                <c:pt idx="187" c:formatCode="dd/mm/yyyy">
                  <c:v>40807</c:v>
                </c:pt>
                <c:pt idx="188" c:formatCode="dd/mm/yyyy">
                  <c:v>40808</c:v>
                </c:pt>
                <c:pt idx="189" c:formatCode="dd/mm/yyyy">
                  <c:v>40809</c:v>
                </c:pt>
                <c:pt idx="190" c:formatCode="dd/mm/yyyy">
                  <c:v>40812</c:v>
                </c:pt>
                <c:pt idx="191" c:formatCode="dd/mm/yyyy">
                  <c:v>40813</c:v>
                </c:pt>
                <c:pt idx="192" c:formatCode="dd/mm/yyyy">
                  <c:v>40814</c:v>
                </c:pt>
                <c:pt idx="193" c:formatCode="dd/mm/yyyy">
                  <c:v>40815</c:v>
                </c:pt>
                <c:pt idx="194" c:formatCode="dd/mm/yyyy">
                  <c:v>40816</c:v>
                </c:pt>
                <c:pt idx="195" c:formatCode="dd/mm/yyyy">
                  <c:v>40819</c:v>
                </c:pt>
                <c:pt idx="196" c:formatCode="dd/mm/yyyy">
                  <c:v>40820</c:v>
                </c:pt>
                <c:pt idx="197" c:formatCode="dd/mm/yyyy">
                  <c:v>40821</c:v>
                </c:pt>
                <c:pt idx="198" c:formatCode="dd/mm/yyyy">
                  <c:v>40822</c:v>
                </c:pt>
                <c:pt idx="199" c:formatCode="dd/mm/yyyy">
                  <c:v>40823</c:v>
                </c:pt>
                <c:pt idx="200" c:formatCode="dd/mm/yyyy">
                  <c:v>40826</c:v>
                </c:pt>
                <c:pt idx="201" c:formatCode="dd/mm/yyyy">
                  <c:v>40827</c:v>
                </c:pt>
                <c:pt idx="202" c:formatCode="dd/mm/yyyy">
                  <c:v>40828</c:v>
                </c:pt>
                <c:pt idx="203" c:formatCode="dd/mm/yyyy">
                  <c:v>40829</c:v>
                </c:pt>
                <c:pt idx="204" c:formatCode="dd/mm/yyyy">
                  <c:v>40830</c:v>
                </c:pt>
                <c:pt idx="205" c:formatCode="dd/mm/yyyy">
                  <c:v>40833</c:v>
                </c:pt>
                <c:pt idx="206" c:formatCode="dd/mm/yyyy">
                  <c:v>40834</c:v>
                </c:pt>
                <c:pt idx="207" c:formatCode="dd/mm/yyyy">
                  <c:v>40835</c:v>
                </c:pt>
                <c:pt idx="208" c:formatCode="dd/mm/yyyy">
                  <c:v>40836</c:v>
                </c:pt>
                <c:pt idx="209" c:formatCode="dd/mm/yyyy">
                  <c:v>40837</c:v>
                </c:pt>
                <c:pt idx="210" c:formatCode="dd/mm/yyyy">
                  <c:v>40840</c:v>
                </c:pt>
                <c:pt idx="211" c:formatCode="dd/mm/yyyy">
                  <c:v>40841</c:v>
                </c:pt>
                <c:pt idx="212" c:formatCode="dd/mm/yyyy">
                  <c:v>40842</c:v>
                </c:pt>
                <c:pt idx="213" c:formatCode="dd/mm/yyyy">
                  <c:v>40843</c:v>
                </c:pt>
                <c:pt idx="214" c:formatCode="dd/mm/yyyy">
                  <c:v>40844</c:v>
                </c:pt>
                <c:pt idx="215" c:formatCode="dd/mm/yyyy">
                  <c:v>40847</c:v>
                </c:pt>
                <c:pt idx="216" c:formatCode="dd/mm/yyyy">
                  <c:v>40848</c:v>
                </c:pt>
                <c:pt idx="217" c:formatCode="dd/mm/yyyy">
                  <c:v>40849</c:v>
                </c:pt>
                <c:pt idx="218" c:formatCode="dd/mm/yyyy">
                  <c:v>40850</c:v>
                </c:pt>
                <c:pt idx="219" c:formatCode="dd/mm/yyyy">
                  <c:v>40851</c:v>
                </c:pt>
                <c:pt idx="220" c:formatCode="dd/mm/yyyy">
                  <c:v>40854</c:v>
                </c:pt>
                <c:pt idx="221" c:formatCode="dd/mm/yyyy">
                  <c:v>40855</c:v>
                </c:pt>
                <c:pt idx="222" c:formatCode="dd/mm/yyyy">
                  <c:v>40856</c:v>
                </c:pt>
                <c:pt idx="223" c:formatCode="dd/mm/yyyy">
                  <c:v>40857</c:v>
                </c:pt>
                <c:pt idx="224" c:formatCode="dd/mm/yyyy">
                  <c:v>40858</c:v>
                </c:pt>
                <c:pt idx="225" c:formatCode="dd/mm/yyyy">
                  <c:v>40861</c:v>
                </c:pt>
                <c:pt idx="226" c:formatCode="dd/mm/yyyy">
                  <c:v>40862</c:v>
                </c:pt>
                <c:pt idx="227" c:formatCode="dd/mm/yyyy">
                  <c:v>40863</c:v>
                </c:pt>
                <c:pt idx="228" c:formatCode="dd/mm/yyyy">
                  <c:v>40864</c:v>
                </c:pt>
                <c:pt idx="229" c:formatCode="dd/mm/yyyy">
                  <c:v>40865</c:v>
                </c:pt>
                <c:pt idx="230" c:formatCode="dd/mm/yyyy">
                  <c:v>40868</c:v>
                </c:pt>
                <c:pt idx="231" c:formatCode="dd/mm/yyyy">
                  <c:v>40869</c:v>
                </c:pt>
                <c:pt idx="232" c:formatCode="dd/mm/yyyy">
                  <c:v>40870</c:v>
                </c:pt>
                <c:pt idx="233" c:formatCode="dd/mm/yyyy">
                  <c:v>40871</c:v>
                </c:pt>
                <c:pt idx="234" c:formatCode="dd/mm/yyyy">
                  <c:v>40872</c:v>
                </c:pt>
                <c:pt idx="235" c:formatCode="dd/mm/yyyy">
                  <c:v>40875</c:v>
                </c:pt>
                <c:pt idx="236" c:formatCode="dd/mm/yyyy">
                  <c:v>40876</c:v>
                </c:pt>
                <c:pt idx="237" c:formatCode="dd/mm/yyyy">
                  <c:v>40877</c:v>
                </c:pt>
                <c:pt idx="238" c:formatCode="dd/mm/yyyy">
                  <c:v>40878</c:v>
                </c:pt>
                <c:pt idx="239" c:formatCode="dd/mm/yyyy">
                  <c:v>40879</c:v>
                </c:pt>
                <c:pt idx="240" c:formatCode="dd/mm/yyyy">
                  <c:v>40882</c:v>
                </c:pt>
                <c:pt idx="241" c:formatCode="dd/mm/yyyy">
                  <c:v>40883</c:v>
                </c:pt>
                <c:pt idx="242" c:formatCode="dd/mm/yyyy">
                  <c:v>40884</c:v>
                </c:pt>
                <c:pt idx="243" c:formatCode="dd/mm/yyyy">
                  <c:v>40885</c:v>
                </c:pt>
                <c:pt idx="244" c:formatCode="dd/mm/yyyy">
                  <c:v>40886</c:v>
                </c:pt>
                <c:pt idx="245" c:formatCode="dd/mm/yyyy">
                  <c:v>40889</c:v>
                </c:pt>
                <c:pt idx="246" c:formatCode="dd/mm/yyyy">
                  <c:v>40890</c:v>
                </c:pt>
                <c:pt idx="247" c:formatCode="dd/mm/yyyy">
                  <c:v>40891</c:v>
                </c:pt>
                <c:pt idx="248" c:formatCode="dd/mm/yyyy">
                  <c:v>40892</c:v>
                </c:pt>
                <c:pt idx="249" c:formatCode="dd/mm/yyyy">
                  <c:v>40893</c:v>
                </c:pt>
                <c:pt idx="250" c:formatCode="dd/mm/yyyy">
                  <c:v>40896</c:v>
                </c:pt>
                <c:pt idx="251" c:formatCode="dd/mm/yyyy">
                  <c:v>40897</c:v>
                </c:pt>
                <c:pt idx="252" c:formatCode="dd/mm/yyyy">
                  <c:v>40898</c:v>
                </c:pt>
                <c:pt idx="253" c:formatCode="dd/mm/yyyy">
                  <c:v>40899</c:v>
                </c:pt>
                <c:pt idx="254" c:formatCode="dd/mm/yyyy">
                  <c:v>40900</c:v>
                </c:pt>
                <c:pt idx="255" c:formatCode="dd/mm/yyyy">
                  <c:v>40903</c:v>
                </c:pt>
                <c:pt idx="256" c:formatCode="dd/mm/yyyy">
                  <c:v>40904</c:v>
                </c:pt>
                <c:pt idx="257" c:formatCode="dd/mm/yyyy">
                  <c:v>40905</c:v>
                </c:pt>
                <c:pt idx="258" c:formatCode="dd/mm/yyyy">
                  <c:v>40906</c:v>
                </c:pt>
                <c:pt idx="259" c:formatCode="dd/mm/yyyy">
                  <c:v>40907</c:v>
                </c:pt>
                <c:pt idx="260" c:formatCode="dd/mm/yyyy">
                  <c:v>40910</c:v>
                </c:pt>
                <c:pt idx="261" c:formatCode="dd/mm/yyyy">
                  <c:v>40911</c:v>
                </c:pt>
                <c:pt idx="262" c:formatCode="dd/mm/yyyy">
                  <c:v>40912</c:v>
                </c:pt>
                <c:pt idx="263" c:formatCode="dd/mm/yyyy">
                  <c:v>40913</c:v>
                </c:pt>
                <c:pt idx="264" c:formatCode="dd/mm/yyyy">
                  <c:v>40914</c:v>
                </c:pt>
                <c:pt idx="265" c:formatCode="dd/mm/yyyy">
                  <c:v>40917</c:v>
                </c:pt>
                <c:pt idx="266" c:formatCode="dd/mm/yyyy">
                  <c:v>40918</c:v>
                </c:pt>
                <c:pt idx="267" c:formatCode="dd/mm/yyyy">
                  <c:v>40919</c:v>
                </c:pt>
                <c:pt idx="268" c:formatCode="dd/mm/yyyy">
                  <c:v>40920</c:v>
                </c:pt>
                <c:pt idx="269" c:formatCode="dd/mm/yyyy">
                  <c:v>40921</c:v>
                </c:pt>
                <c:pt idx="270" c:formatCode="dd/mm/yyyy">
                  <c:v>40924</c:v>
                </c:pt>
                <c:pt idx="271" c:formatCode="dd/mm/yyyy">
                  <c:v>40925</c:v>
                </c:pt>
                <c:pt idx="272" c:formatCode="dd/mm/yyyy">
                  <c:v>40926</c:v>
                </c:pt>
                <c:pt idx="273" c:formatCode="dd/mm/yyyy">
                  <c:v>40927</c:v>
                </c:pt>
                <c:pt idx="274" c:formatCode="dd/mm/yyyy">
                  <c:v>40928</c:v>
                </c:pt>
                <c:pt idx="275" c:formatCode="dd/mm/yyyy">
                  <c:v>40931</c:v>
                </c:pt>
                <c:pt idx="276" c:formatCode="dd/mm/yyyy">
                  <c:v>40932</c:v>
                </c:pt>
                <c:pt idx="277" c:formatCode="dd/mm/yyyy">
                  <c:v>40933</c:v>
                </c:pt>
                <c:pt idx="278" c:formatCode="dd/mm/yyyy">
                  <c:v>40934</c:v>
                </c:pt>
                <c:pt idx="279" c:formatCode="dd/mm/yyyy">
                  <c:v>40935</c:v>
                </c:pt>
                <c:pt idx="280" c:formatCode="dd/mm/yyyy">
                  <c:v>40938</c:v>
                </c:pt>
                <c:pt idx="281" c:formatCode="dd/mm/yyyy">
                  <c:v>40939</c:v>
                </c:pt>
                <c:pt idx="282" c:formatCode="dd/mm/yyyy">
                  <c:v>40940</c:v>
                </c:pt>
                <c:pt idx="283" c:formatCode="dd/mm/yyyy">
                  <c:v>40941</c:v>
                </c:pt>
                <c:pt idx="284" c:formatCode="dd/mm/yyyy">
                  <c:v>40942</c:v>
                </c:pt>
                <c:pt idx="285" c:formatCode="dd/mm/yyyy">
                  <c:v>40945</c:v>
                </c:pt>
                <c:pt idx="286" c:formatCode="dd/mm/yyyy">
                  <c:v>40946</c:v>
                </c:pt>
                <c:pt idx="287" c:formatCode="dd/mm/yyyy">
                  <c:v>40947</c:v>
                </c:pt>
                <c:pt idx="288" c:formatCode="dd/mm/yyyy">
                  <c:v>40948</c:v>
                </c:pt>
                <c:pt idx="289" c:formatCode="dd/mm/yyyy">
                  <c:v>40949</c:v>
                </c:pt>
                <c:pt idx="290" c:formatCode="dd/mm/yyyy">
                  <c:v>40952</c:v>
                </c:pt>
                <c:pt idx="291" c:formatCode="dd/mm/yyyy">
                  <c:v>40953</c:v>
                </c:pt>
                <c:pt idx="292" c:formatCode="dd/mm/yyyy">
                  <c:v>40954</c:v>
                </c:pt>
                <c:pt idx="293" c:formatCode="dd/mm/yyyy">
                  <c:v>40955</c:v>
                </c:pt>
                <c:pt idx="294" c:formatCode="dd/mm/yyyy">
                  <c:v>40956</c:v>
                </c:pt>
                <c:pt idx="295" c:formatCode="dd/mm/yyyy">
                  <c:v>40959</c:v>
                </c:pt>
                <c:pt idx="296" c:formatCode="dd/mm/yyyy">
                  <c:v>40960</c:v>
                </c:pt>
                <c:pt idx="297" c:formatCode="dd/mm/yyyy">
                  <c:v>40961</c:v>
                </c:pt>
                <c:pt idx="298" c:formatCode="dd/mm/yyyy">
                  <c:v>40962</c:v>
                </c:pt>
                <c:pt idx="299" c:formatCode="dd/mm/yyyy">
                  <c:v>40963</c:v>
                </c:pt>
                <c:pt idx="300" c:formatCode="dd/mm/yyyy">
                  <c:v>40966</c:v>
                </c:pt>
                <c:pt idx="301" c:formatCode="dd/mm/yyyy">
                  <c:v>40967</c:v>
                </c:pt>
                <c:pt idx="302" c:formatCode="dd/mm/yyyy">
                  <c:v>40968</c:v>
                </c:pt>
                <c:pt idx="303" c:formatCode="dd/mm/yyyy">
                  <c:v>40969</c:v>
                </c:pt>
                <c:pt idx="304" c:formatCode="dd/mm/yyyy">
                  <c:v>40970</c:v>
                </c:pt>
                <c:pt idx="305" c:formatCode="dd/mm/yyyy">
                  <c:v>40973</c:v>
                </c:pt>
                <c:pt idx="306" c:formatCode="dd/mm/yyyy">
                  <c:v>40974</c:v>
                </c:pt>
                <c:pt idx="307" c:formatCode="dd/mm/yyyy">
                  <c:v>40975</c:v>
                </c:pt>
                <c:pt idx="308" c:formatCode="dd/mm/yyyy">
                  <c:v>40976</c:v>
                </c:pt>
                <c:pt idx="309" c:formatCode="dd/mm/yyyy">
                  <c:v>40977</c:v>
                </c:pt>
                <c:pt idx="310" c:formatCode="dd/mm/yyyy">
                  <c:v>40980</c:v>
                </c:pt>
                <c:pt idx="311" c:formatCode="dd/mm/yyyy">
                  <c:v>40981</c:v>
                </c:pt>
                <c:pt idx="312" c:formatCode="dd/mm/yyyy">
                  <c:v>40982</c:v>
                </c:pt>
                <c:pt idx="313" c:formatCode="dd/mm/yyyy">
                  <c:v>40983</c:v>
                </c:pt>
                <c:pt idx="314" c:formatCode="dd/mm/yyyy">
                  <c:v>40984</c:v>
                </c:pt>
                <c:pt idx="315" c:formatCode="dd/mm/yyyy">
                  <c:v>40987</c:v>
                </c:pt>
                <c:pt idx="316" c:formatCode="dd/mm/yyyy">
                  <c:v>40988</c:v>
                </c:pt>
                <c:pt idx="317" c:formatCode="dd/mm/yyyy">
                  <c:v>40989</c:v>
                </c:pt>
                <c:pt idx="318" c:formatCode="dd/mm/yyyy">
                  <c:v>40990</c:v>
                </c:pt>
                <c:pt idx="319" c:formatCode="dd/mm/yyyy">
                  <c:v>40991</c:v>
                </c:pt>
                <c:pt idx="320" c:formatCode="dd/mm/yyyy">
                  <c:v>40994</c:v>
                </c:pt>
                <c:pt idx="321" c:formatCode="dd/mm/yyyy">
                  <c:v>40995</c:v>
                </c:pt>
                <c:pt idx="322" c:formatCode="dd/mm/yyyy">
                  <c:v>40996</c:v>
                </c:pt>
                <c:pt idx="323" c:formatCode="dd/mm/yyyy">
                  <c:v>40997</c:v>
                </c:pt>
                <c:pt idx="324" c:formatCode="dd/mm/yyyy">
                  <c:v>40998</c:v>
                </c:pt>
                <c:pt idx="325" c:formatCode="dd/mm/yyyy">
                  <c:v>41001</c:v>
                </c:pt>
                <c:pt idx="326" c:formatCode="dd/mm/yyyy">
                  <c:v>41002</c:v>
                </c:pt>
                <c:pt idx="327" c:formatCode="dd/mm/yyyy">
                  <c:v>41003</c:v>
                </c:pt>
                <c:pt idx="328" c:formatCode="dd/mm/yyyy">
                  <c:v>41004</c:v>
                </c:pt>
                <c:pt idx="329" c:formatCode="dd/mm/yyyy">
                  <c:v>41005</c:v>
                </c:pt>
                <c:pt idx="330" c:formatCode="dd/mm/yyyy">
                  <c:v>41008</c:v>
                </c:pt>
                <c:pt idx="331" c:formatCode="dd/mm/yyyy">
                  <c:v>41009</c:v>
                </c:pt>
                <c:pt idx="332" c:formatCode="dd/mm/yyyy">
                  <c:v>41010</c:v>
                </c:pt>
                <c:pt idx="333" c:formatCode="dd/mm/yyyy">
                  <c:v>41011</c:v>
                </c:pt>
                <c:pt idx="334" c:formatCode="dd/mm/yyyy">
                  <c:v>41012</c:v>
                </c:pt>
                <c:pt idx="335" c:formatCode="dd/mm/yyyy">
                  <c:v>41015</c:v>
                </c:pt>
                <c:pt idx="336" c:formatCode="dd/mm/yyyy">
                  <c:v>41016</c:v>
                </c:pt>
                <c:pt idx="337" c:formatCode="dd/mm/yyyy">
                  <c:v>41017</c:v>
                </c:pt>
                <c:pt idx="338" c:formatCode="dd/mm/yyyy">
                  <c:v>41018</c:v>
                </c:pt>
                <c:pt idx="339" c:formatCode="dd/mm/yyyy">
                  <c:v>41019</c:v>
                </c:pt>
                <c:pt idx="340" c:formatCode="dd/mm/yyyy">
                  <c:v>41022</c:v>
                </c:pt>
                <c:pt idx="341" c:formatCode="dd/mm/yyyy">
                  <c:v>41023</c:v>
                </c:pt>
                <c:pt idx="342" c:formatCode="dd/mm/yyyy">
                  <c:v>41024</c:v>
                </c:pt>
                <c:pt idx="343" c:formatCode="dd/mm/yyyy">
                  <c:v>41025</c:v>
                </c:pt>
                <c:pt idx="344" c:formatCode="dd/mm/yyyy">
                  <c:v>41026</c:v>
                </c:pt>
                <c:pt idx="345" c:formatCode="dd/mm/yyyy">
                  <c:v>41029</c:v>
                </c:pt>
                <c:pt idx="346" c:formatCode="dd/mm/yyyy">
                  <c:v>41030</c:v>
                </c:pt>
                <c:pt idx="347" c:formatCode="dd/mm/yyyy">
                  <c:v>41031</c:v>
                </c:pt>
                <c:pt idx="348" c:formatCode="dd/mm/yyyy">
                  <c:v>41032</c:v>
                </c:pt>
                <c:pt idx="349" c:formatCode="dd/mm/yyyy">
                  <c:v>41033</c:v>
                </c:pt>
                <c:pt idx="350" c:formatCode="dd/mm/yyyy">
                  <c:v>41036</c:v>
                </c:pt>
                <c:pt idx="351" c:formatCode="dd/mm/yyyy">
                  <c:v>41037</c:v>
                </c:pt>
                <c:pt idx="352" c:formatCode="dd/mm/yyyy">
                  <c:v>41038</c:v>
                </c:pt>
                <c:pt idx="353" c:formatCode="dd/mm/yyyy">
                  <c:v>41039</c:v>
                </c:pt>
                <c:pt idx="354" c:formatCode="dd/mm/yyyy">
                  <c:v>41040</c:v>
                </c:pt>
                <c:pt idx="355" c:formatCode="dd/mm/yyyy">
                  <c:v>41043</c:v>
                </c:pt>
                <c:pt idx="356" c:formatCode="dd/mm/yyyy">
                  <c:v>41044</c:v>
                </c:pt>
                <c:pt idx="357" c:formatCode="dd/mm/yyyy">
                  <c:v>41045</c:v>
                </c:pt>
                <c:pt idx="358" c:formatCode="dd/mm/yyyy">
                  <c:v>41046</c:v>
                </c:pt>
                <c:pt idx="359" c:formatCode="dd/mm/yyyy">
                  <c:v>41047</c:v>
                </c:pt>
                <c:pt idx="360" c:formatCode="dd/mm/yyyy">
                  <c:v>41050</c:v>
                </c:pt>
                <c:pt idx="361" c:formatCode="dd/mm/yyyy">
                  <c:v>41051</c:v>
                </c:pt>
                <c:pt idx="362" c:formatCode="dd/mm/yyyy">
                  <c:v>41052</c:v>
                </c:pt>
                <c:pt idx="363" c:formatCode="dd/mm/yyyy">
                  <c:v>41053</c:v>
                </c:pt>
                <c:pt idx="364" c:formatCode="dd/mm/yyyy">
                  <c:v>41054</c:v>
                </c:pt>
                <c:pt idx="365" c:formatCode="dd/mm/yyyy">
                  <c:v>41057</c:v>
                </c:pt>
                <c:pt idx="366" c:formatCode="dd/mm/yyyy">
                  <c:v>41058</c:v>
                </c:pt>
                <c:pt idx="367" c:formatCode="dd/mm/yyyy">
                  <c:v>41059</c:v>
                </c:pt>
                <c:pt idx="368" c:formatCode="dd/mm/yyyy">
                  <c:v>41060</c:v>
                </c:pt>
                <c:pt idx="369" c:formatCode="dd/mm/yyyy">
                  <c:v>41061</c:v>
                </c:pt>
                <c:pt idx="370" c:formatCode="dd/mm/yyyy">
                  <c:v>41064</c:v>
                </c:pt>
                <c:pt idx="371" c:formatCode="dd/mm/yyyy">
                  <c:v>41065</c:v>
                </c:pt>
                <c:pt idx="372" c:formatCode="dd/mm/yyyy">
                  <c:v>41066</c:v>
                </c:pt>
                <c:pt idx="373" c:formatCode="dd/mm/yyyy">
                  <c:v>41067</c:v>
                </c:pt>
                <c:pt idx="374" c:formatCode="dd/mm/yyyy">
                  <c:v>41068</c:v>
                </c:pt>
                <c:pt idx="375" c:formatCode="dd/mm/yyyy">
                  <c:v>41071</c:v>
                </c:pt>
                <c:pt idx="376" c:formatCode="dd/mm/yyyy">
                  <c:v>41072</c:v>
                </c:pt>
                <c:pt idx="377" c:formatCode="dd/mm/yyyy">
                  <c:v>41073</c:v>
                </c:pt>
                <c:pt idx="378" c:formatCode="dd/mm/yyyy">
                  <c:v>41074</c:v>
                </c:pt>
                <c:pt idx="379" c:formatCode="dd/mm/yyyy">
                  <c:v>41075</c:v>
                </c:pt>
                <c:pt idx="380" c:formatCode="dd/mm/yyyy">
                  <c:v>41078</c:v>
                </c:pt>
                <c:pt idx="381" c:formatCode="dd/mm/yyyy">
                  <c:v>41079</c:v>
                </c:pt>
                <c:pt idx="382" c:formatCode="dd/mm/yyyy">
                  <c:v>41080</c:v>
                </c:pt>
                <c:pt idx="383" c:formatCode="dd/mm/yyyy">
                  <c:v>41081</c:v>
                </c:pt>
                <c:pt idx="384" c:formatCode="dd/mm/yyyy">
                  <c:v>41082</c:v>
                </c:pt>
                <c:pt idx="385" c:formatCode="dd/mm/yyyy">
                  <c:v>41085</c:v>
                </c:pt>
                <c:pt idx="386" c:formatCode="dd/mm/yyyy">
                  <c:v>41086</c:v>
                </c:pt>
                <c:pt idx="387" c:formatCode="dd/mm/yyyy">
                  <c:v>41087</c:v>
                </c:pt>
                <c:pt idx="388" c:formatCode="dd/mm/yyyy">
                  <c:v>41088</c:v>
                </c:pt>
                <c:pt idx="389" c:formatCode="dd/mm/yyyy">
                  <c:v>41089</c:v>
                </c:pt>
                <c:pt idx="390" c:formatCode="dd/mm/yyyy">
                  <c:v>41092</c:v>
                </c:pt>
                <c:pt idx="391" c:formatCode="dd/mm/yyyy">
                  <c:v>41093</c:v>
                </c:pt>
                <c:pt idx="392" c:formatCode="dd/mm/yyyy">
                  <c:v>41094</c:v>
                </c:pt>
                <c:pt idx="393" c:formatCode="dd/mm/yyyy">
                  <c:v>41095</c:v>
                </c:pt>
                <c:pt idx="394" c:formatCode="dd/mm/yyyy">
                  <c:v>41096</c:v>
                </c:pt>
                <c:pt idx="395" c:formatCode="dd/mm/yyyy">
                  <c:v>41099</c:v>
                </c:pt>
                <c:pt idx="396" c:formatCode="dd/mm/yyyy">
                  <c:v>41100</c:v>
                </c:pt>
                <c:pt idx="397" c:formatCode="dd/mm/yyyy">
                  <c:v>41101</c:v>
                </c:pt>
                <c:pt idx="398" c:formatCode="dd/mm/yyyy">
                  <c:v>41102</c:v>
                </c:pt>
                <c:pt idx="399" c:formatCode="dd/mm/yyyy">
                  <c:v>41103</c:v>
                </c:pt>
                <c:pt idx="400" c:formatCode="dd/mm/yyyy">
                  <c:v>41106</c:v>
                </c:pt>
                <c:pt idx="401" c:formatCode="dd/mm/yyyy">
                  <c:v>41107</c:v>
                </c:pt>
                <c:pt idx="402" c:formatCode="dd/mm/yyyy">
                  <c:v>41108</c:v>
                </c:pt>
                <c:pt idx="403" c:formatCode="dd/mm/yyyy">
                  <c:v>41109</c:v>
                </c:pt>
                <c:pt idx="404" c:formatCode="dd/mm/yyyy">
                  <c:v>41110</c:v>
                </c:pt>
                <c:pt idx="405" c:formatCode="dd/mm/yyyy">
                  <c:v>41113</c:v>
                </c:pt>
                <c:pt idx="406" c:formatCode="dd/mm/yyyy">
                  <c:v>41114</c:v>
                </c:pt>
                <c:pt idx="407" c:formatCode="dd/mm/yyyy">
                  <c:v>41115</c:v>
                </c:pt>
                <c:pt idx="408" c:formatCode="dd/mm/yyyy">
                  <c:v>41116</c:v>
                </c:pt>
                <c:pt idx="409" c:formatCode="dd/mm/yyyy">
                  <c:v>41117</c:v>
                </c:pt>
                <c:pt idx="410" c:formatCode="dd/mm/yyyy">
                  <c:v>41120</c:v>
                </c:pt>
                <c:pt idx="411" c:formatCode="dd/mm/yyyy">
                  <c:v>41121</c:v>
                </c:pt>
                <c:pt idx="412" c:formatCode="dd/mm/yyyy">
                  <c:v>41122</c:v>
                </c:pt>
                <c:pt idx="413" c:formatCode="dd/mm/yyyy">
                  <c:v>41123</c:v>
                </c:pt>
                <c:pt idx="414" c:formatCode="dd/mm/yyyy">
                  <c:v>41124</c:v>
                </c:pt>
                <c:pt idx="415" c:formatCode="dd/mm/yyyy">
                  <c:v>41127</c:v>
                </c:pt>
                <c:pt idx="416" c:formatCode="dd/mm/yyyy">
                  <c:v>41128</c:v>
                </c:pt>
                <c:pt idx="417" c:formatCode="dd/mm/yyyy">
                  <c:v>41129</c:v>
                </c:pt>
                <c:pt idx="418" c:formatCode="dd/mm/yyyy">
                  <c:v>41130</c:v>
                </c:pt>
                <c:pt idx="419" c:formatCode="dd/mm/yyyy">
                  <c:v>41131</c:v>
                </c:pt>
                <c:pt idx="420" c:formatCode="dd/mm/yyyy">
                  <c:v>41134</c:v>
                </c:pt>
                <c:pt idx="421" c:formatCode="dd/mm/yyyy">
                  <c:v>41135</c:v>
                </c:pt>
                <c:pt idx="422" c:formatCode="dd/mm/yyyy">
                  <c:v>41136</c:v>
                </c:pt>
                <c:pt idx="423" c:formatCode="dd/mm/yyyy">
                  <c:v>41137</c:v>
                </c:pt>
                <c:pt idx="424" c:formatCode="dd/mm/yyyy">
                  <c:v>41138</c:v>
                </c:pt>
                <c:pt idx="425" c:formatCode="dd/mm/yyyy">
                  <c:v>41141</c:v>
                </c:pt>
                <c:pt idx="426" c:formatCode="dd/mm/yyyy">
                  <c:v>41142</c:v>
                </c:pt>
                <c:pt idx="427" c:formatCode="dd/mm/yyyy">
                  <c:v>41143</c:v>
                </c:pt>
                <c:pt idx="428" c:formatCode="dd/mm/yyyy">
                  <c:v>41144</c:v>
                </c:pt>
                <c:pt idx="429" c:formatCode="dd/mm/yyyy">
                  <c:v>41145</c:v>
                </c:pt>
                <c:pt idx="430" c:formatCode="dd/mm/yyyy">
                  <c:v>41148</c:v>
                </c:pt>
                <c:pt idx="431" c:formatCode="dd/mm/yyyy">
                  <c:v>41149</c:v>
                </c:pt>
                <c:pt idx="432" c:formatCode="dd/mm/yyyy">
                  <c:v>41150</c:v>
                </c:pt>
                <c:pt idx="433" c:formatCode="dd/mm/yyyy">
                  <c:v>41151</c:v>
                </c:pt>
                <c:pt idx="434" c:formatCode="dd/mm/yyyy">
                  <c:v>41152</c:v>
                </c:pt>
                <c:pt idx="435" c:formatCode="dd/mm/yyyy">
                  <c:v>41155</c:v>
                </c:pt>
                <c:pt idx="436" c:formatCode="dd/mm/yyyy">
                  <c:v>41156</c:v>
                </c:pt>
                <c:pt idx="437" c:formatCode="dd/mm/yyyy">
                  <c:v>41157</c:v>
                </c:pt>
                <c:pt idx="438" c:formatCode="dd/mm/yyyy">
                  <c:v>41158</c:v>
                </c:pt>
                <c:pt idx="439" c:formatCode="dd/mm/yyyy">
                  <c:v>41159</c:v>
                </c:pt>
                <c:pt idx="440" c:formatCode="dd/mm/yyyy">
                  <c:v>41162</c:v>
                </c:pt>
                <c:pt idx="441" c:formatCode="dd/mm/yyyy">
                  <c:v>41163</c:v>
                </c:pt>
                <c:pt idx="442" c:formatCode="dd/mm/yyyy">
                  <c:v>41164</c:v>
                </c:pt>
                <c:pt idx="443" c:formatCode="dd/mm/yyyy">
                  <c:v>41165</c:v>
                </c:pt>
                <c:pt idx="444" c:formatCode="dd/mm/yyyy">
                  <c:v>41166</c:v>
                </c:pt>
                <c:pt idx="445" c:formatCode="dd/mm/yyyy">
                  <c:v>41169</c:v>
                </c:pt>
                <c:pt idx="446" c:formatCode="dd/mm/yyyy">
                  <c:v>41170</c:v>
                </c:pt>
                <c:pt idx="447" c:formatCode="dd/mm/yyyy">
                  <c:v>41171</c:v>
                </c:pt>
                <c:pt idx="448" c:formatCode="dd/mm/yyyy">
                  <c:v>41172</c:v>
                </c:pt>
                <c:pt idx="449" c:formatCode="dd/mm/yyyy">
                  <c:v>41173</c:v>
                </c:pt>
                <c:pt idx="450" c:formatCode="dd/mm/yyyy">
                  <c:v>41176</c:v>
                </c:pt>
                <c:pt idx="451" c:formatCode="dd/mm/yyyy">
                  <c:v>41177</c:v>
                </c:pt>
                <c:pt idx="452" c:formatCode="dd/mm/yyyy">
                  <c:v>41178</c:v>
                </c:pt>
                <c:pt idx="453" c:formatCode="dd/mm/yyyy">
                  <c:v>41179</c:v>
                </c:pt>
                <c:pt idx="454" c:formatCode="dd/mm/yyyy">
                  <c:v>41180</c:v>
                </c:pt>
                <c:pt idx="455" c:formatCode="dd/mm/yyyy">
                  <c:v>41183</c:v>
                </c:pt>
                <c:pt idx="456" c:formatCode="dd/mm/yyyy">
                  <c:v>41184</c:v>
                </c:pt>
                <c:pt idx="457" c:formatCode="dd/mm/yyyy">
                  <c:v>41185</c:v>
                </c:pt>
                <c:pt idx="458" c:formatCode="dd/mm/yyyy">
                  <c:v>41186</c:v>
                </c:pt>
                <c:pt idx="459" c:formatCode="dd/mm/yyyy">
                  <c:v>41187</c:v>
                </c:pt>
                <c:pt idx="460" c:formatCode="dd/mm/yyyy">
                  <c:v>41190</c:v>
                </c:pt>
                <c:pt idx="461" c:formatCode="dd/mm/yyyy">
                  <c:v>41191</c:v>
                </c:pt>
                <c:pt idx="462" c:formatCode="dd/mm/yyyy">
                  <c:v>41192</c:v>
                </c:pt>
                <c:pt idx="463" c:formatCode="dd/mm/yyyy">
                  <c:v>41193</c:v>
                </c:pt>
                <c:pt idx="464" c:formatCode="dd/mm/yyyy">
                  <c:v>41194</c:v>
                </c:pt>
                <c:pt idx="465" c:formatCode="dd/mm/yyyy">
                  <c:v>41197</c:v>
                </c:pt>
              </c:numCache>
            </c:numRef>
          </c:cat>
          <c:val>
            <c:numRef>
              <c:f>Data!$I$3:$I$468</c:f>
              <c:numCache>
                <c:formatCode>_-* #,##0.00_-;\-* #,##0.00_-;_-* "-"??_-;_-@_-</c:formatCode>
                <c:ptCount val="466"/>
                <c:pt idx="0">
                  <c:v>100</c:v>
                </c:pt>
                <c:pt idx="1" c:formatCode="_(* #,##0.00_);_(* \(#,##0.00\);_(* &quot;-&quot;??_);_(@_)">
                  <c:v>99.7716894977169</c:v>
                </c:pt>
                <c:pt idx="2" c:formatCode="_(* #,##0.00_);_(* \(#,##0.00\);_(* &quot;-&quot;??_);_(@_)">
                  <c:v>99.3150684931507</c:v>
                </c:pt>
                <c:pt idx="3" c:formatCode="_(* #,##0.00_);_(* \(#,##0.00\);_(* &quot;-&quot;??_);_(@_)">
                  <c:v>98.1735159817352</c:v>
                </c:pt>
                <c:pt idx="4" c:formatCode="_(* #,##0.00_);_(* \(#,##0.00\);_(* &quot;-&quot;??_);_(@_)">
                  <c:v>97.7168949771689</c:v>
                </c:pt>
                <c:pt idx="5" c:formatCode="_(* #,##0.00_);_(* \(#,##0.00\);_(* &quot;-&quot;??_);_(@_)">
                  <c:v>96.5753424657534</c:v>
                </c:pt>
                <c:pt idx="6" c:formatCode="_(* #,##0.00_);_(* \(#,##0.00\);_(* &quot;-&quot;??_);_(@_)">
                  <c:v>98.6301369863014</c:v>
                </c:pt>
                <c:pt idx="7" c:formatCode="_(* #,##0.00_);_(* \(#,##0.00\);_(* &quot;-&quot;??_);_(@_)">
                  <c:v>100.456621004566</c:v>
                </c:pt>
                <c:pt idx="8" c:formatCode="_(* #,##0.00_);_(* \(#,##0.00\);_(* &quot;-&quot;??_);_(@_)">
                  <c:v>99.5433789954338</c:v>
                </c:pt>
                <c:pt idx="9" c:formatCode="_(* #,##0.00_);_(* \(#,##0.00\);_(* &quot;-&quot;??_);_(@_)">
                  <c:v>100</c:v>
                </c:pt>
                <c:pt idx="10" c:formatCode="_(* #,##0.00_);_(* \(#,##0.00\);_(* &quot;-&quot;??_);_(@_)">
                  <c:v>100</c:v>
                </c:pt>
                <c:pt idx="11" c:formatCode="_(* #,##0.00_);_(* \(#,##0.00\);_(* &quot;-&quot;??_);_(@_)">
                  <c:v>100.684931506849</c:v>
                </c:pt>
                <c:pt idx="12" c:formatCode="_(* #,##0.00_);_(* \(#,##0.00\);_(* &quot;-&quot;??_);_(@_)">
                  <c:v>99.3150684931507</c:v>
                </c:pt>
                <c:pt idx="13" c:formatCode="_(* #,##0.00_);_(* \(#,##0.00\);_(* &quot;-&quot;??_);_(@_)">
                  <c:v>97.0319634703196</c:v>
                </c:pt>
                <c:pt idx="14" c:formatCode="_(* #,##0.00_);_(* \(#,##0.00\);_(* &quot;-&quot;??_);_(@_)">
                  <c:v>97.9452054794521</c:v>
                </c:pt>
                <c:pt idx="15" c:formatCode="_(* #,##0.00_);_(* \(#,##0.00\);_(* &quot;-&quot;??_);_(@_)">
                  <c:v>98.8584474885845</c:v>
                </c:pt>
                <c:pt idx="16" c:formatCode="_(* #,##0.00_);_(* \(#,##0.00\);_(* &quot;-&quot;??_);_(@_)">
                  <c:v>95.8904109589041</c:v>
                </c:pt>
                <c:pt idx="17" c:formatCode="_(* #,##0.00_);_(* \(#,##0.00\);_(* &quot;-&quot;??_);_(@_)">
                  <c:v>96.8036529680365</c:v>
                </c:pt>
                <c:pt idx="18" c:formatCode="_(* #,##0.00_);_(* \(#,##0.00\);_(* &quot;-&quot;??_);_(@_)">
                  <c:v>97.9452054794521</c:v>
                </c:pt>
                <c:pt idx="19" c:formatCode="_(* #,##0.00_);_(* \(#,##0.00\);_(* &quot;-&quot;??_);_(@_)">
                  <c:v>98.8584474885845</c:v>
                </c:pt>
                <c:pt idx="20" c:formatCode="_(* #,##0.00_);_(* \(#,##0.00\);_(* &quot;-&quot;??_);_(@_)">
                  <c:v>101.141552511416</c:v>
                </c:pt>
                <c:pt idx="21" c:formatCode="_(* #,##0.00_);_(* \(#,##0.00\);_(* &quot;-&quot;??_);_(@_)">
                  <c:v>103.196347031963</c:v>
                </c:pt>
                <c:pt idx="22" c:formatCode="_(* #,##0.00_);_(* \(#,##0.00\);_(* &quot;-&quot;??_);_(@_)">
                  <c:v>103.196347031963</c:v>
                </c:pt>
                <c:pt idx="23" c:formatCode="_(* #,##0.00_);_(* \(#,##0.00\);_(* &quot;-&quot;??_);_(@_)">
                  <c:v>102.96803652968</c:v>
                </c:pt>
                <c:pt idx="24" c:formatCode="_(* #,##0.00_);_(* \(#,##0.00\);_(* &quot;-&quot;??_);_(@_)">
                  <c:v>104.109589041096</c:v>
                </c:pt>
                <c:pt idx="25" c:formatCode="_(* #,##0.00_);_(* \(#,##0.00\);_(* &quot;-&quot;??_);_(@_)">
                  <c:v>104.109589041096</c:v>
                </c:pt>
                <c:pt idx="26" c:formatCode="_(* #,##0.00_);_(* \(#,##0.00\);_(* &quot;-&quot;??_);_(@_)">
                  <c:v>104.337899543379</c:v>
                </c:pt>
                <c:pt idx="27" c:formatCode="_(* #,##0.00_);_(* \(#,##0.00\);_(* &quot;-&quot;??_);_(@_)">
                  <c:v>102.96803652968</c:v>
                </c:pt>
                <c:pt idx="28" c:formatCode="_(* #,##0.00_);_(* \(#,##0.00\);_(* &quot;-&quot;??_);_(@_)">
                  <c:v>102.96803652968</c:v>
                </c:pt>
                <c:pt idx="29" c:formatCode="_(* #,##0.00_);_(* \(#,##0.00\);_(* &quot;-&quot;??_);_(@_)">
                  <c:v>103.196347031963</c:v>
                </c:pt>
                <c:pt idx="30" c:formatCode="_(* #,##0.00_);_(* \(#,##0.00\);_(* &quot;-&quot;??_);_(@_)">
                  <c:v>105.479452054795</c:v>
                </c:pt>
                <c:pt idx="31" c:formatCode="_(* #,##0.00_);_(* \(#,##0.00\);_(* &quot;-&quot;??_);_(@_)">
                  <c:v>103.881278538813</c:v>
                </c:pt>
                <c:pt idx="32" c:formatCode="_(* #,##0.00_);_(* \(#,##0.00\);_(* &quot;-&quot;??_);_(@_)">
                  <c:v>102.054794520548</c:v>
                </c:pt>
                <c:pt idx="33" c:formatCode="_(* #,##0.00_);_(* \(#,##0.00\);_(* &quot;-&quot;??_);_(@_)">
                  <c:v>101.598173515982</c:v>
                </c:pt>
                <c:pt idx="34" c:formatCode="_(* #,##0.00_);_(* \(#,##0.00\);_(* &quot;-&quot;??_);_(@_)">
                  <c:v>102.283105022831</c:v>
                </c:pt>
                <c:pt idx="35" c:formatCode="_(* #,##0.00_);_(* \(#,##0.00\);_(* &quot;-&quot;??_);_(@_)">
                  <c:v>101.598173515982</c:v>
                </c:pt>
                <c:pt idx="36" c:formatCode="_(* #,##0.00_);_(* \(#,##0.00\);_(* &quot;-&quot;??_);_(@_)">
                  <c:v>99.0867579908676</c:v>
                </c:pt>
                <c:pt idx="37" c:formatCode="_(* #,##0.00_);_(* \(#,##0.00\);_(* &quot;-&quot;??_);_(@_)">
                  <c:v>97.4885844748858</c:v>
                </c:pt>
                <c:pt idx="38" c:formatCode="_(* #,##0.00_);_(* \(#,##0.00\);_(* &quot;-&quot;??_);_(@_)">
                  <c:v>98.4018264840183</c:v>
                </c:pt>
                <c:pt idx="39" c:formatCode="_(* #,##0.00_);_(* \(#,##0.00\);_(* &quot;-&quot;??_);_(@_)">
                  <c:v>101.141552511416</c:v>
                </c:pt>
                <c:pt idx="40" c:formatCode="_(* #,##0.00_);_(* \(#,##0.00\);_(* &quot;-&quot;??_);_(@_)">
                  <c:v>102.283105022831</c:v>
                </c:pt>
                <c:pt idx="41" c:formatCode="_(* #,##0.00_);_(* \(#,##0.00\);_(* &quot;-&quot;??_);_(@_)">
                  <c:v>102.054794520548</c:v>
                </c:pt>
                <c:pt idx="42" c:formatCode="_(* #,##0.00_);_(* \(#,##0.00\);_(* &quot;-&quot;??_);_(@_)">
                  <c:v>102.283105022831</c:v>
                </c:pt>
                <c:pt idx="43" c:formatCode="_(* #,##0.00_);_(* \(#,##0.00\);_(* &quot;-&quot;??_);_(@_)">
                  <c:v>102.511415525114</c:v>
                </c:pt>
                <c:pt idx="44" c:formatCode="_(* #,##0.00_);_(* \(#,##0.00\);_(* &quot;-&quot;??_);_(@_)">
                  <c:v>102.283105022831</c:v>
                </c:pt>
                <c:pt idx="45" c:formatCode="_(* #,##0.00_);_(* \(#,##0.00\);_(* &quot;-&quot;??_);_(@_)">
                  <c:v>98.1735159817352</c:v>
                </c:pt>
                <c:pt idx="46" c:formatCode="_(* #,##0.00_);_(* \(#,##0.00\);_(* &quot;-&quot;??_);_(@_)">
                  <c:v>98.6301369863014</c:v>
                </c:pt>
                <c:pt idx="47" c:formatCode="_(* #,##0.00_);_(* \(#,##0.00\);_(* &quot;-&quot;??_);_(@_)">
                  <c:v>95.8904109589041</c:v>
                </c:pt>
                <c:pt idx="48" c:formatCode="_(* #,##0.00_);_(* \(#,##0.00\);_(* &quot;-&quot;??_);_(@_)">
                  <c:v>94.9771689497717</c:v>
                </c:pt>
                <c:pt idx="49" c:formatCode="_(* #,##0.00_);_(* \(#,##0.00\);_(* &quot;-&quot;??_);_(@_)">
                  <c:v>94.9771689497717</c:v>
                </c:pt>
                <c:pt idx="50" c:formatCode="_(* #,##0.00_);_(* \(#,##0.00\);_(* &quot;-&quot;??_);_(@_)">
                  <c:v>94.9771689497717</c:v>
                </c:pt>
                <c:pt idx="51" c:formatCode="_(* #,##0.00_);_(* \(#,##0.00\);_(* &quot;-&quot;??_);_(@_)">
                  <c:v>94.2922374429224</c:v>
                </c:pt>
                <c:pt idx="52" c:formatCode="_(* #,##0.00_);_(* \(#,##0.00\);_(* &quot;-&quot;??_);_(@_)">
                  <c:v>95.8904109589041</c:v>
                </c:pt>
                <c:pt idx="53" c:formatCode="_(* #,##0.00_);_(* \(#,##0.00\);_(* &quot;-&quot;??_);_(@_)">
                  <c:v>99.0867579908676</c:v>
                </c:pt>
                <c:pt idx="54" c:formatCode="_(* #,##0.00_);_(* \(#,##0.00\);_(* &quot;-&quot;??_);_(@_)">
                  <c:v>98.4018264840183</c:v>
                </c:pt>
                <c:pt idx="55" c:formatCode="_(* #,##0.00_);_(* \(#,##0.00\);_(* &quot;-&quot;??_);_(@_)">
                  <c:v>97.2602739726027</c:v>
                </c:pt>
                <c:pt idx="56" c:formatCode="_(* #,##0.00_);_(* \(#,##0.00\);_(* &quot;-&quot;??_);_(@_)">
                  <c:v>98.1735159817352</c:v>
                </c:pt>
                <c:pt idx="57" c:formatCode="_(* #,##0.00_);_(* \(#,##0.00\);_(* &quot;-&quot;??_);_(@_)">
                  <c:v>100.684931506849</c:v>
                </c:pt>
                <c:pt idx="58" c:formatCode="_(* #,##0.00_);_(* \(#,##0.00\);_(* &quot;-&quot;??_);_(@_)">
                  <c:v>100.456621004566</c:v>
                </c:pt>
                <c:pt idx="59" c:formatCode="_(* #,##0.00_);_(* \(#,##0.00\);_(* &quot;-&quot;??_);_(@_)">
                  <c:v>100.228310502283</c:v>
                </c:pt>
                <c:pt idx="60" c:formatCode="_(* #,##0.00_);_(* \(#,##0.00\);_(* &quot;-&quot;??_);_(@_)">
                  <c:v>98.6301369863014</c:v>
                </c:pt>
                <c:pt idx="61" c:formatCode="_(* #,##0.00_);_(* \(#,##0.00\);_(* &quot;-&quot;??_);_(@_)">
                  <c:v>99.0867579908676</c:v>
                </c:pt>
                <c:pt idx="62" c:formatCode="_(* #,##0.00_);_(* \(#,##0.00\);_(* &quot;-&quot;??_);_(@_)">
                  <c:v>97.0319634703196</c:v>
                </c:pt>
                <c:pt idx="63" c:formatCode="_(* #,##0.00_);_(* \(#,##0.00\);_(* &quot;-&quot;??_);_(@_)">
                  <c:v>97.4885844748858</c:v>
                </c:pt>
                <c:pt idx="64" c:formatCode="_(* #,##0.00_);_(* \(#,##0.00\);_(* &quot;-&quot;??_);_(@_)">
                  <c:v>96.8036529680365</c:v>
                </c:pt>
                <c:pt idx="65" c:formatCode="_(* #,##0.00_);_(* \(#,##0.00\);_(* &quot;-&quot;??_);_(@_)">
                  <c:v>96.3470319634703</c:v>
                </c:pt>
                <c:pt idx="66" c:formatCode="_(* #,##0.00_);_(* \(#,##0.00\);_(* &quot;-&quot;??_);_(@_)">
                  <c:v>97.0319634703196</c:v>
                </c:pt>
                <c:pt idx="67" c:formatCode="_(* #,##0.00_);_(* \(#,##0.00\);_(* &quot;-&quot;??_);_(@_)">
                  <c:v>99.3150684931507</c:v>
                </c:pt>
                <c:pt idx="68" c:formatCode="_(* #,##0.00_);_(* \(#,##0.00\);_(* &quot;-&quot;??_);_(@_)">
                  <c:v>100</c:v>
                </c:pt>
                <c:pt idx="69" c:formatCode="_(* #,##0.00_);_(* \(#,##0.00\);_(* &quot;-&quot;??_);_(@_)">
                  <c:v>102.054794520548</c:v>
                </c:pt>
                <c:pt idx="70" c:formatCode="_(* #,##0.00_);_(* \(#,##0.00\);_(* &quot;-&quot;??_);_(@_)">
                  <c:v>101.826484018265</c:v>
                </c:pt>
                <c:pt idx="71" c:formatCode="_(* #,##0.00_);_(* \(#,##0.00\);_(* &quot;-&quot;??_);_(@_)">
                  <c:v>99.5433789954338</c:v>
                </c:pt>
                <c:pt idx="72" c:formatCode="_(* #,##0.00_);_(* \(#,##0.00\);_(* &quot;-&quot;??_);_(@_)">
                  <c:v>98.1735159817352</c:v>
                </c:pt>
                <c:pt idx="73" c:formatCode="_(* #,##0.00_);_(* \(#,##0.00\);_(* &quot;-&quot;??_);_(@_)">
                  <c:v>97.2602739726027</c:v>
                </c:pt>
                <c:pt idx="74" c:formatCode="_(* #,##0.00_);_(* \(#,##0.00\);_(* &quot;-&quot;??_);_(@_)">
                  <c:v>97.2602739726027</c:v>
                </c:pt>
                <c:pt idx="75" c:formatCode="_(* #,##0.00_);_(* \(#,##0.00\);_(* &quot;-&quot;??_);_(@_)">
                  <c:v>95.2054794520548</c:v>
                </c:pt>
                <c:pt idx="76" c:formatCode="_(* #,##0.00_);_(* \(#,##0.00\);_(* &quot;-&quot;??_);_(@_)">
                  <c:v>96.5753424657534</c:v>
                </c:pt>
                <c:pt idx="77" c:formatCode="_(* #,##0.00_);_(* \(#,##0.00\);_(* &quot;-&quot;??_);_(@_)">
                  <c:v>98.8584474885845</c:v>
                </c:pt>
                <c:pt idx="78" c:formatCode="_(* #,##0.00_);_(* \(#,##0.00\);_(* &quot;-&quot;??_);_(@_)">
                  <c:v>100.228310502283</c:v>
                </c:pt>
                <c:pt idx="79" c:formatCode="_(* #,##0.00_);_(* \(#,##0.00\);_(* &quot;-&quot;??_);_(@_)">
                  <c:v>100.228310502283</c:v>
                </c:pt>
                <c:pt idx="80" c:formatCode="_(* #,##0.00_);_(* \(#,##0.00\);_(* &quot;-&quot;??_);_(@_)">
                  <c:v>100.228310502283</c:v>
                </c:pt>
                <c:pt idx="81" c:formatCode="_(* #,##0.00_);_(* \(#,##0.00\);_(* &quot;-&quot;??_);_(@_)">
                  <c:v>98.6301369863014</c:v>
                </c:pt>
                <c:pt idx="82" c:formatCode="_(* #,##0.00_);_(* \(#,##0.00\);_(* &quot;-&quot;??_);_(@_)">
                  <c:v>96.3470319634703</c:v>
                </c:pt>
                <c:pt idx="83" c:formatCode="_(* #,##0.00_);_(* \(#,##0.00\);_(* &quot;-&quot;??_);_(@_)">
                  <c:v>96.3470319634703</c:v>
                </c:pt>
                <c:pt idx="84" c:formatCode="_(* #,##0.00_);_(* \(#,##0.00\);_(* &quot;-&quot;??_);_(@_)">
                  <c:v>96.3470319634703</c:v>
                </c:pt>
                <c:pt idx="85" c:formatCode="_(* #,##0.00_);_(* \(#,##0.00\);_(* &quot;-&quot;??_);_(@_)">
                  <c:v>96.3470319634703</c:v>
                </c:pt>
                <c:pt idx="86" c:formatCode="_(* #,##0.00_);_(* \(#,##0.00\);_(* &quot;-&quot;??_);_(@_)">
                  <c:v>96.5753424657534</c:v>
                </c:pt>
                <c:pt idx="87" c:formatCode="_(* #,##0.00_);_(* \(#,##0.00\);_(* &quot;-&quot;??_);_(@_)">
                  <c:v>94.2922374429224</c:v>
                </c:pt>
                <c:pt idx="88" c:formatCode="_(* #,##0.00_);_(* \(#,##0.00\);_(* &quot;-&quot;??_);_(@_)">
                  <c:v>91.0958904109589</c:v>
                </c:pt>
                <c:pt idx="89" c:formatCode="_(* #,##0.00_);_(* \(#,##0.00\);_(* &quot;-&quot;??_);_(@_)">
                  <c:v>91.324200913242</c:v>
                </c:pt>
                <c:pt idx="90" c:formatCode="_(* #,##0.00_);_(* \(#,##0.00\);_(* &quot;-&quot;??_);_(@_)">
                  <c:v>91.7808219178082</c:v>
                </c:pt>
                <c:pt idx="91" c:formatCode="_(* #,##0.00_);_(* \(#,##0.00\);_(* &quot;-&quot;??_);_(@_)">
                  <c:v>92.0091324200913</c:v>
                </c:pt>
                <c:pt idx="92" c:formatCode="_(* #,##0.00_);_(* \(#,##0.00\);_(* &quot;-&quot;??_);_(@_)">
                  <c:v>89.9543378995434</c:v>
                </c:pt>
                <c:pt idx="93" c:formatCode="_(* #,##0.00_);_(* \(#,##0.00\);_(* &quot;-&quot;??_);_(@_)">
                  <c:v>90.1826484018265</c:v>
                </c:pt>
                <c:pt idx="94" c:formatCode="_(* #,##0.00_);_(* \(#,##0.00\);_(* &quot;-&quot;??_);_(@_)">
                  <c:v>90.8675799086758</c:v>
                </c:pt>
                <c:pt idx="95" c:formatCode="_(* #,##0.00_);_(* \(#,##0.00\);_(* &quot;-&quot;??_);_(@_)">
                  <c:v>91.324200913242</c:v>
                </c:pt>
                <c:pt idx="96" c:formatCode="_(* #,##0.00_);_(* \(#,##0.00\);_(* &quot;-&quot;??_);_(@_)">
                  <c:v>90.8675799086758</c:v>
                </c:pt>
                <c:pt idx="97" c:formatCode="_(* #,##0.00_);_(* \(#,##0.00\);_(* &quot;-&quot;??_);_(@_)">
                  <c:v>93.607305936073</c:v>
                </c:pt>
                <c:pt idx="98" c:formatCode="_(* #,##0.00_);_(* \(#,##0.00\);_(* &quot;-&quot;??_);_(@_)">
                  <c:v>92.4657534246575</c:v>
                </c:pt>
                <c:pt idx="99" c:formatCode="_(* #,##0.00_);_(* \(#,##0.00\);_(* &quot;-&quot;??_);_(@_)">
                  <c:v>93.607305936073</c:v>
                </c:pt>
                <c:pt idx="100" c:formatCode="_(* #,##0.00_);_(* \(#,##0.00\);_(* &quot;-&quot;??_);_(@_)">
                  <c:v>90.8675799086758</c:v>
                </c:pt>
                <c:pt idx="101" c:formatCode="_(* #,##0.00_);_(* \(#,##0.00\);_(* &quot;-&quot;??_);_(@_)">
                  <c:v>91.5525114155251</c:v>
                </c:pt>
                <c:pt idx="102" c:formatCode="_(* #,##0.00_);_(* \(#,##0.00\);_(* &quot;-&quot;??_);_(@_)">
                  <c:v>93.8356164383562</c:v>
                </c:pt>
                <c:pt idx="103" c:formatCode="_(* #,##0.00_);_(* \(#,##0.00\);_(* &quot;-&quot;??_);_(@_)">
                  <c:v>93.37899543379</c:v>
                </c:pt>
                <c:pt idx="104" c:formatCode="_(* #,##0.00_);_(* \(#,##0.00\);_(* &quot;-&quot;??_);_(@_)">
                  <c:v>95.2054794520548</c:v>
                </c:pt>
                <c:pt idx="105" c:formatCode="_(* #,##0.00_);_(* \(#,##0.00\);_(* &quot;-&quot;??_);_(@_)">
                  <c:v>95.2054794520548</c:v>
                </c:pt>
                <c:pt idx="106" c:formatCode="_(* #,##0.00_);_(* \(#,##0.00\);_(* &quot;-&quot;??_);_(@_)">
                  <c:v>95.2054794520548</c:v>
                </c:pt>
                <c:pt idx="107" c:formatCode="_(* #,##0.00_);_(* \(#,##0.00\);_(* &quot;-&quot;??_);_(@_)">
                  <c:v>94.0639269406393</c:v>
                </c:pt>
                <c:pt idx="108" c:formatCode="_(* #,##0.00_);_(* \(#,##0.00\);_(* &quot;-&quot;??_);_(@_)">
                  <c:v>92.2374429223744</c:v>
                </c:pt>
                <c:pt idx="109" c:formatCode="_(* #,##0.00_);_(* \(#,##0.00\);_(* &quot;-&quot;??_);_(@_)">
                  <c:v>94.0639269406393</c:v>
                </c:pt>
                <c:pt idx="110" c:formatCode="_(* #,##0.00_);_(* \(#,##0.00\);_(* &quot;-&quot;??_);_(@_)">
                  <c:v>94.5205479452055</c:v>
                </c:pt>
                <c:pt idx="111" c:formatCode="_(* #,##0.00_);_(* \(#,##0.00\);_(* &quot;-&quot;??_);_(@_)">
                  <c:v>94.5205479452055</c:v>
                </c:pt>
                <c:pt idx="112" c:formatCode="_(* #,##0.00_);_(* \(#,##0.00\);_(* &quot;-&quot;??_);_(@_)">
                  <c:v>93.37899543379</c:v>
                </c:pt>
                <c:pt idx="113" c:formatCode="_(* #,##0.00_);_(* \(#,##0.00\);_(* &quot;-&quot;??_);_(@_)">
                  <c:v>93.607305936073</c:v>
                </c:pt>
                <c:pt idx="114" c:formatCode="_(* #,##0.00_);_(* \(#,##0.00\);_(* &quot;-&quot;??_);_(@_)">
                  <c:v>92.4657534246575</c:v>
                </c:pt>
                <c:pt idx="115" c:formatCode="_(* #,##0.00_);_(* \(#,##0.00\);_(* &quot;-&quot;??_);_(@_)">
                  <c:v>92.2374429223744</c:v>
                </c:pt>
                <c:pt idx="116" c:formatCode="_(* #,##0.00_);_(* \(#,##0.00\);_(* &quot;-&quot;??_);_(@_)">
                  <c:v>94.7488584474886</c:v>
                </c:pt>
                <c:pt idx="117" c:formatCode="_(* #,##0.00_);_(* \(#,##0.00\);_(* &quot;-&quot;??_);_(@_)">
                  <c:v>94.7488584474886</c:v>
                </c:pt>
                <c:pt idx="118" c:formatCode="_(* #,##0.00_);_(* \(#,##0.00\);_(* &quot;-&quot;??_);_(@_)">
                  <c:v>93.8356164383562</c:v>
                </c:pt>
                <c:pt idx="119" c:formatCode="_(* #,##0.00_);_(* \(#,##0.00\);_(* &quot;-&quot;??_);_(@_)">
                  <c:v>94.0639269406393</c:v>
                </c:pt>
                <c:pt idx="120" c:formatCode="_(* #,##0.00_);_(* \(#,##0.00\);_(* &quot;-&quot;??_);_(@_)">
                  <c:v>93.1506849315069</c:v>
                </c:pt>
                <c:pt idx="121" c:formatCode="_(* #,##0.00_);_(* \(#,##0.00\);_(* &quot;-&quot;??_);_(@_)">
                  <c:v>94.0639269406393</c:v>
                </c:pt>
                <c:pt idx="122" c:formatCode="_(* #,##0.00_);_(* \(#,##0.00\);_(* &quot;-&quot;??_);_(@_)">
                  <c:v>93.37899543379</c:v>
                </c:pt>
                <c:pt idx="123" c:formatCode="_(* #,##0.00_);_(* \(#,##0.00\);_(* &quot;-&quot;??_);_(@_)">
                  <c:v>92.6940639269406</c:v>
                </c:pt>
                <c:pt idx="124" c:formatCode="_(* #,##0.00_);_(* \(#,##0.00\);_(* &quot;-&quot;??_);_(@_)">
                  <c:v>93.607305936073</c:v>
                </c:pt>
                <c:pt idx="125" c:formatCode="_(* #,##0.00_);_(* \(#,##0.00\);_(* &quot;-&quot;??_);_(@_)">
                  <c:v>92.6940639269406</c:v>
                </c:pt>
                <c:pt idx="126" c:formatCode="_(* #,##0.00_);_(* \(#,##0.00\);_(* &quot;-&quot;??_);_(@_)">
                  <c:v>93.8356164383562</c:v>
                </c:pt>
                <c:pt idx="127" c:formatCode="_(* #,##0.00_);_(* \(#,##0.00\);_(* &quot;-&quot;??_);_(@_)">
                  <c:v>96.3470319634703</c:v>
                </c:pt>
                <c:pt idx="128" c:formatCode="_(* #,##0.00_);_(* \(#,##0.00\);_(* &quot;-&quot;??_);_(@_)">
                  <c:v>97.4885844748858</c:v>
                </c:pt>
                <c:pt idx="129" c:formatCode="_(* #,##0.00_);_(* \(#,##0.00\);_(* &quot;-&quot;??_);_(@_)">
                  <c:v>97.7168949771689</c:v>
                </c:pt>
                <c:pt idx="130" c:formatCode="_(* #,##0.00_);_(* \(#,##0.00\);_(* &quot;-&quot;??_);_(@_)">
                  <c:v>97.7168949771689</c:v>
                </c:pt>
                <c:pt idx="131" c:formatCode="_(* #,##0.00_);_(* \(#,##0.00\);_(* &quot;-&quot;??_);_(@_)">
                  <c:v>98.6301369863014</c:v>
                </c:pt>
                <c:pt idx="132" c:formatCode="_(* #,##0.00_);_(* \(#,##0.00\);_(* &quot;-&quot;??_);_(@_)">
                  <c:v>98.4018264840183</c:v>
                </c:pt>
                <c:pt idx="133" c:formatCode="_(* #,##0.00_);_(* \(#,##0.00\);_(* &quot;-&quot;??_);_(@_)">
                  <c:v>100.684931506849</c:v>
                </c:pt>
                <c:pt idx="134" c:formatCode="_(* #,##0.00_);_(* \(#,##0.00\);_(* &quot;-&quot;??_);_(@_)">
                  <c:v>99.7716894977169</c:v>
                </c:pt>
                <c:pt idx="135" c:formatCode="_(* #,##0.00_);_(* \(#,##0.00\);_(* &quot;-&quot;??_);_(@_)">
                  <c:v>98.8584474885845</c:v>
                </c:pt>
                <c:pt idx="136" c:formatCode="_(* #,##0.00_);_(* \(#,##0.00\);_(* &quot;-&quot;??_);_(@_)">
                  <c:v>99.7716894977169</c:v>
                </c:pt>
                <c:pt idx="137" c:formatCode="_(* #,##0.00_);_(* \(#,##0.00\);_(* &quot;-&quot;??_);_(@_)">
                  <c:v>99.7716894977169</c:v>
                </c:pt>
                <c:pt idx="138" c:formatCode="_(* #,##0.00_);_(* \(#,##0.00\);_(* &quot;-&quot;??_);_(@_)">
                  <c:v>99.5433789954338</c:v>
                </c:pt>
                <c:pt idx="139" c:formatCode="_(* #,##0.00_);_(* \(#,##0.00\);_(* &quot;-&quot;??_);_(@_)">
                  <c:v>100</c:v>
                </c:pt>
                <c:pt idx="140" c:formatCode="_(* #,##0.00_);_(* \(#,##0.00\);_(* &quot;-&quot;??_);_(@_)">
                  <c:v>100.228310502283</c:v>
                </c:pt>
                <c:pt idx="141" c:formatCode="_(* #,##0.00_);_(* \(#,##0.00\);_(* &quot;-&quot;??_);_(@_)">
                  <c:v>101.598173515982</c:v>
                </c:pt>
                <c:pt idx="142" c:formatCode="_(* #,##0.00_);_(* \(#,##0.00\);_(* &quot;-&quot;??_);_(@_)">
                  <c:v>100.913242009132</c:v>
                </c:pt>
                <c:pt idx="143" c:formatCode="_(* #,##0.00_);_(* \(#,##0.00\);_(* &quot;-&quot;??_);_(@_)">
                  <c:v>100</c:v>
                </c:pt>
                <c:pt idx="144" c:formatCode="_(* #,##0.00_);_(* \(#,##0.00\);_(* &quot;-&quot;??_);_(@_)">
                  <c:v>100</c:v>
                </c:pt>
                <c:pt idx="145" c:formatCode="_(* #,##0.00_);_(* \(#,##0.00\);_(* &quot;-&quot;??_);_(@_)">
                  <c:v>99.7716894977169</c:v>
                </c:pt>
                <c:pt idx="146" c:formatCode="_(* #,##0.00_);_(* \(#,##0.00\);_(* &quot;-&quot;??_);_(@_)">
                  <c:v>101.369863013699</c:v>
                </c:pt>
                <c:pt idx="147" c:formatCode="_(* #,##0.00_);_(* \(#,##0.00\);_(* &quot;-&quot;??_);_(@_)">
                  <c:v>101.141552511416</c:v>
                </c:pt>
                <c:pt idx="148" c:formatCode="_(* #,##0.00_);_(* \(#,##0.00\);_(* &quot;-&quot;??_);_(@_)">
                  <c:v>101.369863013699</c:v>
                </c:pt>
                <c:pt idx="149" c:formatCode="_(* #,##0.00_);_(* \(#,##0.00\);_(* &quot;-&quot;??_);_(@_)">
                  <c:v>101.598173515982</c:v>
                </c:pt>
                <c:pt idx="150" c:formatCode="_(* #,##0.00_);_(* \(#,##0.00\);_(* &quot;-&quot;??_);_(@_)">
                  <c:v>99.7716894977169</c:v>
                </c:pt>
                <c:pt idx="151" c:formatCode="_(* #,##0.00_);_(* \(#,##0.00\);_(* &quot;-&quot;??_);_(@_)">
                  <c:v>100</c:v>
                </c:pt>
                <c:pt idx="152" c:formatCode="_(* #,##0.00_);_(* \(#,##0.00\);_(* &quot;-&quot;??_);_(@_)">
                  <c:v>98.4018264840183</c:v>
                </c:pt>
                <c:pt idx="153" c:formatCode="_(* #,##0.00_);_(* \(#,##0.00\);_(* &quot;-&quot;??_);_(@_)">
                  <c:v>96.5753424657534</c:v>
                </c:pt>
                <c:pt idx="154" c:formatCode="_(* #,##0.00_);_(* \(#,##0.00\);_(* &quot;-&quot;??_);_(@_)">
                  <c:v>93.37899543379</c:v>
                </c:pt>
                <c:pt idx="155" c:formatCode="_(* #,##0.00_);_(* \(#,##0.00\);_(* &quot;-&quot;??_);_(@_)">
                  <c:v>90.6392694063927</c:v>
                </c:pt>
                <c:pt idx="156" c:formatCode="_(* #,##0.00_);_(* \(#,##0.00\);_(* &quot;-&quot;??_);_(@_)">
                  <c:v>90.1826484018265</c:v>
                </c:pt>
                <c:pt idx="157" c:formatCode="_(* #,##0.00_);_(* \(#,##0.00\);_(* &quot;-&quot;??_);_(@_)">
                  <c:v>88.8127853881279</c:v>
                </c:pt>
                <c:pt idx="158" c:formatCode="_(* #,##0.00_);_(* \(#,##0.00\);_(* &quot;-&quot;??_);_(@_)">
                  <c:v>91.7808219178082</c:v>
                </c:pt>
                <c:pt idx="159" c:formatCode="_(* #,##0.00_);_(* \(#,##0.00\);_(* &quot;-&quot;??_);_(@_)">
                  <c:v>91.5525114155251</c:v>
                </c:pt>
                <c:pt idx="160" c:formatCode="_(* #,##0.00_);_(* \(#,##0.00\);_(* &quot;-&quot;??_);_(@_)">
                  <c:v>92.0091324200913</c:v>
                </c:pt>
                <c:pt idx="161" c:formatCode="_(* #,##0.00_);_(* \(#,##0.00\);_(* &quot;-&quot;??_);_(@_)">
                  <c:v>91.324200913242</c:v>
                </c:pt>
                <c:pt idx="162" c:formatCode="_(* #,##0.00_);_(* \(#,##0.00\);_(* &quot;-&quot;??_);_(@_)">
                  <c:v>92.6940639269406</c:v>
                </c:pt>
                <c:pt idx="163" c:formatCode="_(* #,##0.00_);_(* \(#,##0.00\);_(* &quot;-&quot;??_);_(@_)">
                  <c:v>90.6392694063927</c:v>
                </c:pt>
                <c:pt idx="164" c:formatCode="_(* #,##0.00_);_(* \(#,##0.00\);_(* &quot;-&quot;??_);_(@_)">
                  <c:v>91.0958904109589</c:v>
                </c:pt>
                <c:pt idx="165" c:formatCode="_(* #,##0.00_);_(* \(#,##0.00\);_(* &quot;-&quot;??_);_(@_)">
                  <c:v>90.1826484018265</c:v>
                </c:pt>
                <c:pt idx="166" c:formatCode="_(* #,##0.00_);_(* \(#,##0.00\);_(* &quot;-&quot;??_);_(@_)">
                  <c:v>91.5525114155251</c:v>
                </c:pt>
                <c:pt idx="167" c:formatCode="_(* #,##0.00_);_(* \(#,##0.00\);_(* &quot;-&quot;??_);_(@_)">
                  <c:v>91.7808219178082</c:v>
                </c:pt>
                <c:pt idx="168" c:formatCode="_(* #,##0.00_);_(* \(#,##0.00\);_(* &quot;-&quot;??_);_(@_)">
                  <c:v>93.37899543379</c:v>
                </c:pt>
                <c:pt idx="169" c:formatCode="_(* #,##0.00_);_(* \(#,##0.00\);_(* &quot;-&quot;??_);_(@_)">
                  <c:v>93.8356164383562</c:v>
                </c:pt>
                <c:pt idx="170" c:formatCode="_(* #,##0.00_);_(* \(#,##0.00\);_(* &quot;-&quot;??_);_(@_)">
                  <c:v>93.8356164383562</c:v>
                </c:pt>
                <c:pt idx="171" c:formatCode="_(* #,##0.00_);_(* \(#,##0.00\);_(* &quot;-&quot;??_);_(@_)">
                  <c:v>94.7488584474886</c:v>
                </c:pt>
                <c:pt idx="172" c:formatCode="_(* #,##0.00_);_(* \(#,##0.00\);_(* &quot;-&quot;??_);_(@_)">
                  <c:v>95.8904109589041</c:v>
                </c:pt>
                <c:pt idx="173" c:formatCode="_(* #,##0.00_);_(* \(#,##0.00\);_(* &quot;-&quot;??_);_(@_)">
                  <c:v>94.5205479452055</c:v>
                </c:pt>
                <c:pt idx="174" c:formatCode="_(* #,##0.00_);_(* \(#,##0.00\);_(* &quot;-&quot;??_);_(@_)">
                  <c:v>93.8356164383562</c:v>
                </c:pt>
                <c:pt idx="175" c:formatCode="_(* #,##0.00_);_(* \(#,##0.00\);_(* &quot;-&quot;??_);_(@_)">
                  <c:v>92.6940639269406</c:v>
                </c:pt>
                <c:pt idx="176" c:formatCode="_(* #,##0.00_);_(* \(#,##0.00\);_(* &quot;-&quot;??_);_(@_)">
                  <c:v>92.2374429223744</c:v>
                </c:pt>
                <c:pt idx="177" c:formatCode="_(* #,##0.00_);_(* \(#,##0.00\);_(* &quot;-&quot;??_);_(@_)">
                  <c:v>94.0639269406393</c:v>
                </c:pt>
                <c:pt idx="178" c:formatCode="_(* #,##0.00_);_(* \(#,##0.00\);_(* &quot;-&quot;??_);_(@_)">
                  <c:v>94.2922374429224</c:v>
                </c:pt>
                <c:pt idx="179" c:formatCode="_(* #,##0.00_);_(* \(#,##0.00\);_(* &quot;-&quot;??_);_(@_)">
                  <c:v>91.0958904109589</c:v>
                </c:pt>
                <c:pt idx="180" c:formatCode="_(* #,##0.00_);_(* \(#,##0.00\);_(* &quot;-&quot;??_);_(@_)">
                  <c:v>90.4109589041096</c:v>
                </c:pt>
                <c:pt idx="181" c:formatCode="_(* #,##0.00_);_(* \(#,##0.00\);_(* &quot;-&quot;??_);_(@_)">
                  <c:v>90.6392694063927</c:v>
                </c:pt>
                <c:pt idx="182" c:formatCode="_(* #,##0.00_);_(* \(#,##0.00\);_(* &quot;-&quot;??_);_(@_)">
                  <c:v>89.041095890411</c:v>
                </c:pt>
                <c:pt idx="183" c:formatCode="_(* #,##0.00_);_(* \(#,##0.00\);_(* &quot;-&quot;??_);_(@_)">
                  <c:v>89.9543378995434</c:v>
                </c:pt>
                <c:pt idx="184" c:formatCode="_(* #,##0.00_);_(* \(#,##0.00\);_(* &quot;-&quot;??_);_(@_)">
                  <c:v>89.7260273972603</c:v>
                </c:pt>
                <c:pt idx="185" c:formatCode="_(* #,##0.00_);_(* \(#,##0.00\);_(* &quot;-&quot;??_);_(@_)">
                  <c:v>86.3013698630137</c:v>
                </c:pt>
                <c:pt idx="186" c:formatCode="_(* #,##0.00_);_(* \(#,##0.00\);_(* &quot;-&quot;??_);_(@_)">
                  <c:v>85.8447488584475</c:v>
                </c:pt>
                <c:pt idx="187" c:formatCode="_(* #,##0.00_);_(* \(#,##0.00\);_(* &quot;-&quot;??_);_(@_)">
                  <c:v>85.6164383561644</c:v>
                </c:pt>
                <c:pt idx="188" c:formatCode="_(* #,##0.00_);_(* \(#,##0.00\);_(* &quot;-&quot;??_);_(@_)">
                  <c:v>79.2237442922375</c:v>
                </c:pt>
                <c:pt idx="189" c:formatCode="_(* #,##0.00_);_(* \(#,##0.00\);_(* &quot;-&quot;??_);_(@_)">
                  <c:v>76.027397260274</c:v>
                </c:pt>
                <c:pt idx="190" c:formatCode="_(* #,##0.00_);_(* \(#,##0.00\);_(* &quot;-&quot;??_);_(@_)">
                  <c:v>75.1141552511416</c:v>
                </c:pt>
                <c:pt idx="191" c:formatCode="_(* #,##0.00_);_(* \(#,##0.00\);_(* &quot;-&quot;??_);_(@_)">
                  <c:v>78.5388127853881</c:v>
                </c:pt>
                <c:pt idx="192" c:formatCode="_(* #,##0.00_);_(* \(#,##0.00\);_(* &quot;-&quot;??_);_(@_)">
                  <c:v>74.8858447488584</c:v>
                </c:pt>
                <c:pt idx="193" c:formatCode="_(* #,##0.00_);_(* \(#,##0.00\);_(* &quot;-&quot;??_);_(@_)">
                  <c:v>74.6575342465753</c:v>
                </c:pt>
                <c:pt idx="194" c:formatCode="_(* #,##0.00_);_(* \(#,##0.00\);_(* &quot;-&quot;??_);_(@_)">
                  <c:v>72.3744292237443</c:v>
                </c:pt>
                <c:pt idx="195" c:formatCode="_(* #,##0.00_);_(* \(#,##0.00\);_(* &quot;-&quot;??_);_(@_)">
                  <c:v>72.1461187214612</c:v>
                </c:pt>
                <c:pt idx="196" c:formatCode="_(* #,##0.00_);_(* \(#,##0.00\);_(* &quot;-&quot;??_);_(@_)">
                  <c:v>70.0913242009132</c:v>
                </c:pt>
                <c:pt idx="197" c:formatCode="_(* #,##0.00_);_(* \(#,##0.00\);_(* &quot;-&quot;??_);_(@_)">
                  <c:v>70.3196347031964</c:v>
                </c:pt>
                <c:pt idx="198" c:formatCode="_(* #,##0.00_);_(* \(#,##0.00\);_(* &quot;-&quot;??_);_(@_)">
                  <c:v>74.6575342465753</c:v>
                </c:pt>
                <c:pt idx="199" c:formatCode="_(* #,##0.00_);_(* \(#,##0.00\);_(* &quot;-&quot;??_);_(@_)">
                  <c:v>76.027397260274</c:v>
                </c:pt>
                <c:pt idx="200" c:formatCode="_(* #,##0.00_);_(* \(#,##0.00\);_(* &quot;-&quot;??_);_(@_)">
                  <c:v>77.3972602739726</c:v>
                </c:pt>
                <c:pt idx="201" c:formatCode="_(* #,##0.00_);_(* \(#,##0.00\);_(* &quot;-&quot;??_);_(@_)">
                  <c:v>75.3424657534247</c:v>
                </c:pt>
                <c:pt idx="202" c:formatCode="_(* #,##0.00_);_(* \(#,##0.00\);_(* &quot;-&quot;??_);_(@_)">
                  <c:v>77.8538812785388</c:v>
                </c:pt>
                <c:pt idx="203" c:formatCode="_(* #,##0.00_);_(* \(#,##0.00\);_(* &quot;-&quot;??_);_(@_)">
                  <c:v>75.5707762557078</c:v>
                </c:pt>
                <c:pt idx="204" c:formatCode="_(* #,##0.00_);_(* \(#,##0.00\);_(* &quot;-&quot;??_);_(@_)">
                  <c:v>78.0821917808219</c:v>
                </c:pt>
                <c:pt idx="205" c:formatCode="_(* #,##0.00_);_(* \(#,##0.00\);_(* &quot;-&quot;??_);_(@_)">
                  <c:v>77.3972602739726</c:v>
                </c:pt>
                <c:pt idx="206" c:formatCode="_(* #,##0.00_);_(* \(#,##0.00\);_(* &quot;-&quot;??_);_(@_)">
                  <c:v>76.9406392694064</c:v>
                </c:pt>
                <c:pt idx="207" c:formatCode="_(* #,##0.00_);_(* \(#,##0.00\);_(* &quot;-&quot;??_);_(@_)">
                  <c:v>74.4292237442922</c:v>
                </c:pt>
                <c:pt idx="208" c:formatCode="_(* #,##0.00_);_(* \(#,##0.00\);_(* &quot;-&quot;??_);_(@_)">
                  <c:v>69.634703196347</c:v>
                </c:pt>
                <c:pt idx="209" c:formatCode="_(* #,##0.00_);_(* \(#,##0.00\);_(* &quot;-&quot;??_);_(@_)">
                  <c:v>73.972602739726</c:v>
                </c:pt>
                <c:pt idx="210" c:formatCode="_(* #,##0.00_);_(* \(#,##0.00\);_(* &quot;-&quot;??_);_(@_)">
                  <c:v>78.9954337899543</c:v>
                </c:pt>
                <c:pt idx="211" c:formatCode="_(* #,##0.00_);_(* \(#,##0.00\);_(* &quot;-&quot;??_);_(@_)">
                  <c:v>77.8538812785388</c:v>
                </c:pt>
                <c:pt idx="212" c:formatCode="_(* #,##0.00_);_(* \(#,##0.00\);_(* &quot;-&quot;??_);_(@_)">
                  <c:v>79.4520547945205</c:v>
                </c:pt>
                <c:pt idx="213" c:formatCode="_(* #,##0.00_);_(* \(#,##0.00\);_(* &quot;-&quot;??_);_(@_)">
                  <c:v>84.2465753424658</c:v>
                </c:pt>
                <c:pt idx="214" c:formatCode="_(* #,##0.00_);_(* \(#,##0.00\);_(* &quot;-&quot;??_);_(@_)">
                  <c:v>84.703196347032</c:v>
                </c:pt>
                <c:pt idx="215" c:formatCode="_(* #,##0.00_);_(* \(#,##0.00\);_(* &quot;-&quot;??_);_(@_)">
                  <c:v>82.648401826484</c:v>
                </c:pt>
                <c:pt idx="216" c:formatCode="_(* #,##0.00_);_(* \(#,##0.00\);_(* &quot;-&quot;??_);_(@_)">
                  <c:v>79.9086757990868</c:v>
                </c:pt>
                <c:pt idx="217" c:formatCode="_(* #,##0.00_);_(* \(#,##0.00\);_(* &quot;-&quot;??_);_(@_)">
                  <c:v>81.5068493150685</c:v>
                </c:pt>
                <c:pt idx="218" c:formatCode="_(* #,##0.00_);_(* \(#,##0.00\);_(* &quot;-&quot;??_);_(@_)">
                  <c:v>81.7351598173516</c:v>
                </c:pt>
                <c:pt idx="219" c:formatCode="_(* #,##0.00_);_(* \(#,##0.00\);_(* &quot;-&quot;??_);_(@_)">
                  <c:v>81.2785388127854</c:v>
                </c:pt>
                <c:pt idx="220" c:formatCode="_(* #,##0.00_);_(* \(#,##0.00\);_(* &quot;-&quot;??_);_(@_)">
                  <c:v>80.8219178082192</c:v>
                </c:pt>
                <c:pt idx="221" c:formatCode="_(* #,##0.00_);_(* \(#,##0.00\);_(* &quot;-&quot;??_);_(@_)">
                  <c:v>80.5936073059361</c:v>
                </c:pt>
                <c:pt idx="222" c:formatCode="_(* #,##0.00_);_(* \(#,##0.00\);_(* &quot;-&quot;??_);_(@_)">
                  <c:v>78.7671232876712</c:v>
                </c:pt>
                <c:pt idx="223" c:formatCode="_(* #,##0.00_);_(* \(#,##0.00\);_(* &quot;-&quot;??_);_(@_)">
                  <c:v>77.1689497716895</c:v>
                </c:pt>
                <c:pt idx="224" c:formatCode="_(* #,##0.00_);_(* \(#,##0.00\);_(* &quot;-&quot;??_);_(@_)">
                  <c:v>78.9954337899543</c:v>
                </c:pt>
                <c:pt idx="225" c:formatCode="_(* #,##0.00_);_(* \(#,##0.00\);_(* &quot;-&quot;??_);_(@_)">
                  <c:v>80.1369863013699</c:v>
                </c:pt>
                <c:pt idx="226" c:formatCode="_(* #,##0.00_);_(* \(#,##0.00\);_(* &quot;-&quot;??_);_(@_)">
                  <c:v>79.4520547945205</c:v>
                </c:pt>
                <c:pt idx="227" c:formatCode="_(* #,##0.00_);_(* \(#,##0.00\);_(* &quot;-&quot;??_);_(@_)">
                  <c:v>79.9086757990868</c:v>
                </c:pt>
                <c:pt idx="228" c:formatCode="_(* #,##0.00_);_(* \(#,##0.00\);_(* &quot;-&quot;??_);_(@_)">
                  <c:v>77.8538812785388</c:v>
                </c:pt>
                <c:pt idx="229" c:formatCode="_(* #,##0.00_);_(* \(#,##0.00\);_(* &quot;-&quot;??_);_(@_)">
                  <c:v>77.6255707762557</c:v>
                </c:pt>
                <c:pt idx="230" c:formatCode="_(* #,##0.00_);_(* \(#,##0.00\);_(* &quot;-&quot;??_);_(@_)">
                  <c:v>75.3424657534247</c:v>
                </c:pt>
                <c:pt idx="231" c:formatCode="_(* #,##0.00_);_(* \(#,##0.00\);_(* &quot;-&quot;??_);_(@_)">
                  <c:v>75.5707762557078</c:v>
                </c:pt>
                <c:pt idx="232" c:formatCode="_(* #,##0.00_);_(* \(#,##0.00\);_(* &quot;-&quot;??_);_(@_)">
                  <c:v>74.6575342465753</c:v>
                </c:pt>
                <c:pt idx="233" c:formatCode="_(* #,##0.00_);_(* \(#,##0.00\);_(* &quot;-&quot;??_);_(@_)">
                  <c:v>74.8858447488584</c:v>
                </c:pt>
                <c:pt idx="234" c:formatCode="_(* #,##0.00_);_(* \(#,##0.00\);_(* &quot;-&quot;??_);_(@_)">
                  <c:v>74.6575342465753</c:v>
                </c:pt>
                <c:pt idx="235" c:formatCode="_(* #,##0.00_);_(* \(#,##0.00\);_(* &quot;-&quot;??_);_(@_)">
                  <c:v>77.3972602739726</c:v>
                </c:pt>
                <c:pt idx="236" c:formatCode="_(* #,##0.00_);_(* \(#,##0.00\);_(* &quot;-&quot;??_);_(@_)">
                  <c:v>77.3972602739726</c:v>
                </c:pt>
                <c:pt idx="237" c:formatCode="_(* #,##0.00_);_(* \(#,##0.00\);_(* &quot;-&quot;??_);_(@_)">
                  <c:v>81.2785388127854</c:v>
                </c:pt>
                <c:pt idx="238" c:formatCode="_(* #,##0.00_);_(* \(#,##0.00\);_(* &quot;-&quot;??_);_(@_)">
                  <c:v>80.365296803653</c:v>
                </c:pt>
                <c:pt idx="239" c:formatCode="_(* #,##0.00_);_(* \(#,##0.00\);_(* &quot;-&quot;??_);_(@_)">
                  <c:v>81.5068493150685</c:v>
                </c:pt>
                <c:pt idx="240" c:formatCode="_(* #,##0.00_);_(* \(#,##0.00\);_(* &quot;-&quot;??_);_(@_)">
                  <c:v>81.9634703196347</c:v>
                </c:pt>
                <c:pt idx="241" c:formatCode="_(* #,##0.00_);_(* \(#,##0.00\);_(* &quot;-&quot;??_);_(@_)">
                  <c:v>80.8219178082192</c:v>
                </c:pt>
                <c:pt idx="242" c:formatCode="_(* #,##0.00_);_(* \(#,##0.00\);_(* &quot;-&quot;??_);_(@_)">
                  <c:v>80.5936073059361</c:v>
                </c:pt>
                <c:pt idx="243" c:formatCode="_(* #,##0.00_);_(* \(#,##0.00\);_(* &quot;-&quot;??_);_(@_)">
                  <c:v>79.6803652968037</c:v>
                </c:pt>
                <c:pt idx="244" c:formatCode="_(* #,##0.00_);_(* \(#,##0.00\);_(* &quot;-&quot;??_);_(@_)">
                  <c:v>80.5936073059361</c:v>
                </c:pt>
                <c:pt idx="245" c:formatCode="_(* #,##0.00_);_(* \(#,##0.00\);_(* &quot;-&quot;??_);_(@_)">
                  <c:v>78.5388127853881</c:v>
                </c:pt>
                <c:pt idx="246" c:formatCode="_(* #,##0.00_);_(* \(#,##0.00\);_(* &quot;-&quot;??_);_(@_)">
                  <c:v>78.5388127853881</c:v>
                </c:pt>
                <c:pt idx="247" c:formatCode="_(* #,##0.00_);_(* \(#,##0.00\);_(* &quot;-&quot;??_);_(@_)">
                  <c:v>74.4292237442922</c:v>
                </c:pt>
                <c:pt idx="248" c:formatCode="_(* #,##0.00_);_(* \(#,##0.00\);_(* &quot;-&quot;??_);_(@_)">
                  <c:v>74.4292237442922</c:v>
                </c:pt>
                <c:pt idx="249" c:formatCode="_(* #,##0.00_);_(* \(#,##0.00\);_(* &quot;-&quot;??_);_(@_)">
                  <c:v>75.7990867579909</c:v>
                </c:pt>
                <c:pt idx="250" c:formatCode="_(* #,##0.00_);_(* \(#,##0.00\);_(* &quot;-&quot;??_);_(@_)">
                  <c:v>75.1141552511416</c:v>
                </c:pt>
                <c:pt idx="251" c:formatCode="_(* #,##0.00_);_(* \(#,##0.00\);_(* &quot;-&quot;??_);_(@_)">
                  <c:v>76.4840182648402</c:v>
                </c:pt>
                <c:pt idx="252" c:formatCode="_(* #,##0.00_);_(* \(#,##0.00\);_(* &quot;-&quot;??_);_(@_)">
                  <c:v>76.9406392694064</c:v>
                </c:pt>
                <c:pt idx="253" c:formatCode="_(* #,##0.00_);_(* \(#,##0.00\);_(* &quot;-&quot;??_);_(@_)">
                  <c:v>78.0821917808219</c:v>
                </c:pt>
                <c:pt idx="254" c:formatCode="_(* #,##0.00_);_(* \(#,##0.00\);_(* &quot;-&quot;??_);_(@_)">
                  <c:v>78.9954337899543</c:v>
                </c:pt>
                <c:pt idx="255" c:formatCode="_(* #,##0.00_);_(* \(#,##0.00\);_(* &quot;-&quot;??_);_(@_)">
                  <c:v>78.9954337899543</c:v>
                </c:pt>
                <c:pt idx="256" c:formatCode="_(* #,##0.00_);_(* \(#,##0.00\);_(* &quot;-&quot;??_);_(@_)">
                  <c:v>78.9954337899543</c:v>
                </c:pt>
                <c:pt idx="257" c:formatCode="_(* #,##0.00_);_(* \(#,##0.00\);_(* &quot;-&quot;??_);_(@_)">
                  <c:v>77.1689497716895</c:v>
                </c:pt>
                <c:pt idx="258" c:formatCode="_(* #,##0.00_);_(* \(#,##0.00\);_(* &quot;-&quot;??_);_(@_)">
                  <c:v>76.7123287671233</c:v>
                </c:pt>
                <c:pt idx="259" c:formatCode="_(* #,##0.00_);_(* \(#,##0.00\);_(* &quot;-&quot;??_);_(@_)">
                  <c:v>78.5388127853881</c:v>
                </c:pt>
                <c:pt idx="260" c:formatCode="_(* #,##0.00_);_(* \(#,##0.00\);_(* &quot;-&quot;??_);_(@_)">
                  <c:v>78.5388127853881</c:v>
                </c:pt>
                <c:pt idx="261" c:formatCode="_(* #,##0.00_);_(* \(#,##0.00\);_(* &quot;-&quot;??_);_(@_)">
                  <c:v>80.5936073059361</c:v>
                </c:pt>
                <c:pt idx="262" c:formatCode="_(* #,##0.00_);_(* \(#,##0.00\);_(* &quot;-&quot;??_);_(@_)">
                  <c:v>77.8538812785388</c:v>
                </c:pt>
                <c:pt idx="263" c:formatCode="_(* #,##0.00_);_(* \(#,##0.00\);_(* &quot;-&quot;??_);_(@_)">
                  <c:v>77.8538812785388</c:v>
                </c:pt>
                <c:pt idx="264" c:formatCode="_(* #,##0.00_);_(* \(#,##0.00\);_(* &quot;-&quot;??_);_(@_)">
                  <c:v>78.310502283105</c:v>
                </c:pt>
                <c:pt idx="265" c:formatCode="_(* #,##0.00_);_(* \(#,##0.00\);_(* &quot;-&quot;??_);_(@_)">
                  <c:v>77.6255707762557</c:v>
                </c:pt>
                <c:pt idx="266" c:formatCode="_(* #,##0.00_);_(* \(#,##0.00\);_(* &quot;-&quot;??_);_(@_)">
                  <c:v>80.1369863013699</c:v>
                </c:pt>
                <c:pt idx="267" c:formatCode="_(* #,##0.00_);_(* \(#,##0.00\);_(* &quot;-&quot;??_);_(@_)">
                  <c:v>80.365296803653</c:v>
                </c:pt>
                <c:pt idx="268" c:formatCode="_(* #,##0.00_);_(* \(#,##0.00\);_(* &quot;-&quot;??_);_(@_)">
                  <c:v>82.8767123287671</c:v>
                </c:pt>
                <c:pt idx="269" c:formatCode="_(* #,##0.00_);_(* \(#,##0.00\);_(* &quot;-&quot;??_);_(@_)">
                  <c:v>82.648401826484</c:v>
                </c:pt>
                <c:pt idx="270" c:formatCode="_(* #,##0.00_);_(* \(#,##0.00\);_(* &quot;-&quot;??_);_(@_)">
                  <c:v>83.5616438356164</c:v>
                </c:pt>
                <c:pt idx="271" c:formatCode="_(* #,##0.00_);_(* \(#,##0.00\);_(* &quot;-&quot;??_);_(@_)">
                  <c:v>84.703196347032</c:v>
                </c:pt>
                <c:pt idx="272" c:formatCode="_(* #,##0.00_);_(* \(#,##0.00\);_(* &quot;-&quot;??_);_(@_)">
                  <c:v>85.1598173515982</c:v>
                </c:pt>
                <c:pt idx="273" c:formatCode="_(* #,##0.00_);_(* \(#,##0.00\);_(* &quot;-&quot;??_);_(@_)">
                  <c:v>86.5296803652968</c:v>
                </c:pt>
                <c:pt idx="274" c:formatCode="_(* #,##0.00_);_(* \(#,##0.00\);_(* &quot;-&quot;??_);_(@_)">
                  <c:v>84.9315068493151</c:v>
                </c:pt>
                <c:pt idx="275" c:formatCode="_(* #,##0.00_);_(* \(#,##0.00\);_(* &quot;-&quot;??_);_(@_)">
                  <c:v>86.5296803652968</c:v>
                </c:pt>
                <c:pt idx="276" c:formatCode="_(* #,##0.00_);_(* \(#,##0.00\);_(* &quot;-&quot;??_);_(@_)">
                  <c:v>86.3013698630137</c:v>
                </c:pt>
                <c:pt idx="277" c:formatCode="_(* #,##0.00_);_(* \(#,##0.00\);_(* &quot;-&quot;??_);_(@_)">
                  <c:v>86.7579908675799</c:v>
                </c:pt>
                <c:pt idx="278" c:formatCode="_(* #,##0.00_);_(* \(#,##0.00\);_(* &quot;-&quot;??_);_(@_)">
                  <c:v>88.8127853881279</c:v>
                </c:pt>
                <c:pt idx="279" c:formatCode="_(* #,##0.00_);_(* \(#,##0.00\);_(* &quot;-&quot;??_);_(@_)">
                  <c:v>88.1278538812785</c:v>
                </c:pt>
                <c:pt idx="280" c:formatCode="_(* #,##0.00_);_(* \(#,##0.00\);_(* &quot;-&quot;??_);_(@_)">
                  <c:v>87.2146118721461</c:v>
                </c:pt>
                <c:pt idx="281" c:formatCode="_(* #,##0.00_);_(* \(#,##0.00\);_(* &quot;-&quot;??_);_(@_)">
                  <c:v>85.8447488584475</c:v>
                </c:pt>
                <c:pt idx="282" c:formatCode="_(* #,##0.00_);_(* \(#,##0.00\);_(* &quot;-&quot;??_);_(@_)">
                  <c:v>87.2146118721461</c:v>
                </c:pt>
                <c:pt idx="283" c:formatCode="_(* #,##0.00_);_(* \(#,##0.00\);_(* &quot;-&quot;??_);_(@_)">
                  <c:v>86.0730593607306</c:v>
                </c:pt>
                <c:pt idx="284" c:formatCode="_(* #,##0.00_);_(* \(#,##0.00\);_(* &quot;-&quot;??_);_(@_)">
                  <c:v>88.3561643835616</c:v>
                </c:pt>
                <c:pt idx="285" c:formatCode="_(* #,##0.00_);_(* \(#,##0.00\);_(* &quot;-&quot;??_);_(@_)">
                  <c:v>87.6712328767123</c:v>
                </c:pt>
                <c:pt idx="286" c:formatCode="_(* #,##0.00_);_(* \(#,##0.00\);_(* &quot;-&quot;??_);_(@_)">
                  <c:v>87.6712328767123</c:v>
                </c:pt>
                <c:pt idx="287" c:formatCode="_(* #,##0.00_);_(* \(#,##0.00\);_(* &quot;-&quot;??_);_(@_)">
                  <c:v>88.5844748858447</c:v>
                </c:pt>
                <c:pt idx="288" c:formatCode="_(* #,##0.00_);_(* \(#,##0.00\);_(* &quot;-&quot;??_);_(@_)">
                  <c:v>90.4109589041096</c:v>
                </c:pt>
                <c:pt idx="289" c:formatCode="_(* #,##0.00_);_(* \(#,##0.00\);_(* &quot;-&quot;??_);_(@_)">
                  <c:v>87.6712328767123</c:v>
                </c:pt>
                <c:pt idx="290" c:formatCode="_(* #,##0.00_);_(* \(#,##0.00\);_(* &quot;-&quot;??_);_(@_)">
                  <c:v>86.986301369863</c:v>
                </c:pt>
                <c:pt idx="291" c:formatCode="_(* #,##0.00_);_(* \(#,##0.00\);_(* &quot;-&quot;??_);_(@_)">
                  <c:v>86.986301369863</c:v>
                </c:pt>
                <c:pt idx="292" c:formatCode="_(* #,##0.00_);_(* \(#,##0.00\);_(* &quot;-&quot;??_);_(@_)">
                  <c:v>86.5296803652968</c:v>
                </c:pt>
                <c:pt idx="293" c:formatCode="_(* #,##0.00_);_(* \(#,##0.00\);_(* &quot;-&quot;??_);_(@_)">
                  <c:v>85.8447488584475</c:v>
                </c:pt>
                <c:pt idx="294" c:formatCode="_(* #,##0.00_);_(* \(#,##0.00\);_(* &quot;-&quot;??_);_(@_)">
                  <c:v>84.703196347032</c:v>
                </c:pt>
                <c:pt idx="295" c:formatCode="_(* #,##0.00_);_(* \(#,##0.00\);_(* &quot;-&quot;??_);_(@_)">
                  <c:v>85.1598173515982</c:v>
                </c:pt>
                <c:pt idx="296" c:formatCode="_(* #,##0.00_);_(* \(#,##0.00\);_(* &quot;-&quot;??_);_(@_)">
                  <c:v>87.4429223744292</c:v>
                </c:pt>
                <c:pt idx="297" c:formatCode="_(* #,##0.00_);_(* \(#,##0.00\);_(* &quot;-&quot;??_);_(@_)">
                  <c:v>87.2146118721461</c:v>
                </c:pt>
                <c:pt idx="298" c:formatCode="_(* #,##0.00_);_(* \(#,##0.00\);_(* &quot;-&quot;??_);_(@_)">
                  <c:v>86.986301369863</c:v>
                </c:pt>
                <c:pt idx="299" c:formatCode="_(* #,##0.00_);_(* \(#,##0.00\);_(* &quot;-&quot;??_);_(@_)">
                  <c:v>88.5844748858447</c:v>
                </c:pt>
                <c:pt idx="300" c:formatCode="_(* #,##0.00_);_(* \(#,##0.00\);_(* &quot;-&quot;??_);_(@_)">
                  <c:v>88.5844748858447</c:v>
                </c:pt>
                <c:pt idx="301" c:formatCode="_(* #,##0.00_);_(* \(#,##0.00\);_(* &quot;-&quot;??_);_(@_)">
                  <c:v>89.041095890411</c:v>
                </c:pt>
                <c:pt idx="302" c:formatCode="_(* #,##0.00_);_(* \(#,##0.00\);_(* &quot;-&quot;??_);_(@_)">
                  <c:v>87.8995433789954</c:v>
                </c:pt>
                <c:pt idx="303" c:formatCode="_(* #,##0.00_);_(* \(#,##0.00\);_(* &quot;-&quot;??_);_(@_)">
                  <c:v>89.2694063926941</c:v>
                </c:pt>
                <c:pt idx="304" c:formatCode="_(* #,##0.00_);_(* \(#,##0.00\);_(* &quot;-&quot;??_);_(@_)">
                  <c:v>88.8127853881279</c:v>
                </c:pt>
                <c:pt idx="305" c:formatCode="_(* #,##0.00_);_(* \(#,##0.00\);_(* &quot;-&quot;??_);_(@_)">
                  <c:v>88.1278538812785</c:v>
                </c:pt>
                <c:pt idx="306" c:formatCode="_(* #,##0.00_);_(* \(#,##0.00\);_(* &quot;-&quot;??_);_(@_)">
                  <c:v>85.8447488584475</c:v>
                </c:pt>
                <c:pt idx="307" c:formatCode="_(* #,##0.00_);_(* \(#,##0.00\);_(* &quot;-&quot;??_);_(@_)">
                  <c:v>85.8447488584475</c:v>
                </c:pt>
                <c:pt idx="308" c:formatCode="_(* #,##0.00_);_(* \(#,##0.00\);_(* &quot;-&quot;??_);_(@_)">
                  <c:v>86.3013698630137</c:v>
                </c:pt>
                <c:pt idx="309" c:formatCode="_(* #,##0.00_);_(* \(#,##0.00\);_(* &quot;-&quot;??_);_(@_)">
                  <c:v>88.1278538812785</c:v>
                </c:pt>
                <c:pt idx="310" c:formatCode="_(* #,##0.00_);_(* \(#,##0.00\);_(* &quot;-&quot;??_);_(@_)">
                  <c:v>87.4429223744292</c:v>
                </c:pt>
                <c:pt idx="311" c:formatCode="_(* #,##0.00_);_(* \(#,##0.00\);_(* &quot;-&quot;??_);_(@_)">
                  <c:v>88.5844748858447</c:v>
                </c:pt>
                <c:pt idx="312" c:formatCode="_(* #,##0.00_);_(* \(#,##0.00\);_(* &quot;-&quot;??_);_(@_)">
                  <c:v>87.6712328767123</c:v>
                </c:pt>
                <c:pt idx="313" c:formatCode="_(* #,##0.00_);_(* \(#,##0.00\);_(* &quot;-&quot;??_);_(@_)">
                  <c:v>88.8127853881279</c:v>
                </c:pt>
                <c:pt idx="314" c:formatCode="_(* #,##0.00_);_(* \(#,##0.00\);_(* &quot;-&quot;??_);_(@_)">
                  <c:v>88.3561643835616</c:v>
                </c:pt>
                <c:pt idx="315" c:formatCode="_(* #,##0.00_);_(* \(#,##0.00\);_(* &quot;-&quot;??_);_(@_)">
                  <c:v>89.041095890411</c:v>
                </c:pt>
                <c:pt idx="316" c:formatCode="_(* #,##0.00_);_(* \(#,##0.00\);_(* &quot;-&quot;??_);_(@_)">
                  <c:v>87.6712328767123</c:v>
                </c:pt>
                <c:pt idx="317" c:formatCode="_(* #,##0.00_);_(* \(#,##0.00\);_(* &quot;-&quot;??_);_(@_)">
                  <c:v>87.8995433789954</c:v>
                </c:pt>
                <c:pt idx="318" c:formatCode="_(* #,##0.00_);_(* \(#,##0.00\);_(* &quot;-&quot;??_);_(@_)">
                  <c:v>86.3013698630137</c:v>
                </c:pt>
                <c:pt idx="319" c:formatCode="_(* #,##0.00_);_(* \(#,##0.00\);_(* &quot;-&quot;??_);_(@_)">
                  <c:v>86.986301369863</c:v>
                </c:pt>
                <c:pt idx="320" c:formatCode="_(* #,##0.00_);_(* \(#,##0.00\);_(* &quot;-&quot;??_);_(@_)">
                  <c:v>88.8127853881279</c:v>
                </c:pt>
                <c:pt idx="321" c:formatCode="_(* #,##0.00_);_(* \(#,##0.00\);_(* &quot;-&quot;??_);_(@_)">
                  <c:v>88.5844748858447</c:v>
                </c:pt>
                <c:pt idx="322" c:formatCode="_(* #,##0.00_);_(* \(#,##0.00\);_(* &quot;-&quot;??_);_(@_)">
                  <c:v>86.7579908675799</c:v>
                </c:pt>
                <c:pt idx="323" c:formatCode="_(* #,##0.00_);_(* \(#,##0.00\);_(* &quot;-&quot;??_);_(@_)">
                  <c:v>86.7579908675799</c:v>
                </c:pt>
                <c:pt idx="324" c:formatCode="_(* #,##0.00_);_(* \(#,##0.00\);_(* &quot;-&quot;??_);_(@_)">
                  <c:v>87.6712328767123</c:v>
                </c:pt>
                <c:pt idx="325" c:formatCode="_(* #,##0.00_);_(* \(#,##0.00\);_(* &quot;-&quot;??_);_(@_)">
                  <c:v>89.7260273972603</c:v>
                </c:pt>
                <c:pt idx="326" c:formatCode="_(* #,##0.00_);_(* \(#,##0.00\);_(* &quot;-&quot;??_);_(@_)">
                  <c:v>89.4977168949772</c:v>
                </c:pt>
                <c:pt idx="327" c:formatCode="_(* #,##0.00_);_(* \(#,##0.00\);_(* &quot;-&quot;??_);_(@_)">
                  <c:v>86.5296803652968</c:v>
                </c:pt>
                <c:pt idx="328" c:formatCode="_(* #,##0.00_);_(* \(#,##0.00\);_(* &quot;-&quot;??_);_(@_)">
                  <c:v>86.7579908675799</c:v>
                </c:pt>
                <c:pt idx="329" c:formatCode="_(* #,##0.00_);_(* \(#,##0.00\);_(* &quot;-&quot;??_);_(@_)">
                  <c:v>86.7579908675799</c:v>
                </c:pt>
                <c:pt idx="330" c:formatCode="_(* #,##0.00_);_(* \(#,##0.00\);_(* &quot;-&quot;??_);_(@_)">
                  <c:v>86.7579908675799</c:v>
                </c:pt>
                <c:pt idx="331" c:formatCode="_(* #,##0.00_);_(* \(#,##0.00\);_(* &quot;-&quot;??_);_(@_)">
                  <c:v>83.3333333333333</c:v>
                </c:pt>
                <c:pt idx="332" c:formatCode="_(* #,##0.00_);_(* \(#,##0.00\);_(* &quot;-&quot;??_);_(@_)">
                  <c:v>83.5616438356164</c:v>
                </c:pt>
                <c:pt idx="333" c:formatCode="_(* #,##0.00_);_(* \(#,##0.00\);_(* &quot;-&quot;??_);_(@_)">
                  <c:v>85.6164383561644</c:v>
                </c:pt>
                <c:pt idx="334" c:formatCode="_(* #,##0.00_);_(* \(#,##0.00\);_(* &quot;-&quot;??_);_(@_)">
                  <c:v>83.3333333333333</c:v>
                </c:pt>
                <c:pt idx="335" c:formatCode="_(* #,##0.00_);_(* \(#,##0.00\);_(* &quot;-&quot;??_);_(@_)">
                  <c:v>83.3333333333333</c:v>
                </c:pt>
                <c:pt idx="336" c:formatCode="_(* #,##0.00_);_(* \(#,##0.00\);_(* &quot;-&quot;??_);_(@_)">
                  <c:v>84.4748858447489</c:v>
                </c:pt>
                <c:pt idx="337" c:formatCode="_(* #,##0.00_);_(* \(#,##0.00\);_(* &quot;-&quot;??_);_(@_)">
                  <c:v>84.2465753424658</c:v>
                </c:pt>
                <c:pt idx="338" c:formatCode="_(* #,##0.00_);_(* \(#,##0.00\);_(* &quot;-&quot;??_);_(@_)">
                  <c:v>83.7899543378995</c:v>
                </c:pt>
                <c:pt idx="339" c:formatCode="_(* #,##0.00_);_(* \(#,##0.00\);_(* &quot;-&quot;??_);_(@_)">
                  <c:v>85.3881278538813</c:v>
                </c:pt>
                <c:pt idx="340" c:formatCode="_(* #,##0.00_);_(* \(#,##0.00\);_(* &quot;-&quot;??_);_(@_)">
                  <c:v>84.0182648401827</c:v>
                </c:pt>
                <c:pt idx="341" c:formatCode="_(* #,##0.00_);_(* \(#,##0.00\);_(* &quot;-&quot;??_);_(@_)">
                  <c:v>85.6164383561644</c:v>
                </c:pt>
                <c:pt idx="342" c:formatCode="_(* #,##0.00_);_(* \(#,##0.00\);_(* &quot;-&quot;??_);_(@_)">
                  <c:v>86.0730593607306</c:v>
                </c:pt>
                <c:pt idx="343" c:formatCode="_(* #,##0.00_);_(* \(#,##0.00\);_(* &quot;-&quot;??_);_(@_)">
                  <c:v>87.4429223744292</c:v>
                </c:pt>
                <c:pt idx="344" c:formatCode="_(* #,##0.00_);_(* \(#,##0.00\);_(* &quot;-&quot;??_);_(@_)">
                  <c:v>88.5844748858447</c:v>
                </c:pt>
                <c:pt idx="345" c:formatCode="_(* #,##0.00_);_(* \(#,##0.00\);_(* &quot;-&quot;??_);_(@_)">
                  <c:v>88.3561643835616</c:v>
                </c:pt>
                <c:pt idx="346" c:formatCode="_(* #,##0.00_);_(* \(#,##0.00\);_(* &quot;-&quot;??_);_(@_)">
                  <c:v>88.3561643835616</c:v>
                </c:pt>
                <c:pt idx="347" c:formatCode="_(* #,##0.00_);_(* \(#,##0.00\);_(* &quot;-&quot;??_);_(@_)">
                  <c:v>86.986301369863</c:v>
                </c:pt>
                <c:pt idx="348" c:formatCode="_(* #,##0.00_);_(* \(#,##0.00\);_(* &quot;-&quot;??_);_(@_)">
                  <c:v>85.8447488584475</c:v>
                </c:pt>
                <c:pt idx="349" c:formatCode="_(* #,##0.00_);_(* \(#,##0.00\);_(* &quot;-&quot;??_);_(@_)">
                  <c:v>85.3881278538813</c:v>
                </c:pt>
                <c:pt idx="350" c:formatCode="_(* #,##0.00_);_(* \(#,##0.00\);_(* &quot;-&quot;??_);_(@_)">
                  <c:v>85.3881278538813</c:v>
                </c:pt>
                <c:pt idx="351" c:formatCode="_(* #,##0.00_);_(* \(#,##0.00\);_(* &quot;-&quot;??_);_(@_)">
                  <c:v>84.9315068493151</c:v>
                </c:pt>
                <c:pt idx="352" c:formatCode="_(* #,##0.00_);_(* \(#,##0.00\);_(* &quot;-&quot;??_);_(@_)">
                  <c:v>84.4748858447489</c:v>
                </c:pt>
                <c:pt idx="353" c:formatCode="_(* #,##0.00_);_(* \(#,##0.00\);_(* &quot;-&quot;??_);_(@_)">
                  <c:v>84.9315068493151</c:v>
                </c:pt>
                <c:pt idx="354" c:formatCode="_(* #,##0.00_);_(* \(#,##0.00\);_(* &quot;-&quot;??_);_(@_)">
                  <c:v>84.0182648401827</c:v>
                </c:pt>
                <c:pt idx="355" c:formatCode="_(* #,##0.00_);_(* \(#,##0.00\);_(* &quot;-&quot;??_);_(@_)">
                  <c:v>81.7351598173516</c:v>
                </c:pt>
                <c:pt idx="356" c:formatCode="_(* #,##0.00_);_(* \(#,##0.00\);_(* &quot;-&quot;??_);_(@_)">
                  <c:v>80.8219178082192</c:v>
                </c:pt>
                <c:pt idx="357" c:formatCode="_(* #,##0.00_);_(* \(#,##0.00\);_(* &quot;-&quot;??_);_(@_)">
                  <c:v>79.6803652968037</c:v>
                </c:pt>
                <c:pt idx="358" c:formatCode="_(* #,##0.00_);_(* \(#,##0.00\);_(* &quot;-&quot;??_);_(@_)">
                  <c:v>79.6803652968037</c:v>
                </c:pt>
                <c:pt idx="359" c:formatCode="_(* #,##0.00_);_(* \(#,##0.00\);_(* &quot;-&quot;??_);_(@_)">
                  <c:v>79.6803652968037</c:v>
                </c:pt>
                <c:pt idx="360" c:formatCode="_(* #,##0.00_);_(* \(#,##0.00\);_(* &quot;-&quot;??_);_(@_)">
                  <c:v>80.5936073059361</c:v>
                </c:pt>
                <c:pt idx="361" c:formatCode="_(* #,##0.00_);_(* \(#,##0.00\);_(* &quot;-&quot;??_);_(@_)">
                  <c:v>80.5936073059361</c:v>
                </c:pt>
                <c:pt idx="362" c:formatCode="_(* #,##0.00_);_(* \(#,##0.00\);_(* &quot;-&quot;??_);_(@_)">
                  <c:v>78.5388127853881</c:v>
                </c:pt>
                <c:pt idx="363" c:formatCode="_(* #,##0.00_);_(* \(#,##0.00\);_(* &quot;-&quot;??_);_(@_)">
                  <c:v>79.2237442922375</c:v>
                </c:pt>
                <c:pt idx="364" c:formatCode="_(* #,##0.00_);_(* \(#,##0.00\);_(* &quot;-&quot;??_);_(@_)">
                  <c:v>79.4520547945205</c:v>
                </c:pt>
                <c:pt idx="365" c:formatCode="_(* #,##0.00_);_(* \(#,##0.00\);_(* &quot;-&quot;??_);_(@_)">
                  <c:v>79.9086757990868</c:v>
                </c:pt>
                <c:pt idx="366" c:formatCode="_(* #,##0.00_);_(* \(#,##0.00\);_(* &quot;-&quot;??_);_(@_)">
                  <c:v>79.4520547945205</c:v>
                </c:pt>
                <c:pt idx="367" c:formatCode="_(* #,##0.00_);_(* \(#,##0.00\);_(* &quot;-&quot;??_);_(@_)">
                  <c:v>77.3972602739726</c:v>
                </c:pt>
                <c:pt idx="368" c:formatCode="_(* #,##0.00_);_(* \(#,##0.00\);_(* &quot;-&quot;??_);_(@_)">
                  <c:v>76.9406392694064</c:v>
                </c:pt>
                <c:pt idx="369" c:formatCode="_(* #,##0.00_);_(* \(#,##0.00\);_(* &quot;-&quot;??_);_(@_)">
                  <c:v>76.2557077625571</c:v>
                </c:pt>
                <c:pt idx="370" c:formatCode="_(* #,##0.00_);_(* \(#,##0.00\);_(* &quot;-&quot;??_);_(@_)">
                  <c:v>76.2557077625571</c:v>
                </c:pt>
                <c:pt idx="371" c:formatCode="_(* #,##0.00_);_(* \(#,##0.00\);_(* &quot;-&quot;??_);_(@_)">
                  <c:v>76.2557077625571</c:v>
                </c:pt>
                <c:pt idx="372" c:formatCode="_(* #,##0.00_);_(* \(#,##0.00\);_(* &quot;-&quot;??_);_(@_)">
                  <c:v>76.7123287671233</c:v>
                </c:pt>
                <c:pt idx="373" c:formatCode="_(* #,##0.00_);_(* \(#,##0.00\);_(* &quot;-&quot;??_);_(@_)">
                  <c:v>77.6255707762557</c:v>
                </c:pt>
                <c:pt idx="374" c:formatCode="_(* #,##0.00_);_(* \(#,##0.00\);_(* &quot;-&quot;??_);_(@_)">
                  <c:v>75.3424657534247</c:v>
                </c:pt>
                <c:pt idx="375" c:formatCode="_(* #,##0.00_);_(* \(#,##0.00\);_(* &quot;-&quot;??_);_(@_)">
                  <c:v>76.7123287671233</c:v>
                </c:pt>
                <c:pt idx="376" c:formatCode="_(* #,##0.00_);_(* \(#,##0.00\);_(* &quot;-&quot;??_);_(@_)">
                  <c:v>76.4840182648402</c:v>
                </c:pt>
                <c:pt idx="377" c:formatCode="_(* #,##0.00_);_(* \(#,##0.00\);_(* &quot;-&quot;??_);_(@_)">
                  <c:v>76.4840182648402</c:v>
                </c:pt>
                <c:pt idx="378" c:formatCode="_(* #,##0.00_);_(* \(#,##0.00\);_(* &quot;-&quot;??_);_(@_)">
                  <c:v>76.7123287671233</c:v>
                </c:pt>
                <c:pt idx="379" c:formatCode="_(* #,##0.00_);_(* \(#,##0.00\);_(* &quot;-&quot;??_);_(@_)">
                  <c:v>77.6255707762557</c:v>
                </c:pt>
                <c:pt idx="380" c:formatCode="_(* #,##0.00_);_(* \(#,##0.00\);_(* &quot;-&quot;??_);_(@_)">
                  <c:v>77.6255707762557</c:v>
                </c:pt>
                <c:pt idx="381" c:formatCode="_(* #,##0.00_);_(* \(#,##0.00\);_(* &quot;-&quot;??_);_(@_)">
                  <c:v>78.7671232876712</c:v>
                </c:pt>
                <c:pt idx="382" c:formatCode="_(* #,##0.00_);_(* \(#,##0.00\);_(* &quot;-&quot;??_);_(@_)">
                  <c:v>78.0821917808219</c:v>
                </c:pt>
                <c:pt idx="383" c:formatCode="_(* #,##0.00_);_(* \(#,##0.00\);_(* &quot;-&quot;??_);_(@_)">
                  <c:v>76.027397260274</c:v>
                </c:pt>
                <c:pt idx="384" c:formatCode="_(* #,##0.00_);_(* \(#,##0.00\);_(* &quot;-&quot;??_);_(@_)">
                  <c:v>75.7990867579909</c:v>
                </c:pt>
                <c:pt idx="385" c:formatCode="_(* #,##0.00_);_(* \(#,##0.00\);_(* &quot;-&quot;??_);_(@_)">
                  <c:v>76.027397260274</c:v>
                </c:pt>
                <c:pt idx="386" c:formatCode="_(* #,##0.00_);_(* \(#,##0.00\);_(* &quot;-&quot;??_);_(@_)">
                  <c:v>76.2557077625571</c:v>
                </c:pt>
                <c:pt idx="387" c:formatCode="_(* #,##0.00_);_(* \(#,##0.00\);_(* &quot;-&quot;??_);_(@_)">
                  <c:v>76.9406392694064</c:v>
                </c:pt>
                <c:pt idx="388" c:formatCode="_(* #,##0.00_);_(* \(#,##0.00\);_(* &quot;-&quot;??_);_(@_)">
                  <c:v>76.4840182648402</c:v>
                </c:pt>
                <c:pt idx="389" c:formatCode="_(* #,##0.00_);_(* \(#,##0.00\);_(* &quot;-&quot;??_);_(@_)">
                  <c:v>79.6803652968037</c:v>
                </c:pt>
                <c:pt idx="390" c:formatCode="_(* #,##0.00_);_(* \(#,##0.00\);_(* &quot;-&quot;??_);_(@_)">
                  <c:v>78.9954337899543</c:v>
                </c:pt>
                <c:pt idx="391" c:formatCode="_(* #,##0.00_);_(* \(#,##0.00\);_(* &quot;-&quot;??_);_(@_)">
                  <c:v>81.0502283105023</c:v>
                </c:pt>
                <c:pt idx="392" c:formatCode="_(* #,##0.00_);_(* \(#,##0.00\);_(* &quot;-&quot;??_);_(@_)">
                  <c:v>79.9086757990868</c:v>
                </c:pt>
                <c:pt idx="393" c:formatCode="_(* #,##0.00_);_(* \(#,##0.00\);_(* &quot;-&quot;??_);_(@_)">
                  <c:v>79.6803652968037</c:v>
                </c:pt>
                <c:pt idx="394" c:formatCode="_(* #,##0.00_);_(* \(#,##0.00\);_(* &quot;-&quot;??_);_(@_)">
                  <c:v>78.0821917808219</c:v>
                </c:pt>
                <c:pt idx="395" c:formatCode="_(* #,##0.00_);_(* \(#,##0.00\);_(* &quot;-&quot;??_);_(@_)">
                  <c:v>78.310502283105</c:v>
                </c:pt>
                <c:pt idx="396" c:formatCode="_(* #,##0.00_);_(* \(#,##0.00\);_(* &quot;-&quot;??_);_(@_)">
                  <c:v>77.6255707762557</c:v>
                </c:pt>
                <c:pt idx="397" c:formatCode="_(* #,##0.00_);_(* \(#,##0.00\);_(* &quot;-&quot;??_);_(@_)">
                  <c:v>78.0821917808219</c:v>
                </c:pt>
                <c:pt idx="398" c:formatCode="_(* #,##0.00_);_(* \(#,##0.00\);_(* &quot;-&quot;??_);_(@_)">
                  <c:v>78.5388127853881</c:v>
                </c:pt>
                <c:pt idx="399" c:formatCode="_(* #,##0.00_);_(* \(#,##0.00\);_(* &quot;-&quot;??_);_(@_)">
                  <c:v>79.9086757990868</c:v>
                </c:pt>
                <c:pt idx="400" c:formatCode="_(* #,##0.00_);_(* \(#,##0.00\);_(* &quot;-&quot;??_);_(@_)">
                  <c:v>79.6803652968037</c:v>
                </c:pt>
                <c:pt idx="401" c:formatCode="_(* #,##0.00_);_(* \(#,##0.00\);_(* &quot;-&quot;??_);_(@_)">
                  <c:v>78.5388127853881</c:v>
                </c:pt>
                <c:pt idx="402" c:formatCode="_(* #,##0.00_);_(* \(#,##0.00\);_(* &quot;-&quot;??_);_(@_)">
                  <c:v>78.9954337899543</c:v>
                </c:pt>
                <c:pt idx="403" c:formatCode="_(* #,##0.00_);_(* \(#,##0.00\);_(* &quot;-&quot;??_);_(@_)">
                  <c:v>80.1369863013699</c:v>
                </c:pt>
                <c:pt idx="404" c:formatCode="_(* #,##0.00_);_(* \(#,##0.00\);_(* &quot;-&quot;??_);_(@_)">
                  <c:v>78.0821917808219</c:v>
                </c:pt>
                <c:pt idx="405" c:formatCode="_(* #,##0.00_);_(* \(#,##0.00\);_(* &quot;-&quot;??_);_(@_)">
                  <c:v>76.7123287671233</c:v>
                </c:pt>
                <c:pt idx="406" c:formatCode="_(* #,##0.00_);_(* \(#,##0.00\);_(* &quot;-&quot;??_);_(@_)">
                  <c:v>76.7123287671233</c:v>
                </c:pt>
                <c:pt idx="407" c:formatCode="_(* #,##0.00_);_(* \(#,##0.00\);_(* &quot;-&quot;??_);_(@_)">
                  <c:v>76.9406392694064</c:v>
                </c:pt>
                <c:pt idx="408" c:formatCode="_(* #,##0.00_);_(* \(#,##0.00\);_(* &quot;-&quot;??_);_(@_)">
                  <c:v>77.3972602739726</c:v>
                </c:pt>
                <c:pt idx="409" c:formatCode="_(* #,##0.00_);_(* \(#,##0.00\);_(* &quot;-&quot;??_);_(@_)">
                  <c:v>78.310502283105</c:v>
                </c:pt>
                <c:pt idx="410" c:formatCode="_(* #,##0.00_);_(* \(#,##0.00\);_(* &quot;-&quot;??_);_(@_)">
                  <c:v>78.0821917808219</c:v>
                </c:pt>
                <c:pt idx="411" c:formatCode="_(* #,##0.00_);_(* \(#,##0.00\);_(* &quot;-&quot;??_);_(@_)">
                  <c:v>78.310502283105</c:v>
                </c:pt>
                <c:pt idx="412" c:formatCode="_(* #,##0.00_);_(* \(#,##0.00\);_(* &quot;-&quot;??_);_(@_)">
                  <c:v>76.7123287671233</c:v>
                </c:pt>
                <c:pt idx="413" c:formatCode="_(* #,##0.00_);_(* \(#,##0.00\);_(* &quot;-&quot;??_);_(@_)">
                  <c:v>75.7990867579909</c:v>
                </c:pt>
                <c:pt idx="414" c:formatCode="_(* #,##0.00_);_(* \(#,##0.00\);_(* &quot;-&quot;??_);_(@_)">
                  <c:v>77.1689497716895</c:v>
                </c:pt>
                <c:pt idx="415" c:formatCode="_(* #,##0.00_);_(* \(#,##0.00\);_(* &quot;-&quot;??_);_(@_)">
                  <c:v>77.6255707762557</c:v>
                </c:pt>
                <c:pt idx="416" c:formatCode="_(* #,##0.00_);_(* \(#,##0.00\);_(* &quot;-&quot;??_);_(@_)">
                  <c:v>78.5388127853881</c:v>
                </c:pt>
                <c:pt idx="417" c:formatCode="_(* #,##0.00_);_(* \(#,##0.00\);_(* &quot;-&quot;??_);_(@_)">
                  <c:v>78.0821917808219</c:v>
                </c:pt>
                <c:pt idx="418" c:formatCode="_(* #,##0.00_);_(* \(#,##0.00\);_(* &quot;-&quot;??_);_(@_)">
                  <c:v>78.0821917808219</c:v>
                </c:pt>
                <c:pt idx="419" c:formatCode="_(* #,##0.00_);_(* \(#,##0.00\);_(* &quot;-&quot;??_);_(@_)">
                  <c:v>77.3972602739726</c:v>
                </c:pt>
                <c:pt idx="420" c:formatCode="_(* #,##0.00_);_(* \(#,##0.00\);_(* &quot;-&quot;??_);_(@_)">
                  <c:v>76.4840182648402</c:v>
                </c:pt>
                <c:pt idx="421" c:formatCode="_(* #,##0.00_);_(* \(#,##0.00\);_(* &quot;-&quot;??_);_(@_)">
                  <c:v>76.7123287671233</c:v>
                </c:pt>
                <c:pt idx="422" c:formatCode="_(* #,##0.00_);_(* \(#,##0.00\);_(* &quot;-&quot;??_);_(@_)">
                  <c:v>76.4840182648402</c:v>
                </c:pt>
                <c:pt idx="423" c:formatCode="_(* #,##0.00_);_(* \(#,##0.00\);_(* &quot;-&quot;??_);_(@_)">
                  <c:v>77.1689497716895</c:v>
                </c:pt>
                <c:pt idx="424" c:formatCode="_(* #,##0.00_);_(* \(#,##0.00\);_(* &quot;-&quot;??_);_(@_)">
                  <c:v>78.0821917808219</c:v>
                </c:pt>
                <c:pt idx="425" c:formatCode="_(* #,##0.00_);_(* \(#,##0.00\);_(* &quot;-&quot;??_);_(@_)">
                  <c:v>77.1689497716895</c:v>
                </c:pt>
                <c:pt idx="426" c:formatCode="_(* #,##0.00_);_(* \(#,##0.00\);_(* &quot;-&quot;??_);_(@_)">
                  <c:v>78.7671232876712</c:v>
                </c:pt>
                <c:pt idx="427" c:formatCode="_(* #,##0.00_);_(* \(#,##0.00\);_(* &quot;-&quot;??_);_(@_)">
                  <c:v>78.7671232876712</c:v>
                </c:pt>
                <c:pt idx="428" c:formatCode="_(* #,##0.00_);_(* \(#,##0.00\);_(* &quot;-&quot;??_);_(@_)">
                  <c:v>79.4520547945205</c:v>
                </c:pt>
                <c:pt idx="429" c:formatCode="_(* #,##0.00_);_(* \(#,##0.00\);_(* &quot;-&quot;??_);_(@_)">
                  <c:v>78.9954337899543</c:v>
                </c:pt>
                <c:pt idx="430" c:formatCode="_(* #,##0.00_);_(* \(#,##0.00\);_(* &quot;-&quot;??_);_(@_)">
                  <c:v>78.9954337899543</c:v>
                </c:pt>
                <c:pt idx="431" c:formatCode="_(* #,##0.00_);_(* \(#,##0.00\);_(* &quot;-&quot;??_);_(@_)">
                  <c:v>78.5388127853881</c:v>
                </c:pt>
                <c:pt idx="432" c:formatCode="_(* #,##0.00_);_(* \(#,##0.00\);_(* &quot;-&quot;??_);_(@_)">
                  <c:v>78.310502283105</c:v>
                </c:pt>
                <c:pt idx="433" c:formatCode="_(* #,##0.00_);_(* \(#,##0.00\);_(* &quot;-&quot;??_);_(@_)">
                  <c:v>78.310502283105</c:v>
                </c:pt>
                <c:pt idx="434" c:formatCode="_(* #,##0.00_);_(* \(#,##0.00\);_(* &quot;-&quot;??_);_(@_)">
                  <c:v>78.7671232876712</c:v>
                </c:pt>
                <c:pt idx="435" c:formatCode="_(* #,##0.00_);_(* \(#,##0.00\);_(* &quot;-&quot;??_);_(@_)">
                  <c:v>79.4520547945205</c:v>
                </c:pt>
                <c:pt idx="436" c:formatCode="_(* #,##0.00_);_(* \(#,##0.00\);_(* &quot;-&quot;??_);_(@_)">
                  <c:v>78.9954337899543</c:v>
                </c:pt>
                <c:pt idx="437" c:formatCode="_(* #,##0.00_);_(* \(#,##0.00\);_(* &quot;-&quot;??_);_(@_)">
                  <c:v>80.1369863013699</c:v>
                </c:pt>
                <c:pt idx="438" c:formatCode="_(* #,##0.00_);_(* \(#,##0.00\);_(* &quot;-&quot;??_);_(@_)">
                  <c:v>79.6803652968037</c:v>
                </c:pt>
                <c:pt idx="439" c:formatCode="_(* #,##0.00_);_(* \(#,##0.00\);_(* &quot;-&quot;??_);_(@_)">
                  <c:v>82.4200913242009</c:v>
                </c:pt>
                <c:pt idx="440" c:formatCode="_(* #,##0.00_);_(* \(#,##0.00\);_(* &quot;-&quot;??_);_(@_)">
                  <c:v>83.3333333333333</c:v>
                </c:pt>
                <c:pt idx="441" c:formatCode="_(* #,##0.00_);_(* \(#,##0.00\);_(* &quot;-&quot;??_);_(@_)">
                  <c:v>83.5616438356164</c:v>
                </c:pt>
                <c:pt idx="442" c:formatCode="_(* #,##0.00_);_(* \(#,##0.00\);_(* &quot;-&quot;??_);_(@_)">
                  <c:v>83.7899543378995</c:v>
                </c:pt>
                <c:pt idx="443" c:formatCode="_(* #,##0.00_);_(* \(#,##0.00\);_(* &quot;-&quot;??_);_(@_)">
                  <c:v>83.5616438356164</c:v>
                </c:pt>
                <c:pt idx="444" c:formatCode="_(* #,##0.00_);_(* \(#,##0.00\);_(* &quot;-&quot;??_);_(@_)">
                  <c:v>86.5296803652968</c:v>
                </c:pt>
                <c:pt idx="445" c:formatCode="_(* #,##0.00_);_(* \(#,##0.00\);_(* &quot;-&quot;??_);_(@_)">
                  <c:v>85.8447488584475</c:v>
                </c:pt>
                <c:pt idx="446" c:formatCode="_(* #,##0.00_);_(* \(#,##0.00\);_(* &quot;-&quot;??_);_(@_)">
                  <c:v>86.0730593607306</c:v>
                </c:pt>
                <c:pt idx="447" c:formatCode="_(* #,##0.00_);_(* \(#,##0.00\);_(* &quot;-&quot;??_);_(@_)">
                  <c:v>86.3013698630137</c:v>
                </c:pt>
                <c:pt idx="448" c:formatCode="_(* #,##0.00_);_(* \(#,##0.00\);_(* &quot;-&quot;??_);_(@_)">
                  <c:v>85.6164383561644</c:v>
                </c:pt>
                <c:pt idx="449" c:formatCode="_(* #,##0.00_);_(* \(#,##0.00\);_(* &quot;-&quot;??_);_(@_)">
                  <c:v>85.6164383561644</c:v>
                </c:pt>
                <c:pt idx="450" c:formatCode="_(* #,##0.00_);_(* \(#,##0.00\);_(* &quot;-&quot;??_);_(@_)">
                  <c:v>84.703196347032</c:v>
                </c:pt>
                <c:pt idx="451" c:formatCode="_(* #,##0.00_);_(* \(#,##0.00\);_(* &quot;-&quot;??_);_(@_)">
                  <c:v>85.6164383561644</c:v>
                </c:pt>
                <c:pt idx="452" c:formatCode="_(* #,##0.00_);_(* \(#,##0.00\);_(* &quot;-&quot;??_);_(@_)">
                  <c:v>84.0182648401827</c:v>
                </c:pt>
                <c:pt idx="453" c:formatCode="_(* #,##0.00_);_(* \(#,##0.00\);_(* &quot;-&quot;??_);_(@_)">
                  <c:v>84.703196347032</c:v>
                </c:pt>
                <c:pt idx="454" c:formatCode="_(* #,##0.00_);_(* \(#,##0.00\);_(* &quot;-&quot;??_);_(@_)">
                  <c:v>84.9315068493151</c:v>
                </c:pt>
                <c:pt idx="455" c:formatCode="_(* #,##0.00_);_(* \(#,##0.00\);_(* &quot;-&quot;??_);_(@_)">
                  <c:v>86.0730593607306</c:v>
                </c:pt>
                <c:pt idx="456" c:formatCode="_(* #,##0.00_);_(* \(#,##0.00\);_(* &quot;-&quot;??_);_(@_)">
                  <c:v>86.3013698630137</c:v>
                </c:pt>
                <c:pt idx="457" c:formatCode="_(* #,##0.00_);_(* \(#,##0.00\);_(* &quot;-&quot;??_);_(@_)">
                  <c:v>85.8447488584475</c:v>
                </c:pt>
                <c:pt idx="458" c:formatCode="_(* #,##0.00_);_(* \(#,##0.00\);_(* &quot;-&quot;??_);_(@_)">
                  <c:v>85.8447488584475</c:v>
                </c:pt>
                <c:pt idx="459" c:formatCode="_(* #,##0.00_);_(* \(#,##0.00\);_(* &quot;-&quot;??_);_(@_)">
                  <c:v>85.8447488584475</c:v>
                </c:pt>
                <c:pt idx="460" c:formatCode="_(* #,##0.00_);_(* \(#,##0.00\);_(* &quot;-&quot;??_);_(@_)">
                  <c:v>84.703196347032</c:v>
                </c:pt>
                <c:pt idx="461" c:formatCode="_(* #,##0.00_);_(* \(#,##0.00\);_(* &quot;-&quot;??_);_(@_)">
                  <c:v>84.2465753424658</c:v>
                </c:pt>
                <c:pt idx="462" c:formatCode="_(* #,##0.00_);_(* \(#,##0.00\);_(* &quot;-&quot;??_);_(@_)">
                  <c:v>84.4748858447489</c:v>
                </c:pt>
                <c:pt idx="463" c:formatCode="_(* #,##0.00_);_(* \(#,##0.00\);_(* &quot;-&quot;??_);_(@_)">
                  <c:v>85.3881278538813</c:v>
                </c:pt>
                <c:pt idx="464" c:formatCode="_(* #,##0.00_);_(* \(#,##0.00\);_(* &quot;-&quot;??_);_(@_)">
                  <c:v>84.2465753424658</c:v>
                </c:pt>
                <c:pt idx="465" c:formatCode="_(* #,##0.00_);_(* \(#,##0.00\);_(* &quot;-&quot;??_);_(@_)">
                  <c:v>84.2465753424658</c:v>
                </c:pt>
              </c:numCache>
            </c:numRef>
          </c:val>
          <c:smooth val="0"/>
        </c:ser>
        <c:dLbls>
          <c:showLegendKey val="0"/>
          <c:showVal val="0"/>
          <c:showCatName val="0"/>
          <c:showSerName val="0"/>
          <c:showPercent val="0"/>
          <c:showBubbleSize val="0"/>
        </c:dLbls>
        <c:marker val="0"/>
        <c:smooth val="0"/>
        <c:axId val="1008743711"/>
        <c:axId val="988652079"/>
      </c:lineChart>
      <c:dateAx>
        <c:axId val="1008743711"/>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88652079"/>
        <c:crosses val="autoZero"/>
        <c:auto val="1"/>
        <c:lblOffset val="100"/>
        <c:baseTimeUnit val="days"/>
      </c:dateAx>
      <c:valAx>
        <c:axId val="988652079"/>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087437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ltLang="zh-CN"/>
              <a:t>Index</a:t>
            </a:r>
            <a:r>
              <a:rPr lang="zh-CN" altLang="en-US" baseline="0"/>
              <a:t> </a:t>
            </a:r>
            <a:r>
              <a:rPr lang="en-US" altLang="zh-CN" baseline="0"/>
              <a:t>After</a:t>
            </a:r>
            <a:r>
              <a:rPr lang="zh-CN" altLang="en-US" baseline="0"/>
              <a:t> </a:t>
            </a:r>
            <a:r>
              <a:rPr lang="en-US" altLang="zh-CN" baseline="0"/>
              <a:t>Debt</a:t>
            </a:r>
            <a:r>
              <a:rPr lang="zh-CN" altLang="en-US" baseline="0"/>
              <a:t> </a:t>
            </a:r>
            <a:r>
              <a:rPr lang="en-US" altLang="zh-CN" baseline="0"/>
              <a:t>Downgrade</a:t>
            </a:r>
            <a:endParaRPr lang="en-US"/>
          </a:p>
        </c:rich>
      </c:tx>
      <c:layout/>
      <c:overlay val="0"/>
      <c:spPr>
        <a:noFill/>
        <a:ln>
          <a:noFill/>
        </a:ln>
        <a:effectLst/>
      </c:spPr>
    </c:title>
    <c:autoTitleDeleted val="0"/>
    <c:plotArea>
      <c:layout/>
      <c:lineChart>
        <c:grouping val="standard"/>
        <c:varyColors val="0"/>
        <c:ser>
          <c:idx val="0"/>
          <c:order val="0"/>
          <c:tx>
            <c:strRef>
              <c:f>"Pt"</c:f>
              <c:strCache>
                <c:ptCount val="1"/>
                <c:pt idx="0">
                  <c:v>Pt</c:v>
                </c:pt>
              </c:strCache>
            </c:strRef>
          </c:tx>
          <c:spPr>
            <a:ln w="28575" cap="rnd">
              <a:solidFill>
                <a:schemeClr val="accent1"/>
              </a:solidFill>
              <a:round/>
            </a:ln>
            <a:effectLst/>
          </c:spPr>
          <c:marker>
            <c:symbol val="none"/>
          </c:marker>
          <c:dLbls>
            <c:delete val="1"/>
          </c:dLbls>
          <c:cat>
            <c:numRef>
              <c:f>AfterAug2011!$A$3:$A$318</c:f>
              <c:numCache>
                <c:formatCode>dd/mm/yyyy</c:formatCode>
                <c:ptCount val="316"/>
                <c:pt idx="0" c:formatCode="dd/mm/yyyy">
                  <c:v>40756</c:v>
                </c:pt>
                <c:pt idx="1" c:formatCode="dd/mm/yyyy">
                  <c:v>40757</c:v>
                </c:pt>
                <c:pt idx="2" c:formatCode="dd/mm/yyyy">
                  <c:v>40758</c:v>
                </c:pt>
                <c:pt idx="3" c:formatCode="dd/mm/yyyy">
                  <c:v>40759</c:v>
                </c:pt>
                <c:pt idx="4" c:formatCode="dd/mm/yyyy">
                  <c:v>40760</c:v>
                </c:pt>
                <c:pt idx="5" c:formatCode="dd/mm/yyyy">
                  <c:v>40763</c:v>
                </c:pt>
                <c:pt idx="6" c:formatCode="dd/mm/yyyy">
                  <c:v>40764</c:v>
                </c:pt>
                <c:pt idx="7" c:formatCode="dd/mm/yyyy">
                  <c:v>40765</c:v>
                </c:pt>
                <c:pt idx="8" c:formatCode="dd/mm/yyyy">
                  <c:v>40766</c:v>
                </c:pt>
                <c:pt idx="9" c:formatCode="dd/mm/yyyy">
                  <c:v>40767</c:v>
                </c:pt>
                <c:pt idx="10" c:formatCode="dd/mm/yyyy">
                  <c:v>40770</c:v>
                </c:pt>
                <c:pt idx="11" c:formatCode="dd/mm/yyyy">
                  <c:v>40771</c:v>
                </c:pt>
                <c:pt idx="12" c:formatCode="dd/mm/yyyy">
                  <c:v>40772</c:v>
                </c:pt>
                <c:pt idx="13" c:formatCode="dd/mm/yyyy">
                  <c:v>40773</c:v>
                </c:pt>
                <c:pt idx="14" c:formatCode="dd/mm/yyyy">
                  <c:v>40774</c:v>
                </c:pt>
                <c:pt idx="15" c:formatCode="dd/mm/yyyy">
                  <c:v>40777</c:v>
                </c:pt>
                <c:pt idx="16" c:formatCode="dd/mm/yyyy">
                  <c:v>40778</c:v>
                </c:pt>
                <c:pt idx="17" c:formatCode="dd/mm/yyyy">
                  <c:v>40779</c:v>
                </c:pt>
                <c:pt idx="18" c:formatCode="dd/mm/yyyy">
                  <c:v>40780</c:v>
                </c:pt>
                <c:pt idx="19" c:formatCode="dd/mm/yyyy">
                  <c:v>40781</c:v>
                </c:pt>
                <c:pt idx="20" c:formatCode="dd/mm/yyyy">
                  <c:v>40784</c:v>
                </c:pt>
                <c:pt idx="21" c:formatCode="dd/mm/yyyy">
                  <c:v>40785</c:v>
                </c:pt>
                <c:pt idx="22" c:formatCode="dd/mm/yyyy">
                  <c:v>40786</c:v>
                </c:pt>
                <c:pt idx="23" c:formatCode="dd/mm/yyyy">
                  <c:v>40787</c:v>
                </c:pt>
                <c:pt idx="24" c:formatCode="dd/mm/yyyy">
                  <c:v>40788</c:v>
                </c:pt>
                <c:pt idx="25" c:formatCode="dd/mm/yyyy">
                  <c:v>40791</c:v>
                </c:pt>
                <c:pt idx="26" c:formatCode="dd/mm/yyyy">
                  <c:v>40792</c:v>
                </c:pt>
                <c:pt idx="27" c:formatCode="dd/mm/yyyy">
                  <c:v>40793</c:v>
                </c:pt>
                <c:pt idx="28" c:formatCode="dd/mm/yyyy">
                  <c:v>40794</c:v>
                </c:pt>
                <c:pt idx="29" c:formatCode="dd/mm/yyyy">
                  <c:v>40795</c:v>
                </c:pt>
                <c:pt idx="30" c:formatCode="dd/mm/yyyy">
                  <c:v>40798</c:v>
                </c:pt>
                <c:pt idx="31" c:formatCode="dd/mm/yyyy">
                  <c:v>40799</c:v>
                </c:pt>
                <c:pt idx="32" c:formatCode="dd/mm/yyyy">
                  <c:v>40800</c:v>
                </c:pt>
                <c:pt idx="33" c:formatCode="dd/mm/yyyy">
                  <c:v>40801</c:v>
                </c:pt>
                <c:pt idx="34" c:formatCode="dd/mm/yyyy">
                  <c:v>40802</c:v>
                </c:pt>
                <c:pt idx="35" c:formatCode="dd/mm/yyyy">
                  <c:v>40805</c:v>
                </c:pt>
                <c:pt idx="36" c:formatCode="dd/mm/yyyy">
                  <c:v>40806</c:v>
                </c:pt>
                <c:pt idx="37" c:formatCode="dd/mm/yyyy">
                  <c:v>40807</c:v>
                </c:pt>
                <c:pt idx="38" c:formatCode="dd/mm/yyyy">
                  <c:v>40808</c:v>
                </c:pt>
                <c:pt idx="39" c:formatCode="dd/mm/yyyy">
                  <c:v>40809</c:v>
                </c:pt>
                <c:pt idx="40" c:formatCode="dd/mm/yyyy">
                  <c:v>40812</c:v>
                </c:pt>
                <c:pt idx="41" c:formatCode="dd/mm/yyyy">
                  <c:v>40813</c:v>
                </c:pt>
                <c:pt idx="42" c:formatCode="dd/mm/yyyy">
                  <c:v>40814</c:v>
                </c:pt>
                <c:pt idx="43" c:formatCode="dd/mm/yyyy">
                  <c:v>40815</c:v>
                </c:pt>
                <c:pt idx="44" c:formatCode="dd/mm/yyyy">
                  <c:v>40816</c:v>
                </c:pt>
                <c:pt idx="45" c:formatCode="dd/mm/yyyy">
                  <c:v>40819</c:v>
                </c:pt>
                <c:pt idx="46" c:formatCode="dd/mm/yyyy">
                  <c:v>40820</c:v>
                </c:pt>
                <c:pt idx="47" c:formatCode="dd/mm/yyyy">
                  <c:v>40821</c:v>
                </c:pt>
                <c:pt idx="48" c:formatCode="dd/mm/yyyy">
                  <c:v>40822</c:v>
                </c:pt>
                <c:pt idx="49" c:formatCode="dd/mm/yyyy">
                  <c:v>40823</c:v>
                </c:pt>
                <c:pt idx="50" c:formatCode="dd/mm/yyyy">
                  <c:v>40826</c:v>
                </c:pt>
                <c:pt idx="51" c:formatCode="dd/mm/yyyy">
                  <c:v>40827</c:v>
                </c:pt>
                <c:pt idx="52" c:formatCode="dd/mm/yyyy">
                  <c:v>40828</c:v>
                </c:pt>
                <c:pt idx="53" c:formatCode="dd/mm/yyyy">
                  <c:v>40829</c:v>
                </c:pt>
                <c:pt idx="54" c:formatCode="dd/mm/yyyy">
                  <c:v>40830</c:v>
                </c:pt>
                <c:pt idx="55" c:formatCode="dd/mm/yyyy">
                  <c:v>40833</c:v>
                </c:pt>
                <c:pt idx="56" c:formatCode="dd/mm/yyyy">
                  <c:v>40834</c:v>
                </c:pt>
                <c:pt idx="57" c:formatCode="dd/mm/yyyy">
                  <c:v>40835</c:v>
                </c:pt>
                <c:pt idx="58" c:formatCode="dd/mm/yyyy">
                  <c:v>40836</c:v>
                </c:pt>
                <c:pt idx="59" c:formatCode="dd/mm/yyyy">
                  <c:v>40837</c:v>
                </c:pt>
                <c:pt idx="60" c:formatCode="dd/mm/yyyy">
                  <c:v>40840</c:v>
                </c:pt>
                <c:pt idx="61" c:formatCode="dd/mm/yyyy">
                  <c:v>40841</c:v>
                </c:pt>
                <c:pt idx="62" c:formatCode="dd/mm/yyyy">
                  <c:v>40842</c:v>
                </c:pt>
                <c:pt idx="63" c:formatCode="dd/mm/yyyy">
                  <c:v>40843</c:v>
                </c:pt>
                <c:pt idx="64" c:formatCode="dd/mm/yyyy">
                  <c:v>40844</c:v>
                </c:pt>
                <c:pt idx="65" c:formatCode="dd/mm/yyyy">
                  <c:v>40847</c:v>
                </c:pt>
                <c:pt idx="66" c:formatCode="dd/mm/yyyy">
                  <c:v>40848</c:v>
                </c:pt>
                <c:pt idx="67" c:formatCode="dd/mm/yyyy">
                  <c:v>40849</c:v>
                </c:pt>
                <c:pt idx="68" c:formatCode="dd/mm/yyyy">
                  <c:v>40850</c:v>
                </c:pt>
                <c:pt idx="69" c:formatCode="dd/mm/yyyy">
                  <c:v>40851</c:v>
                </c:pt>
                <c:pt idx="70" c:formatCode="dd/mm/yyyy">
                  <c:v>40854</c:v>
                </c:pt>
                <c:pt idx="71" c:formatCode="dd/mm/yyyy">
                  <c:v>40855</c:v>
                </c:pt>
                <c:pt idx="72" c:formatCode="dd/mm/yyyy">
                  <c:v>40856</c:v>
                </c:pt>
                <c:pt idx="73" c:formatCode="dd/mm/yyyy">
                  <c:v>40857</c:v>
                </c:pt>
                <c:pt idx="74" c:formatCode="dd/mm/yyyy">
                  <c:v>40858</c:v>
                </c:pt>
                <c:pt idx="75" c:formatCode="dd/mm/yyyy">
                  <c:v>40861</c:v>
                </c:pt>
                <c:pt idx="76" c:formatCode="dd/mm/yyyy">
                  <c:v>40862</c:v>
                </c:pt>
                <c:pt idx="77" c:formatCode="dd/mm/yyyy">
                  <c:v>40863</c:v>
                </c:pt>
                <c:pt idx="78" c:formatCode="dd/mm/yyyy">
                  <c:v>40864</c:v>
                </c:pt>
                <c:pt idx="79" c:formatCode="dd/mm/yyyy">
                  <c:v>40865</c:v>
                </c:pt>
                <c:pt idx="80" c:formatCode="dd/mm/yyyy">
                  <c:v>40868</c:v>
                </c:pt>
                <c:pt idx="81" c:formatCode="dd/mm/yyyy">
                  <c:v>40869</c:v>
                </c:pt>
                <c:pt idx="82" c:formatCode="dd/mm/yyyy">
                  <c:v>40870</c:v>
                </c:pt>
                <c:pt idx="83" c:formatCode="dd/mm/yyyy">
                  <c:v>40871</c:v>
                </c:pt>
                <c:pt idx="84" c:formatCode="dd/mm/yyyy">
                  <c:v>40872</c:v>
                </c:pt>
                <c:pt idx="85" c:formatCode="dd/mm/yyyy">
                  <c:v>40875</c:v>
                </c:pt>
                <c:pt idx="86" c:formatCode="dd/mm/yyyy">
                  <c:v>40876</c:v>
                </c:pt>
                <c:pt idx="87" c:formatCode="dd/mm/yyyy">
                  <c:v>40877</c:v>
                </c:pt>
                <c:pt idx="88" c:formatCode="dd/mm/yyyy">
                  <c:v>40878</c:v>
                </c:pt>
                <c:pt idx="89" c:formatCode="dd/mm/yyyy">
                  <c:v>40879</c:v>
                </c:pt>
                <c:pt idx="90" c:formatCode="dd/mm/yyyy">
                  <c:v>40882</c:v>
                </c:pt>
                <c:pt idx="91" c:formatCode="dd/mm/yyyy">
                  <c:v>40883</c:v>
                </c:pt>
                <c:pt idx="92" c:formatCode="dd/mm/yyyy">
                  <c:v>40884</c:v>
                </c:pt>
                <c:pt idx="93" c:formatCode="dd/mm/yyyy">
                  <c:v>40885</c:v>
                </c:pt>
                <c:pt idx="94" c:formatCode="dd/mm/yyyy">
                  <c:v>40886</c:v>
                </c:pt>
                <c:pt idx="95" c:formatCode="dd/mm/yyyy">
                  <c:v>40889</c:v>
                </c:pt>
                <c:pt idx="96" c:formatCode="dd/mm/yyyy">
                  <c:v>40890</c:v>
                </c:pt>
                <c:pt idx="97" c:formatCode="dd/mm/yyyy">
                  <c:v>40891</c:v>
                </c:pt>
                <c:pt idx="98" c:formatCode="dd/mm/yyyy">
                  <c:v>40892</c:v>
                </c:pt>
                <c:pt idx="99" c:formatCode="dd/mm/yyyy">
                  <c:v>40893</c:v>
                </c:pt>
                <c:pt idx="100" c:formatCode="dd/mm/yyyy">
                  <c:v>40896</c:v>
                </c:pt>
                <c:pt idx="101" c:formatCode="dd/mm/yyyy">
                  <c:v>40897</c:v>
                </c:pt>
                <c:pt idx="102" c:formatCode="dd/mm/yyyy">
                  <c:v>40898</c:v>
                </c:pt>
                <c:pt idx="103" c:formatCode="dd/mm/yyyy">
                  <c:v>40899</c:v>
                </c:pt>
                <c:pt idx="104" c:formatCode="dd/mm/yyyy">
                  <c:v>40900</c:v>
                </c:pt>
                <c:pt idx="105" c:formatCode="dd/mm/yyyy">
                  <c:v>40903</c:v>
                </c:pt>
                <c:pt idx="106" c:formatCode="dd/mm/yyyy">
                  <c:v>40904</c:v>
                </c:pt>
                <c:pt idx="107" c:formatCode="dd/mm/yyyy">
                  <c:v>40905</c:v>
                </c:pt>
                <c:pt idx="108" c:formatCode="dd/mm/yyyy">
                  <c:v>40906</c:v>
                </c:pt>
                <c:pt idx="109" c:formatCode="dd/mm/yyyy">
                  <c:v>40907</c:v>
                </c:pt>
                <c:pt idx="110" c:formatCode="dd/mm/yyyy">
                  <c:v>40910</c:v>
                </c:pt>
                <c:pt idx="111" c:formatCode="dd/mm/yyyy">
                  <c:v>40911</c:v>
                </c:pt>
                <c:pt idx="112" c:formatCode="dd/mm/yyyy">
                  <c:v>40912</c:v>
                </c:pt>
                <c:pt idx="113" c:formatCode="dd/mm/yyyy">
                  <c:v>40913</c:v>
                </c:pt>
                <c:pt idx="114" c:formatCode="dd/mm/yyyy">
                  <c:v>40914</c:v>
                </c:pt>
                <c:pt idx="115" c:formatCode="dd/mm/yyyy">
                  <c:v>40917</c:v>
                </c:pt>
                <c:pt idx="116" c:formatCode="dd/mm/yyyy">
                  <c:v>40918</c:v>
                </c:pt>
                <c:pt idx="117" c:formatCode="dd/mm/yyyy">
                  <c:v>40919</c:v>
                </c:pt>
                <c:pt idx="118" c:formatCode="dd/mm/yyyy">
                  <c:v>40920</c:v>
                </c:pt>
                <c:pt idx="119" c:formatCode="dd/mm/yyyy">
                  <c:v>40921</c:v>
                </c:pt>
                <c:pt idx="120" c:formatCode="dd/mm/yyyy">
                  <c:v>40924</c:v>
                </c:pt>
                <c:pt idx="121" c:formatCode="dd/mm/yyyy">
                  <c:v>40925</c:v>
                </c:pt>
                <c:pt idx="122" c:formatCode="dd/mm/yyyy">
                  <c:v>40926</c:v>
                </c:pt>
                <c:pt idx="123" c:formatCode="dd/mm/yyyy">
                  <c:v>40927</c:v>
                </c:pt>
                <c:pt idx="124" c:formatCode="dd/mm/yyyy">
                  <c:v>40928</c:v>
                </c:pt>
                <c:pt idx="125" c:formatCode="dd/mm/yyyy">
                  <c:v>40931</c:v>
                </c:pt>
                <c:pt idx="126" c:formatCode="dd/mm/yyyy">
                  <c:v>40932</c:v>
                </c:pt>
                <c:pt idx="127" c:formatCode="dd/mm/yyyy">
                  <c:v>40933</c:v>
                </c:pt>
                <c:pt idx="128" c:formatCode="dd/mm/yyyy">
                  <c:v>40934</c:v>
                </c:pt>
                <c:pt idx="129" c:formatCode="dd/mm/yyyy">
                  <c:v>40935</c:v>
                </c:pt>
                <c:pt idx="130" c:formatCode="dd/mm/yyyy">
                  <c:v>40938</c:v>
                </c:pt>
                <c:pt idx="131" c:formatCode="dd/mm/yyyy">
                  <c:v>40939</c:v>
                </c:pt>
                <c:pt idx="132" c:formatCode="dd/mm/yyyy">
                  <c:v>40940</c:v>
                </c:pt>
                <c:pt idx="133" c:formatCode="dd/mm/yyyy">
                  <c:v>40941</c:v>
                </c:pt>
                <c:pt idx="134" c:formatCode="dd/mm/yyyy">
                  <c:v>40942</c:v>
                </c:pt>
                <c:pt idx="135" c:formatCode="dd/mm/yyyy">
                  <c:v>40945</c:v>
                </c:pt>
                <c:pt idx="136" c:formatCode="dd/mm/yyyy">
                  <c:v>40946</c:v>
                </c:pt>
                <c:pt idx="137" c:formatCode="dd/mm/yyyy">
                  <c:v>40947</c:v>
                </c:pt>
                <c:pt idx="138" c:formatCode="dd/mm/yyyy">
                  <c:v>40948</c:v>
                </c:pt>
                <c:pt idx="139" c:formatCode="dd/mm/yyyy">
                  <c:v>40949</c:v>
                </c:pt>
                <c:pt idx="140" c:formatCode="dd/mm/yyyy">
                  <c:v>40952</c:v>
                </c:pt>
                <c:pt idx="141" c:formatCode="dd/mm/yyyy">
                  <c:v>40953</c:v>
                </c:pt>
                <c:pt idx="142" c:formatCode="dd/mm/yyyy">
                  <c:v>40954</c:v>
                </c:pt>
                <c:pt idx="143" c:formatCode="dd/mm/yyyy">
                  <c:v>40955</c:v>
                </c:pt>
                <c:pt idx="144" c:formatCode="dd/mm/yyyy">
                  <c:v>40956</c:v>
                </c:pt>
                <c:pt idx="145" c:formatCode="dd/mm/yyyy">
                  <c:v>40959</c:v>
                </c:pt>
                <c:pt idx="146" c:formatCode="dd/mm/yyyy">
                  <c:v>40960</c:v>
                </c:pt>
                <c:pt idx="147" c:formatCode="dd/mm/yyyy">
                  <c:v>40961</c:v>
                </c:pt>
                <c:pt idx="148" c:formatCode="dd/mm/yyyy">
                  <c:v>40962</c:v>
                </c:pt>
                <c:pt idx="149" c:formatCode="dd/mm/yyyy">
                  <c:v>40963</c:v>
                </c:pt>
                <c:pt idx="150" c:formatCode="dd/mm/yyyy">
                  <c:v>40966</c:v>
                </c:pt>
                <c:pt idx="151" c:formatCode="dd/mm/yyyy">
                  <c:v>40967</c:v>
                </c:pt>
                <c:pt idx="152" c:formatCode="dd/mm/yyyy">
                  <c:v>40968</c:v>
                </c:pt>
                <c:pt idx="153" c:formatCode="dd/mm/yyyy">
                  <c:v>40969</c:v>
                </c:pt>
                <c:pt idx="154" c:formatCode="dd/mm/yyyy">
                  <c:v>40970</c:v>
                </c:pt>
                <c:pt idx="155" c:formatCode="dd/mm/yyyy">
                  <c:v>40973</c:v>
                </c:pt>
                <c:pt idx="156" c:formatCode="dd/mm/yyyy">
                  <c:v>40974</c:v>
                </c:pt>
                <c:pt idx="157" c:formatCode="dd/mm/yyyy">
                  <c:v>40975</c:v>
                </c:pt>
                <c:pt idx="158" c:formatCode="dd/mm/yyyy">
                  <c:v>40976</c:v>
                </c:pt>
                <c:pt idx="159" c:formatCode="dd/mm/yyyy">
                  <c:v>40977</c:v>
                </c:pt>
                <c:pt idx="160" c:formatCode="dd/mm/yyyy">
                  <c:v>40980</c:v>
                </c:pt>
                <c:pt idx="161" c:formatCode="dd/mm/yyyy">
                  <c:v>40981</c:v>
                </c:pt>
                <c:pt idx="162" c:formatCode="dd/mm/yyyy">
                  <c:v>40982</c:v>
                </c:pt>
                <c:pt idx="163" c:formatCode="dd/mm/yyyy">
                  <c:v>40983</c:v>
                </c:pt>
                <c:pt idx="164" c:formatCode="dd/mm/yyyy">
                  <c:v>40984</c:v>
                </c:pt>
                <c:pt idx="165" c:formatCode="dd/mm/yyyy">
                  <c:v>40987</c:v>
                </c:pt>
                <c:pt idx="166" c:formatCode="dd/mm/yyyy">
                  <c:v>40988</c:v>
                </c:pt>
                <c:pt idx="167" c:formatCode="dd/mm/yyyy">
                  <c:v>40989</c:v>
                </c:pt>
                <c:pt idx="168" c:formatCode="dd/mm/yyyy">
                  <c:v>40990</c:v>
                </c:pt>
                <c:pt idx="169" c:formatCode="dd/mm/yyyy">
                  <c:v>40991</c:v>
                </c:pt>
                <c:pt idx="170" c:formatCode="dd/mm/yyyy">
                  <c:v>40994</c:v>
                </c:pt>
                <c:pt idx="171" c:formatCode="dd/mm/yyyy">
                  <c:v>40995</c:v>
                </c:pt>
                <c:pt idx="172" c:formatCode="dd/mm/yyyy">
                  <c:v>40996</c:v>
                </c:pt>
                <c:pt idx="173" c:formatCode="dd/mm/yyyy">
                  <c:v>40997</c:v>
                </c:pt>
                <c:pt idx="174" c:formatCode="dd/mm/yyyy">
                  <c:v>40998</c:v>
                </c:pt>
                <c:pt idx="175" c:formatCode="dd/mm/yyyy">
                  <c:v>41001</c:v>
                </c:pt>
                <c:pt idx="176" c:formatCode="dd/mm/yyyy">
                  <c:v>41002</c:v>
                </c:pt>
                <c:pt idx="177" c:formatCode="dd/mm/yyyy">
                  <c:v>41003</c:v>
                </c:pt>
                <c:pt idx="178" c:formatCode="dd/mm/yyyy">
                  <c:v>41004</c:v>
                </c:pt>
                <c:pt idx="179" c:formatCode="dd/mm/yyyy">
                  <c:v>41005</c:v>
                </c:pt>
                <c:pt idx="180" c:formatCode="dd/mm/yyyy">
                  <c:v>41008</c:v>
                </c:pt>
                <c:pt idx="181" c:formatCode="dd/mm/yyyy">
                  <c:v>41009</c:v>
                </c:pt>
                <c:pt idx="182" c:formatCode="dd/mm/yyyy">
                  <c:v>41010</c:v>
                </c:pt>
                <c:pt idx="183" c:formatCode="dd/mm/yyyy">
                  <c:v>41011</c:v>
                </c:pt>
                <c:pt idx="184" c:formatCode="dd/mm/yyyy">
                  <c:v>41012</c:v>
                </c:pt>
                <c:pt idx="185" c:formatCode="dd/mm/yyyy">
                  <c:v>41015</c:v>
                </c:pt>
                <c:pt idx="186" c:formatCode="dd/mm/yyyy">
                  <c:v>41016</c:v>
                </c:pt>
                <c:pt idx="187" c:formatCode="dd/mm/yyyy">
                  <c:v>41017</c:v>
                </c:pt>
                <c:pt idx="188" c:formatCode="dd/mm/yyyy">
                  <c:v>41018</c:v>
                </c:pt>
                <c:pt idx="189" c:formatCode="dd/mm/yyyy">
                  <c:v>41019</c:v>
                </c:pt>
                <c:pt idx="190" c:formatCode="dd/mm/yyyy">
                  <c:v>41022</c:v>
                </c:pt>
                <c:pt idx="191" c:formatCode="dd/mm/yyyy">
                  <c:v>41023</c:v>
                </c:pt>
                <c:pt idx="192" c:formatCode="dd/mm/yyyy">
                  <c:v>41024</c:v>
                </c:pt>
                <c:pt idx="193" c:formatCode="dd/mm/yyyy">
                  <c:v>41025</c:v>
                </c:pt>
                <c:pt idx="194" c:formatCode="dd/mm/yyyy">
                  <c:v>41026</c:v>
                </c:pt>
                <c:pt idx="195" c:formatCode="dd/mm/yyyy">
                  <c:v>41029</c:v>
                </c:pt>
                <c:pt idx="196" c:formatCode="dd/mm/yyyy">
                  <c:v>41030</c:v>
                </c:pt>
                <c:pt idx="197" c:formatCode="dd/mm/yyyy">
                  <c:v>41031</c:v>
                </c:pt>
                <c:pt idx="198" c:formatCode="dd/mm/yyyy">
                  <c:v>41032</c:v>
                </c:pt>
                <c:pt idx="199" c:formatCode="dd/mm/yyyy">
                  <c:v>41033</c:v>
                </c:pt>
                <c:pt idx="200" c:formatCode="dd/mm/yyyy">
                  <c:v>41036</c:v>
                </c:pt>
                <c:pt idx="201" c:formatCode="dd/mm/yyyy">
                  <c:v>41037</c:v>
                </c:pt>
                <c:pt idx="202" c:formatCode="dd/mm/yyyy">
                  <c:v>41038</c:v>
                </c:pt>
                <c:pt idx="203" c:formatCode="dd/mm/yyyy">
                  <c:v>41039</c:v>
                </c:pt>
                <c:pt idx="204" c:formatCode="dd/mm/yyyy">
                  <c:v>41040</c:v>
                </c:pt>
                <c:pt idx="205" c:formatCode="dd/mm/yyyy">
                  <c:v>41043</c:v>
                </c:pt>
                <c:pt idx="206" c:formatCode="dd/mm/yyyy">
                  <c:v>41044</c:v>
                </c:pt>
                <c:pt idx="207" c:formatCode="dd/mm/yyyy">
                  <c:v>41045</c:v>
                </c:pt>
                <c:pt idx="208" c:formatCode="dd/mm/yyyy">
                  <c:v>41046</c:v>
                </c:pt>
                <c:pt idx="209" c:formatCode="dd/mm/yyyy">
                  <c:v>41047</c:v>
                </c:pt>
                <c:pt idx="210" c:formatCode="dd/mm/yyyy">
                  <c:v>41050</c:v>
                </c:pt>
                <c:pt idx="211" c:formatCode="dd/mm/yyyy">
                  <c:v>41051</c:v>
                </c:pt>
                <c:pt idx="212" c:formatCode="dd/mm/yyyy">
                  <c:v>41052</c:v>
                </c:pt>
                <c:pt idx="213" c:formatCode="dd/mm/yyyy">
                  <c:v>41053</c:v>
                </c:pt>
                <c:pt idx="214" c:formatCode="dd/mm/yyyy">
                  <c:v>41054</c:v>
                </c:pt>
                <c:pt idx="215" c:formatCode="dd/mm/yyyy">
                  <c:v>41057</c:v>
                </c:pt>
                <c:pt idx="216" c:formatCode="dd/mm/yyyy">
                  <c:v>41058</c:v>
                </c:pt>
                <c:pt idx="217" c:formatCode="dd/mm/yyyy">
                  <c:v>41059</c:v>
                </c:pt>
                <c:pt idx="218" c:formatCode="dd/mm/yyyy">
                  <c:v>41060</c:v>
                </c:pt>
                <c:pt idx="219" c:formatCode="dd/mm/yyyy">
                  <c:v>41061</c:v>
                </c:pt>
                <c:pt idx="220" c:formatCode="dd/mm/yyyy">
                  <c:v>41064</c:v>
                </c:pt>
                <c:pt idx="221" c:formatCode="dd/mm/yyyy">
                  <c:v>41065</c:v>
                </c:pt>
                <c:pt idx="222" c:formatCode="dd/mm/yyyy">
                  <c:v>41066</c:v>
                </c:pt>
                <c:pt idx="223" c:formatCode="dd/mm/yyyy">
                  <c:v>41067</c:v>
                </c:pt>
                <c:pt idx="224" c:formatCode="dd/mm/yyyy">
                  <c:v>41068</c:v>
                </c:pt>
                <c:pt idx="225" c:formatCode="dd/mm/yyyy">
                  <c:v>41071</c:v>
                </c:pt>
                <c:pt idx="226" c:formatCode="dd/mm/yyyy">
                  <c:v>41072</c:v>
                </c:pt>
                <c:pt idx="227" c:formatCode="dd/mm/yyyy">
                  <c:v>41073</c:v>
                </c:pt>
                <c:pt idx="228" c:formatCode="dd/mm/yyyy">
                  <c:v>41074</c:v>
                </c:pt>
                <c:pt idx="229" c:formatCode="dd/mm/yyyy">
                  <c:v>41075</c:v>
                </c:pt>
                <c:pt idx="230" c:formatCode="dd/mm/yyyy">
                  <c:v>41078</c:v>
                </c:pt>
                <c:pt idx="231" c:formatCode="dd/mm/yyyy">
                  <c:v>41079</c:v>
                </c:pt>
                <c:pt idx="232" c:formatCode="dd/mm/yyyy">
                  <c:v>41080</c:v>
                </c:pt>
                <c:pt idx="233" c:formatCode="dd/mm/yyyy">
                  <c:v>41081</c:v>
                </c:pt>
                <c:pt idx="234" c:formatCode="dd/mm/yyyy">
                  <c:v>41082</c:v>
                </c:pt>
                <c:pt idx="235" c:formatCode="dd/mm/yyyy">
                  <c:v>41085</c:v>
                </c:pt>
                <c:pt idx="236" c:formatCode="dd/mm/yyyy">
                  <c:v>41086</c:v>
                </c:pt>
                <c:pt idx="237" c:formatCode="dd/mm/yyyy">
                  <c:v>41087</c:v>
                </c:pt>
                <c:pt idx="238" c:formatCode="dd/mm/yyyy">
                  <c:v>41088</c:v>
                </c:pt>
                <c:pt idx="239" c:formatCode="dd/mm/yyyy">
                  <c:v>41089</c:v>
                </c:pt>
                <c:pt idx="240" c:formatCode="dd/mm/yyyy">
                  <c:v>41092</c:v>
                </c:pt>
                <c:pt idx="241" c:formatCode="dd/mm/yyyy">
                  <c:v>41093</c:v>
                </c:pt>
                <c:pt idx="242" c:formatCode="dd/mm/yyyy">
                  <c:v>41094</c:v>
                </c:pt>
                <c:pt idx="243" c:formatCode="dd/mm/yyyy">
                  <c:v>41095</c:v>
                </c:pt>
                <c:pt idx="244" c:formatCode="dd/mm/yyyy">
                  <c:v>41096</c:v>
                </c:pt>
                <c:pt idx="245" c:formatCode="dd/mm/yyyy">
                  <c:v>41099</c:v>
                </c:pt>
                <c:pt idx="246" c:formatCode="dd/mm/yyyy">
                  <c:v>41100</c:v>
                </c:pt>
                <c:pt idx="247" c:formatCode="dd/mm/yyyy">
                  <c:v>41101</c:v>
                </c:pt>
                <c:pt idx="248" c:formatCode="dd/mm/yyyy">
                  <c:v>41102</c:v>
                </c:pt>
                <c:pt idx="249" c:formatCode="dd/mm/yyyy">
                  <c:v>41103</c:v>
                </c:pt>
                <c:pt idx="250" c:formatCode="dd/mm/yyyy">
                  <c:v>41106</c:v>
                </c:pt>
                <c:pt idx="251" c:formatCode="dd/mm/yyyy">
                  <c:v>41107</c:v>
                </c:pt>
                <c:pt idx="252" c:formatCode="dd/mm/yyyy">
                  <c:v>41108</c:v>
                </c:pt>
                <c:pt idx="253" c:formatCode="dd/mm/yyyy">
                  <c:v>41109</c:v>
                </c:pt>
                <c:pt idx="254" c:formatCode="dd/mm/yyyy">
                  <c:v>41110</c:v>
                </c:pt>
                <c:pt idx="255" c:formatCode="dd/mm/yyyy">
                  <c:v>41113</c:v>
                </c:pt>
                <c:pt idx="256" c:formatCode="dd/mm/yyyy">
                  <c:v>41114</c:v>
                </c:pt>
                <c:pt idx="257" c:formatCode="dd/mm/yyyy">
                  <c:v>41115</c:v>
                </c:pt>
                <c:pt idx="258" c:formatCode="dd/mm/yyyy">
                  <c:v>41116</c:v>
                </c:pt>
                <c:pt idx="259" c:formatCode="dd/mm/yyyy">
                  <c:v>41117</c:v>
                </c:pt>
                <c:pt idx="260" c:formatCode="dd/mm/yyyy">
                  <c:v>41120</c:v>
                </c:pt>
                <c:pt idx="261" c:formatCode="dd/mm/yyyy">
                  <c:v>41121</c:v>
                </c:pt>
                <c:pt idx="262" c:formatCode="dd/mm/yyyy">
                  <c:v>41122</c:v>
                </c:pt>
                <c:pt idx="263" c:formatCode="dd/mm/yyyy">
                  <c:v>41123</c:v>
                </c:pt>
                <c:pt idx="264" c:formatCode="dd/mm/yyyy">
                  <c:v>41124</c:v>
                </c:pt>
                <c:pt idx="265" c:formatCode="dd/mm/yyyy">
                  <c:v>41127</c:v>
                </c:pt>
                <c:pt idx="266" c:formatCode="dd/mm/yyyy">
                  <c:v>41128</c:v>
                </c:pt>
                <c:pt idx="267" c:formatCode="dd/mm/yyyy">
                  <c:v>41129</c:v>
                </c:pt>
                <c:pt idx="268" c:formatCode="dd/mm/yyyy">
                  <c:v>41130</c:v>
                </c:pt>
                <c:pt idx="269" c:formatCode="dd/mm/yyyy">
                  <c:v>41131</c:v>
                </c:pt>
                <c:pt idx="270" c:formatCode="dd/mm/yyyy">
                  <c:v>41134</c:v>
                </c:pt>
                <c:pt idx="271" c:formatCode="dd/mm/yyyy">
                  <c:v>41135</c:v>
                </c:pt>
                <c:pt idx="272" c:formatCode="dd/mm/yyyy">
                  <c:v>41136</c:v>
                </c:pt>
                <c:pt idx="273" c:formatCode="dd/mm/yyyy">
                  <c:v>41137</c:v>
                </c:pt>
                <c:pt idx="274" c:formatCode="dd/mm/yyyy">
                  <c:v>41138</c:v>
                </c:pt>
                <c:pt idx="275" c:formatCode="dd/mm/yyyy">
                  <c:v>41141</c:v>
                </c:pt>
                <c:pt idx="276" c:formatCode="dd/mm/yyyy">
                  <c:v>41142</c:v>
                </c:pt>
                <c:pt idx="277" c:formatCode="dd/mm/yyyy">
                  <c:v>41143</c:v>
                </c:pt>
                <c:pt idx="278" c:formatCode="dd/mm/yyyy">
                  <c:v>41144</c:v>
                </c:pt>
                <c:pt idx="279" c:formatCode="dd/mm/yyyy">
                  <c:v>41145</c:v>
                </c:pt>
                <c:pt idx="280" c:formatCode="dd/mm/yyyy">
                  <c:v>41148</c:v>
                </c:pt>
                <c:pt idx="281" c:formatCode="dd/mm/yyyy">
                  <c:v>41149</c:v>
                </c:pt>
                <c:pt idx="282" c:formatCode="dd/mm/yyyy">
                  <c:v>41150</c:v>
                </c:pt>
                <c:pt idx="283" c:formatCode="dd/mm/yyyy">
                  <c:v>41151</c:v>
                </c:pt>
                <c:pt idx="284" c:formatCode="dd/mm/yyyy">
                  <c:v>41152</c:v>
                </c:pt>
                <c:pt idx="285" c:formatCode="dd/mm/yyyy">
                  <c:v>41155</c:v>
                </c:pt>
                <c:pt idx="286" c:formatCode="dd/mm/yyyy">
                  <c:v>41156</c:v>
                </c:pt>
                <c:pt idx="287" c:formatCode="dd/mm/yyyy">
                  <c:v>41157</c:v>
                </c:pt>
                <c:pt idx="288" c:formatCode="dd/mm/yyyy">
                  <c:v>41158</c:v>
                </c:pt>
                <c:pt idx="289" c:formatCode="dd/mm/yyyy">
                  <c:v>41159</c:v>
                </c:pt>
                <c:pt idx="290" c:formatCode="dd/mm/yyyy">
                  <c:v>41162</c:v>
                </c:pt>
                <c:pt idx="291" c:formatCode="dd/mm/yyyy">
                  <c:v>41163</c:v>
                </c:pt>
                <c:pt idx="292" c:formatCode="dd/mm/yyyy">
                  <c:v>41164</c:v>
                </c:pt>
                <c:pt idx="293" c:formatCode="dd/mm/yyyy">
                  <c:v>41165</c:v>
                </c:pt>
                <c:pt idx="294" c:formatCode="dd/mm/yyyy">
                  <c:v>41166</c:v>
                </c:pt>
                <c:pt idx="295" c:formatCode="dd/mm/yyyy">
                  <c:v>41169</c:v>
                </c:pt>
                <c:pt idx="296" c:formatCode="dd/mm/yyyy">
                  <c:v>41170</c:v>
                </c:pt>
                <c:pt idx="297" c:formatCode="dd/mm/yyyy">
                  <c:v>41171</c:v>
                </c:pt>
                <c:pt idx="298" c:formatCode="dd/mm/yyyy">
                  <c:v>41172</c:v>
                </c:pt>
                <c:pt idx="299" c:formatCode="dd/mm/yyyy">
                  <c:v>41173</c:v>
                </c:pt>
                <c:pt idx="300" c:formatCode="dd/mm/yyyy">
                  <c:v>41176</c:v>
                </c:pt>
                <c:pt idx="301" c:formatCode="dd/mm/yyyy">
                  <c:v>41177</c:v>
                </c:pt>
                <c:pt idx="302" c:formatCode="dd/mm/yyyy">
                  <c:v>41178</c:v>
                </c:pt>
                <c:pt idx="303" c:formatCode="dd/mm/yyyy">
                  <c:v>41179</c:v>
                </c:pt>
                <c:pt idx="304" c:formatCode="dd/mm/yyyy">
                  <c:v>41180</c:v>
                </c:pt>
                <c:pt idx="305" c:formatCode="dd/mm/yyyy">
                  <c:v>41183</c:v>
                </c:pt>
                <c:pt idx="306" c:formatCode="dd/mm/yyyy">
                  <c:v>41184</c:v>
                </c:pt>
                <c:pt idx="307" c:formatCode="dd/mm/yyyy">
                  <c:v>41185</c:v>
                </c:pt>
                <c:pt idx="308" c:formatCode="dd/mm/yyyy">
                  <c:v>41186</c:v>
                </c:pt>
                <c:pt idx="309" c:formatCode="dd/mm/yyyy">
                  <c:v>41187</c:v>
                </c:pt>
                <c:pt idx="310" c:formatCode="dd/mm/yyyy">
                  <c:v>41190</c:v>
                </c:pt>
                <c:pt idx="311" c:formatCode="dd/mm/yyyy">
                  <c:v>41191</c:v>
                </c:pt>
                <c:pt idx="312" c:formatCode="dd/mm/yyyy">
                  <c:v>41192</c:v>
                </c:pt>
                <c:pt idx="313" c:formatCode="dd/mm/yyyy">
                  <c:v>41193</c:v>
                </c:pt>
                <c:pt idx="314" c:formatCode="dd/mm/yyyy">
                  <c:v>41194</c:v>
                </c:pt>
                <c:pt idx="315" c:formatCode="dd/mm/yyyy">
                  <c:v>41197</c:v>
                </c:pt>
              </c:numCache>
            </c:numRef>
          </c:cat>
          <c:val>
            <c:numRef>
              <c:f>AfterAug2011!$C$3:$C$318</c:f>
              <c:numCache>
                <c:formatCode>_-* #,##0.00_-;\-* #,##0.00_-;_-* "-"??_-;_-@_-</c:formatCode>
                <c:ptCount val="316"/>
                <c:pt idx="0">
                  <c:v>100</c:v>
                </c:pt>
                <c:pt idx="1">
                  <c:v>100.360224512021</c:v>
                </c:pt>
                <c:pt idx="2">
                  <c:v>99.4750216413951</c:v>
                </c:pt>
                <c:pt idx="3">
                  <c:v>96.1838541230348</c:v>
                </c:pt>
                <c:pt idx="4">
                  <c:v>96.0040211108319</c:v>
                </c:pt>
                <c:pt idx="5">
                  <c:v>95.8923235877244</c:v>
                </c:pt>
                <c:pt idx="6">
                  <c:v>97.9866521459887</c:v>
                </c:pt>
                <c:pt idx="7">
                  <c:v>98.8243835692944</c:v>
                </c:pt>
                <c:pt idx="8">
                  <c:v>99.8855100388149</c:v>
                </c:pt>
                <c:pt idx="9">
                  <c:v>100.37418670241</c:v>
                </c:pt>
                <c:pt idx="10">
                  <c:v>101.002485269889</c:v>
                </c:pt>
                <c:pt idx="11">
                  <c:v>101.533048504649</c:v>
                </c:pt>
                <c:pt idx="12">
                  <c:v>102.887380972327</c:v>
                </c:pt>
                <c:pt idx="13">
                  <c:v>102.957191924269</c:v>
                </c:pt>
                <c:pt idx="14">
                  <c:v>104.730390103599</c:v>
                </c:pt>
                <c:pt idx="15">
                  <c:v>106.308117617492</c:v>
                </c:pt>
                <c:pt idx="16">
                  <c:v>104.090921783809</c:v>
                </c:pt>
                <c:pt idx="17">
                  <c:v>101.225880316104</c:v>
                </c:pt>
                <c:pt idx="18">
                  <c:v>101.644746027757</c:v>
                </c:pt>
                <c:pt idx="19">
                  <c:v>102.356817737567</c:v>
                </c:pt>
                <c:pt idx="20">
                  <c:v>101.840216693195</c:v>
                </c:pt>
                <c:pt idx="21">
                  <c:v>103.560358549049</c:v>
                </c:pt>
                <c:pt idx="22">
                  <c:v>103.12473820893</c:v>
                </c:pt>
                <c:pt idx="23">
                  <c:v>103.26994498897</c:v>
                </c:pt>
                <c:pt idx="24">
                  <c:v>105.135293624864</c:v>
                </c:pt>
                <c:pt idx="25">
                  <c:v>105.470386194186</c:v>
                </c:pt>
                <c:pt idx="26">
                  <c:v>103.57152830136</c:v>
                </c:pt>
                <c:pt idx="27">
                  <c:v>101.728519170087</c:v>
                </c:pt>
                <c:pt idx="28">
                  <c:v>103.962469632236</c:v>
                </c:pt>
                <c:pt idx="29">
                  <c:v>102.398704308732</c:v>
                </c:pt>
                <c:pt idx="30">
                  <c:v>100.974560889112</c:v>
                </c:pt>
                <c:pt idx="31">
                  <c:v>101.43531317193</c:v>
                </c:pt>
                <c:pt idx="32">
                  <c:v>101.421350981542</c:v>
                </c:pt>
                <c:pt idx="33">
                  <c:v>99.8156990868728</c:v>
                </c:pt>
                <c:pt idx="34">
                  <c:v>101.142107173773</c:v>
                </c:pt>
                <c:pt idx="35">
                  <c:v>99.0757029962861</c:v>
                </c:pt>
                <c:pt idx="36">
                  <c:v>99.3828711848315</c:v>
                </c:pt>
                <c:pt idx="37">
                  <c:v>98.3496690960878</c:v>
                </c:pt>
                <c:pt idx="38">
                  <c:v>94.3006338834436</c:v>
                </c:pt>
                <c:pt idx="39">
                  <c:v>89.8466951495351</c:v>
                </c:pt>
                <c:pt idx="40">
                  <c:v>87.2078411661222</c:v>
                </c:pt>
                <c:pt idx="41">
                  <c:v>87.2078411661222</c:v>
                </c:pt>
                <c:pt idx="42">
                  <c:v>85.3369076540728</c:v>
                </c:pt>
                <c:pt idx="43">
                  <c:v>85.1135126078579</c:v>
                </c:pt>
                <c:pt idx="44">
                  <c:v>85.1693613694116</c:v>
                </c:pt>
                <c:pt idx="45">
                  <c:v>84.2618189941638</c:v>
                </c:pt>
                <c:pt idx="46">
                  <c:v>82.5165451956103</c:v>
                </c:pt>
                <c:pt idx="47">
                  <c:v>83.3822009996928</c:v>
                </c:pt>
                <c:pt idx="48">
                  <c:v>84.4712518499902</c:v>
                </c:pt>
                <c:pt idx="49">
                  <c:v>83.4938985228003</c:v>
                </c:pt>
                <c:pt idx="50">
                  <c:v>85.1135126078579</c:v>
                </c:pt>
                <c:pt idx="51">
                  <c:v>84.9180419424199</c:v>
                </c:pt>
                <c:pt idx="52">
                  <c:v>86.5655804082544</c:v>
                </c:pt>
                <c:pt idx="53">
                  <c:v>85.6440758426182</c:v>
                </c:pt>
                <c:pt idx="54">
                  <c:v>86.8727485967999</c:v>
                </c:pt>
                <c:pt idx="55">
                  <c:v>86.7889754544693</c:v>
                </c:pt>
                <c:pt idx="56">
                  <c:v>85.6440758426182</c:v>
                </c:pt>
                <c:pt idx="57">
                  <c:v>84.6946468962051</c:v>
                </c:pt>
                <c:pt idx="58">
                  <c:v>83.5776716651308</c:v>
                </c:pt>
                <c:pt idx="59">
                  <c:v>84.4154030884365</c:v>
                </c:pt>
                <c:pt idx="60">
                  <c:v>86.2863366004859</c:v>
                </c:pt>
                <c:pt idx="61">
                  <c:v>87.431236212337</c:v>
                </c:pt>
                <c:pt idx="62">
                  <c:v>89.1066990589484</c:v>
                </c:pt>
                <c:pt idx="63">
                  <c:v>91.4523470442043</c:v>
                </c:pt>
                <c:pt idx="64">
                  <c:v>91.9549858981877</c:v>
                </c:pt>
                <c:pt idx="65">
                  <c:v>89.3300941051632</c:v>
                </c:pt>
                <c:pt idx="66">
                  <c:v>88.7995308704029</c:v>
                </c:pt>
                <c:pt idx="67">
                  <c:v>89.4976403898244</c:v>
                </c:pt>
                <c:pt idx="68">
                  <c:v>91.6198933288654</c:v>
                </c:pt>
                <c:pt idx="69">
                  <c:v>91.2289519979895</c:v>
                </c:pt>
                <c:pt idx="70">
                  <c:v>92.5972466560554</c:v>
                </c:pt>
                <c:pt idx="71">
                  <c:v>92.7647929407165</c:v>
                </c:pt>
                <c:pt idx="72">
                  <c:v>90.8938594286672</c:v>
                </c:pt>
                <c:pt idx="73">
                  <c:v>90.5727290497333</c:v>
                </c:pt>
                <c:pt idx="74">
                  <c:v>91.8293261846919</c:v>
                </c:pt>
                <c:pt idx="75">
                  <c:v>91.6757420904191</c:v>
                </c:pt>
                <c:pt idx="76">
                  <c:v>91.5919689480886</c:v>
                </c:pt>
                <c:pt idx="77">
                  <c:v>90.4610315266259</c:v>
                </c:pt>
                <c:pt idx="78">
                  <c:v>88.4225517299154</c:v>
                </c:pt>
                <c:pt idx="79">
                  <c:v>89.0787746781715</c:v>
                </c:pt>
                <c:pt idx="80">
                  <c:v>86.4957694563123</c:v>
                </c:pt>
                <c:pt idx="81">
                  <c:v>87.5150093546676</c:v>
                </c:pt>
                <c:pt idx="82">
                  <c:v>86.4399206947586</c:v>
                </c:pt>
                <c:pt idx="83">
                  <c:v>86.1187903158247</c:v>
                </c:pt>
                <c:pt idx="84">
                  <c:v>85.4765295579571</c:v>
                </c:pt>
                <c:pt idx="85">
                  <c:v>86.2098237971573</c:v>
                </c:pt>
                <c:pt idx="86">
                  <c:v>85.7976599368909</c:v>
                </c:pt>
                <c:pt idx="87">
                  <c:v>87.0682192622379</c:v>
                </c:pt>
                <c:pt idx="88">
                  <c:v>87.1519924045684</c:v>
                </c:pt>
                <c:pt idx="89">
                  <c:v>86.453882885147</c:v>
                </c:pt>
                <c:pt idx="90">
                  <c:v>84.9180419424199</c:v>
                </c:pt>
                <c:pt idx="91">
                  <c:v>85.1414369886348</c:v>
                </c:pt>
                <c:pt idx="92">
                  <c:v>85.2531345117422</c:v>
                </c:pt>
                <c:pt idx="93">
                  <c:v>83.4380497612465</c:v>
                </c:pt>
                <c:pt idx="94">
                  <c:v>84.5829493730976</c:v>
                </c:pt>
                <c:pt idx="95">
                  <c:v>83.0471084303706</c:v>
                </c:pt>
                <c:pt idx="96">
                  <c:v>82.3489989109491</c:v>
                </c:pt>
                <c:pt idx="97">
                  <c:v>79.4309011197677</c:v>
                </c:pt>
                <c:pt idx="98">
                  <c:v>78.5233587445198</c:v>
                </c:pt>
                <c:pt idx="99">
                  <c:v>79.3052414062718</c:v>
                </c:pt>
                <c:pt idx="100">
                  <c:v>78.8026025522884</c:v>
                </c:pt>
                <c:pt idx="101">
                  <c:v>79.9754265449164</c:v>
                </c:pt>
                <c:pt idx="102">
                  <c:v>79.7799558794784</c:v>
                </c:pt>
                <c:pt idx="103">
                  <c:v>79.4169389293792</c:v>
                </c:pt>
                <c:pt idx="104">
                  <c:v>79.6124095948172</c:v>
                </c:pt>
                <c:pt idx="105">
                  <c:v>79.6124095948172</c:v>
                </c:pt>
                <c:pt idx="106">
                  <c:v>79.7799558794784</c:v>
                </c:pt>
                <c:pt idx="107">
                  <c:v>77.3365725615034</c:v>
                </c:pt>
                <c:pt idx="108">
                  <c:v>76.5340258579766</c:v>
                </c:pt>
                <c:pt idx="109">
                  <c:v>77.8810979866522</c:v>
                </c:pt>
                <c:pt idx="110">
                  <c:v>77.8810979866522</c:v>
                </c:pt>
                <c:pt idx="111">
                  <c:v>79.6403339755941</c:v>
                </c:pt>
                <c:pt idx="112">
                  <c:v>79.277317025495</c:v>
                </c:pt>
                <c:pt idx="113">
                  <c:v>78.8026025522884</c:v>
                </c:pt>
                <c:pt idx="114">
                  <c:v>78.2720393175281</c:v>
                </c:pt>
                <c:pt idx="115">
                  <c:v>79.6403339755941</c:v>
                </c:pt>
                <c:pt idx="116">
                  <c:v>81.6369272011393</c:v>
                </c:pt>
                <c:pt idx="117">
                  <c:v>83.5776716651308</c:v>
                </c:pt>
                <c:pt idx="118">
                  <c:v>83.7139426433219</c:v>
                </c:pt>
                <c:pt idx="119">
                  <c:v>83.1867303342548</c:v>
                </c:pt>
                <c:pt idx="120">
                  <c:v>83.6893691882382</c:v>
                </c:pt>
                <c:pt idx="121">
                  <c:v>85.0051660104437</c:v>
                </c:pt>
                <c:pt idx="122">
                  <c:v>85.0716260366926</c:v>
                </c:pt>
                <c:pt idx="123">
                  <c:v>84.9811510429756</c:v>
                </c:pt>
                <c:pt idx="124">
                  <c:v>85.6893133394767</c:v>
                </c:pt>
                <c:pt idx="125">
                  <c:v>87.2218033565106</c:v>
                </c:pt>
                <c:pt idx="126">
                  <c:v>86.5309541760912</c:v>
                </c:pt>
                <c:pt idx="127">
                  <c:v>88.3387785875848</c:v>
                </c:pt>
                <c:pt idx="128">
                  <c:v>89.8712686046187</c:v>
                </c:pt>
                <c:pt idx="129">
                  <c:v>90.5587668593449</c:v>
                </c:pt>
                <c:pt idx="130">
                  <c:v>90.0561280053615</c:v>
                </c:pt>
                <c:pt idx="131">
                  <c:v>88.6392449247438</c:v>
                </c:pt>
                <c:pt idx="132">
                  <c:v>90.3632961939069</c:v>
                </c:pt>
                <c:pt idx="133">
                  <c:v>91.0614057133283</c:v>
                </c:pt>
                <c:pt idx="134">
                  <c:v>90.6844265728407</c:v>
                </c:pt>
                <c:pt idx="135">
                  <c:v>90.8173466253386</c:v>
                </c:pt>
                <c:pt idx="136">
                  <c:v>92.1783809444026</c:v>
                </c:pt>
                <c:pt idx="137">
                  <c:v>92.9602636061545</c:v>
                </c:pt>
                <c:pt idx="138">
                  <c:v>92.485549132948</c:v>
                </c:pt>
                <c:pt idx="139">
                  <c:v>92.6112088464438</c:v>
                </c:pt>
                <c:pt idx="140">
                  <c:v>92.2588031610399</c:v>
                </c:pt>
                <c:pt idx="141">
                  <c:v>91.0965904331072</c:v>
                </c:pt>
                <c:pt idx="142">
                  <c:v>91.2741894948479</c:v>
                </c:pt>
                <c:pt idx="143">
                  <c:v>90.726313144006</c:v>
                </c:pt>
                <c:pt idx="144">
                  <c:v>91.214989807601</c:v>
                </c:pt>
                <c:pt idx="145">
                  <c:v>91.9829102789646</c:v>
                </c:pt>
                <c:pt idx="146">
                  <c:v>94.2028985507246</c:v>
                </c:pt>
                <c:pt idx="147">
                  <c:v>96.2905252576024</c:v>
                </c:pt>
                <c:pt idx="148">
                  <c:v>96.2134539666583</c:v>
                </c:pt>
                <c:pt idx="149">
                  <c:v>95.6761888805116</c:v>
                </c:pt>
                <c:pt idx="150">
                  <c:v>95.3059115914105</c:v>
                </c:pt>
                <c:pt idx="151">
                  <c:v>95.9900589204434</c:v>
                </c:pt>
                <c:pt idx="152">
                  <c:v>93.7840328390718</c:v>
                </c:pt>
                <c:pt idx="153">
                  <c:v>94.9568568316998</c:v>
                </c:pt>
                <c:pt idx="154">
                  <c:v>94.901008070146</c:v>
                </c:pt>
                <c:pt idx="155">
                  <c:v>92.8558264220491</c:v>
                </c:pt>
                <c:pt idx="156">
                  <c:v>90.1890480578593</c:v>
                </c:pt>
                <c:pt idx="157">
                  <c:v>91.0334813325515</c:v>
                </c:pt>
                <c:pt idx="158">
                  <c:v>92.8485660830471</c:v>
                </c:pt>
                <c:pt idx="159">
                  <c:v>94.0632766468404</c:v>
                </c:pt>
                <c:pt idx="160">
                  <c:v>94.6636508335428</c:v>
                </c:pt>
                <c:pt idx="161">
                  <c:v>94.2727095026668</c:v>
                </c:pt>
                <c:pt idx="162">
                  <c:v>93.4349780793611</c:v>
                </c:pt>
                <c:pt idx="163">
                  <c:v>94.1610119795593</c:v>
                </c:pt>
                <c:pt idx="164">
                  <c:v>93.3651671274189</c:v>
                </c:pt>
                <c:pt idx="165">
                  <c:v>94.0353522660635</c:v>
                </c:pt>
                <c:pt idx="166">
                  <c:v>92.4648850911731</c:v>
                </c:pt>
                <c:pt idx="167">
                  <c:v>91.5780067577002</c:v>
                </c:pt>
                <c:pt idx="168">
                  <c:v>90.4962162464047</c:v>
                </c:pt>
                <c:pt idx="169">
                  <c:v>90.8380106671135</c:v>
                </c:pt>
                <c:pt idx="170">
                  <c:v>92.0460193795203</c:v>
                </c:pt>
                <c:pt idx="171">
                  <c:v>92.3772025355338</c:v>
                </c:pt>
                <c:pt idx="172">
                  <c:v>91.3546117114853</c:v>
                </c:pt>
                <c:pt idx="173">
                  <c:v>90.9078216190556</c:v>
                </c:pt>
                <c:pt idx="174">
                  <c:v>91.5221579961464</c:v>
                </c:pt>
                <c:pt idx="175">
                  <c:v>92.199603473793</c:v>
                </c:pt>
                <c:pt idx="176">
                  <c:v>91.7388511909748</c:v>
                </c:pt>
                <c:pt idx="177">
                  <c:v>89.3652788249421</c:v>
                </c:pt>
                <c:pt idx="178">
                  <c:v>89.6165982519338</c:v>
                </c:pt>
                <c:pt idx="179">
                  <c:v>89.4222445617268</c:v>
                </c:pt>
                <c:pt idx="180">
                  <c:v>90.0561280053615</c:v>
                </c:pt>
                <c:pt idx="181">
                  <c:v>89.2535813018346</c:v>
                </c:pt>
                <c:pt idx="182">
                  <c:v>88.5135852112479</c:v>
                </c:pt>
                <c:pt idx="183">
                  <c:v>89.6165982519338</c:v>
                </c:pt>
                <c:pt idx="184">
                  <c:v>88.4856608304711</c:v>
                </c:pt>
                <c:pt idx="185">
                  <c:v>88.017648208651</c:v>
                </c:pt>
                <c:pt idx="186">
                  <c:v>88.506324872246</c:v>
                </c:pt>
                <c:pt idx="187">
                  <c:v>88.1572701125353</c:v>
                </c:pt>
                <c:pt idx="188">
                  <c:v>88.2689676356427</c:v>
                </c:pt>
                <c:pt idx="189">
                  <c:v>88.3248163971964</c:v>
                </c:pt>
                <c:pt idx="190">
                  <c:v>87.1519924045684</c:v>
                </c:pt>
                <c:pt idx="191">
                  <c:v>86.3701097428165</c:v>
                </c:pt>
                <c:pt idx="192">
                  <c:v>86.7923263801625</c:v>
                </c:pt>
                <c:pt idx="193">
                  <c:v>87.633967216777</c:v>
                </c:pt>
                <c:pt idx="194">
                  <c:v>87.8015135014381</c:v>
                </c:pt>
                <c:pt idx="195">
                  <c:v>87.5150093546676</c:v>
                </c:pt>
                <c:pt idx="196">
                  <c:v>87.7875513110497</c:v>
                </c:pt>
                <c:pt idx="197">
                  <c:v>87.2497277372874</c:v>
                </c:pt>
                <c:pt idx="198">
                  <c:v>85.8328446566697</c:v>
                </c:pt>
                <c:pt idx="199">
                  <c:v>85.288319231521</c:v>
                </c:pt>
                <c:pt idx="200">
                  <c:v>85.38605456424</c:v>
                </c:pt>
                <c:pt idx="201">
                  <c:v>84.4014408980481</c:v>
                </c:pt>
                <c:pt idx="202">
                  <c:v>83.7731423305688</c:v>
                </c:pt>
                <c:pt idx="203">
                  <c:v>83.0962553405378</c:v>
                </c:pt>
                <c:pt idx="204">
                  <c:v>81.790511295412</c:v>
                </c:pt>
                <c:pt idx="205">
                  <c:v>80.3384434950155</c:v>
                </c:pt>
                <c:pt idx="206">
                  <c:v>80.0524978358605</c:v>
                </c:pt>
                <c:pt idx="207">
                  <c:v>79.9408003127531</c:v>
                </c:pt>
                <c:pt idx="208">
                  <c:v>81.1342883471559</c:v>
                </c:pt>
                <c:pt idx="209">
                  <c:v>81.2878724414286</c:v>
                </c:pt>
                <c:pt idx="210">
                  <c:v>81.9373935382983</c:v>
                </c:pt>
                <c:pt idx="211">
                  <c:v>80.6874982547262</c:v>
                </c:pt>
                <c:pt idx="212">
                  <c:v>79.5844852140404</c:v>
                </c:pt>
                <c:pt idx="213">
                  <c:v>79.3052414062718</c:v>
                </c:pt>
                <c:pt idx="214">
                  <c:v>79.9195777833627</c:v>
                </c:pt>
                <c:pt idx="215">
                  <c:v>80.3942922565692</c:v>
                </c:pt>
                <c:pt idx="216">
                  <c:v>79.8637290218089</c:v>
                </c:pt>
                <c:pt idx="217">
                  <c:v>78.2161905559744</c:v>
                </c:pt>
                <c:pt idx="218">
                  <c:v>79.0539219792801</c:v>
                </c:pt>
                <c:pt idx="219">
                  <c:v>80.7014604451146</c:v>
                </c:pt>
                <c:pt idx="220">
                  <c:v>79.8570271704225</c:v>
                </c:pt>
                <c:pt idx="221">
                  <c:v>80.2479685012985</c:v>
                </c:pt>
                <c:pt idx="222">
                  <c:v>81.7207003434699</c:v>
                </c:pt>
                <c:pt idx="223">
                  <c:v>80.4853257379018</c:v>
                </c:pt>
                <c:pt idx="224">
                  <c:v>80.0312753064701</c:v>
                </c:pt>
                <c:pt idx="225">
                  <c:v>80.6528720225629</c:v>
                </c:pt>
                <c:pt idx="226">
                  <c:v>81.2180614894865</c:v>
                </c:pt>
                <c:pt idx="227">
                  <c:v>81.797771634414</c:v>
                </c:pt>
                <c:pt idx="228">
                  <c:v>83.4871966714138</c:v>
                </c:pt>
                <c:pt idx="229">
                  <c:v>82.8829130714026</c:v>
                </c:pt>
                <c:pt idx="230">
                  <c:v>82.865599955321</c:v>
                </c:pt>
                <c:pt idx="231">
                  <c:v>82.7539024322136</c:v>
                </c:pt>
                <c:pt idx="232">
                  <c:v>81.4330792214683</c:v>
                </c:pt>
                <c:pt idx="233">
                  <c:v>80.3496132473262</c:v>
                </c:pt>
                <c:pt idx="234">
                  <c:v>80.2367987489878</c:v>
                </c:pt>
                <c:pt idx="235">
                  <c:v>80.6232721789394</c:v>
                </c:pt>
                <c:pt idx="236">
                  <c:v>79.7073524894585</c:v>
                </c:pt>
                <c:pt idx="237">
                  <c:v>78.7551311049678</c:v>
                </c:pt>
                <c:pt idx="238">
                  <c:v>77.5739297981067</c:v>
                </c:pt>
                <c:pt idx="239">
                  <c:v>80.857836977465</c:v>
                </c:pt>
                <c:pt idx="240">
                  <c:v>81.3035100946637</c:v>
                </c:pt>
                <c:pt idx="241">
                  <c:v>83.2090698388763</c:v>
                </c:pt>
                <c:pt idx="242">
                  <c:v>82.6561670994946</c:v>
                </c:pt>
                <c:pt idx="243">
                  <c:v>82.3462064728715</c:v>
                </c:pt>
                <c:pt idx="244">
                  <c:v>80.6735360643378</c:v>
                </c:pt>
                <c:pt idx="245">
                  <c:v>80.6595738739493</c:v>
                </c:pt>
                <c:pt idx="246">
                  <c:v>79.5275194772556</c:v>
                </c:pt>
                <c:pt idx="247">
                  <c:v>79.72969199408</c:v>
                </c:pt>
                <c:pt idx="248">
                  <c:v>79.1293178073776</c:v>
                </c:pt>
                <c:pt idx="249">
                  <c:v>79.8916534025858</c:v>
                </c:pt>
                <c:pt idx="250">
                  <c:v>79.1767892546983</c:v>
                </c:pt>
                <c:pt idx="251">
                  <c:v>79.1376951216107</c:v>
                </c:pt>
                <c:pt idx="252">
                  <c:v>78.5010192398984</c:v>
                </c:pt>
                <c:pt idx="253">
                  <c:v>79.2493926447181</c:v>
                </c:pt>
                <c:pt idx="254">
                  <c:v>78.9701488369495</c:v>
                </c:pt>
                <c:pt idx="255">
                  <c:v>78.1715115467315</c:v>
                </c:pt>
                <c:pt idx="256">
                  <c:v>77.3270782720393</c:v>
                </c:pt>
                <c:pt idx="257">
                  <c:v>78.1463796040323</c:v>
                </c:pt>
                <c:pt idx="258">
                  <c:v>78.4758872971992</c:v>
                </c:pt>
                <c:pt idx="259">
                  <c:v>78.7858479238223</c:v>
                </c:pt>
                <c:pt idx="260">
                  <c:v>79.1265253692999</c:v>
                </c:pt>
                <c:pt idx="261">
                  <c:v>79.0427522269694</c:v>
                </c:pt>
                <c:pt idx="262">
                  <c:v>78.0989081567116</c:v>
                </c:pt>
                <c:pt idx="263">
                  <c:v>77.518081036553</c:v>
                </c:pt>
                <c:pt idx="264">
                  <c:v>78.5233587445198</c:v>
                </c:pt>
                <c:pt idx="265">
                  <c:v>78.120130686102</c:v>
                </c:pt>
                <c:pt idx="266">
                  <c:v>78.6668900617129</c:v>
                </c:pt>
                <c:pt idx="267">
                  <c:v>78.6590712350954</c:v>
                </c:pt>
                <c:pt idx="268">
                  <c:v>78.8584513138421</c:v>
                </c:pt>
                <c:pt idx="269">
                  <c:v>78.2050208036637</c:v>
                </c:pt>
                <c:pt idx="270">
                  <c:v>77.4443606713021</c:v>
                </c:pt>
                <c:pt idx="271">
                  <c:v>77.9676635670604</c:v>
                </c:pt>
                <c:pt idx="272">
                  <c:v>77.8783055485745</c:v>
                </c:pt>
                <c:pt idx="273">
                  <c:v>80.5216274329117</c:v>
                </c:pt>
                <c:pt idx="274">
                  <c:v>82.3350367205607</c:v>
                </c:pt>
                <c:pt idx="275">
                  <c:v>83.3347295523722</c:v>
                </c:pt>
                <c:pt idx="276">
                  <c:v>84.2741057217056</c:v>
                </c:pt>
                <c:pt idx="277">
                  <c:v>85.7836977465025</c:v>
                </c:pt>
                <c:pt idx="278">
                  <c:v>86.1159978777471</c:v>
                </c:pt>
                <c:pt idx="279">
                  <c:v>86.5348635893999</c:v>
                </c:pt>
                <c:pt idx="280">
                  <c:v>86.2293708637011</c:v>
                </c:pt>
                <c:pt idx="281">
                  <c:v>84.7784200385357</c:v>
                </c:pt>
                <c:pt idx="282">
                  <c:v>84.6974393342828</c:v>
                </c:pt>
                <c:pt idx="283">
                  <c:v>84.2003853564547</c:v>
                </c:pt>
                <c:pt idx="284">
                  <c:v>86.0070927927173</c:v>
                </c:pt>
                <c:pt idx="285">
                  <c:v>86.6521459886627</c:v>
                </c:pt>
                <c:pt idx="286">
                  <c:v>87.6518388204742</c:v>
                </c:pt>
                <c:pt idx="287">
                  <c:v>87.7579514674262</c:v>
                </c:pt>
                <c:pt idx="288">
                  <c:v>88.4141744156823</c:v>
                </c:pt>
                <c:pt idx="289">
                  <c:v>88.8749266985005</c:v>
                </c:pt>
                <c:pt idx="290">
                  <c:v>88.9642847169864</c:v>
                </c:pt>
                <c:pt idx="291">
                  <c:v>89.6512244840971</c:v>
                </c:pt>
                <c:pt idx="292">
                  <c:v>91.9298539554885</c:v>
                </c:pt>
                <c:pt idx="293">
                  <c:v>94.102370779928</c:v>
                </c:pt>
                <c:pt idx="294">
                  <c:v>95.4455334952947</c:v>
                </c:pt>
                <c:pt idx="295">
                  <c:v>93.0635838150289</c:v>
                </c:pt>
                <c:pt idx="296">
                  <c:v>91.0993828711848</c:v>
                </c:pt>
                <c:pt idx="297">
                  <c:v>91.552874815001</c:v>
                </c:pt>
                <c:pt idx="298">
                  <c:v>90.8380106671135</c:v>
                </c:pt>
                <c:pt idx="299">
                  <c:v>91.3183100164754</c:v>
                </c:pt>
                <c:pt idx="300">
                  <c:v>90.5587668593449</c:v>
                </c:pt>
                <c:pt idx="301">
                  <c:v>90.9161989332887</c:v>
                </c:pt>
                <c:pt idx="302">
                  <c:v>91.2987629499316</c:v>
                </c:pt>
                <c:pt idx="303">
                  <c:v>92.1113624305381</c:v>
                </c:pt>
                <c:pt idx="304">
                  <c:v>92.8206417022703</c:v>
                </c:pt>
                <c:pt idx="305">
                  <c:v>93.7812404009941</c:v>
                </c:pt>
                <c:pt idx="306">
                  <c:v>93.6751277540421</c:v>
                </c:pt>
                <c:pt idx="307">
                  <c:v>94.2168607411131</c:v>
                </c:pt>
                <c:pt idx="308">
                  <c:v>95.9464968864315</c:v>
                </c:pt>
                <c:pt idx="309">
                  <c:v>95.2936248638686</c:v>
                </c:pt>
                <c:pt idx="310">
                  <c:v>94.6329340146882</c:v>
                </c:pt>
                <c:pt idx="311">
                  <c:v>94.2922565692106</c:v>
                </c:pt>
                <c:pt idx="312">
                  <c:v>93.4880344028371</c:v>
                </c:pt>
                <c:pt idx="313">
                  <c:v>93.6807126301974</c:v>
                </c:pt>
                <c:pt idx="314">
                  <c:v>92.2359051688029</c:v>
                </c:pt>
                <c:pt idx="315">
                  <c:v>91.605931138477</c:v>
                </c:pt>
              </c:numCache>
            </c:numRef>
          </c:val>
          <c:smooth val="0"/>
        </c:ser>
        <c:ser>
          <c:idx val="1"/>
          <c:order val="1"/>
          <c:tx>
            <c:strRef>
              <c:f>"Pd"</c:f>
              <c:strCache>
                <c:ptCount val="1"/>
                <c:pt idx="0">
                  <c:v>Pd</c:v>
                </c:pt>
              </c:strCache>
            </c:strRef>
          </c:tx>
          <c:spPr>
            <a:ln w="28575" cap="rnd">
              <a:solidFill>
                <a:schemeClr val="accent2"/>
              </a:solidFill>
              <a:round/>
            </a:ln>
            <a:effectLst/>
          </c:spPr>
          <c:marker>
            <c:symbol val="none"/>
          </c:marker>
          <c:dLbls>
            <c:delete val="1"/>
          </c:dLbls>
          <c:cat>
            <c:numRef>
              <c:f>AfterAug2011!$A$3:$A$318</c:f>
              <c:numCache>
                <c:formatCode>dd/mm/yyyy</c:formatCode>
                <c:ptCount val="316"/>
                <c:pt idx="0" c:formatCode="dd/mm/yyyy">
                  <c:v>40756</c:v>
                </c:pt>
                <c:pt idx="1" c:formatCode="dd/mm/yyyy">
                  <c:v>40757</c:v>
                </c:pt>
                <c:pt idx="2" c:formatCode="dd/mm/yyyy">
                  <c:v>40758</c:v>
                </c:pt>
                <c:pt idx="3" c:formatCode="dd/mm/yyyy">
                  <c:v>40759</c:v>
                </c:pt>
                <c:pt idx="4" c:formatCode="dd/mm/yyyy">
                  <c:v>40760</c:v>
                </c:pt>
                <c:pt idx="5" c:formatCode="dd/mm/yyyy">
                  <c:v>40763</c:v>
                </c:pt>
                <c:pt idx="6" c:formatCode="dd/mm/yyyy">
                  <c:v>40764</c:v>
                </c:pt>
                <c:pt idx="7" c:formatCode="dd/mm/yyyy">
                  <c:v>40765</c:v>
                </c:pt>
                <c:pt idx="8" c:formatCode="dd/mm/yyyy">
                  <c:v>40766</c:v>
                </c:pt>
                <c:pt idx="9" c:formatCode="dd/mm/yyyy">
                  <c:v>40767</c:v>
                </c:pt>
                <c:pt idx="10" c:formatCode="dd/mm/yyyy">
                  <c:v>40770</c:v>
                </c:pt>
                <c:pt idx="11" c:formatCode="dd/mm/yyyy">
                  <c:v>40771</c:v>
                </c:pt>
                <c:pt idx="12" c:formatCode="dd/mm/yyyy">
                  <c:v>40772</c:v>
                </c:pt>
                <c:pt idx="13" c:formatCode="dd/mm/yyyy">
                  <c:v>40773</c:v>
                </c:pt>
                <c:pt idx="14" c:formatCode="dd/mm/yyyy">
                  <c:v>40774</c:v>
                </c:pt>
                <c:pt idx="15" c:formatCode="dd/mm/yyyy">
                  <c:v>40777</c:v>
                </c:pt>
                <c:pt idx="16" c:formatCode="dd/mm/yyyy">
                  <c:v>40778</c:v>
                </c:pt>
                <c:pt idx="17" c:formatCode="dd/mm/yyyy">
                  <c:v>40779</c:v>
                </c:pt>
                <c:pt idx="18" c:formatCode="dd/mm/yyyy">
                  <c:v>40780</c:v>
                </c:pt>
                <c:pt idx="19" c:formatCode="dd/mm/yyyy">
                  <c:v>40781</c:v>
                </c:pt>
                <c:pt idx="20" c:formatCode="dd/mm/yyyy">
                  <c:v>40784</c:v>
                </c:pt>
                <c:pt idx="21" c:formatCode="dd/mm/yyyy">
                  <c:v>40785</c:v>
                </c:pt>
                <c:pt idx="22" c:formatCode="dd/mm/yyyy">
                  <c:v>40786</c:v>
                </c:pt>
                <c:pt idx="23" c:formatCode="dd/mm/yyyy">
                  <c:v>40787</c:v>
                </c:pt>
                <c:pt idx="24" c:formatCode="dd/mm/yyyy">
                  <c:v>40788</c:v>
                </c:pt>
                <c:pt idx="25" c:formatCode="dd/mm/yyyy">
                  <c:v>40791</c:v>
                </c:pt>
                <c:pt idx="26" c:formatCode="dd/mm/yyyy">
                  <c:v>40792</c:v>
                </c:pt>
                <c:pt idx="27" c:formatCode="dd/mm/yyyy">
                  <c:v>40793</c:v>
                </c:pt>
                <c:pt idx="28" c:formatCode="dd/mm/yyyy">
                  <c:v>40794</c:v>
                </c:pt>
                <c:pt idx="29" c:formatCode="dd/mm/yyyy">
                  <c:v>40795</c:v>
                </c:pt>
                <c:pt idx="30" c:formatCode="dd/mm/yyyy">
                  <c:v>40798</c:v>
                </c:pt>
                <c:pt idx="31" c:formatCode="dd/mm/yyyy">
                  <c:v>40799</c:v>
                </c:pt>
                <c:pt idx="32" c:formatCode="dd/mm/yyyy">
                  <c:v>40800</c:v>
                </c:pt>
                <c:pt idx="33" c:formatCode="dd/mm/yyyy">
                  <c:v>40801</c:v>
                </c:pt>
                <c:pt idx="34" c:formatCode="dd/mm/yyyy">
                  <c:v>40802</c:v>
                </c:pt>
                <c:pt idx="35" c:formatCode="dd/mm/yyyy">
                  <c:v>40805</c:v>
                </c:pt>
                <c:pt idx="36" c:formatCode="dd/mm/yyyy">
                  <c:v>40806</c:v>
                </c:pt>
                <c:pt idx="37" c:formatCode="dd/mm/yyyy">
                  <c:v>40807</c:v>
                </c:pt>
                <c:pt idx="38" c:formatCode="dd/mm/yyyy">
                  <c:v>40808</c:v>
                </c:pt>
                <c:pt idx="39" c:formatCode="dd/mm/yyyy">
                  <c:v>40809</c:v>
                </c:pt>
                <c:pt idx="40" c:formatCode="dd/mm/yyyy">
                  <c:v>40812</c:v>
                </c:pt>
                <c:pt idx="41" c:formatCode="dd/mm/yyyy">
                  <c:v>40813</c:v>
                </c:pt>
                <c:pt idx="42" c:formatCode="dd/mm/yyyy">
                  <c:v>40814</c:v>
                </c:pt>
                <c:pt idx="43" c:formatCode="dd/mm/yyyy">
                  <c:v>40815</c:v>
                </c:pt>
                <c:pt idx="44" c:formatCode="dd/mm/yyyy">
                  <c:v>40816</c:v>
                </c:pt>
                <c:pt idx="45" c:formatCode="dd/mm/yyyy">
                  <c:v>40819</c:v>
                </c:pt>
                <c:pt idx="46" c:formatCode="dd/mm/yyyy">
                  <c:v>40820</c:v>
                </c:pt>
                <c:pt idx="47" c:formatCode="dd/mm/yyyy">
                  <c:v>40821</c:v>
                </c:pt>
                <c:pt idx="48" c:formatCode="dd/mm/yyyy">
                  <c:v>40822</c:v>
                </c:pt>
                <c:pt idx="49" c:formatCode="dd/mm/yyyy">
                  <c:v>40823</c:v>
                </c:pt>
                <c:pt idx="50" c:formatCode="dd/mm/yyyy">
                  <c:v>40826</c:v>
                </c:pt>
                <c:pt idx="51" c:formatCode="dd/mm/yyyy">
                  <c:v>40827</c:v>
                </c:pt>
                <c:pt idx="52" c:formatCode="dd/mm/yyyy">
                  <c:v>40828</c:v>
                </c:pt>
                <c:pt idx="53" c:formatCode="dd/mm/yyyy">
                  <c:v>40829</c:v>
                </c:pt>
                <c:pt idx="54" c:formatCode="dd/mm/yyyy">
                  <c:v>40830</c:v>
                </c:pt>
                <c:pt idx="55" c:formatCode="dd/mm/yyyy">
                  <c:v>40833</c:v>
                </c:pt>
                <c:pt idx="56" c:formatCode="dd/mm/yyyy">
                  <c:v>40834</c:v>
                </c:pt>
                <c:pt idx="57" c:formatCode="dd/mm/yyyy">
                  <c:v>40835</c:v>
                </c:pt>
                <c:pt idx="58" c:formatCode="dd/mm/yyyy">
                  <c:v>40836</c:v>
                </c:pt>
                <c:pt idx="59" c:formatCode="dd/mm/yyyy">
                  <c:v>40837</c:v>
                </c:pt>
                <c:pt idx="60" c:formatCode="dd/mm/yyyy">
                  <c:v>40840</c:v>
                </c:pt>
                <c:pt idx="61" c:formatCode="dd/mm/yyyy">
                  <c:v>40841</c:v>
                </c:pt>
                <c:pt idx="62" c:formatCode="dd/mm/yyyy">
                  <c:v>40842</c:v>
                </c:pt>
                <c:pt idx="63" c:formatCode="dd/mm/yyyy">
                  <c:v>40843</c:v>
                </c:pt>
                <c:pt idx="64" c:formatCode="dd/mm/yyyy">
                  <c:v>40844</c:v>
                </c:pt>
                <c:pt idx="65" c:formatCode="dd/mm/yyyy">
                  <c:v>40847</c:v>
                </c:pt>
                <c:pt idx="66" c:formatCode="dd/mm/yyyy">
                  <c:v>40848</c:v>
                </c:pt>
                <c:pt idx="67" c:formatCode="dd/mm/yyyy">
                  <c:v>40849</c:v>
                </c:pt>
                <c:pt idx="68" c:formatCode="dd/mm/yyyy">
                  <c:v>40850</c:v>
                </c:pt>
                <c:pt idx="69" c:formatCode="dd/mm/yyyy">
                  <c:v>40851</c:v>
                </c:pt>
                <c:pt idx="70" c:formatCode="dd/mm/yyyy">
                  <c:v>40854</c:v>
                </c:pt>
                <c:pt idx="71" c:formatCode="dd/mm/yyyy">
                  <c:v>40855</c:v>
                </c:pt>
                <c:pt idx="72" c:formatCode="dd/mm/yyyy">
                  <c:v>40856</c:v>
                </c:pt>
                <c:pt idx="73" c:formatCode="dd/mm/yyyy">
                  <c:v>40857</c:v>
                </c:pt>
                <c:pt idx="74" c:formatCode="dd/mm/yyyy">
                  <c:v>40858</c:v>
                </c:pt>
                <c:pt idx="75" c:formatCode="dd/mm/yyyy">
                  <c:v>40861</c:v>
                </c:pt>
                <c:pt idx="76" c:formatCode="dd/mm/yyyy">
                  <c:v>40862</c:v>
                </c:pt>
                <c:pt idx="77" c:formatCode="dd/mm/yyyy">
                  <c:v>40863</c:v>
                </c:pt>
                <c:pt idx="78" c:formatCode="dd/mm/yyyy">
                  <c:v>40864</c:v>
                </c:pt>
                <c:pt idx="79" c:formatCode="dd/mm/yyyy">
                  <c:v>40865</c:v>
                </c:pt>
                <c:pt idx="80" c:formatCode="dd/mm/yyyy">
                  <c:v>40868</c:v>
                </c:pt>
                <c:pt idx="81" c:formatCode="dd/mm/yyyy">
                  <c:v>40869</c:v>
                </c:pt>
                <c:pt idx="82" c:formatCode="dd/mm/yyyy">
                  <c:v>40870</c:v>
                </c:pt>
                <c:pt idx="83" c:formatCode="dd/mm/yyyy">
                  <c:v>40871</c:v>
                </c:pt>
                <c:pt idx="84" c:formatCode="dd/mm/yyyy">
                  <c:v>40872</c:v>
                </c:pt>
                <c:pt idx="85" c:formatCode="dd/mm/yyyy">
                  <c:v>40875</c:v>
                </c:pt>
                <c:pt idx="86" c:formatCode="dd/mm/yyyy">
                  <c:v>40876</c:v>
                </c:pt>
                <c:pt idx="87" c:formatCode="dd/mm/yyyy">
                  <c:v>40877</c:v>
                </c:pt>
                <c:pt idx="88" c:formatCode="dd/mm/yyyy">
                  <c:v>40878</c:v>
                </c:pt>
                <c:pt idx="89" c:formatCode="dd/mm/yyyy">
                  <c:v>40879</c:v>
                </c:pt>
                <c:pt idx="90" c:formatCode="dd/mm/yyyy">
                  <c:v>40882</c:v>
                </c:pt>
                <c:pt idx="91" c:formatCode="dd/mm/yyyy">
                  <c:v>40883</c:v>
                </c:pt>
                <c:pt idx="92" c:formatCode="dd/mm/yyyy">
                  <c:v>40884</c:v>
                </c:pt>
                <c:pt idx="93" c:formatCode="dd/mm/yyyy">
                  <c:v>40885</c:v>
                </c:pt>
                <c:pt idx="94" c:formatCode="dd/mm/yyyy">
                  <c:v>40886</c:v>
                </c:pt>
                <c:pt idx="95" c:formatCode="dd/mm/yyyy">
                  <c:v>40889</c:v>
                </c:pt>
                <c:pt idx="96" c:formatCode="dd/mm/yyyy">
                  <c:v>40890</c:v>
                </c:pt>
                <c:pt idx="97" c:formatCode="dd/mm/yyyy">
                  <c:v>40891</c:v>
                </c:pt>
                <c:pt idx="98" c:formatCode="dd/mm/yyyy">
                  <c:v>40892</c:v>
                </c:pt>
                <c:pt idx="99" c:formatCode="dd/mm/yyyy">
                  <c:v>40893</c:v>
                </c:pt>
                <c:pt idx="100" c:formatCode="dd/mm/yyyy">
                  <c:v>40896</c:v>
                </c:pt>
                <c:pt idx="101" c:formatCode="dd/mm/yyyy">
                  <c:v>40897</c:v>
                </c:pt>
                <c:pt idx="102" c:formatCode="dd/mm/yyyy">
                  <c:v>40898</c:v>
                </c:pt>
                <c:pt idx="103" c:formatCode="dd/mm/yyyy">
                  <c:v>40899</c:v>
                </c:pt>
                <c:pt idx="104" c:formatCode="dd/mm/yyyy">
                  <c:v>40900</c:v>
                </c:pt>
                <c:pt idx="105" c:formatCode="dd/mm/yyyy">
                  <c:v>40903</c:v>
                </c:pt>
                <c:pt idx="106" c:formatCode="dd/mm/yyyy">
                  <c:v>40904</c:v>
                </c:pt>
                <c:pt idx="107" c:formatCode="dd/mm/yyyy">
                  <c:v>40905</c:v>
                </c:pt>
                <c:pt idx="108" c:formatCode="dd/mm/yyyy">
                  <c:v>40906</c:v>
                </c:pt>
                <c:pt idx="109" c:formatCode="dd/mm/yyyy">
                  <c:v>40907</c:v>
                </c:pt>
                <c:pt idx="110" c:formatCode="dd/mm/yyyy">
                  <c:v>40910</c:v>
                </c:pt>
                <c:pt idx="111" c:formatCode="dd/mm/yyyy">
                  <c:v>40911</c:v>
                </c:pt>
                <c:pt idx="112" c:formatCode="dd/mm/yyyy">
                  <c:v>40912</c:v>
                </c:pt>
                <c:pt idx="113" c:formatCode="dd/mm/yyyy">
                  <c:v>40913</c:v>
                </c:pt>
                <c:pt idx="114" c:formatCode="dd/mm/yyyy">
                  <c:v>40914</c:v>
                </c:pt>
                <c:pt idx="115" c:formatCode="dd/mm/yyyy">
                  <c:v>40917</c:v>
                </c:pt>
                <c:pt idx="116" c:formatCode="dd/mm/yyyy">
                  <c:v>40918</c:v>
                </c:pt>
                <c:pt idx="117" c:formatCode="dd/mm/yyyy">
                  <c:v>40919</c:v>
                </c:pt>
                <c:pt idx="118" c:formatCode="dd/mm/yyyy">
                  <c:v>40920</c:v>
                </c:pt>
                <c:pt idx="119" c:formatCode="dd/mm/yyyy">
                  <c:v>40921</c:v>
                </c:pt>
                <c:pt idx="120" c:formatCode="dd/mm/yyyy">
                  <c:v>40924</c:v>
                </c:pt>
                <c:pt idx="121" c:formatCode="dd/mm/yyyy">
                  <c:v>40925</c:v>
                </c:pt>
                <c:pt idx="122" c:formatCode="dd/mm/yyyy">
                  <c:v>40926</c:v>
                </c:pt>
                <c:pt idx="123" c:formatCode="dd/mm/yyyy">
                  <c:v>40927</c:v>
                </c:pt>
                <c:pt idx="124" c:formatCode="dd/mm/yyyy">
                  <c:v>40928</c:v>
                </c:pt>
                <c:pt idx="125" c:formatCode="dd/mm/yyyy">
                  <c:v>40931</c:v>
                </c:pt>
                <c:pt idx="126" c:formatCode="dd/mm/yyyy">
                  <c:v>40932</c:v>
                </c:pt>
                <c:pt idx="127" c:formatCode="dd/mm/yyyy">
                  <c:v>40933</c:v>
                </c:pt>
                <c:pt idx="128" c:formatCode="dd/mm/yyyy">
                  <c:v>40934</c:v>
                </c:pt>
                <c:pt idx="129" c:formatCode="dd/mm/yyyy">
                  <c:v>40935</c:v>
                </c:pt>
                <c:pt idx="130" c:formatCode="dd/mm/yyyy">
                  <c:v>40938</c:v>
                </c:pt>
                <c:pt idx="131" c:formatCode="dd/mm/yyyy">
                  <c:v>40939</c:v>
                </c:pt>
                <c:pt idx="132" c:formatCode="dd/mm/yyyy">
                  <c:v>40940</c:v>
                </c:pt>
                <c:pt idx="133" c:formatCode="dd/mm/yyyy">
                  <c:v>40941</c:v>
                </c:pt>
                <c:pt idx="134" c:formatCode="dd/mm/yyyy">
                  <c:v>40942</c:v>
                </c:pt>
                <c:pt idx="135" c:formatCode="dd/mm/yyyy">
                  <c:v>40945</c:v>
                </c:pt>
                <c:pt idx="136" c:formatCode="dd/mm/yyyy">
                  <c:v>40946</c:v>
                </c:pt>
                <c:pt idx="137" c:formatCode="dd/mm/yyyy">
                  <c:v>40947</c:v>
                </c:pt>
                <c:pt idx="138" c:formatCode="dd/mm/yyyy">
                  <c:v>40948</c:v>
                </c:pt>
                <c:pt idx="139" c:formatCode="dd/mm/yyyy">
                  <c:v>40949</c:v>
                </c:pt>
                <c:pt idx="140" c:formatCode="dd/mm/yyyy">
                  <c:v>40952</c:v>
                </c:pt>
                <c:pt idx="141" c:formatCode="dd/mm/yyyy">
                  <c:v>40953</c:v>
                </c:pt>
                <c:pt idx="142" c:formatCode="dd/mm/yyyy">
                  <c:v>40954</c:v>
                </c:pt>
                <c:pt idx="143" c:formatCode="dd/mm/yyyy">
                  <c:v>40955</c:v>
                </c:pt>
                <c:pt idx="144" c:formatCode="dd/mm/yyyy">
                  <c:v>40956</c:v>
                </c:pt>
                <c:pt idx="145" c:formatCode="dd/mm/yyyy">
                  <c:v>40959</c:v>
                </c:pt>
                <c:pt idx="146" c:formatCode="dd/mm/yyyy">
                  <c:v>40960</c:v>
                </c:pt>
                <c:pt idx="147" c:formatCode="dd/mm/yyyy">
                  <c:v>40961</c:v>
                </c:pt>
                <c:pt idx="148" c:formatCode="dd/mm/yyyy">
                  <c:v>40962</c:v>
                </c:pt>
                <c:pt idx="149" c:formatCode="dd/mm/yyyy">
                  <c:v>40963</c:v>
                </c:pt>
                <c:pt idx="150" c:formatCode="dd/mm/yyyy">
                  <c:v>40966</c:v>
                </c:pt>
                <c:pt idx="151" c:formatCode="dd/mm/yyyy">
                  <c:v>40967</c:v>
                </c:pt>
                <c:pt idx="152" c:formatCode="dd/mm/yyyy">
                  <c:v>40968</c:v>
                </c:pt>
                <c:pt idx="153" c:formatCode="dd/mm/yyyy">
                  <c:v>40969</c:v>
                </c:pt>
                <c:pt idx="154" c:formatCode="dd/mm/yyyy">
                  <c:v>40970</c:v>
                </c:pt>
                <c:pt idx="155" c:formatCode="dd/mm/yyyy">
                  <c:v>40973</c:v>
                </c:pt>
                <c:pt idx="156" c:formatCode="dd/mm/yyyy">
                  <c:v>40974</c:v>
                </c:pt>
                <c:pt idx="157" c:formatCode="dd/mm/yyyy">
                  <c:v>40975</c:v>
                </c:pt>
                <c:pt idx="158" c:formatCode="dd/mm/yyyy">
                  <c:v>40976</c:v>
                </c:pt>
                <c:pt idx="159" c:formatCode="dd/mm/yyyy">
                  <c:v>40977</c:v>
                </c:pt>
                <c:pt idx="160" c:formatCode="dd/mm/yyyy">
                  <c:v>40980</c:v>
                </c:pt>
                <c:pt idx="161" c:formatCode="dd/mm/yyyy">
                  <c:v>40981</c:v>
                </c:pt>
                <c:pt idx="162" c:formatCode="dd/mm/yyyy">
                  <c:v>40982</c:v>
                </c:pt>
                <c:pt idx="163" c:formatCode="dd/mm/yyyy">
                  <c:v>40983</c:v>
                </c:pt>
                <c:pt idx="164" c:formatCode="dd/mm/yyyy">
                  <c:v>40984</c:v>
                </c:pt>
                <c:pt idx="165" c:formatCode="dd/mm/yyyy">
                  <c:v>40987</c:v>
                </c:pt>
                <c:pt idx="166" c:formatCode="dd/mm/yyyy">
                  <c:v>40988</c:v>
                </c:pt>
                <c:pt idx="167" c:formatCode="dd/mm/yyyy">
                  <c:v>40989</c:v>
                </c:pt>
                <c:pt idx="168" c:formatCode="dd/mm/yyyy">
                  <c:v>40990</c:v>
                </c:pt>
                <c:pt idx="169" c:formatCode="dd/mm/yyyy">
                  <c:v>40991</c:v>
                </c:pt>
                <c:pt idx="170" c:formatCode="dd/mm/yyyy">
                  <c:v>40994</c:v>
                </c:pt>
                <c:pt idx="171" c:formatCode="dd/mm/yyyy">
                  <c:v>40995</c:v>
                </c:pt>
                <c:pt idx="172" c:formatCode="dd/mm/yyyy">
                  <c:v>40996</c:v>
                </c:pt>
                <c:pt idx="173" c:formatCode="dd/mm/yyyy">
                  <c:v>40997</c:v>
                </c:pt>
                <c:pt idx="174" c:formatCode="dd/mm/yyyy">
                  <c:v>40998</c:v>
                </c:pt>
                <c:pt idx="175" c:formatCode="dd/mm/yyyy">
                  <c:v>41001</c:v>
                </c:pt>
                <c:pt idx="176" c:formatCode="dd/mm/yyyy">
                  <c:v>41002</c:v>
                </c:pt>
                <c:pt idx="177" c:formatCode="dd/mm/yyyy">
                  <c:v>41003</c:v>
                </c:pt>
                <c:pt idx="178" c:formatCode="dd/mm/yyyy">
                  <c:v>41004</c:v>
                </c:pt>
                <c:pt idx="179" c:formatCode="dd/mm/yyyy">
                  <c:v>41005</c:v>
                </c:pt>
                <c:pt idx="180" c:formatCode="dd/mm/yyyy">
                  <c:v>41008</c:v>
                </c:pt>
                <c:pt idx="181" c:formatCode="dd/mm/yyyy">
                  <c:v>41009</c:v>
                </c:pt>
                <c:pt idx="182" c:formatCode="dd/mm/yyyy">
                  <c:v>41010</c:v>
                </c:pt>
                <c:pt idx="183" c:formatCode="dd/mm/yyyy">
                  <c:v>41011</c:v>
                </c:pt>
                <c:pt idx="184" c:formatCode="dd/mm/yyyy">
                  <c:v>41012</c:v>
                </c:pt>
                <c:pt idx="185" c:formatCode="dd/mm/yyyy">
                  <c:v>41015</c:v>
                </c:pt>
                <c:pt idx="186" c:formatCode="dd/mm/yyyy">
                  <c:v>41016</c:v>
                </c:pt>
                <c:pt idx="187" c:formatCode="dd/mm/yyyy">
                  <c:v>41017</c:v>
                </c:pt>
                <c:pt idx="188" c:formatCode="dd/mm/yyyy">
                  <c:v>41018</c:v>
                </c:pt>
                <c:pt idx="189" c:formatCode="dd/mm/yyyy">
                  <c:v>41019</c:v>
                </c:pt>
                <c:pt idx="190" c:formatCode="dd/mm/yyyy">
                  <c:v>41022</c:v>
                </c:pt>
                <c:pt idx="191" c:formatCode="dd/mm/yyyy">
                  <c:v>41023</c:v>
                </c:pt>
                <c:pt idx="192" c:formatCode="dd/mm/yyyy">
                  <c:v>41024</c:v>
                </c:pt>
                <c:pt idx="193" c:formatCode="dd/mm/yyyy">
                  <c:v>41025</c:v>
                </c:pt>
                <c:pt idx="194" c:formatCode="dd/mm/yyyy">
                  <c:v>41026</c:v>
                </c:pt>
                <c:pt idx="195" c:formatCode="dd/mm/yyyy">
                  <c:v>41029</c:v>
                </c:pt>
                <c:pt idx="196" c:formatCode="dd/mm/yyyy">
                  <c:v>41030</c:v>
                </c:pt>
                <c:pt idx="197" c:formatCode="dd/mm/yyyy">
                  <c:v>41031</c:v>
                </c:pt>
                <c:pt idx="198" c:formatCode="dd/mm/yyyy">
                  <c:v>41032</c:v>
                </c:pt>
                <c:pt idx="199" c:formatCode="dd/mm/yyyy">
                  <c:v>41033</c:v>
                </c:pt>
                <c:pt idx="200" c:formatCode="dd/mm/yyyy">
                  <c:v>41036</c:v>
                </c:pt>
                <c:pt idx="201" c:formatCode="dd/mm/yyyy">
                  <c:v>41037</c:v>
                </c:pt>
                <c:pt idx="202" c:formatCode="dd/mm/yyyy">
                  <c:v>41038</c:v>
                </c:pt>
                <c:pt idx="203" c:formatCode="dd/mm/yyyy">
                  <c:v>41039</c:v>
                </c:pt>
                <c:pt idx="204" c:formatCode="dd/mm/yyyy">
                  <c:v>41040</c:v>
                </c:pt>
                <c:pt idx="205" c:formatCode="dd/mm/yyyy">
                  <c:v>41043</c:v>
                </c:pt>
                <c:pt idx="206" c:formatCode="dd/mm/yyyy">
                  <c:v>41044</c:v>
                </c:pt>
                <c:pt idx="207" c:formatCode="dd/mm/yyyy">
                  <c:v>41045</c:v>
                </c:pt>
                <c:pt idx="208" c:formatCode="dd/mm/yyyy">
                  <c:v>41046</c:v>
                </c:pt>
                <c:pt idx="209" c:formatCode="dd/mm/yyyy">
                  <c:v>41047</c:v>
                </c:pt>
                <c:pt idx="210" c:formatCode="dd/mm/yyyy">
                  <c:v>41050</c:v>
                </c:pt>
                <c:pt idx="211" c:formatCode="dd/mm/yyyy">
                  <c:v>41051</c:v>
                </c:pt>
                <c:pt idx="212" c:formatCode="dd/mm/yyyy">
                  <c:v>41052</c:v>
                </c:pt>
                <c:pt idx="213" c:formatCode="dd/mm/yyyy">
                  <c:v>41053</c:v>
                </c:pt>
                <c:pt idx="214" c:formatCode="dd/mm/yyyy">
                  <c:v>41054</c:v>
                </c:pt>
                <c:pt idx="215" c:formatCode="dd/mm/yyyy">
                  <c:v>41057</c:v>
                </c:pt>
                <c:pt idx="216" c:formatCode="dd/mm/yyyy">
                  <c:v>41058</c:v>
                </c:pt>
                <c:pt idx="217" c:formatCode="dd/mm/yyyy">
                  <c:v>41059</c:v>
                </c:pt>
                <c:pt idx="218" c:formatCode="dd/mm/yyyy">
                  <c:v>41060</c:v>
                </c:pt>
                <c:pt idx="219" c:formatCode="dd/mm/yyyy">
                  <c:v>41061</c:v>
                </c:pt>
                <c:pt idx="220" c:formatCode="dd/mm/yyyy">
                  <c:v>41064</c:v>
                </c:pt>
                <c:pt idx="221" c:formatCode="dd/mm/yyyy">
                  <c:v>41065</c:v>
                </c:pt>
                <c:pt idx="222" c:formatCode="dd/mm/yyyy">
                  <c:v>41066</c:v>
                </c:pt>
                <c:pt idx="223" c:formatCode="dd/mm/yyyy">
                  <c:v>41067</c:v>
                </c:pt>
                <c:pt idx="224" c:formatCode="dd/mm/yyyy">
                  <c:v>41068</c:v>
                </c:pt>
                <c:pt idx="225" c:formatCode="dd/mm/yyyy">
                  <c:v>41071</c:v>
                </c:pt>
                <c:pt idx="226" c:formatCode="dd/mm/yyyy">
                  <c:v>41072</c:v>
                </c:pt>
                <c:pt idx="227" c:formatCode="dd/mm/yyyy">
                  <c:v>41073</c:v>
                </c:pt>
                <c:pt idx="228" c:formatCode="dd/mm/yyyy">
                  <c:v>41074</c:v>
                </c:pt>
                <c:pt idx="229" c:formatCode="dd/mm/yyyy">
                  <c:v>41075</c:v>
                </c:pt>
                <c:pt idx="230" c:formatCode="dd/mm/yyyy">
                  <c:v>41078</c:v>
                </c:pt>
                <c:pt idx="231" c:formatCode="dd/mm/yyyy">
                  <c:v>41079</c:v>
                </c:pt>
                <c:pt idx="232" c:formatCode="dd/mm/yyyy">
                  <c:v>41080</c:v>
                </c:pt>
                <c:pt idx="233" c:formatCode="dd/mm/yyyy">
                  <c:v>41081</c:v>
                </c:pt>
                <c:pt idx="234" c:formatCode="dd/mm/yyyy">
                  <c:v>41082</c:v>
                </c:pt>
                <c:pt idx="235" c:formatCode="dd/mm/yyyy">
                  <c:v>41085</c:v>
                </c:pt>
                <c:pt idx="236" c:formatCode="dd/mm/yyyy">
                  <c:v>41086</c:v>
                </c:pt>
                <c:pt idx="237" c:formatCode="dd/mm/yyyy">
                  <c:v>41087</c:v>
                </c:pt>
                <c:pt idx="238" c:formatCode="dd/mm/yyyy">
                  <c:v>41088</c:v>
                </c:pt>
                <c:pt idx="239" c:formatCode="dd/mm/yyyy">
                  <c:v>41089</c:v>
                </c:pt>
                <c:pt idx="240" c:formatCode="dd/mm/yyyy">
                  <c:v>41092</c:v>
                </c:pt>
                <c:pt idx="241" c:formatCode="dd/mm/yyyy">
                  <c:v>41093</c:v>
                </c:pt>
                <c:pt idx="242" c:formatCode="dd/mm/yyyy">
                  <c:v>41094</c:v>
                </c:pt>
                <c:pt idx="243" c:formatCode="dd/mm/yyyy">
                  <c:v>41095</c:v>
                </c:pt>
                <c:pt idx="244" c:formatCode="dd/mm/yyyy">
                  <c:v>41096</c:v>
                </c:pt>
                <c:pt idx="245" c:formatCode="dd/mm/yyyy">
                  <c:v>41099</c:v>
                </c:pt>
                <c:pt idx="246" c:formatCode="dd/mm/yyyy">
                  <c:v>41100</c:v>
                </c:pt>
                <c:pt idx="247" c:formatCode="dd/mm/yyyy">
                  <c:v>41101</c:v>
                </c:pt>
                <c:pt idx="248" c:formatCode="dd/mm/yyyy">
                  <c:v>41102</c:v>
                </c:pt>
                <c:pt idx="249" c:formatCode="dd/mm/yyyy">
                  <c:v>41103</c:v>
                </c:pt>
                <c:pt idx="250" c:formatCode="dd/mm/yyyy">
                  <c:v>41106</c:v>
                </c:pt>
                <c:pt idx="251" c:formatCode="dd/mm/yyyy">
                  <c:v>41107</c:v>
                </c:pt>
                <c:pt idx="252" c:formatCode="dd/mm/yyyy">
                  <c:v>41108</c:v>
                </c:pt>
                <c:pt idx="253" c:formatCode="dd/mm/yyyy">
                  <c:v>41109</c:v>
                </c:pt>
                <c:pt idx="254" c:formatCode="dd/mm/yyyy">
                  <c:v>41110</c:v>
                </c:pt>
                <c:pt idx="255" c:formatCode="dd/mm/yyyy">
                  <c:v>41113</c:v>
                </c:pt>
                <c:pt idx="256" c:formatCode="dd/mm/yyyy">
                  <c:v>41114</c:v>
                </c:pt>
                <c:pt idx="257" c:formatCode="dd/mm/yyyy">
                  <c:v>41115</c:v>
                </c:pt>
                <c:pt idx="258" c:formatCode="dd/mm/yyyy">
                  <c:v>41116</c:v>
                </c:pt>
                <c:pt idx="259" c:formatCode="dd/mm/yyyy">
                  <c:v>41117</c:v>
                </c:pt>
                <c:pt idx="260" c:formatCode="dd/mm/yyyy">
                  <c:v>41120</c:v>
                </c:pt>
                <c:pt idx="261" c:formatCode="dd/mm/yyyy">
                  <c:v>41121</c:v>
                </c:pt>
                <c:pt idx="262" c:formatCode="dd/mm/yyyy">
                  <c:v>41122</c:v>
                </c:pt>
                <c:pt idx="263" c:formatCode="dd/mm/yyyy">
                  <c:v>41123</c:v>
                </c:pt>
                <c:pt idx="264" c:formatCode="dd/mm/yyyy">
                  <c:v>41124</c:v>
                </c:pt>
                <c:pt idx="265" c:formatCode="dd/mm/yyyy">
                  <c:v>41127</c:v>
                </c:pt>
                <c:pt idx="266" c:formatCode="dd/mm/yyyy">
                  <c:v>41128</c:v>
                </c:pt>
                <c:pt idx="267" c:formatCode="dd/mm/yyyy">
                  <c:v>41129</c:v>
                </c:pt>
                <c:pt idx="268" c:formatCode="dd/mm/yyyy">
                  <c:v>41130</c:v>
                </c:pt>
                <c:pt idx="269" c:formatCode="dd/mm/yyyy">
                  <c:v>41131</c:v>
                </c:pt>
                <c:pt idx="270" c:formatCode="dd/mm/yyyy">
                  <c:v>41134</c:v>
                </c:pt>
                <c:pt idx="271" c:formatCode="dd/mm/yyyy">
                  <c:v>41135</c:v>
                </c:pt>
                <c:pt idx="272" c:formatCode="dd/mm/yyyy">
                  <c:v>41136</c:v>
                </c:pt>
                <c:pt idx="273" c:formatCode="dd/mm/yyyy">
                  <c:v>41137</c:v>
                </c:pt>
                <c:pt idx="274" c:formatCode="dd/mm/yyyy">
                  <c:v>41138</c:v>
                </c:pt>
                <c:pt idx="275" c:formatCode="dd/mm/yyyy">
                  <c:v>41141</c:v>
                </c:pt>
                <c:pt idx="276" c:formatCode="dd/mm/yyyy">
                  <c:v>41142</c:v>
                </c:pt>
                <c:pt idx="277" c:formatCode="dd/mm/yyyy">
                  <c:v>41143</c:v>
                </c:pt>
                <c:pt idx="278" c:formatCode="dd/mm/yyyy">
                  <c:v>41144</c:v>
                </c:pt>
                <c:pt idx="279" c:formatCode="dd/mm/yyyy">
                  <c:v>41145</c:v>
                </c:pt>
                <c:pt idx="280" c:formatCode="dd/mm/yyyy">
                  <c:v>41148</c:v>
                </c:pt>
                <c:pt idx="281" c:formatCode="dd/mm/yyyy">
                  <c:v>41149</c:v>
                </c:pt>
                <c:pt idx="282" c:formatCode="dd/mm/yyyy">
                  <c:v>41150</c:v>
                </c:pt>
                <c:pt idx="283" c:formatCode="dd/mm/yyyy">
                  <c:v>41151</c:v>
                </c:pt>
                <c:pt idx="284" c:formatCode="dd/mm/yyyy">
                  <c:v>41152</c:v>
                </c:pt>
                <c:pt idx="285" c:formatCode="dd/mm/yyyy">
                  <c:v>41155</c:v>
                </c:pt>
                <c:pt idx="286" c:formatCode="dd/mm/yyyy">
                  <c:v>41156</c:v>
                </c:pt>
                <c:pt idx="287" c:formatCode="dd/mm/yyyy">
                  <c:v>41157</c:v>
                </c:pt>
                <c:pt idx="288" c:formatCode="dd/mm/yyyy">
                  <c:v>41158</c:v>
                </c:pt>
                <c:pt idx="289" c:formatCode="dd/mm/yyyy">
                  <c:v>41159</c:v>
                </c:pt>
                <c:pt idx="290" c:formatCode="dd/mm/yyyy">
                  <c:v>41162</c:v>
                </c:pt>
                <c:pt idx="291" c:formatCode="dd/mm/yyyy">
                  <c:v>41163</c:v>
                </c:pt>
                <c:pt idx="292" c:formatCode="dd/mm/yyyy">
                  <c:v>41164</c:v>
                </c:pt>
                <c:pt idx="293" c:formatCode="dd/mm/yyyy">
                  <c:v>41165</c:v>
                </c:pt>
                <c:pt idx="294" c:formatCode="dd/mm/yyyy">
                  <c:v>41166</c:v>
                </c:pt>
                <c:pt idx="295" c:formatCode="dd/mm/yyyy">
                  <c:v>41169</c:v>
                </c:pt>
                <c:pt idx="296" c:formatCode="dd/mm/yyyy">
                  <c:v>41170</c:v>
                </c:pt>
                <c:pt idx="297" c:formatCode="dd/mm/yyyy">
                  <c:v>41171</c:v>
                </c:pt>
                <c:pt idx="298" c:formatCode="dd/mm/yyyy">
                  <c:v>41172</c:v>
                </c:pt>
                <c:pt idx="299" c:formatCode="dd/mm/yyyy">
                  <c:v>41173</c:v>
                </c:pt>
                <c:pt idx="300" c:formatCode="dd/mm/yyyy">
                  <c:v>41176</c:v>
                </c:pt>
                <c:pt idx="301" c:formatCode="dd/mm/yyyy">
                  <c:v>41177</c:v>
                </c:pt>
                <c:pt idx="302" c:formatCode="dd/mm/yyyy">
                  <c:v>41178</c:v>
                </c:pt>
                <c:pt idx="303" c:formatCode="dd/mm/yyyy">
                  <c:v>41179</c:v>
                </c:pt>
                <c:pt idx="304" c:formatCode="dd/mm/yyyy">
                  <c:v>41180</c:v>
                </c:pt>
                <c:pt idx="305" c:formatCode="dd/mm/yyyy">
                  <c:v>41183</c:v>
                </c:pt>
                <c:pt idx="306" c:formatCode="dd/mm/yyyy">
                  <c:v>41184</c:v>
                </c:pt>
                <c:pt idx="307" c:formatCode="dd/mm/yyyy">
                  <c:v>41185</c:v>
                </c:pt>
                <c:pt idx="308" c:formatCode="dd/mm/yyyy">
                  <c:v>41186</c:v>
                </c:pt>
                <c:pt idx="309" c:formatCode="dd/mm/yyyy">
                  <c:v>41187</c:v>
                </c:pt>
                <c:pt idx="310" c:formatCode="dd/mm/yyyy">
                  <c:v>41190</c:v>
                </c:pt>
                <c:pt idx="311" c:formatCode="dd/mm/yyyy">
                  <c:v>41191</c:v>
                </c:pt>
                <c:pt idx="312" c:formatCode="dd/mm/yyyy">
                  <c:v>41192</c:v>
                </c:pt>
                <c:pt idx="313" c:formatCode="dd/mm/yyyy">
                  <c:v>41193</c:v>
                </c:pt>
                <c:pt idx="314" c:formatCode="dd/mm/yyyy">
                  <c:v>41194</c:v>
                </c:pt>
                <c:pt idx="315" c:formatCode="dd/mm/yyyy">
                  <c:v>41197</c:v>
                </c:pt>
              </c:numCache>
            </c:numRef>
          </c:cat>
          <c:val>
            <c:numRef>
              <c:f>AfterAug2011!$E$3:$E$318</c:f>
              <c:numCache>
                <c:formatCode>_-* #,##0.00_-;\-* #,##0.00_-;_-* "-"??_-;_-@_-</c:formatCode>
                <c:ptCount val="316"/>
                <c:pt idx="0">
                  <c:v>100</c:v>
                </c:pt>
                <c:pt idx="1">
                  <c:v>99.5781862006629</c:v>
                </c:pt>
                <c:pt idx="2">
                  <c:v>95.8348900271166</c:v>
                </c:pt>
                <c:pt idx="3">
                  <c:v>90.0837601687255</c:v>
                </c:pt>
                <c:pt idx="4">
                  <c:v>89.4667068394095</c:v>
                </c:pt>
                <c:pt idx="5">
                  <c:v>86.4573666767099</c:v>
                </c:pt>
                <c:pt idx="6">
                  <c:v>89.2389273877674</c:v>
                </c:pt>
                <c:pt idx="7">
                  <c:v>87.6251883097319</c:v>
                </c:pt>
                <c:pt idx="8">
                  <c:v>89.2051822838204</c:v>
                </c:pt>
                <c:pt idx="9">
                  <c:v>89.8800843627599</c:v>
                </c:pt>
                <c:pt idx="10">
                  <c:v>90.1717384754444</c:v>
                </c:pt>
                <c:pt idx="11">
                  <c:v>91.0852666465803</c:v>
                </c:pt>
                <c:pt idx="12">
                  <c:v>93.2570051220247</c:v>
                </c:pt>
                <c:pt idx="13">
                  <c:v>90.9852365170232</c:v>
                </c:pt>
                <c:pt idx="14">
                  <c:v>90.4356733956011</c:v>
                </c:pt>
                <c:pt idx="15">
                  <c:v>92.0759264838807</c:v>
                </c:pt>
                <c:pt idx="16">
                  <c:v>91.7710153660741</c:v>
                </c:pt>
                <c:pt idx="17">
                  <c:v>90.2139198553781</c:v>
                </c:pt>
                <c:pt idx="18">
                  <c:v>90.6598373003917</c:v>
                </c:pt>
                <c:pt idx="19">
                  <c:v>91.4914130762278</c:v>
                </c:pt>
                <c:pt idx="20">
                  <c:v>90.832178366978</c:v>
                </c:pt>
                <c:pt idx="21">
                  <c:v>93.2811087677011</c:v>
                </c:pt>
                <c:pt idx="22">
                  <c:v>94.1271467309431</c:v>
                </c:pt>
                <c:pt idx="23">
                  <c:v>94.4332630310334</c:v>
                </c:pt>
                <c:pt idx="24">
                  <c:v>93.6426634528472</c:v>
                </c:pt>
                <c:pt idx="25">
                  <c:v>92.033745103947</c:v>
                </c:pt>
                <c:pt idx="26">
                  <c:v>90.6297077432962</c:v>
                </c:pt>
                <c:pt idx="27">
                  <c:v>90.6007833684845</c:v>
                </c:pt>
                <c:pt idx="28">
                  <c:v>91.0635733654715</c:v>
                </c:pt>
                <c:pt idx="29">
                  <c:v>88.7833684844833</c:v>
                </c:pt>
                <c:pt idx="30">
                  <c:v>84.8508586923772</c:v>
                </c:pt>
                <c:pt idx="31">
                  <c:v>87.4962338053631</c:v>
                </c:pt>
                <c:pt idx="32">
                  <c:v>86.7128653208798</c:v>
                </c:pt>
                <c:pt idx="33">
                  <c:v>87.31545646279</c:v>
                </c:pt>
                <c:pt idx="34">
                  <c:v>88.0482072913528</c:v>
                </c:pt>
                <c:pt idx="35">
                  <c:v>86.1102741789696</c:v>
                </c:pt>
                <c:pt idx="36">
                  <c:v>86.3211810786381</c:v>
                </c:pt>
                <c:pt idx="37">
                  <c:v>83.6396504971377</c:v>
                </c:pt>
                <c:pt idx="38">
                  <c:v>78.3127448026514</c:v>
                </c:pt>
                <c:pt idx="39">
                  <c:v>76.5652304911118</c:v>
                </c:pt>
                <c:pt idx="40">
                  <c:v>76.060259114191</c:v>
                </c:pt>
                <c:pt idx="41">
                  <c:v>78.0355528773727</c:v>
                </c:pt>
                <c:pt idx="42">
                  <c:v>74.8116902681531</c:v>
                </c:pt>
                <c:pt idx="43">
                  <c:v>74.771919252787</c:v>
                </c:pt>
                <c:pt idx="44">
                  <c:v>73.6800241036457</c:v>
                </c:pt>
                <c:pt idx="45">
                  <c:v>70.442904489304</c:v>
                </c:pt>
                <c:pt idx="46">
                  <c:v>68.1229285929497</c:v>
                </c:pt>
                <c:pt idx="47">
                  <c:v>68.9038867128653</c:v>
                </c:pt>
                <c:pt idx="48">
                  <c:v>72.8918348900271</c:v>
                </c:pt>
                <c:pt idx="49">
                  <c:v>71.1057547454052</c:v>
                </c:pt>
                <c:pt idx="50">
                  <c:v>74.2090991262428</c:v>
                </c:pt>
                <c:pt idx="51">
                  <c:v>72.9135281711359</c:v>
                </c:pt>
                <c:pt idx="52">
                  <c:v>73.308827960229</c:v>
                </c:pt>
                <c:pt idx="53">
                  <c:v>71.4914130762278</c:v>
                </c:pt>
                <c:pt idx="54">
                  <c:v>75.2636336245857</c:v>
                </c:pt>
                <c:pt idx="55">
                  <c:v>74.4465200361555</c:v>
                </c:pt>
                <c:pt idx="56">
                  <c:v>75.0141608918349</c:v>
                </c:pt>
                <c:pt idx="57">
                  <c:v>72.8231394998494</c:v>
                </c:pt>
                <c:pt idx="58">
                  <c:v>70.6236818318771</c:v>
                </c:pt>
                <c:pt idx="59">
                  <c:v>74.0235010545345</c:v>
                </c:pt>
                <c:pt idx="60">
                  <c:v>76.993070201868</c:v>
                </c:pt>
                <c:pt idx="61">
                  <c:v>77.5534799638445</c:v>
                </c:pt>
                <c:pt idx="62">
                  <c:v>78.1560711057547</c:v>
                </c:pt>
                <c:pt idx="63">
                  <c:v>80.4736366375414</c:v>
                </c:pt>
                <c:pt idx="64">
                  <c:v>80.0650798433263</c:v>
                </c:pt>
                <c:pt idx="65">
                  <c:v>77.8113889725821</c:v>
                </c:pt>
                <c:pt idx="66">
                  <c:v>76.4784573666767</c:v>
                </c:pt>
                <c:pt idx="67">
                  <c:v>78.4392889424525</c:v>
                </c:pt>
                <c:pt idx="68">
                  <c:v>79.0708044591745</c:v>
                </c:pt>
                <c:pt idx="69">
                  <c:v>79.0045194335643</c:v>
                </c:pt>
                <c:pt idx="70">
                  <c:v>79.7228080747213</c:v>
                </c:pt>
                <c:pt idx="71">
                  <c:v>80.9882494727327</c:v>
                </c:pt>
                <c:pt idx="72">
                  <c:v>77.9090087375716</c:v>
                </c:pt>
                <c:pt idx="73">
                  <c:v>78.0355528773727</c:v>
                </c:pt>
                <c:pt idx="74">
                  <c:v>79.3974088580898</c:v>
                </c:pt>
                <c:pt idx="75">
                  <c:v>80.0241036456764</c:v>
                </c:pt>
                <c:pt idx="76">
                  <c:v>80.2048809882495</c:v>
                </c:pt>
                <c:pt idx="77">
                  <c:v>78.2765893341368</c:v>
                </c:pt>
                <c:pt idx="78">
                  <c:v>73.2630310334438</c:v>
                </c:pt>
                <c:pt idx="79">
                  <c:v>72.7327508285628</c:v>
                </c:pt>
                <c:pt idx="80">
                  <c:v>71.1816812292859</c:v>
                </c:pt>
                <c:pt idx="81">
                  <c:v>72.7930099427538</c:v>
                </c:pt>
                <c:pt idx="82">
                  <c:v>70.6236818318771</c:v>
                </c:pt>
                <c:pt idx="83">
                  <c:v>69.677613739078</c:v>
                </c:pt>
                <c:pt idx="84">
                  <c:v>68.1831877071407</c:v>
                </c:pt>
                <c:pt idx="85">
                  <c:v>69.4462187405845</c:v>
                </c:pt>
                <c:pt idx="86">
                  <c:v>70.5742693582404</c:v>
                </c:pt>
                <c:pt idx="87">
                  <c:v>73.7571557698102</c:v>
                </c:pt>
                <c:pt idx="88">
                  <c:v>76.047002109069</c:v>
                </c:pt>
                <c:pt idx="89">
                  <c:v>77.2642362157276</c:v>
                </c:pt>
                <c:pt idx="90">
                  <c:v>76.3482976800241</c:v>
                </c:pt>
                <c:pt idx="91">
                  <c:v>80.8074721301597</c:v>
                </c:pt>
                <c:pt idx="92">
                  <c:v>81.6691774630913</c:v>
                </c:pt>
                <c:pt idx="93">
                  <c:v>81.1087677011148</c:v>
                </c:pt>
                <c:pt idx="94">
                  <c:v>82.5477553479964</c:v>
                </c:pt>
                <c:pt idx="95">
                  <c:v>79.5420307321482</c:v>
                </c:pt>
                <c:pt idx="96">
                  <c:v>77.6739981922266</c:v>
                </c:pt>
                <c:pt idx="97">
                  <c:v>74.3838505573968</c:v>
                </c:pt>
                <c:pt idx="98">
                  <c:v>74.63091292558</c:v>
                </c:pt>
                <c:pt idx="99">
                  <c:v>75.1901175052727</c:v>
                </c:pt>
                <c:pt idx="100">
                  <c:v>73.3956010846641</c:v>
                </c:pt>
                <c:pt idx="101">
                  <c:v>75.4938234407954</c:v>
                </c:pt>
                <c:pt idx="102">
                  <c:v>76.3832479662549</c:v>
                </c:pt>
                <c:pt idx="103">
                  <c:v>78.6236818318771</c:v>
                </c:pt>
                <c:pt idx="104">
                  <c:v>79.6022898463393</c:v>
                </c:pt>
                <c:pt idx="105">
                  <c:v>79.7216028924375</c:v>
                </c:pt>
                <c:pt idx="106">
                  <c:v>79.7818620066285</c:v>
                </c:pt>
                <c:pt idx="107">
                  <c:v>76.8002410364568</c:v>
                </c:pt>
                <c:pt idx="108">
                  <c:v>76.047002109069</c:v>
                </c:pt>
                <c:pt idx="109">
                  <c:v>78.758662247665</c:v>
                </c:pt>
                <c:pt idx="110">
                  <c:v>78.7574570653811</c:v>
                </c:pt>
                <c:pt idx="111">
                  <c:v>79.7529376318168</c:v>
                </c:pt>
                <c:pt idx="112">
                  <c:v>78.2862307924074</c:v>
                </c:pt>
                <c:pt idx="113">
                  <c:v>76.919554082555</c:v>
                </c:pt>
                <c:pt idx="114">
                  <c:v>73.8475444410967</c:v>
                </c:pt>
                <c:pt idx="115">
                  <c:v>74.2344079542031</c:v>
                </c:pt>
                <c:pt idx="116">
                  <c:v>76.5290750225972</c:v>
                </c:pt>
                <c:pt idx="117">
                  <c:v>77.2521843928894</c:v>
                </c:pt>
                <c:pt idx="118">
                  <c:v>76.6797228080747</c:v>
                </c:pt>
                <c:pt idx="119">
                  <c:v>76.9207592648388</c:v>
                </c:pt>
                <c:pt idx="120">
                  <c:v>77.1135884302501</c:v>
                </c:pt>
                <c:pt idx="121">
                  <c:v>78.6080144621874</c:v>
                </c:pt>
                <c:pt idx="122">
                  <c:v>80.4736366375414</c:v>
                </c:pt>
                <c:pt idx="123">
                  <c:v>81.449834287436</c:v>
                </c:pt>
                <c:pt idx="124">
                  <c:v>81.651099728834</c:v>
                </c:pt>
                <c:pt idx="125">
                  <c:v>82.7695088882193</c:v>
                </c:pt>
                <c:pt idx="126">
                  <c:v>81.9222657426936</c:v>
                </c:pt>
                <c:pt idx="127">
                  <c:v>83.5492618258512</c:v>
                </c:pt>
                <c:pt idx="128">
                  <c:v>83.3082253690871</c:v>
                </c:pt>
                <c:pt idx="129">
                  <c:v>83.1575775836095</c:v>
                </c:pt>
                <c:pt idx="130">
                  <c:v>82.9768002410365</c:v>
                </c:pt>
                <c:pt idx="131">
                  <c:v>82.4706236818319</c:v>
                </c:pt>
                <c:pt idx="132">
                  <c:v>84.0674902078939</c:v>
                </c:pt>
                <c:pt idx="133">
                  <c:v>85.2666465802953</c:v>
                </c:pt>
                <c:pt idx="134">
                  <c:v>85.2365170231998</c:v>
                </c:pt>
                <c:pt idx="135">
                  <c:v>84.7062368183188</c:v>
                </c:pt>
                <c:pt idx="136">
                  <c:v>85.5378125941549</c:v>
                </c:pt>
                <c:pt idx="137">
                  <c:v>86.1259415486592</c:v>
                </c:pt>
                <c:pt idx="138">
                  <c:v>85.7185899367279</c:v>
                </c:pt>
                <c:pt idx="139">
                  <c:v>84.7544441096716</c:v>
                </c:pt>
                <c:pt idx="140">
                  <c:v>84.2579090087376</c:v>
                </c:pt>
                <c:pt idx="141">
                  <c:v>82.7454052425429</c:v>
                </c:pt>
                <c:pt idx="142">
                  <c:v>82.3296173546249</c:v>
                </c:pt>
                <c:pt idx="143">
                  <c:v>83.8144019282917</c:v>
                </c:pt>
                <c:pt idx="144">
                  <c:v>82.4923169629406</c:v>
                </c:pt>
                <c:pt idx="145">
                  <c:v>83.7939138294667</c:v>
                </c:pt>
                <c:pt idx="146">
                  <c:v>85.6282012654414</c:v>
                </c:pt>
                <c:pt idx="147">
                  <c:v>87.1828864115698</c:v>
                </c:pt>
                <c:pt idx="148">
                  <c:v>86.4935221452245</c:v>
                </c:pt>
                <c:pt idx="149">
                  <c:v>85.6282012654414</c:v>
                </c:pt>
                <c:pt idx="150">
                  <c:v>85.342573064176</c:v>
                </c:pt>
                <c:pt idx="151">
                  <c:v>87.0141608918349</c:v>
                </c:pt>
                <c:pt idx="152">
                  <c:v>84.6339258812895</c:v>
                </c:pt>
                <c:pt idx="153">
                  <c:v>86.3633624585719</c:v>
                </c:pt>
                <c:pt idx="154">
                  <c:v>86.0054233202772</c:v>
                </c:pt>
                <c:pt idx="155">
                  <c:v>84.8183187707141</c:v>
                </c:pt>
                <c:pt idx="156">
                  <c:v>80.4314552576077</c:v>
                </c:pt>
                <c:pt idx="157">
                  <c:v>82.5899367279301</c:v>
                </c:pt>
                <c:pt idx="158">
                  <c:v>84.4181982524857</c:v>
                </c:pt>
                <c:pt idx="159">
                  <c:v>85.3269056944863</c:v>
                </c:pt>
                <c:pt idx="160">
                  <c:v>84.4386863513106</c:v>
                </c:pt>
                <c:pt idx="161">
                  <c:v>84.9279903585417</c:v>
                </c:pt>
                <c:pt idx="162">
                  <c:v>84.2338053630612</c:v>
                </c:pt>
                <c:pt idx="163">
                  <c:v>85.0726122326002</c:v>
                </c:pt>
                <c:pt idx="164">
                  <c:v>84.389273877674</c:v>
                </c:pt>
                <c:pt idx="165">
                  <c:v>85.3124435070804</c:v>
                </c:pt>
                <c:pt idx="166">
                  <c:v>83.4588731545646</c:v>
                </c:pt>
                <c:pt idx="167">
                  <c:v>82.5417294365773</c:v>
                </c:pt>
                <c:pt idx="168">
                  <c:v>79.1021391985538</c:v>
                </c:pt>
                <c:pt idx="169">
                  <c:v>79.3913829466707</c:v>
                </c:pt>
                <c:pt idx="170">
                  <c:v>81.0485085869238</c:v>
                </c:pt>
                <c:pt idx="171">
                  <c:v>79.4287435974691</c:v>
                </c:pt>
                <c:pt idx="172">
                  <c:v>78.0656824344682</c:v>
                </c:pt>
                <c:pt idx="173">
                  <c:v>77.7692075926484</c:v>
                </c:pt>
                <c:pt idx="174">
                  <c:v>78.8020488098825</c:v>
                </c:pt>
                <c:pt idx="175">
                  <c:v>79.0828562820127</c:v>
                </c:pt>
                <c:pt idx="176">
                  <c:v>78.4670081349804</c:v>
                </c:pt>
                <c:pt idx="177">
                  <c:v>76.5254594757457</c:v>
                </c:pt>
                <c:pt idx="178">
                  <c:v>77.7945164206086</c:v>
                </c:pt>
                <c:pt idx="179">
                  <c:v>77.3365471527569</c:v>
                </c:pt>
                <c:pt idx="180">
                  <c:v>77.58360952094</c:v>
                </c:pt>
                <c:pt idx="181">
                  <c:v>76.9810183790298</c:v>
                </c:pt>
                <c:pt idx="182">
                  <c:v>77.4932208496535</c:v>
                </c:pt>
                <c:pt idx="183">
                  <c:v>78.6538113889726</c:v>
                </c:pt>
                <c:pt idx="184">
                  <c:v>77.6294064477252</c:v>
                </c:pt>
                <c:pt idx="185">
                  <c:v>78.6598373003917</c:v>
                </c:pt>
                <c:pt idx="186">
                  <c:v>79.7469117203977</c:v>
                </c:pt>
                <c:pt idx="187">
                  <c:v>79.2262729737873</c:v>
                </c:pt>
                <c:pt idx="188">
                  <c:v>79.9337149743899</c:v>
                </c:pt>
                <c:pt idx="189">
                  <c:v>81.4100632720699</c:v>
                </c:pt>
                <c:pt idx="190">
                  <c:v>80.9834287435975</c:v>
                </c:pt>
                <c:pt idx="191">
                  <c:v>80.389273877674</c:v>
                </c:pt>
                <c:pt idx="192">
                  <c:v>79.919252786984</c:v>
                </c:pt>
                <c:pt idx="193">
                  <c:v>81.0485085869238</c:v>
                </c:pt>
                <c:pt idx="194">
                  <c:v>82.1488400120518</c:v>
                </c:pt>
                <c:pt idx="195">
                  <c:v>82.3175655317867</c:v>
                </c:pt>
                <c:pt idx="196">
                  <c:v>81.9873455860199</c:v>
                </c:pt>
                <c:pt idx="197">
                  <c:v>80.2651401024405</c:v>
                </c:pt>
                <c:pt idx="198">
                  <c:v>79.5540825549865</c:v>
                </c:pt>
                <c:pt idx="199">
                  <c:v>78.4272371196143</c:v>
                </c:pt>
                <c:pt idx="200">
                  <c:v>78.0054233202772</c:v>
                </c:pt>
                <c:pt idx="201">
                  <c:v>75.0382645375113</c:v>
                </c:pt>
                <c:pt idx="202">
                  <c:v>73.9680626694788</c:v>
                </c:pt>
                <c:pt idx="203">
                  <c:v>74.2090991262428</c:v>
                </c:pt>
                <c:pt idx="204">
                  <c:v>72.6423621572763</c:v>
                </c:pt>
                <c:pt idx="205">
                  <c:v>70.9972883398614</c:v>
                </c:pt>
                <c:pt idx="206">
                  <c:v>71.691473335342</c:v>
                </c:pt>
                <c:pt idx="207">
                  <c:v>71.4673094305514</c:v>
                </c:pt>
                <c:pt idx="208">
                  <c:v>72.7327508285628</c:v>
                </c:pt>
                <c:pt idx="209">
                  <c:v>72.7327508285628</c:v>
                </c:pt>
                <c:pt idx="210">
                  <c:v>74.0584513407653</c:v>
                </c:pt>
                <c:pt idx="211">
                  <c:v>73.6824344682133</c:v>
                </c:pt>
                <c:pt idx="212">
                  <c:v>71.4395902380235</c:v>
                </c:pt>
                <c:pt idx="213">
                  <c:v>70.6815305815005</c:v>
                </c:pt>
                <c:pt idx="214">
                  <c:v>71.10093401627</c:v>
                </c:pt>
                <c:pt idx="215">
                  <c:v>72.9520940042182</c:v>
                </c:pt>
                <c:pt idx="216">
                  <c:v>72.8677312443507</c:v>
                </c:pt>
                <c:pt idx="217">
                  <c:v>73.7270262127147</c:v>
                </c:pt>
                <c:pt idx="218">
                  <c:v>73.7872853269057</c:v>
                </c:pt>
                <c:pt idx="219">
                  <c:v>73.9078035552877</c:v>
                </c:pt>
                <c:pt idx="220">
                  <c:v>73.8065682434468</c:v>
                </c:pt>
                <c:pt idx="221">
                  <c:v>75.1804760470021</c:v>
                </c:pt>
                <c:pt idx="222">
                  <c:v>75.5805965652305</c:v>
                </c:pt>
                <c:pt idx="223">
                  <c:v>74.959927689063</c:v>
                </c:pt>
                <c:pt idx="224">
                  <c:v>73.980114492317</c:v>
                </c:pt>
                <c:pt idx="225">
                  <c:v>74.9924676107261</c:v>
                </c:pt>
                <c:pt idx="226">
                  <c:v>75.3238927387767</c:v>
                </c:pt>
                <c:pt idx="227">
                  <c:v>74.510394697198</c:v>
                </c:pt>
                <c:pt idx="228">
                  <c:v>76.3519132268756</c:v>
                </c:pt>
                <c:pt idx="229">
                  <c:v>75.6251883097319</c:v>
                </c:pt>
                <c:pt idx="230">
                  <c:v>76.2446520036155</c:v>
                </c:pt>
                <c:pt idx="231">
                  <c:v>75.8541729436577</c:v>
                </c:pt>
                <c:pt idx="232">
                  <c:v>74.6730943055137</c:v>
                </c:pt>
                <c:pt idx="233">
                  <c:v>73.3594456161494</c:v>
                </c:pt>
                <c:pt idx="234">
                  <c:v>73.214823742091</c:v>
                </c:pt>
                <c:pt idx="235">
                  <c:v>73.1907200964146</c:v>
                </c:pt>
                <c:pt idx="236">
                  <c:v>71.8650195842121</c:v>
                </c:pt>
                <c:pt idx="237">
                  <c:v>69.5787887918048</c:v>
                </c:pt>
                <c:pt idx="238">
                  <c:v>68.0445917445014</c:v>
                </c:pt>
                <c:pt idx="239">
                  <c:v>70.1645073817415</c:v>
                </c:pt>
                <c:pt idx="240">
                  <c:v>69.3281108767701</c:v>
                </c:pt>
                <c:pt idx="241">
                  <c:v>72.2024706236818</c:v>
                </c:pt>
                <c:pt idx="242">
                  <c:v>71.7625790900874</c:v>
                </c:pt>
                <c:pt idx="243">
                  <c:v>70.6839409460681</c:v>
                </c:pt>
                <c:pt idx="244">
                  <c:v>69.4727327508286</c:v>
                </c:pt>
                <c:pt idx="245">
                  <c:v>70.2657426935824</c:v>
                </c:pt>
                <c:pt idx="246">
                  <c:v>69.3582404338656</c:v>
                </c:pt>
                <c:pt idx="247">
                  <c:v>70.322386260922</c:v>
                </c:pt>
                <c:pt idx="248">
                  <c:v>69.7197951190117</c:v>
                </c:pt>
                <c:pt idx="249">
                  <c:v>70.5513708948478</c:v>
                </c:pt>
                <c:pt idx="250">
                  <c:v>69.5691473335342</c:v>
                </c:pt>
                <c:pt idx="251">
                  <c:v>70.2621271467309</c:v>
                </c:pt>
                <c:pt idx="252">
                  <c:v>69.3028020488099</c:v>
                </c:pt>
                <c:pt idx="253">
                  <c:v>70.3464899065984</c:v>
                </c:pt>
                <c:pt idx="254">
                  <c:v>69.4184995480566</c:v>
                </c:pt>
                <c:pt idx="255">
                  <c:v>68.8159084061464</c:v>
                </c:pt>
                <c:pt idx="256">
                  <c:v>67.9421512503766</c:v>
                </c:pt>
                <c:pt idx="257">
                  <c:v>68.2434468213317</c:v>
                </c:pt>
                <c:pt idx="258">
                  <c:v>68.4844832780958</c:v>
                </c:pt>
                <c:pt idx="259">
                  <c:v>69.7499246761073</c:v>
                </c:pt>
                <c:pt idx="260">
                  <c:v>70.9105152154263</c:v>
                </c:pt>
                <c:pt idx="261">
                  <c:v>71.0153660741187</c:v>
                </c:pt>
                <c:pt idx="262">
                  <c:v>70.2392286833384</c:v>
                </c:pt>
                <c:pt idx="263">
                  <c:v>68.7725218439289</c:v>
                </c:pt>
                <c:pt idx="264">
                  <c:v>69.8101837902983</c:v>
                </c:pt>
                <c:pt idx="265">
                  <c:v>69.8041578788792</c:v>
                </c:pt>
                <c:pt idx="266">
                  <c:v>70.6357336547153</c:v>
                </c:pt>
                <c:pt idx="267">
                  <c:v>70.6369388369991</c:v>
                </c:pt>
                <c:pt idx="268">
                  <c:v>70.4911117806568</c:v>
                </c:pt>
                <c:pt idx="269">
                  <c:v>70.1331726423622</c:v>
                </c:pt>
                <c:pt idx="270">
                  <c:v>69.181078638144</c:v>
                </c:pt>
                <c:pt idx="271">
                  <c:v>69.6595360048207</c:v>
                </c:pt>
                <c:pt idx="272">
                  <c:v>69.4184995480566</c:v>
                </c:pt>
                <c:pt idx="273">
                  <c:v>70.3404639951793</c:v>
                </c:pt>
                <c:pt idx="274">
                  <c:v>73.3052124133775</c:v>
                </c:pt>
                <c:pt idx="275">
                  <c:v>73.2606206688762</c:v>
                </c:pt>
                <c:pt idx="276">
                  <c:v>75.2335040674902</c:v>
                </c:pt>
                <c:pt idx="277">
                  <c:v>76.1373907803555</c:v>
                </c:pt>
                <c:pt idx="278">
                  <c:v>78.9093100331425</c:v>
                </c:pt>
                <c:pt idx="279">
                  <c:v>78.644169930702</c:v>
                </c:pt>
                <c:pt idx="280">
                  <c:v>78.3971075625188</c:v>
                </c:pt>
                <c:pt idx="281">
                  <c:v>77.0231997589635</c:v>
                </c:pt>
                <c:pt idx="282">
                  <c:v>76.1373907803555</c:v>
                </c:pt>
                <c:pt idx="283">
                  <c:v>74.5405242542935</c:v>
                </c:pt>
                <c:pt idx="284">
                  <c:v>75.8963543235914</c:v>
                </c:pt>
                <c:pt idx="285">
                  <c:v>76.0927990358542</c:v>
                </c:pt>
                <c:pt idx="286">
                  <c:v>77.2220548357939</c:v>
                </c:pt>
                <c:pt idx="287">
                  <c:v>77.7077432961735</c:v>
                </c:pt>
                <c:pt idx="288">
                  <c:v>77.8668273576378</c:v>
                </c:pt>
                <c:pt idx="289">
                  <c:v>78.764688159084</c:v>
                </c:pt>
                <c:pt idx="290">
                  <c:v>80.4880988249473</c:v>
                </c:pt>
                <c:pt idx="291">
                  <c:v>80.7231093702923</c:v>
                </c:pt>
                <c:pt idx="292">
                  <c:v>81.6149442603194</c:v>
                </c:pt>
                <c:pt idx="293">
                  <c:v>82.9165411268454</c:v>
                </c:pt>
                <c:pt idx="294">
                  <c:v>83.8385055739681</c:v>
                </c:pt>
                <c:pt idx="295">
                  <c:v>81.9499849352215</c:v>
                </c:pt>
                <c:pt idx="296">
                  <c:v>80.3410665863212</c:v>
                </c:pt>
                <c:pt idx="297">
                  <c:v>80.9279903585417</c:v>
                </c:pt>
                <c:pt idx="298">
                  <c:v>79.8433263031033</c:v>
                </c:pt>
                <c:pt idx="299">
                  <c:v>80.9099126242844</c:v>
                </c:pt>
                <c:pt idx="300">
                  <c:v>77.7041277493221</c:v>
                </c:pt>
                <c:pt idx="301">
                  <c:v>76.9026815305815</c:v>
                </c:pt>
                <c:pt idx="302">
                  <c:v>75.8421211208195</c:v>
                </c:pt>
                <c:pt idx="303">
                  <c:v>76.462789996987</c:v>
                </c:pt>
                <c:pt idx="304">
                  <c:v>76.8098824947273</c:v>
                </c:pt>
                <c:pt idx="305">
                  <c:v>77.7161795721603</c:v>
                </c:pt>
                <c:pt idx="306">
                  <c:v>78.6321181078638</c:v>
                </c:pt>
                <c:pt idx="307">
                  <c:v>78.6321181078638</c:v>
                </c:pt>
                <c:pt idx="308">
                  <c:v>81.1690268153058</c:v>
                </c:pt>
                <c:pt idx="309">
                  <c:v>79.5998794817716</c:v>
                </c:pt>
                <c:pt idx="310">
                  <c:v>79.3046098222356</c:v>
                </c:pt>
                <c:pt idx="311">
                  <c:v>79.1443205784875</c:v>
                </c:pt>
                <c:pt idx="312">
                  <c:v>78.2585115998795</c:v>
                </c:pt>
                <c:pt idx="313">
                  <c:v>78.4814703223863</c:v>
                </c:pt>
                <c:pt idx="314">
                  <c:v>76.3603495028623</c:v>
                </c:pt>
                <c:pt idx="315">
                  <c:v>76.3000903886713</c:v>
                </c:pt>
              </c:numCache>
            </c:numRef>
          </c:val>
          <c:smooth val="0"/>
        </c:ser>
        <c:ser>
          <c:idx val="2"/>
          <c:order val="2"/>
          <c:tx>
            <c:strRef>
              <c:f>"Au"</c:f>
              <c:strCache>
                <c:ptCount val="1"/>
                <c:pt idx="0">
                  <c:v>Au</c:v>
                </c:pt>
              </c:strCache>
            </c:strRef>
          </c:tx>
          <c:spPr>
            <a:ln w="28575" cap="rnd">
              <a:solidFill>
                <a:schemeClr val="accent3"/>
              </a:solidFill>
              <a:round/>
            </a:ln>
            <a:effectLst/>
          </c:spPr>
          <c:marker>
            <c:symbol val="none"/>
          </c:marker>
          <c:dLbls>
            <c:delete val="1"/>
          </c:dLbls>
          <c:cat>
            <c:numRef>
              <c:f>AfterAug2011!$A$3:$A$318</c:f>
              <c:numCache>
                <c:formatCode>dd/mm/yyyy</c:formatCode>
                <c:ptCount val="316"/>
                <c:pt idx="0" c:formatCode="dd/mm/yyyy">
                  <c:v>40756</c:v>
                </c:pt>
                <c:pt idx="1" c:formatCode="dd/mm/yyyy">
                  <c:v>40757</c:v>
                </c:pt>
                <c:pt idx="2" c:formatCode="dd/mm/yyyy">
                  <c:v>40758</c:v>
                </c:pt>
                <c:pt idx="3" c:formatCode="dd/mm/yyyy">
                  <c:v>40759</c:v>
                </c:pt>
                <c:pt idx="4" c:formatCode="dd/mm/yyyy">
                  <c:v>40760</c:v>
                </c:pt>
                <c:pt idx="5" c:formatCode="dd/mm/yyyy">
                  <c:v>40763</c:v>
                </c:pt>
                <c:pt idx="6" c:formatCode="dd/mm/yyyy">
                  <c:v>40764</c:v>
                </c:pt>
                <c:pt idx="7" c:formatCode="dd/mm/yyyy">
                  <c:v>40765</c:v>
                </c:pt>
                <c:pt idx="8" c:formatCode="dd/mm/yyyy">
                  <c:v>40766</c:v>
                </c:pt>
                <c:pt idx="9" c:formatCode="dd/mm/yyyy">
                  <c:v>40767</c:v>
                </c:pt>
                <c:pt idx="10" c:formatCode="dd/mm/yyyy">
                  <c:v>40770</c:v>
                </c:pt>
                <c:pt idx="11" c:formatCode="dd/mm/yyyy">
                  <c:v>40771</c:v>
                </c:pt>
                <c:pt idx="12" c:formatCode="dd/mm/yyyy">
                  <c:v>40772</c:v>
                </c:pt>
                <c:pt idx="13" c:formatCode="dd/mm/yyyy">
                  <c:v>40773</c:v>
                </c:pt>
                <c:pt idx="14" c:formatCode="dd/mm/yyyy">
                  <c:v>40774</c:v>
                </c:pt>
                <c:pt idx="15" c:formatCode="dd/mm/yyyy">
                  <c:v>40777</c:v>
                </c:pt>
                <c:pt idx="16" c:formatCode="dd/mm/yyyy">
                  <c:v>40778</c:v>
                </c:pt>
                <c:pt idx="17" c:formatCode="dd/mm/yyyy">
                  <c:v>40779</c:v>
                </c:pt>
                <c:pt idx="18" c:formatCode="dd/mm/yyyy">
                  <c:v>40780</c:v>
                </c:pt>
                <c:pt idx="19" c:formatCode="dd/mm/yyyy">
                  <c:v>40781</c:v>
                </c:pt>
                <c:pt idx="20" c:formatCode="dd/mm/yyyy">
                  <c:v>40784</c:v>
                </c:pt>
                <c:pt idx="21" c:formatCode="dd/mm/yyyy">
                  <c:v>40785</c:v>
                </c:pt>
                <c:pt idx="22" c:formatCode="dd/mm/yyyy">
                  <c:v>40786</c:v>
                </c:pt>
                <c:pt idx="23" c:formatCode="dd/mm/yyyy">
                  <c:v>40787</c:v>
                </c:pt>
                <c:pt idx="24" c:formatCode="dd/mm/yyyy">
                  <c:v>40788</c:v>
                </c:pt>
                <c:pt idx="25" c:formatCode="dd/mm/yyyy">
                  <c:v>40791</c:v>
                </c:pt>
                <c:pt idx="26" c:formatCode="dd/mm/yyyy">
                  <c:v>40792</c:v>
                </c:pt>
                <c:pt idx="27" c:formatCode="dd/mm/yyyy">
                  <c:v>40793</c:v>
                </c:pt>
                <c:pt idx="28" c:formatCode="dd/mm/yyyy">
                  <c:v>40794</c:v>
                </c:pt>
                <c:pt idx="29" c:formatCode="dd/mm/yyyy">
                  <c:v>40795</c:v>
                </c:pt>
                <c:pt idx="30" c:formatCode="dd/mm/yyyy">
                  <c:v>40798</c:v>
                </c:pt>
                <c:pt idx="31" c:formatCode="dd/mm/yyyy">
                  <c:v>40799</c:v>
                </c:pt>
                <c:pt idx="32" c:formatCode="dd/mm/yyyy">
                  <c:v>40800</c:v>
                </c:pt>
                <c:pt idx="33" c:formatCode="dd/mm/yyyy">
                  <c:v>40801</c:v>
                </c:pt>
                <c:pt idx="34" c:formatCode="dd/mm/yyyy">
                  <c:v>40802</c:v>
                </c:pt>
                <c:pt idx="35" c:formatCode="dd/mm/yyyy">
                  <c:v>40805</c:v>
                </c:pt>
                <c:pt idx="36" c:formatCode="dd/mm/yyyy">
                  <c:v>40806</c:v>
                </c:pt>
                <c:pt idx="37" c:formatCode="dd/mm/yyyy">
                  <c:v>40807</c:v>
                </c:pt>
                <c:pt idx="38" c:formatCode="dd/mm/yyyy">
                  <c:v>40808</c:v>
                </c:pt>
                <c:pt idx="39" c:formatCode="dd/mm/yyyy">
                  <c:v>40809</c:v>
                </c:pt>
                <c:pt idx="40" c:formatCode="dd/mm/yyyy">
                  <c:v>40812</c:v>
                </c:pt>
                <c:pt idx="41" c:formatCode="dd/mm/yyyy">
                  <c:v>40813</c:v>
                </c:pt>
                <c:pt idx="42" c:formatCode="dd/mm/yyyy">
                  <c:v>40814</c:v>
                </c:pt>
                <c:pt idx="43" c:formatCode="dd/mm/yyyy">
                  <c:v>40815</c:v>
                </c:pt>
                <c:pt idx="44" c:formatCode="dd/mm/yyyy">
                  <c:v>40816</c:v>
                </c:pt>
                <c:pt idx="45" c:formatCode="dd/mm/yyyy">
                  <c:v>40819</c:v>
                </c:pt>
                <c:pt idx="46" c:formatCode="dd/mm/yyyy">
                  <c:v>40820</c:v>
                </c:pt>
                <c:pt idx="47" c:formatCode="dd/mm/yyyy">
                  <c:v>40821</c:v>
                </c:pt>
                <c:pt idx="48" c:formatCode="dd/mm/yyyy">
                  <c:v>40822</c:v>
                </c:pt>
                <c:pt idx="49" c:formatCode="dd/mm/yyyy">
                  <c:v>40823</c:v>
                </c:pt>
                <c:pt idx="50" c:formatCode="dd/mm/yyyy">
                  <c:v>40826</c:v>
                </c:pt>
                <c:pt idx="51" c:formatCode="dd/mm/yyyy">
                  <c:v>40827</c:v>
                </c:pt>
                <c:pt idx="52" c:formatCode="dd/mm/yyyy">
                  <c:v>40828</c:v>
                </c:pt>
                <c:pt idx="53" c:formatCode="dd/mm/yyyy">
                  <c:v>40829</c:v>
                </c:pt>
                <c:pt idx="54" c:formatCode="dd/mm/yyyy">
                  <c:v>40830</c:v>
                </c:pt>
                <c:pt idx="55" c:formatCode="dd/mm/yyyy">
                  <c:v>40833</c:v>
                </c:pt>
                <c:pt idx="56" c:formatCode="dd/mm/yyyy">
                  <c:v>40834</c:v>
                </c:pt>
                <c:pt idx="57" c:formatCode="dd/mm/yyyy">
                  <c:v>40835</c:v>
                </c:pt>
                <c:pt idx="58" c:formatCode="dd/mm/yyyy">
                  <c:v>40836</c:v>
                </c:pt>
                <c:pt idx="59" c:formatCode="dd/mm/yyyy">
                  <c:v>40837</c:v>
                </c:pt>
                <c:pt idx="60" c:formatCode="dd/mm/yyyy">
                  <c:v>40840</c:v>
                </c:pt>
                <c:pt idx="61" c:formatCode="dd/mm/yyyy">
                  <c:v>40841</c:v>
                </c:pt>
                <c:pt idx="62" c:formatCode="dd/mm/yyyy">
                  <c:v>40842</c:v>
                </c:pt>
                <c:pt idx="63" c:formatCode="dd/mm/yyyy">
                  <c:v>40843</c:v>
                </c:pt>
                <c:pt idx="64" c:formatCode="dd/mm/yyyy">
                  <c:v>40844</c:v>
                </c:pt>
                <c:pt idx="65" c:formatCode="dd/mm/yyyy">
                  <c:v>40847</c:v>
                </c:pt>
                <c:pt idx="66" c:formatCode="dd/mm/yyyy">
                  <c:v>40848</c:v>
                </c:pt>
                <c:pt idx="67" c:formatCode="dd/mm/yyyy">
                  <c:v>40849</c:v>
                </c:pt>
                <c:pt idx="68" c:formatCode="dd/mm/yyyy">
                  <c:v>40850</c:v>
                </c:pt>
                <c:pt idx="69" c:formatCode="dd/mm/yyyy">
                  <c:v>40851</c:v>
                </c:pt>
                <c:pt idx="70" c:formatCode="dd/mm/yyyy">
                  <c:v>40854</c:v>
                </c:pt>
                <c:pt idx="71" c:formatCode="dd/mm/yyyy">
                  <c:v>40855</c:v>
                </c:pt>
                <c:pt idx="72" c:formatCode="dd/mm/yyyy">
                  <c:v>40856</c:v>
                </c:pt>
                <c:pt idx="73" c:formatCode="dd/mm/yyyy">
                  <c:v>40857</c:v>
                </c:pt>
                <c:pt idx="74" c:formatCode="dd/mm/yyyy">
                  <c:v>40858</c:v>
                </c:pt>
                <c:pt idx="75" c:formatCode="dd/mm/yyyy">
                  <c:v>40861</c:v>
                </c:pt>
                <c:pt idx="76" c:formatCode="dd/mm/yyyy">
                  <c:v>40862</c:v>
                </c:pt>
                <c:pt idx="77" c:formatCode="dd/mm/yyyy">
                  <c:v>40863</c:v>
                </c:pt>
                <c:pt idx="78" c:formatCode="dd/mm/yyyy">
                  <c:v>40864</c:v>
                </c:pt>
                <c:pt idx="79" c:formatCode="dd/mm/yyyy">
                  <c:v>40865</c:v>
                </c:pt>
                <c:pt idx="80" c:formatCode="dd/mm/yyyy">
                  <c:v>40868</c:v>
                </c:pt>
                <c:pt idx="81" c:formatCode="dd/mm/yyyy">
                  <c:v>40869</c:v>
                </c:pt>
                <c:pt idx="82" c:formatCode="dd/mm/yyyy">
                  <c:v>40870</c:v>
                </c:pt>
                <c:pt idx="83" c:formatCode="dd/mm/yyyy">
                  <c:v>40871</c:v>
                </c:pt>
                <c:pt idx="84" c:formatCode="dd/mm/yyyy">
                  <c:v>40872</c:v>
                </c:pt>
                <c:pt idx="85" c:formatCode="dd/mm/yyyy">
                  <c:v>40875</c:v>
                </c:pt>
                <c:pt idx="86" c:formatCode="dd/mm/yyyy">
                  <c:v>40876</c:v>
                </c:pt>
                <c:pt idx="87" c:formatCode="dd/mm/yyyy">
                  <c:v>40877</c:v>
                </c:pt>
                <c:pt idx="88" c:formatCode="dd/mm/yyyy">
                  <c:v>40878</c:v>
                </c:pt>
                <c:pt idx="89" c:formatCode="dd/mm/yyyy">
                  <c:v>40879</c:v>
                </c:pt>
                <c:pt idx="90" c:formatCode="dd/mm/yyyy">
                  <c:v>40882</c:v>
                </c:pt>
                <c:pt idx="91" c:formatCode="dd/mm/yyyy">
                  <c:v>40883</c:v>
                </c:pt>
                <c:pt idx="92" c:formatCode="dd/mm/yyyy">
                  <c:v>40884</c:v>
                </c:pt>
                <c:pt idx="93" c:formatCode="dd/mm/yyyy">
                  <c:v>40885</c:v>
                </c:pt>
                <c:pt idx="94" c:formatCode="dd/mm/yyyy">
                  <c:v>40886</c:v>
                </c:pt>
                <c:pt idx="95" c:formatCode="dd/mm/yyyy">
                  <c:v>40889</c:v>
                </c:pt>
                <c:pt idx="96" c:formatCode="dd/mm/yyyy">
                  <c:v>40890</c:v>
                </c:pt>
                <c:pt idx="97" c:formatCode="dd/mm/yyyy">
                  <c:v>40891</c:v>
                </c:pt>
                <c:pt idx="98" c:formatCode="dd/mm/yyyy">
                  <c:v>40892</c:v>
                </c:pt>
                <c:pt idx="99" c:formatCode="dd/mm/yyyy">
                  <c:v>40893</c:v>
                </c:pt>
                <c:pt idx="100" c:formatCode="dd/mm/yyyy">
                  <c:v>40896</c:v>
                </c:pt>
                <c:pt idx="101" c:formatCode="dd/mm/yyyy">
                  <c:v>40897</c:v>
                </c:pt>
                <c:pt idx="102" c:formatCode="dd/mm/yyyy">
                  <c:v>40898</c:v>
                </c:pt>
                <c:pt idx="103" c:formatCode="dd/mm/yyyy">
                  <c:v>40899</c:v>
                </c:pt>
                <c:pt idx="104" c:formatCode="dd/mm/yyyy">
                  <c:v>40900</c:v>
                </c:pt>
                <c:pt idx="105" c:formatCode="dd/mm/yyyy">
                  <c:v>40903</c:v>
                </c:pt>
                <c:pt idx="106" c:formatCode="dd/mm/yyyy">
                  <c:v>40904</c:v>
                </c:pt>
                <c:pt idx="107" c:formatCode="dd/mm/yyyy">
                  <c:v>40905</c:v>
                </c:pt>
                <c:pt idx="108" c:formatCode="dd/mm/yyyy">
                  <c:v>40906</c:v>
                </c:pt>
                <c:pt idx="109" c:formatCode="dd/mm/yyyy">
                  <c:v>40907</c:v>
                </c:pt>
                <c:pt idx="110" c:formatCode="dd/mm/yyyy">
                  <c:v>40910</c:v>
                </c:pt>
                <c:pt idx="111" c:formatCode="dd/mm/yyyy">
                  <c:v>40911</c:v>
                </c:pt>
                <c:pt idx="112" c:formatCode="dd/mm/yyyy">
                  <c:v>40912</c:v>
                </c:pt>
                <c:pt idx="113" c:formatCode="dd/mm/yyyy">
                  <c:v>40913</c:v>
                </c:pt>
                <c:pt idx="114" c:formatCode="dd/mm/yyyy">
                  <c:v>40914</c:v>
                </c:pt>
                <c:pt idx="115" c:formatCode="dd/mm/yyyy">
                  <c:v>40917</c:v>
                </c:pt>
                <c:pt idx="116" c:formatCode="dd/mm/yyyy">
                  <c:v>40918</c:v>
                </c:pt>
                <c:pt idx="117" c:formatCode="dd/mm/yyyy">
                  <c:v>40919</c:v>
                </c:pt>
                <c:pt idx="118" c:formatCode="dd/mm/yyyy">
                  <c:v>40920</c:v>
                </c:pt>
                <c:pt idx="119" c:formatCode="dd/mm/yyyy">
                  <c:v>40921</c:v>
                </c:pt>
                <c:pt idx="120" c:formatCode="dd/mm/yyyy">
                  <c:v>40924</c:v>
                </c:pt>
                <c:pt idx="121" c:formatCode="dd/mm/yyyy">
                  <c:v>40925</c:v>
                </c:pt>
                <c:pt idx="122" c:formatCode="dd/mm/yyyy">
                  <c:v>40926</c:v>
                </c:pt>
                <c:pt idx="123" c:formatCode="dd/mm/yyyy">
                  <c:v>40927</c:v>
                </c:pt>
                <c:pt idx="124" c:formatCode="dd/mm/yyyy">
                  <c:v>40928</c:v>
                </c:pt>
                <c:pt idx="125" c:formatCode="dd/mm/yyyy">
                  <c:v>40931</c:v>
                </c:pt>
                <c:pt idx="126" c:formatCode="dd/mm/yyyy">
                  <c:v>40932</c:v>
                </c:pt>
                <c:pt idx="127" c:formatCode="dd/mm/yyyy">
                  <c:v>40933</c:v>
                </c:pt>
                <c:pt idx="128" c:formatCode="dd/mm/yyyy">
                  <c:v>40934</c:v>
                </c:pt>
                <c:pt idx="129" c:formatCode="dd/mm/yyyy">
                  <c:v>40935</c:v>
                </c:pt>
                <c:pt idx="130" c:formatCode="dd/mm/yyyy">
                  <c:v>40938</c:v>
                </c:pt>
                <c:pt idx="131" c:formatCode="dd/mm/yyyy">
                  <c:v>40939</c:v>
                </c:pt>
                <c:pt idx="132" c:formatCode="dd/mm/yyyy">
                  <c:v>40940</c:v>
                </c:pt>
                <c:pt idx="133" c:formatCode="dd/mm/yyyy">
                  <c:v>40941</c:v>
                </c:pt>
                <c:pt idx="134" c:formatCode="dd/mm/yyyy">
                  <c:v>40942</c:v>
                </c:pt>
                <c:pt idx="135" c:formatCode="dd/mm/yyyy">
                  <c:v>40945</c:v>
                </c:pt>
                <c:pt idx="136" c:formatCode="dd/mm/yyyy">
                  <c:v>40946</c:v>
                </c:pt>
                <c:pt idx="137" c:formatCode="dd/mm/yyyy">
                  <c:v>40947</c:v>
                </c:pt>
                <c:pt idx="138" c:formatCode="dd/mm/yyyy">
                  <c:v>40948</c:v>
                </c:pt>
                <c:pt idx="139" c:formatCode="dd/mm/yyyy">
                  <c:v>40949</c:v>
                </c:pt>
                <c:pt idx="140" c:formatCode="dd/mm/yyyy">
                  <c:v>40952</c:v>
                </c:pt>
                <c:pt idx="141" c:formatCode="dd/mm/yyyy">
                  <c:v>40953</c:v>
                </c:pt>
                <c:pt idx="142" c:formatCode="dd/mm/yyyy">
                  <c:v>40954</c:v>
                </c:pt>
                <c:pt idx="143" c:formatCode="dd/mm/yyyy">
                  <c:v>40955</c:v>
                </c:pt>
                <c:pt idx="144" c:formatCode="dd/mm/yyyy">
                  <c:v>40956</c:v>
                </c:pt>
                <c:pt idx="145" c:formatCode="dd/mm/yyyy">
                  <c:v>40959</c:v>
                </c:pt>
                <c:pt idx="146" c:formatCode="dd/mm/yyyy">
                  <c:v>40960</c:v>
                </c:pt>
                <c:pt idx="147" c:formatCode="dd/mm/yyyy">
                  <c:v>40961</c:v>
                </c:pt>
                <c:pt idx="148" c:formatCode="dd/mm/yyyy">
                  <c:v>40962</c:v>
                </c:pt>
                <c:pt idx="149" c:formatCode="dd/mm/yyyy">
                  <c:v>40963</c:v>
                </c:pt>
                <c:pt idx="150" c:formatCode="dd/mm/yyyy">
                  <c:v>40966</c:v>
                </c:pt>
                <c:pt idx="151" c:formatCode="dd/mm/yyyy">
                  <c:v>40967</c:v>
                </c:pt>
                <c:pt idx="152" c:formatCode="dd/mm/yyyy">
                  <c:v>40968</c:v>
                </c:pt>
                <c:pt idx="153" c:formatCode="dd/mm/yyyy">
                  <c:v>40969</c:v>
                </c:pt>
                <c:pt idx="154" c:formatCode="dd/mm/yyyy">
                  <c:v>40970</c:v>
                </c:pt>
                <c:pt idx="155" c:formatCode="dd/mm/yyyy">
                  <c:v>40973</c:v>
                </c:pt>
                <c:pt idx="156" c:formatCode="dd/mm/yyyy">
                  <c:v>40974</c:v>
                </c:pt>
                <c:pt idx="157" c:formatCode="dd/mm/yyyy">
                  <c:v>40975</c:v>
                </c:pt>
                <c:pt idx="158" c:formatCode="dd/mm/yyyy">
                  <c:v>40976</c:v>
                </c:pt>
                <c:pt idx="159" c:formatCode="dd/mm/yyyy">
                  <c:v>40977</c:v>
                </c:pt>
                <c:pt idx="160" c:formatCode="dd/mm/yyyy">
                  <c:v>40980</c:v>
                </c:pt>
                <c:pt idx="161" c:formatCode="dd/mm/yyyy">
                  <c:v>40981</c:v>
                </c:pt>
                <c:pt idx="162" c:formatCode="dd/mm/yyyy">
                  <c:v>40982</c:v>
                </c:pt>
                <c:pt idx="163" c:formatCode="dd/mm/yyyy">
                  <c:v>40983</c:v>
                </c:pt>
                <c:pt idx="164" c:formatCode="dd/mm/yyyy">
                  <c:v>40984</c:v>
                </c:pt>
                <c:pt idx="165" c:formatCode="dd/mm/yyyy">
                  <c:v>40987</c:v>
                </c:pt>
                <c:pt idx="166" c:formatCode="dd/mm/yyyy">
                  <c:v>40988</c:v>
                </c:pt>
                <c:pt idx="167" c:formatCode="dd/mm/yyyy">
                  <c:v>40989</c:v>
                </c:pt>
                <c:pt idx="168" c:formatCode="dd/mm/yyyy">
                  <c:v>40990</c:v>
                </c:pt>
                <c:pt idx="169" c:formatCode="dd/mm/yyyy">
                  <c:v>40991</c:v>
                </c:pt>
                <c:pt idx="170" c:formatCode="dd/mm/yyyy">
                  <c:v>40994</c:v>
                </c:pt>
                <c:pt idx="171" c:formatCode="dd/mm/yyyy">
                  <c:v>40995</c:v>
                </c:pt>
                <c:pt idx="172" c:formatCode="dd/mm/yyyy">
                  <c:v>40996</c:v>
                </c:pt>
                <c:pt idx="173" c:formatCode="dd/mm/yyyy">
                  <c:v>40997</c:v>
                </c:pt>
                <c:pt idx="174" c:formatCode="dd/mm/yyyy">
                  <c:v>40998</c:v>
                </c:pt>
                <c:pt idx="175" c:formatCode="dd/mm/yyyy">
                  <c:v>41001</c:v>
                </c:pt>
                <c:pt idx="176" c:formatCode="dd/mm/yyyy">
                  <c:v>41002</c:v>
                </c:pt>
                <c:pt idx="177" c:formatCode="dd/mm/yyyy">
                  <c:v>41003</c:v>
                </c:pt>
                <c:pt idx="178" c:formatCode="dd/mm/yyyy">
                  <c:v>41004</c:v>
                </c:pt>
                <c:pt idx="179" c:formatCode="dd/mm/yyyy">
                  <c:v>41005</c:v>
                </c:pt>
                <c:pt idx="180" c:formatCode="dd/mm/yyyy">
                  <c:v>41008</c:v>
                </c:pt>
                <c:pt idx="181" c:formatCode="dd/mm/yyyy">
                  <c:v>41009</c:v>
                </c:pt>
                <c:pt idx="182" c:formatCode="dd/mm/yyyy">
                  <c:v>41010</c:v>
                </c:pt>
                <c:pt idx="183" c:formatCode="dd/mm/yyyy">
                  <c:v>41011</c:v>
                </c:pt>
                <c:pt idx="184" c:formatCode="dd/mm/yyyy">
                  <c:v>41012</c:v>
                </c:pt>
                <c:pt idx="185" c:formatCode="dd/mm/yyyy">
                  <c:v>41015</c:v>
                </c:pt>
                <c:pt idx="186" c:formatCode="dd/mm/yyyy">
                  <c:v>41016</c:v>
                </c:pt>
                <c:pt idx="187" c:formatCode="dd/mm/yyyy">
                  <c:v>41017</c:v>
                </c:pt>
                <c:pt idx="188" c:formatCode="dd/mm/yyyy">
                  <c:v>41018</c:v>
                </c:pt>
                <c:pt idx="189" c:formatCode="dd/mm/yyyy">
                  <c:v>41019</c:v>
                </c:pt>
                <c:pt idx="190" c:formatCode="dd/mm/yyyy">
                  <c:v>41022</c:v>
                </c:pt>
                <c:pt idx="191" c:formatCode="dd/mm/yyyy">
                  <c:v>41023</c:v>
                </c:pt>
                <c:pt idx="192" c:formatCode="dd/mm/yyyy">
                  <c:v>41024</c:v>
                </c:pt>
                <c:pt idx="193" c:formatCode="dd/mm/yyyy">
                  <c:v>41025</c:v>
                </c:pt>
                <c:pt idx="194" c:formatCode="dd/mm/yyyy">
                  <c:v>41026</c:v>
                </c:pt>
                <c:pt idx="195" c:formatCode="dd/mm/yyyy">
                  <c:v>41029</c:v>
                </c:pt>
                <c:pt idx="196" c:formatCode="dd/mm/yyyy">
                  <c:v>41030</c:v>
                </c:pt>
                <c:pt idx="197" c:formatCode="dd/mm/yyyy">
                  <c:v>41031</c:v>
                </c:pt>
                <c:pt idx="198" c:formatCode="dd/mm/yyyy">
                  <c:v>41032</c:v>
                </c:pt>
                <c:pt idx="199" c:formatCode="dd/mm/yyyy">
                  <c:v>41033</c:v>
                </c:pt>
                <c:pt idx="200" c:formatCode="dd/mm/yyyy">
                  <c:v>41036</c:v>
                </c:pt>
                <c:pt idx="201" c:formatCode="dd/mm/yyyy">
                  <c:v>41037</c:v>
                </c:pt>
                <c:pt idx="202" c:formatCode="dd/mm/yyyy">
                  <c:v>41038</c:v>
                </c:pt>
                <c:pt idx="203" c:formatCode="dd/mm/yyyy">
                  <c:v>41039</c:v>
                </c:pt>
                <c:pt idx="204" c:formatCode="dd/mm/yyyy">
                  <c:v>41040</c:v>
                </c:pt>
                <c:pt idx="205" c:formatCode="dd/mm/yyyy">
                  <c:v>41043</c:v>
                </c:pt>
                <c:pt idx="206" c:formatCode="dd/mm/yyyy">
                  <c:v>41044</c:v>
                </c:pt>
                <c:pt idx="207" c:formatCode="dd/mm/yyyy">
                  <c:v>41045</c:v>
                </c:pt>
                <c:pt idx="208" c:formatCode="dd/mm/yyyy">
                  <c:v>41046</c:v>
                </c:pt>
                <c:pt idx="209" c:formatCode="dd/mm/yyyy">
                  <c:v>41047</c:v>
                </c:pt>
                <c:pt idx="210" c:formatCode="dd/mm/yyyy">
                  <c:v>41050</c:v>
                </c:pt>
                <c:pt idx="211" c:formatCode="dd/mm/yyyy">
                  <c:v>41051</c:v>
                </c:pt>
                <c:pt idx="212" c:formatCode="dd/mm/yyyy">
                  <c:v>41052</c:v>
                </c:pt>
                <c:pt idx="213" c:formatCode="dd/mm/yyyy">
                  <c:v>41053</c:v>
                </c:pt>
                <c:pt idx="214" c:formatCode="dd/mm/yyyy">
                  <c:v>41054</c:v>
                </c:pt>
                <c:pt idx="215" c:formatCode="dd/mm/yyyy">
                  <c:v>41057</c:v>
                </c:pt>
                <c:pt idx="216" c:formatCode="dd/mm/yyyy">
                  <c:v>41058</c:v>
                </c:pt>
                <c:pt idx="217" c:formatCode="dd/mm/yyyy">
                  <c:v>41059</c:v>
                </c:pt>
                <c:pt idx="218" c:formatCode="dd/mm/yyyy">
                  <c:v>41060</c:v>
                </c:pt>
                <c:pt idx="219" c:formatCode="dd/mm/yyyy">
                  <c:v>41061</c:v>
                </c:pt>
                <c:pt idx="220" c:formatCode="dd/mm/yyyy">
                  <c:v>41064</c:v>
                </c:pt>
                <c:pt idx="221" c:formatCode="dd/mm/yyyy">
                  <c:v>41065</c:v>
                </c:pt>
                <c:pt idx="222" c:formatCode="dd/mm/yyyy">
                  <c:v>41066</c:v>
                </c:pt>
                <c:pt idx="223" c:formatCode="dd/mm/yyyy">
                  <c:v>41067</c:v>
                </c:pt>
                <c:pt idx="224" c:formatCode="dd/mm/yyyy">
                  <c:v>41068</c:v>
                </c:pt>
                <c:pt idx="225" c:formatCode="dd/mm/yyyy">
                  <c:v>41071</c:v>
                </c:pt>
                <c:pt idx="226" c:formatCode="dd/mm/yyyy">
                  <c:v>41072</c:v>
                </c:pt>
                <c:pt idx="227" c:formatCode="dd/mm/yyyy">
                  <c:v>41073</c:v>
                </c:pt>
                <c:pt idx="228" c:formatCode="dd/mm/yyyy">
                  <c:v>41074</c:v>
                </c:pt>
                <c:pt idx="229" c:formatCode="dd/mm/yyyy">
                  <c:v>41075</c:v>
                </c:pt>
                <c:pt idx="230" c:formatCode="dd/mm/yyyy">
                  <c:v>41078</c:v>
                </c:pt>
                <c:pt idx="231" c:formatCode="dd/mm/yyyy">
                  <c:v>41079</c:v>
                </c:pt>
                <c:pt idx="232" c:formatCode="dd/mm/yyyy">
                  <c:v>41080</c:v>
                </c:pt>
                <c:pt idx="233" c:formatCode="dd/mm/yyyy">
                  <c:v>41081</c:v>
                </c:pt>
                <c:pt idx="234" c:formatCode="dd/mm/yyyy">
                  <c:v>41082</c:v>
                </c:pt>
                <c:pt idx="235" c:formatCode="dd/mm/yyyy">
                  <c:v>41085</c:v>
                </c:pt>
                <c:pt idx="236" c:formatCode="dd/mm/yyyy">
                  <c:v>41086</c:v>
                </c:pt>
                <c:pt idx="237" c:formatCode="dd/mm/yyyy">
                  <c:v>41087</c:v>
                </c:pt>
                <c:pt idx="238" c:formatCode="dd/mm/yyyy">
                  <c:v>41088</c:v>
                </c:pt>
                <c:pt idx="239" c:formatCode="dd/mm/yyyy">
                  <c:v>41089</c:v>
                </c:pt>
                <c:pt idx="240" c:formatCode="dd/mm/yyyy">
                  <c:v>41092</c:v>
                </c:pt>
                <c:pt idx="241" c:formatCode="dd/mm/yyyy">
                  <c:v>41093</c:v>
                </c:pt>
                <c:pt idx="242" c:formatCode="dd/mm/yyyy">
                  <c:v>41094</c:v>
                </c:pt>
                <c:pt idx="243" c:formatCode="dd/mm/yyyy">
                  <c:v>41095</c:v>
                </c:pt>
                <c:pt idx="244" c:formatCode="dd/mm/yyyy">
                  <c:v>41096</c:v>
                </c:pt>
                <c:pt idx="245" c:formatCode="dd/mm/yyyy">
                  <c:v>41099</c:v>
                </c:pt>
                <c:pt idx="246" c:formatCode="dd/mm/yyyy">
                  <c:v>41100</c:v>
                </c:pt>
                <c:pt idx="247" c:formatCode="dd/mm/yyyy">
                  <c:v>41101</c:v>
                </c:pt>
                <c:pt idx="248" c:formatCode="dd/mm/yyyy">
                  <c:v>41102</c:v>
                </c:pt>
                <c:pt idx="249" c:formatCode="dd/mm/yyyy">
                  <c:v>41103</c:v>
                </c:pt>
                <c:pt idx="250" c:formatCode="dd/mm/yyyy">
                  <c:v>41106</c:v>
                </c:pt>
                <c:pt idx="251" c:formatCode="dd/mm/yyyy">
                  <c:v>41107</c:v>
                </c:pt>
                <c:pt idx="252" c:formatCode="dd/mm/yyyy">
                  <c:v>41108</c:v>
                </c:pt>
                <c:pt idx="253" c:formatCode="dd/mm/yyyy">
                  <c:v>41109</c:v>
                </c:pt>
                <c:pt idx="254" c:formatCode="dd/mm/yyyy">
                  <c:v>41110</c:v>
                </c:pt>
                <c:pt idx="255" c:formatCode="dd/mm/yyyy">
                  <c:v>41113</c:v>
                </c:pt>
                <c:pt idx="256" c:formatCode="dd/mm/yyyy">
                  <c:v>41114</c:v>
                </c:pt>
                <c:pt idx="257" c:formatCode="dd/mm/yyyy">
                  <c:v>41115</c:v>
                </c:pt>
                <c:pt idx="258" c:formatCode="dd/mm/yyyy">
                  <c:v>41116</c:v>
                </c:pt>
                <c:pt idx="259" c:formatCode="dd/mm/yyyy">
                  <c:v>41117</c:v>
                </c:pt>
                <c:pt idx="260" c:formatCode="dd/mm/yyyy">
                  <c:v>41120</c:v>
                </c:pt>
                <c:pt idx="261" c:formatCode="dd/mm/yyyy">
                  <c:v>41121</c:v>
                </c:pt>
                <c:pt idx="262" c:formatCode="dd/mm/yyyy">
                  <c:v>41122</c:v>
                </c:pt>
                <c:pt idx="263" c:formatCode="dd/mm/yyyy">
                  <c:v>41123</c:v>
                </c:pt>
                <c:pt idx="264" c:formatCode="dd/mm/yyyy">
                  <c:v>41124</c:v>
                </c:pt>
                <c:pt idx="265" c:formatCode="dd/mm/yyyy">
                  <c:v>41127</c:v>
                </c:pt>
                <c:pt idx="266" c:formatCode="dd/mm/yyyy">
                  <c:v>41128</c:v>
                </c:pt>
                <c:pt idx="267" c:formatCode="dd/mm/yyyy">
                  <c:v>41129</c:v>
                </c:pt>
                <c:pt idx="268" c:formatCode="dd/mm/yyyy">
                  <c:v>41130</c:v>
                </c:pt>
                <c:pt idx="269" c:formatCode="dd/mm/yyyy">
                  <c:v>41131</c:v>
                </c:pt>
                <c:pt idx="270" c:formatCode="dd/mm/yyyy">
                  <c:v>41134</c:v>
                </c:pt>
                <c:pt idx="271" c:formatCode="dd/mm/yyyy">
                  <c:v>41135</c:v>
                </c:pt>
                <c:pt idx="272" c:formatCode="dd/mm/yyyy">
                  <c:v>41136</c:v>
                </c:pt>
                <c:pt idx="273" c:formatCode="dd/mm/yyyy">
                  <c:v>41137</c:v>
                </c:pt>
                <c:pt idx="274" c:formatCode="dd/mm/yyyy">
                  <c:v>41138</c:v>
                </c:pt>
                <c:pt idx="275" c:formatCode="dd/mm/yyyy">
                  <c:v>41141</c:v>
                </c:pt>
                <c:pt idx="276" c:formatCode="dd/mm/yyyy">
                  <c:v>41142</c:v>
                </c:pt>
                <c:pt idx="277" c:formatCode="dd/mm/yyyy">
                  <c:v>41143</c:v>
                </c:pt>
                <c:pt idx="278" c:formatCode="dd/mm/yyyy">
                  <c:v>41144</c:v>
                </c:pt>
                <c:pt idx="279" c:formatCode="dd/mm/yyyy">
                  <c:v>41145</c:v>
                </c:pt>
                <c:pt idx="280" c:formatCode="dd/mm/yyyy">
                  <c:v>41148</c:v>
                </c:pt>
                <c:pt idx="281" c:formatCode="dd/mm/yyyy">
                  <c:v>41149</c:v>
                </c:pt>
                <c:pt idx="282" c:formatCode="dd/mm/yyyy">
                  <c:v>41150</c:v>
                </c:pt>
                <c:pt idx="283" c:formatCode="dd/mm/yyyy">
                  <c:v>41151</c:v>
                </c:pt>
                <c:pt idx="284" c:formatCode="dd/mm/yyyy">
                  <c:v>41152</c:v>
                </c:pt>
                <c:pt idx="285" c:formatCode="dd/mm/yyyy">
                  <c:v>41155</c:v>
                </c:pt>
                <c:pt idx="286" c:formatCode="dd/mm/yyyy">
                  <c:v>41156</c:v>
                </c:pt>
                <c:pt idx="287" c:formatCode="dd/mm/yyyy">
                  <c:v>41157</c:v>
                </c:pt>
                <c:pt idx="288" c:formatCode="dd/mm/yyyy">
                  <c:v>41158</c:v>
                </c:pt>
                <c:pt idx="289" c:formatCode="dd/mm/yyyy">
                  <c:v>41159</c:v>
                </c:pt>
                <c:pt idx="290" c:formatCode="dd/mm/yyyy">
                  <c:v>41162</c:v>
                </c:pt>
                <c:pt idx="291" c:formatCode="dd/mm/yyyy">
                  <c:v>41163</c:v>
                </c:pt>
                <c:pt idx="292" c:formatCode="dd/mm/yyyy">
                  <c:v>41164</c:v>
                </c:pt>
                <c:pt idx="293" c:formatCode="dd/mm/yyyy">
                  <c:v>41165</c:v>
                </c:pt>
                <c:pt idx="294" c:formatCode="dd/mm/yyyy">
                  <c:v>41166</c:v>
                </c:pt>
                <c:pt idx="295" c:formatCode="dd/mm/yyyy">
                  <c:v>41169</c:v>
                </c:pt>
                <c:pt idx="296" c:formatCode="dd/mm/yyyy">
                  <c:v>41170</c:v>
                </c:pt>
                <c:pt idx="297" c:formatCode="dd/mm/yyyy">
                  <c:v>41171</c:v>
                </c:pt>
                <c:pt idx="298" c:formatCode="dd/mm/yyyy">
                  <c:v>41172</c:v>
                </c:pt>
                <c:pt idx="299" c:formatCode="dd/mm/yyyy">
                  <c:v>41173</c:v>
                </c:pt>
                <c:pt idx="300" c:formatCode="dd/mm/yyyy">
                  <c:v>41176</c:v>
                </c:pt>
                <c:pt idx="301" c:formatCode="dd/mm/yyyy">
                  <c:v>41177</c:v>
                </c:pt>
                <c:pt idx="302" c:formatCode="dd/mm/yyyy">
                  <c:v>41178</c:v>
                </c:pt>
                <c:pt idx="303" c:formatCode="dd/mm/yyyy">
                  <c:v>41179</c:v>
                </c:pt>
                <c:pt idx="304" c:formatCode="dd/mm/yyyy">
                  <c:v>41180</c:v>
                </c:pt>
                <c:pt idx="305" c:formatCode="dd/mm/yyyy">
                  <c:v>41183</c:v>
                </c:pt>
                <c:pt idx="306" c:formatCode="dd/mm/yyyy">
                  <c:v>41184</c:v>
                </c:pt>
                <c:pt idx="307" c:formatCode="dd/mm/yyyy">
                  <c:v>41185</c:v>
                </c:pt>
                <c:pt idx="308" c:formatCode="dd/mm/yyyy">
                  <c:v>41186</c:v>
                </c:pt>
                <c:pt idx="309" c:formatCode="dd/mm/yyyy">
                  <c:v>41187</c:v>
                </c:pt>
                <c:pt idx="310" c:formatCode="dd/mm/yyyy">
                  <c:v>41190</c:v>
                </c:pt>
                <c:pt idx="311" c:formatCode="dd/mm/yyyy">
                  <c:v>41191</c:v>
                </c:pt>
                <c:pt idx="312" c:formatCode="dd/mm/yyyy">
                  <c:v>41192</c:v>
                </c:pt>
                <c:pt idx="313" c:formatCode="dd/mm/yyyy">
                  <c:v>41193</c:v>
                </c:pt>
                <c:pt idx="314" c:formatCode="dd/mm/yyyy">
                  <c:v>41194</c:v>
                </c:pt>
                <c:pt idx="315" c:formatCode="dd/mm/yyyy">
                  <c:v>41197</c:v>
                </c:pt>
              </c:numCache>
            </c:numRef>
          </c:cat>
          <c:val>
            <c:numRef>
              <c:f>AfterAug2011!$G$3:$G$318</c:f>
              <c:numCache>
                <c:formatCode>_-* #,##0.00_-;\-* #,##0.00_-;_-* "-"??_-;_-@_-</c:formatCode>
                <c:ptCount val="316"/>
                <c:pt idx="0">
                  <c:v>100</c:v>
                </c:pt>
                <c:pt idx="1">
                  <c:v>102.605311920939</c:v>
                </c:pt>
                <c:pt idx="2">
                  <c:v>102.640518838789</c:v>
                </c:pt>
                <c:pt idx="3">
                  <c:v>101.700432365658</c:v>
                </c:pt>
                <c:pt idx="4">
                  <c:v>102.767140210006</c:v>
                </c:pt>
                <c:pt idx="5">
                  <c:v>106.209388511427</c:v>
                </c:pt>
                <c:pt idx="6">
                  <c:v>107.498455836936</c:v>
                </c:pt>
                <c:pt idx="7">
                  <c:v>110.750463248919</c:v>
                </c:pt>
                <c:pt idx="8">
                  <c:v>108.962322421248</c:v>
                </c:pt>
                <c:pt idx="9">
                  <c:v>107.899938233477</c:v>
                </c:pt>
                <c:pt idx="10">
                  <c:v>109.070413835701</c:v>
                </c:pt>
                <c:pt idx="11">
                  <c:v>110.296479308215</c:v>
                </c:pt>
                <c:pt idx="12">
                  <c:v>110.639283508338</c:v>
                </c:pt>
                <c:pt idx="13">
                  <c:v>112.649783817171</c:v>
                </c:pt>
                <c:pt idx="14">
                  <c:v>114.397776405188</c:v>
                </c:pt>
                <c:pt idx="15">
                  <c:v>117.208153180976</c:v>
                </c:pt>
                <c:pt idx="16">
                  <c:v>112.93082149475</c:v>
                </c:pt>
                <c:pt idx="17">
                  <c:v>108.667078443484</c:v>
                </c:pt>
                <c:pt idx="18">
                  <c:v>109.583075972823</c:v>
                </c:pt>
                <c:pt idx="19">
                  <c:v>112.906114885732</c:v>
                </c:pt>
                <c:pt idx="20">
                  <c:v>110.465101914762</c:v>
                </c:pt>
                <c:pt idx="21">
                  <c:v>113.368128474367</c:v>
                </c:pt>
                <c:pt idx="22">
                  <c:v>112.768375540457</c:v>
                </c:pt>
                <c:pt idx="23">
                  <c:v>112.794935145151</c:v>
                </c:pt>
                <c:pt idx="24">
                  <c:v>116.298949969117</c:v>
                </c:pt>
                <c:pt idx="25">
                  <c:v>117.370599135269</c:v>
                </c:pt>
                <c:pt idx="26">
                  <c:v>115.836936380482</c:v>
                </c:pt>
                <c:pt idx="27">
                  <c:v>112.258801729463</c:v>
                </c:pt>
                <c:pt idx="28">
                  <c:v>115.514515132798</c:v>
                </c:pt>
                <c:pt idx="29">
                  <c:v>114.62013588635</c:v>
                </c:pt>
                <c:pt idx="30">
                  <c:v>112.12476837554</c:v>
                </c:pt>
                <c:pt idx="31">
                  <c:v>113.25509573811</c:v>
                </c:pt>
                <c:pt idx="32">
                  <c:v>112.392217418159</c:v>
                </c:pt>
                <c:pt idx="33">
                  <c:v>110.473749227918</c:v>
                </c:pt>
                <c:pt idx="34">
                  <c:v>111.913526868437</c:v>
                </c:pt>
                <c:pt idx="35">
                  <c:v>109.862878319951</c:v>
                </c:pt>
                <c:pt idx="36">
                  <c:v>111.403953057443</c:v>
                </c:pt>
                <c:pt idx="37">
                  <c:v>110.08956145769</c:v>
                </c:pt>
                <c:pt idx="38">
                  <c:v>107.481778875849</c:v>
                </c:pt>
                <c:pt idx="39">
                  <c:v>102.334774552193</c:v>
                </c:pt>
                <c:pt idx="40">
                  <c:v>100.453983940704</c:v>
                </c:pt>
                <c:pt idx="41">
                  <c:v>101.922791846819</c:v>
                </c:pt>
                <c:pt idx="42">
                  <c:v>99.3699814700432</c:v>
                </c:pt>
                <c:pt idx="43">
                  <c:v>99.715873996294</c:v>
                </c:pt>
                <c:pt idx="44">
                  <c:v>100.306979617048</c:v>
                </c:pt>
                <c:pt idx="45">
                  <c:v>102.428659666461</c:v>
                </c:pt>
                <c:pt idx="46">
                  <c:v>100.305744286597</c:v>
                </c:pt>
                <c:pt idx="47">
                  <c:v>101.361951822112</c:v>
                </c:pt>
                <c:pt idx="48">
                  <c:v>102.003088326127</c:v>
                </c:pt>
                <c:pt idx="49">
                  <c:v>101.164298949969</c:v>
                </c:pt>
                <c:pt idx="50">
                  <c:v>103.554663372452</c:v>
                </c:pt>
                <c:pt idx="51">
                  <c:v>102.680667078444</c:v>
                </c:pt>
                <c:pt idx="52">
                  <c:v>103.522544780729</c:v>
                </c:pt>
                <c:pt idx="53">
                  <c:v>103.035206917851</c:v>
                </c:pt>
                <c:pt idx="54">
                  <c:v>103.812847436689</c:v>
                </c:pt>
                <c:pt idx="55">
                  <c:v>103.202594193947</c:v>
                </c:pt>
                <c:pt idx="56">
                  <c:v>102.399629400865</c:v>
                </c:pt>
                <c:pt idx="57">
                  <c:v>101.343421865349</c:v>
                </c:pt>
                <c:pt idx="58">
                  <c:v>100.111179740581</c:v>
                </c:pt>
                <c:pt idx="59">
                  <c:v>101.444101297097</c:v>
                </c:pt>
                <c:pt idx="60">
                  <c:v>102.129709697344</c:v>
                </c:pt>
                <c:pt idx="61">
                  <c:v>105.3446571958</c:v>
                </c:pt>
                <c:pt idx="62">
                  <c:v>106.536133415689</c:v>
                </c:pt>
                <c:pt idx="63">
                  <c:v>107.773316862261</c:v>
                </c:pt>
                <c:pt idx="64">
                  <c:v>107.705373687461</c:v>
                </c:pt>
                <c:pt idx="65">
                  <c:v>105.920321185917</c:v>
                </c:pt>
                <c:pt idx="66">
                  <c:v>106.232242124768</c:v>
                </c:pt>
                <c:pt idx="67">
                  <c:v>107.387276096356</c:v>
                </c:pt>
                <c:pt idx="68">
                  <c:v>108.945027794935</c:v>
                </c:pt>
                <c:pt idx="69">
                  <c:v>108.3786287832</c:v>
                </c:pt>
                <c:pt idx="70">
                  <c:v>110.877084620136</c:v>
                </c:pt>
                <c:pt idx="71">
                  <c:v>110.333539221742</c:v>
                </c:pt>
                <c:pt idx="72">
                  <c:v>109.323656578135</c:v>
                </c:pt>
                <c:pt idx="73">
                  <c:v>108.610253242742</c:v>
                </c:pt>
                <c:pt idx="74">
                  <c:v>110.480543545398</c:v>
                </c:pt>
                <c:pt idx="75">
                  <c:v>109.970969734404</c:v>
                </c:pt>
                <c:pt idx="76">
                  <c:v>109.995058678196</c:v>
                </c:pt>
                <c:pt idx="77">
                  <c:v>108.917850525015</c:v>
                </c:pt>
                <c:pt idx="78">
                  <c:v>106.348363187153</c:v>
                </c:pt>
                <c:pt idx="79">
                  <c:v>106.482396541075</c:v>
                </c:pt>
                <c:pt idx="80">
                  <c:v>103.602223594812</c:v>
                </c:pt>
                <c:pt idx="81">
                  <c:v>104.991970352069</c:v>
                </c:pt>
                <c:pt idx="82">
                  <c:v>104.525633106856</c:v>
                </c:pt>
                <c:pt idx="83">
                  <c:v>104.652254478073</c:v>
                </c:pt>
                <c:pt idx="84">
                  <c:v>103.985793699815</c:v>
                </c:pt>
                <c:pt idx="85">
                  <c:v>105.765904879555</c:v>
                </c:pt>
                <c:pt idx="86">
                  <c:v>105.974058060531</c:v>
                </c:pt>
                <c:pt idx="87">
                  <c:v>107.867819641754</c:v>
                </c:pt>
                <c:pt idx="88">
                  <c:v>107.771463866584</c:v>
                </c:pt>
                <c:pt idx="89">
                  <c:v>107.890673255096</c:v>
                </c:pt>
                <c:pt idx="90">
                  <c:v>106.423718344657</c:v>
                </c:pt>
                <c:pt idx="91">
                  <c:v>106.74490426189</c:v>
                </c:pt>
                <c:pt idx="92">
                  <c:v>107.584928968499</c:v>
                </c:pt>
                <c:pt idx="93">
                  <c:v>105.520691785053</c:v>
                </c:pt>
                <c:pt idx="94">
                  <c:v>105.719579987647</c:v>
                </c:pt>
                <c:pt idx="95">
                  <c:v>102.938233477455</c:v>
                </c:pt>
                <c:pt idx="96">
                  <c:v>100.776405188388</c:v>
                </c:pt>
                <c:pt idx="97">
                  <c:v>97.2235948116121</c:v>
                </c:pt>
                <c:pt idx="98">
                  <c:v>97.005558987029</c:v>
                </c:pt>
                <c:pt idx="99">
                  <c:v>98.7615812229771</c:v>
                </c:pt>
                <c:pt idx="100">
                  <c:v>98.4725138974676</c:v>
                </c:pt>
                <c:pt idx="101">
                  <c:v>99.8085237801112</c:v>
                </c:pt>
                <c:pt idx="102">
                  <c:v>99.7671402100062</c:v>
                </c:pt>
                <c:pt idx="103">
                  <c:v>99.1692402717727</c:v>
                </c:pt>
                <c:pt idx="104">
                  <c:v>99.2186534898085</c:v>
                </c:pt>
                <c:pt idx="105">
                  <c:v>99.2557134033354</c:v>
                </c:pt>
                <c:pt idx="106">
                  <c:v>98.4076590487956</c:v>
                </c:pt>
                <c:pt idx="107">
                  <c:v>96.0735021618283</c:v>
                </c:pt>
                <c:pt idx="108">
                  <c:v>95.4891908585547</c:v>
                </c:pt>
                <c:pt idx="109">
                  <c:v>96.5843113032736</c:v>
                </c:pt>
                <c:pt idx="110">
                  <c:v>96.7430512662137</c:v>
                </c:pt>
                <c:pt idx="111">
                  <c:v>99.0426189005559</c:v>
                </c:pt>
                <c:pt idx="112">
                  <c:v>99.5429277331686</c:v>
                </c:pt>
                <c:pt idx="113">
                  <c:v>100.229771463867</c:v>
                </c:pt>
                <c:pt idx="114">
                  <c:v>99.935145151328</c:v>
                </c:pt>
                <c:pt idx="115">
                  <c:v>99.5410747374923</c:v>
                </c:pt>
                <c:pt idx="116">
                  <c:v>100.824583075973</c:v>
                </c:pt>
                <c:pt idx="117">
                  <c:v>101.418777022854</c:v>
                </c:pt>
                <c:pt idx="118">
                  <c:v>101.930203829524</c:v>
                </c:pt>
                <c:pt idx="119">
                  <c:v>101.235330450896</c:v>
                </c:pt>
                <c:pt idx="120">
                  <c:v>101.531809759111</c:v>
                </c:pt>
                <c:pt idx="121">
                  <c:v>102.041383570105</c:v>
                </c:pt>
                <c:pt idx="122">
                  <c:v>102.529339098209</c:v>
                </c:pt>
                <c:pt idx="123">
                  <c:v>102.430512662137</c:v>
                </c:pt>
                <c:pt idx="124">
                  <c:v>102.943174799259</c:v>
                </c:pt>
                <c:pt idx="125">
                  <c:v>103.593576281655</c:v>
                </c:pt>
                <c:pt idx="126">
                  <c:v>102.88326127239</c:v>
                </c:pt>
                <c:pt idx="127">
                  <c:v>105.655960469426</c:v>
                </c:pt>
                <c:pt idx="128">
                  <c:v>106.278567016677</c:v>
                </c:pt>
                <c:pt idx="129">
                  <c:v>107.416306361952</c:v>
                </c:pt>
                <c:pt idx="130">
                  <c:v>106.860407659049</c:v>
                </c:pt>
                <c:pt idx="131">
                  <c:v>107.325509573811</c:v>
                </c:pt>
                <c:pt idx="132">
                  <c:v>107.683755404571</c:v>
                </c:pt>
                <c:pt idx="133">
                  <c:v>108.676961087091</c:v>
                </c:pt>
                <c:pt idx="134">
                  <c:v>106.624459542928</c:v>
                </c:pt>
                <c:pt idx="135">
                  <c:v>106.260037059914</c:v>
                </c:pt>
                <c:pt idx="136">
                  <c:v>107.812229771464</c:v>
                </c:pt>
                <c:pt idx="137">
                  <c:v>107.053736874614</c:v>
                </c:pt>
                <c:pt idx="138">
                  <c:v>106.819024088944</c:v>
                </c:pt>
                <c:pt idx="139">
                  <c:v>106.361951822112</c:v>
                </c:pt>
                <c:pt idx="140">
                  <c:v>106.3786287832</c:v>
                </c:pt>
                <c:pt idx="141">
                  <c:v>106.249536751081</c:v>
                </c:pt>
                <c:pt idx="142">
                  <c:v>106.741815935763</c:v>
                </c:pt>
                <c:pt idx="143">
                  <c:v>106.736874613959</c:v>
                </c:pt>
                <c:pt idx="144">
                  <c:v>106.447189623224</c:v>
                </c:pt>
                <c:pt idx="145">
                  <c:v>107.161828289067</c:v>
                </c:pt>
                <c:pt idx="146">
                  <c:v>108.6553428042</c:v>
                </c:pt>
                <c:pt idx="147">
                  <c:v>109.71093267449</c:v>
                </c:pt>
                <c:pt idx="148">
                  <c:v>109.98641136504</c:v>
                </c:pt>
                <c:pt idx="149">
                  <c:v>109.478072884497</c:v>
                </c:pt>
                <c:pt idx="150">
                  <c:v>109.183446571958</c:v>
                </c:pt>
                <c:pt idx="151">
                  <c:v>110.205682520074</c:v>
                </c:pt>
                <c:pt idx="152">
                  <c:v>104.808523780111</c:v>
                </c:pt>
                <c:pt idx="153">
                  <c:v>106.132180358246</c:v>
                </c:pt>
                <c:pt idx="154">
                  <c:v>105.781346510191</c:v>
                </c:pt>
                <c:pt idx="155">
                  <c:v>105.404570722668</c:v>
                </c:pt>
                <c:pt idx="156">
                  <c:v>103.416924027177</c:v>
                </c:pt>
                <c:pt idx="157">
                  <c:v>104.075355157505</c:v>
                </c:pt>
                <c:pt idx="158">
                  <c:v>104.988882025942</c:v>
                </c:pt>
                <c:pt idx="159">
                  <c:v>105.846201358864</c:v>
                </c:pt>
                <c:pt idx="160">
                  <c:v>105.084620135886</c:v>
                </c:pt>
                <c:pt idx="161">
                  <c:v>103.403335392217</c:v>
                </c:pt>
                <c:pt idx="162">
                  <c:v>101.598517603459</c:v>
                </c:pt>
                <c:pt idx="163">
                  <c:v>102.435453983941</c:v>
                </c:pt>
                <c:pt idx="164">
                  <c:v>102.532427424336</c:v>
                </c:pt>
                <c:pt idx="165">
                  <c:v>102.811612106238</c:v>
                </c:pt>
                <c:pt idx="166">
                  <c:v>101.962322421248</c:v>
                </c:pt>
                <c:pt idx="167">
                  <c:v>101.941321803582</c:v>
                </c:pt>
                <c:pt idx="168">
                  <c:v>101.661519456455</c:v>
                </c:pt>
                <c:pt idx="169">
                  <c:v>102.649783817171</c:v>
                </c:pt>
                <c:pt idx="170">
                  <c:v>104.389746757258</c:v>
                </c:pt>
                <c:pt idx="171">
                  <c:v>103.815318097591</c:v>
                </c:pt>
                <c:pt idx="172">
                  <c:v>102.759728227301</c:v>
                </c:pt>
                <c:pt idx="173">
                  <c:v>102.629400864731</c:v>
                </c:pt>
                <c:pt idx="174">
                  <c:v>103.048177887585</c:v>
                </c:pt>
                <c:pt idx="175">
                  <c:v>103.624459542928</c:v>
                </c:pt>
                <c:pt idx="176">
                  <c:v>101.67572575664</c:v>
                </c:pt>
                <c:pt idx="177">
                  <c:v>100.109326744904</c:v>
                </c:pt>
                <c:pt idx="178">
                  <c:v>100.755404570723</c:v>
                </c:pt>
                <c:pt idx="179">
                  <c:v>101.076590487956</c:v>
                </c:pt>
                <c:pt idx="180">
                  <c:v>101.309450277949</c:v>
                </c:pt>
                <c:pt idx="181">
                  <c:v>102.528103767758</c:v>
                </c:pt>
                <c:pt idx="182">
                  <c:v>102.478690549722</c:v>
                </c:pt>
                <c:pt idx="183">
                  <c:v>103.506485484867</c:v>
                </c:pt>
                <c:pt idx="184">
                  <c:v>102.418159357628</c:v>
                </c:pt>
                <c:pt idx="185">
                  <c:v>102.030883261272</c:v>
                </c:pt>
                <c:pt idx="186">
                  <c:v>101.888202594194</c:v>
                </c:pt>
                <c:pt idx="187">
                  <c:v>101.426806670784</c:v>
                </c:pt>
                <c:pt idx="188">
                  <c:v>101.478072884497</c:v>
                </c:pt>
                <c:pt idx="189">
                  <c:v>101.478072884497</c:v>
                </c:pt>
                <c:pt idx="190">
                  <c:v>101.224212476838</c:v>
                </c:pt>
                <c:pt idx="191">
                  <c:v>101.437306979617</c:v>
                </c:pt>
                <c:pt idx="192">
                  <c:v>101.521309450278</c:v>
                </c:pt>
                <c:pt idx="193">
                  <c:v>102.373687461396</c:v>
                </c:pt>
                <c:pt idx="194">
                  <c:v>102.702285361334</c:v>
                </c:pt>
                <c:pt idx="195">
                  <c:v>102.825818406424</c:v>
                </c:pt>
                <c:pt idx="196">
                  <c:v>102.68252007412</c:v>
                </c:pt>
                <c:pt idx="197">
                  <c:v>102.130945027795</c:v>
                </c:pt>
                <c:pt idx="198">
                  <c:v>101.04879555281</c:v>
                </c:pt>
                <c:pt idx="199">
                  <c:v>101.43421865349</c:v>
                </c:pt>
                <c:pt idx="200">
                  <c:v>101.20753551575</c:v>
                </c:pt>
                <c:pt idx="201">
                  <c:v>99.1642989499691</c:v>
                </c:pt>
                <c:pt idx="202">
                  <c:v>98.1822112415071</c:v>
                </c:pt>
                <c:pt idx="203">
                  <c:v>98.4570722668314</c:v>
                </c:pt>
                <c:pt idx="204">
                  <c:v>97.5540457072267</c:v>
                </c:pt>
                <c:pt idx="205">
                  <c:v>96.1531809759111</c:v>
                </c:pt>
                <c:pt idx="206">
                  <c:v>95.3804817788758</c:v>
                </c:pt>
                <c:pt idx="207">
                  <c:v>95.0938851142681</c:v>
                </c:pt>
                <c:pt idx="208">
                  <c:v>97.237183446572</c:v>
                </c:pt>
                <c:pt idx="209">
                  <c:v>98.3934527486103</c:v>
                </c:pt>
                <c:pt idx="210">
                  <c:v>98.3983940704138</c:v>
                </c:pt>
                <c:pt idx="211">
                  <c:v>96.8807906114886</c:v>
                </c:pt>
                <c:pt idx="212">
                  <c:v>96.4453366275479</c:v>
                </c:pt>
                <c:pt idx="213">
                  <c:v>96.3094502779494</c:v>
                </c:pt>
                <c:pt idx="214">
                  <c:v>97.1605929586164</c:v>
                </c:pt>
                <c:pt idx="215">
                  <c:v>97.183446571958</c:v>
                </c:pt>
                <c:pt idx="216">
                  <c:v>96.0562075355158</c:v>
                </c:pt>
                <c:pt idx="217">
                  <c:v>96.5645460160593</c:v>
                </c:pt>
                <c:pt idx="218">
                  <c:v>96.3823347745522</c:v>
                </c:pt>
                <c:pt idx="219">
                  <c:v>100.315009264978</c:v>
                </c:pt>
                <c:pt idx="220">
                  <c:v>99.9907350216183</c:v>
                </c:pt>
                <c:pt idx="221">
                  <c:v>99.8795552810377</c:v>
                </c:pt>
                <c:pt idx="222">
                  <c:v>100.018529956763</c:v>
                </c:pt>
                <c:pt idx="223">
                  <c:v>98.1717109326745</c:v>
                </c:pt>
                <c:pt idx="224">
                  <c:v>98.4218653489809</c:v>
                </c:pt>
                <c:pt idx="225">
                  <c:v>98.6269302038295</c:v>
                </c:pt>
                <c:pt idx="226">
                  <c:v>99.431747992588</c:v>
                </c:pt>
                <c:pt idx="227">
                  <c:v>99.8795552810377</c:v>
                </c:pt>
                <c:pt idx="228">
                  <c:v>100.292155651637</c:v>
                </c:pt>
                <c:pt idx="229">
                  <c:v>100.500308832613</c:v>
                </c:pt>
                <c:pt idx="230">
                  <c:v>100.560222359481</c:v>
                </c:pt>
                <c:pt idx="231">
                  <c:v>99.9703520691785</c:v>
                </c:pt>
                <c:pt idx="232">
                  <c:v>99.2884496602841</c:v>
                </c:pt>
                <c:pt idx="233">
                  <c:v>96.7436689314391</c:v>
                </c:pt>
                <c:pt idx="234">
                  <c:v>97.1247683755405</c:v>
                </c:pt>
                <c:pt idx="235">
                  <c:v>97.8678196417542</c:v>
                </c:pt>
                <c:pt idx="236">
                  <c:v>97.154416306362</c:v>
                </c:pt>
                <c:pt idx="237">
                  <c:v>97.2328597899938</c:v>
                </c:pt>
                <c:pt idx="238">
                  <c:v>95.9005558987029</c:v>
                </c:pt>
                <c:pt idx="239">
                  <c:v>98.6658431130327</c:v>
                </c:pt>
                <c:pt idx="240">
                  <c:v>98.6473131562693</c:v>
                </c:pt>
                <c:pt idx="241">
                  <c:v>99.8980852378011</c:v>
                </c:pt>
                <c:pt idx="242">
                  <c:v>99.7918468190241</c:v>
                </c:pt>
                <c:pt idx="243">
                  <c:v>99.1155033971587</c:v>
                </c:pt>
                <c:pt idx="244">
                  <c:v>97.8227300802965</c:v>
                </c:pt>
                <c:pt idx="245">
                  <c:v>98.0654725138975</c:v>
                </c:pt>
                <c:pt idx="246">
                  <c:v>96.8054354539839</c:v>
                </c:pt>
                <c:pt idx="247">
                  <c:v>97.3687461395923</c:v>
                </c:pt>
                <c:pt idx="248">
                  <c:v>97.0938851142681</c:v>
                </c:pt>
                <c:pt idx="249">
                  <c:v>98.189005558987</c:v>
                </c:pt>
                <c:pt idx="250">
                  <c:v>98.1704756022236</c:v>
                </c:pt>
                <c:pt idx="251">
                  <c:v>97.8011117974058</c:v>
                </c:pt>
                <c:pt idx="252">
                  <c:v>97.1908585546634</c:v>
                </c:pt>
                <c:pt idx="253">
                  <c:v>97.6794317479926</c:v>
                </c:pt>
                <c:pt idx="254">
                  <c:v>97.8690549722051</c:v>
                </c:pt>
                <c:pt idx="255">
                  <c:v>97.402717726992</c:v>
                </c:pt>
                <c:pt idx="256">
                  <c:v>97.6497838171711</c:v>
                </c:pt>
                <c:pt idx="257">
                  <c:v>99.1012970969734</c:v>
                </c:pt>
                <c:pt idx="258">
                  <c:v>99.8004941321804</c:v>
                </c:pt>
                <c:pt idx="259">
                  <c:v>100.240889437925</c:v>
                </c:pt>
                <c:pt idx="260">
                  <c:v>100.183446571958</c:v>
                </c:pt>
                <c:pt idx="261">
                  <c:v>99.7096973440395</c:v>
                </c:pt>
                <c:pt idx="262">
                  <c:v>98.7943174799259</c:v>
                </c:pt>
                <c:pt idx="263">
                  <c:v>98.124150710315</c:v>
                </c:pt>
                <c:pt idx="264">
                  <c:v>99.041383570105</c:v>
                </c:pt>
                <c:pt idx="265">
                  <c:v>99.4749845583694</c:v>
                </c:pt>
                <c:pt idx="266">
                  <c:v>99.5799876466955</c:v>
                </c:pt>
                <c:pt idx="267">
                  <c:v>99.5756639901174</c:v>
                </c:pt>
                <c:pt idx="268">
                  <c:v>99.8919085855466</c:v>
                </c:pt>
                <c:pt idx="269">
                  <c:v>100.074119827054</c:v>
                </c:pt>
                <c:pt idx="270">
                  <c:v>99.4286596664608</c:v>
                </c:pt>
                <c:pt idx="271">
                  <c:v>98.7677578752316</c:v>
                </c:pt>
                <c:pt idx="272">
                  <c:v>99.017912291538</c:v>
                </c:pt>
                <c:pt idx="273">
                  <c:v>99.7591105620753</c:v>
                </c:pt>
                <c:pt idx="274">
                  <c:v>99.8177887584929</c:v>
                </c:pt>
                <c:pt idx="275">
                  <c:v>100.092649783817</c:v>
                </c:pt>
                <c:pt idx="276">
                  <c:v>101.161210623842</c:v>
                </c:pt>
                <c:pt idx="277">
                  <c:v>102.201976528721</c:v>
                </c:pt>
                <c:pt idx="278">
                  <c:v>103.187152563311</c:v>
                </c:pt>
                <c:pt idx="279">
                  <c:v>103.184064237183</c:v>
                </c:pt>
                <c:pt idx="280">
                  <c:v>102.78567016677</c:v>
                </c:pt>
                <c:pt idx="281">
                  <c:v>102.958616429895</c:v>
                </c:pt>
                <c:pt idx="282">
                  <c:v>102.316244595429</c:v>
                </c:pt>
                <c:pt idx="283">
                  <c:v>102.260654725139</c:v>
                </c:pt>
                <c:pt idx="284">
                  <c:v>104.509573810994</c:v>
                </c:pt>
                <c:pt idx="285">
                  <c:v>104.539839407041</c:v>
                </c:pt>
                <c:pt idx="286">
                  <c:v>104.740580605312</c:v>
                </c:pt>
                <c:pt idx="287">
                  <c:v>104.570722668314</c:v>
                </c:pt>
                <c:pt idx="288">
                  <c:v>105.02038295244</c:v>
                </c:pt>
                <c:pt idx="289">
                  <c:v>107.205064854849</c:v>
                </c:pt>
                <c:pt idx="290">
                  <c:v>106.624459542928</c:v>
                </c:pt>
                <c:pt idx="291">
                  <c:v>106.991970352069</c:v>
                </c:pt>
                <c:pt idx="292">
                  <c:v>106.905497220506</c:v>
                </c:pt>
                <c:pt idx="293">
                  <c:v>109.143915997529</c:v>
                </c:pt>
                <c:pt idx="294">
                  <c:v>109.35145151328</c:v>
                </c:pt>
                <c:pt idx="295">
                  <c:v>108.798641136504</c:v>
                </c:pt>
                <c:pt idx="296">
                  <c:v>109.450277949351</c:v>
                </c:pt>
                <c:pt idx="297">
                  <c:v>109.35145151328</c:v>
                </c:pt>
                <c:pt idx="298">
                  <c:v>109.240271772699</c:v>
                </c:pt>
                <c:pt idx="299">
                  <c:v>109.518221124151</c:v>
                </c:pt>
                <c:pt idx="300">
                  <c:v>108.983940704138</c:v>
                </c:pt>
                <c:pt idx="301">
                  <c:v>108.749227918468</c:v>
                </c:pt>
                <c:pt idx="302">
                  <c:v>108.261272390364</c:v>
                </c:pt>
                <c:pt idx="303">
                  <c:v>109.774552192712</c:v>
                </c:pt>
                <c:pt idx="304">
                  <c:v>109.456454601606</c:v>
                </c:pt>
                <c:pt idx="305">
                  <c:v>109.654107473749</c:v>
                </c:pt>
                <c:pt idx="306">
                  <c:v>109.617047560222</c:v>
                </c:pt>
                <c:pt idx="307">
                  <c:v>109.82087708462</c:v>
                </c:pt>
                <c:pt idx="308">
                  <c:v>110.586781964175</c:v>
                </c:pt>
                <c:pt idx="309">
                  <c:v>109.981470043237</c:v>
                </c:pt>
                <c:pt idx="310">
                  <c:v>109.632489190859</c:v>
                </c:pt>
                <c:pt idx="311">
                  <c:v>108.974675725757</c:v>
                </c:pt>
                <c:pt idx="312">
                  <c:v>108.854231006794</c:v>
                </c:pt>
                <c:pt idx="313">
                  <c:v>109.163063619518</c:v>
                </c:pt>
                <c:pt idx="314">
                  <c:v>108.368128474367</c:v>
                </c:pt>
                <c:pt idx="315">
                  <c:v>107.322421247684</c:v>
                </c:pt>
              </c:numCache>
            </c:numRef>
          </c:val>
          <c:smooth val="0"/>
        </c:ser>
        <c:ser>
          <c:idx val="3"/>
          <c:order val="3"/>
          <c:tx>
            <c:strRef>
              <c:f>"Cu"</c:f>
              <c:strCache>
                <c:ptCount val="1"/>
                <c:pt idx="0">
                  <c:v>Cu</c:v>
                </c:pt>
              </c:strCache>
            </c:strRef>
          </c:tx>
          <c:spPr>
            <a:ln w="28575" cap="rnd">
              <a:solidFill>
                <a:schemeClr val="accent4"/>
              </a:solidFill>
              <a:round/>
            </a:ln>
            <a:effectLst/>
          </c:spPr>
          <c:marker>
            <c:symbol val="none"/>
          </c:marker>
          <c:dLbls>
            <c:delete val="1"/>
          </c:dLbls>
          <c:cat>
            <c:numRef>
              <c:f>AfterAug2011!$A$3:$A$318</c:f>
              <c:numCache>
                <c:formatCode>dd/mm/yyyy</c:formatCode>
                <c:ptCount val="316"/>
                <c:pt idx="0" c:formatCode="dd/mm/yyyy">
                  <c:v>40756</c:v>
                </c:pt>
                <c:pt idx="1" c:formatCode="dd/mm/yyyy">
                  <c:v>40757</c:v>
                </c:pt>
                <c:pt idx="2" c:formatCode="dd/mm/yyyy">
                  <c:v>40758</c:v>
                </c:pt>
                <c:pt idx="3" c:formatCode="dd/mm/yyyy">
                  <c:v>40759</c:v>
                </c:pt>
                <c:pt idx="4" c:formatCode="dd/mm/yyyy">
                  <c:v>40760</c:v>
                </c:pt>
                <c:pt idx="5" c:formatCode="dd/mm/yyyy">
                  <c:v>40763</c:v>
                </c:pt>
                <c:pt idx="6" c:formatCode="dd/mm/yyyy">
                  <c:v>40764</c:v>
                </c:pt>
                <c:pt idx="7" c:formatCode="dd/mm/yyyy">
                  <c:v>40765</c:v>
                </c:pt>
                <c:pt idx="8" c:formatCode="dd/mm/yyyy">
                  <c:v>40766</c:v>
                </c:pt>
                <c:pt idx="9" c:formatCode="dd/mm/yyyy">
                  <c:v>40767</c:v>
                </c:pt>
                <c:pt idx="10" c:formatCode="dd/mm/yyyy">
                  <c:v>40770</c:v>
                </c:pt>
                <c:pt idx="11" c:formatCode="dd/mm/yyyy">
                  <c:v>40771</c:v>
                </c:pt>
                <c:pt idx="12" c:formatCode="dd/mm/yyyy">
                  <c:v>40772</c:v>
                </c:pt>
                <c:pt idx="13" c:formatCode="dd/mm/yyyy">
                  <c:v>40773</c:v>
                </c:pt>
                <c:pt idx="14" c:formatCode="dd/mm/yyyy">
                  <c:v>40774</c:v>
                </c:pt>
                <c:pt idx="15" c:formatCode="dd/mm/yyyy">
                  <c:v>40777</c:v>
                </c:pt>
                <c:pt idx="16" c:formatCode="dd/mm/yyyy">
                  <c:v>40778</c:v>
                </c:pt>
                <c:pt idx="17" c:formatCode="dd/mm/yyyy">
                  <c:v>40779</c:v>
                </c:pt>
                <c:pt idx="18" c:formatCode="dd/mm/yyyy">
                  <c:v>40780</c:v>
                </c:pt>
                <c:pt idx="19" c:formatCode="dd/mm/yyyy">
                  <c:v>40781</c:v>
                </c:pt>
                <c:pt idx="20" c:formatCode="dd/mm/yyyy">
                  <c:v>40784</c:v>
                </c:pt>
                <c:pt idx="21" c:formatCode="dd/mm/yyyy">
                  <c:v>40785</c:v>
                </c:pt>
                <c:pt idx="22" c:formatCode="dd/mm/yyyy">
                  <c:v>40786</c:v>
                </c:pt>
                <c:pt idx="23" c:formatCode="dd/mm/yyyy">
                  <c:v>40787</c:v>
                </c:pt>
                <c:pt idx="24" c:formatCode="dd/mm/yyyy">
                  <c:v>40788</c:v>
                </c:pt>
                <c:pt idx="25" c:formatCode="dd/mm/yyyy">
                  <c:v>40791</c:v>
                </c:pt>
                <c:pt idx="26" c:formatCode="dd/mm/yyyy">
                  <c:v>40792</c:v>
                </c:pt>
                <c:pt idx="27" c:formatCode="dd/mm/yyyy">
                  <c:v>40793</c:v>
                </c:pt>
                <c:pt idx="28" c:formatCode="dd/mm/yyyy">
                  <c:v>40794</c:v>
                </c:pt>
                <c:pt idx="29" c:formatCode="dd/mm/yyyy">
                  <c:v>40795</c:v>
                </c:pt>
                <c:pt idx="30" c:formatCode="dd/mm/yyyy">
                  <c:v>40798</c:v>
                </c:pt>
                <c:pt idx="31" c:formatCode="dd/mm/yyyy">
                  <c:v>40799</c:v>
                </c:pt>
                <c:pt idx="32" c:formatCode="dd/mm/yyyy">
                  <c:v>40800</c:v>
                </c:pt>
                <c:pt idx="33" c:formatCode="dd/mm/yyyy">
                  <c:v>40801</c:v>
                </c:pt>
                <c:pt idx="34" c:formatCode="dd/mm/yyyy">
                  <c:v>40802</c:v>
                </c:pt>
                <c:pt idx="35" c:formatCode="dd/mm/yyyy">
                  <c:v>40805</c:v>
                </c:pt>
                <c:pt idx="36" c:formatCode="dd/mm/yyyy">
                  <c:v>40806</c:v>
                </c:pt>
                <c:pt idx="37" c:formatCode="dd/mm/yyyy">
                  <c:v>40807</c:v>
                </c:pt>
                <c:pt idx="38" c:formatCode="dd/mm/yyyy">
                  <c:v>40808</c:v>
                </c:pt>
                <c:pt idx="39" c:formatCode="dd/mm/yyyy">
                  <c:v>40809</c:v>
                </c:pt>
                <c:pt idx="40" c:formatCode="dd/mm/yyyy">
                  <c:v>40812</c:v>
                </c:pt>
                <c:pt idx="41" c:formatCode="dd/mm/yyyy">
                  <c:v>40813</c:v>
                </c:pt>
                <c:pt idx="42" c:formatCode="dd/mm/yyyy">
                  <c:v>40814</c:v>
                </c:pt>
                <c:pt idx="43" c:formatCode="dd/mm/yyyy">
                  <c:v>40815</c:v>
                </c:pt>
                <c:pt idx="44" c:formatCode="dd/mm/yyyy">
                  <c:v>40816</c:v>
                </c:pt>
                <c:pt idx="45" c:formatCode="dd/mm/yyyy">
                  <c:v>40819</c:v>
                </c:pt>
                <c:pt idx="46" c:formatCode="dd/mm/yyyy">
                  <c:v>40820</c:v>
                </c:pt>
                <c:pt idx="47" c:formatCode="dd/mm/yyyy">
                  <c:v>40821</c:v>
                </c:pt>
                <c:pt idx="48" c:formatCode="dd/mm/yyyy">
                  <c:v>40822</c:v>
                </c:pt>
                <c:pt idx="49" c:formatCode="dd/mm/yyyy">
                  <c:v>40823</c:v>
                </c:pt>
                <c:pt idx="50" c:formatCode="dd/mm/yyyy">
                  <c:v>40826</c:v>
                </c:pt>
                <c:pt idx="51" c:formatCode="dd/mm/yyyy">
                  <c:v>40827</c:v>
                </c:pt>
                <c:pt idx="52" c:formatCode="dd/mm/yyyy">
                  <c:v>40828</c:v>
                </c:pt>
                <c:pt idx="53" c:formatCode="dd/mm/yyyy">
                  <c:v>40829</c:v>
                </c:pt>
                <c:pt idx="54" c:formatCode="dd/mm/yyyy">
                  <c:v>40830</c:v>
                </c:pt>
                <c:pt idx="55" c:formatCode="dd/mm/yyyy">
                  <c:v>40833</c:v>
                </c:pt>
                <c:pt idx="56" c:formatCode="dd/mm/yyyy">
                  <c:v>40834</c:v>
                </c:pt>
                <c:pt idx="57" c:formatCode="dd/mm/yyyy">
                  <c:v>40835</c:v>
                </c:pt>
                <c:pt idx="58" c:formatCode="dd/mm/yyyy">
                  <c:v>40836</c:v>
                </c:pt>
                <c:pt idx="59" c:formatCode="dd/mm/yyyy">
                  <c:v>40837</c:v>
                </c:pt>
                <c:pt idx="60" c:formatCode="dd/mm/yyyy">
                  <c:v>40840</c:v>
                </c:pt>
                <c:pt idx="61" c:formatCode="dd/mm/yyyy">
                  <c:v>40841</c:v>
                </c:pt>
                <c:pt idx="62" c:formatCode="dd/mm/yyyy">
                  <c:v>40842</c:v>
                </c:pt>
                <c:pt idx="63" c:formatCode="dd/mm/yyyy">
                  <c:v>40843</c:v>
                </c:pt>
                <c:pt idx="64" c:formatCode="dd/mm/yyyy">
                  <c:v>40844</c:v>
                </c:pt>
                <c:pt idx="65" c:formatCode="dd/mm/yyyy">
                  <c:v>40847</c:v>
                </c:pt>
                <c:pt idx="66" c:formatCode="dd/mm/yyyy">
                  <c:v>40848</c:v>
                </c:pt>
                <c:pt idx="67" c:formatCode="dd/mm/yyyy">
                  <c:v>40849</c:v>
                </c:pt>
                <c:pt idx="68" c:formatCode="dd/mm/yyyy">
                  <c:v>40850</c:v>
                </c:pt>
                <c:pt idx="69" c:formatCode="dd/mm/yyyy">
                  <c:v>40851</c:v>
                </c:pt>
                <c:pt idx="70" c:formatCode="dd/mm/yyyy">
                  <c:v>40854</c:v>
                </c:pt>
                <c:pt idx="71" c:formatCode="dd/mm/yyyy">
                  <c:v>40855</c:v>
                </c:pt>
                <c:pt idx="72" c:formatCode="dd/mm/yyyy">
                  <c:v>40856</c:v>
                </c:pt>
                <c:pt idx="73" c:formatCode="dd/mm/yyyy">
                  <c:v>40857</c:v>
                </c:pt>
                <c:pt idx="74" c:formatCode="dd/mm/yyyy">
                  <c:v>40858</c:v>
                </c:pt>
                <c:pt idx="75" c:formatCode="dd/mm/yyyy">
                  <c:v>40861</c:v>
                </c:pt>
                <c:pt idx="76" c:formatCode="dd/mm/yyyy">
                  <c:v>40862</c:v>
                </c:pt>
                <c:pt idx="77" c:formatCode="dd/mm/yyyy">
                  <c:v>40863</c:v>
                </c:pt>
                <c:pt idx="78" c:formatCode="dd/mm/yyyy">
                  <c:v>40864</c:v>
                </c:pt>
                <c:pt idx="79" c:formatCode="dd/mm/yyyy">
                  <c:v>40865</c:v>
                </c:pt>
                <c:pt idx="80" c:formatCode="dd/mm/yyyy">
                  <c:v>40868</c:v>
                </c:pt>
                <c:pt idx="81" c:formatCode="dd/mm/yyyy">
                  <c:v>40869</c:v>
                </c:pt>
                <c:pt idx="82" c:formatCode="dd/mm/yyyy">
                  <c:v>40870</c:v>
                </c:pt>
                <c:pt idx="83" c:formatCode="dd/mm/yyyy">
                  <c:v>40871</c:v>
                </c:pt>
                <c:pt idx="84" c:formatCode="dd/mm/yyyy">
                  <c:v>40872</c:v>
                </c:pt>
                <c:pt idx="85" c:formatCode="dd/mm/yyyy">
                  <c:v>40875</c:v>
                </c:pt>
                <c:pt idx="86" c:formatCode="dd/mm/yyyy">
                  <c:v>40876</c:v>
                </c:pt>
                <c:pt idx="87" c:formatCode="dd/mm/yyyy">
                  <c:v>40877</c:v>
                </c:pt>
                <c:pt idx="88" c:formatCode="dd/mm/yyyy">
                  <c:v>40878</c:v>
                </c:pt>
                <c:pt idx="89" c:formatCode="dd/mm/yyyy">
                  <c:v>40879</c:v>
                </c:pt>
                <c:pt idx="90" c:formatCode="dd/mm/yyyy">
                  <c:v>40882</c:v>
                </c:pt>
                <c:pt idx="91" c:formatCode="dd/mm/yyyy">
                  <c:v>40883</c:v>
                </c:pt>
                <c:pt idx="92" c:formatCode="dd/mm/yyyy">
                  <c:v>40884</c:v>
                </c:pt>
                <c:pt idx="93" c:formatCode="dd/mm/yyyy">
                  <c:v>40885</c:v>
                </c:pt>
                <c:pt idx="94" c:formatCode="dd/mm/yyyy">
                  <c:v>40886</c:v>
                </c:pt>
                <c:pt idx="95" c:formatCode="dd/mm/yyyy">
                  <c:v>40889</c:v>
                </c:pt>
                <c:pt idx="96" c:formatCode="dd/mm/yyyy">
                  <c:v>40890</c:v>
                </c:pt>
                <c:pt idx="97" c:formatCode="dd/mm/yyyy">
                  <c:v>40891</c:v>
                </c:pt>
                <c:pt idx="98" c:formatCode="dd/mm/yyyy">
                  <c:v>40892</c:v>
                </c:pt>
                <c:pt idx="99" c:formatCode="dd/mm/yyyy">
                  <c:v>40893</c:v>
                </c:pt>
                <c:pt idx="100" c:formatCode="dd/mm/yyyy">
                  <c:v>40896</c:v>
                </c:pt>
                <c:pt idx="101" c:formatCode="dd/mm/yyyy">
                  <c:v>40897</c:v>
                </c:pt>
                <c:pt idx="102" c:formatCode="dd/mm/yyyy">
                  <c:v>40898</c:v>
                </c:pt>
                <c:pt idx="103" c:formatCode="dd/mm/yyyy">
                  <c:v>40899</c:v>
                </c:pt>
                <c:pt idx="104" c:formatCode="dd/mm/yyyy">
                  <c:v>40900</c:v>
                </c:pt>
                <c:pt idx="105" c:formatCode="dd/mm/yyyy">
                  <c:v>40903</c:v>
                </c:pt>
                <c:pt idx="106" c:formatCode="dd/mm/yyyy">
                  <c:v>40904</c:v>
                </c:pt>
                <c:pt idx="107" c:formatCode="dd/mm/yyyy">
                  <c:v>40905</c:v>
                </c:pt>
                <c:pt idx="108" c:formatCode="dd/mm/yyyy">
                  <c:v>40906</c:v>
                </c:pt>
                <c:pt idx="109" c:formatCode="dd/mm/yyyy">
                  <c:v>40907</c:v>
                </c:pt>
                <c:pt idx="110" c:formatCode="dd/mm/yyyy">
                  <c:v>40910</c:v>
                </c:pt>
                <c:pt idx="111" c:formatCode="dd/mm/yyyy">
                  <c:v>40911</c:v>
                </c:pt>
                <c:pt idx="112" c:formatCode="dd/mm/yyyy">
                  <c:v>40912</c:v>
                </c:pt>
                <c:pt idx="113" c:formatCode="dd/mm/yyyy">
                  <c:v>40913</c:v>
                </c:pt>
                <c:pt idx="114" c:formatCode="dd/mm/yyyy">
                  <c:v>40914</c:v>
                </c:pt>
                <c:pt idx="115" c:formatCode="dd/mm/yyyy">
                  <c:v>40917</c:v>
                </c:pt>
                <c:pt idx="116" c:formatCode="dd/mm/yyyy">
                  <c:v>40918</c:v>
                </c:pt>
                <c:pt idx="117" c:formatCode="dd/mm/yyyy">
                  <c:v>40919</c:v>
                </c:pt>
                <c:pt idx="118" c:formatCode="dd/mm/yyyy">
                  <c:v>40920</c:v>
                </c:pt>
                <c:pt idx="119" c:formatCode="dd/mm/yyyy">
                  <c:v>40921</c:v>
                </c:pt>
                <c:pt idx="120" c:formatCode="dd/mm/yyyy">
                  <c:v>40924</c:v>
                </c:pt>
                <c:pt idx="121" c:formatCode="dd/mm/yyyy">
                  <c:v>40925</c:v>
                </c:pt>
                <c:pt idx="122" c:formatCode="dd/mm/yyyy">
                  <c:v>40926</c:v>
                </c:pt>
                <c:pt idx="123" c:formatCode="dd/mm/yyyy">
                  <c:v>40927</c:v>
                </c:pt>
                <c:pt idx="124" c:formatCode="dd/mm/yyyy">
                  <c:v>40928</c:v>
                </c:pt>
                <c:pt idx="125" c:formatCode="dd/mm/yyyy">
                  <c:v>40931</c:v>
                </c:pt>
                <c:pt idx="126" c:formatCode="dd/mm/yyyy">
                  <c:v>40932</c:v>
                </c:pt>
                <c:pt idx="127" c:formatCode="dd/mm/yyyy">
                  <c:v>40933</c:v>
                </c:pt>
                <c:pt idx="128" c:formatCode="dd/mm/yyyy">
                  <c:v>40934</c:v>
                </c:pt>
                <c:pt idx="129" c:formatCode="dd/mm/yyyy">
                  <c:v>40935</c:v>
                </c:pt>
                <c:pt idx="130" c:formatCode="dd/mm/yyyy">
                  <c:v>40938</c:v>
                </c:pt>
                <c:pt idx="131" c:formatCode="dd/mm/yyyy">
                  <c:v>40939</c:v>
                </c:pt>
                <c:pt idx="132" c:formatCode="dd/mm/yyyy">
                  <c:v>40940</c:v>
                </c:pt>
                <c:pt idx="133" c:formatCode="dd/mm/yyyy">
                  <c:v>40941</c:v>
                </c:pt>
                <c:pt idx="134" c:formatCode="dd/mm/yyyy">
                  <c:v>40942</c:v>
                </c:pt>
                <c:pt idx="135" c:formatCode="dd/mm/yyyy">
                  <c:v>40945</c:v>
                </c:pt>
                <c:pt idx="136" c:formatCode="dd/mm/yyyy">
                  <c:v>40946</c:v>
                </c:pt>
                <c:pt idx="137" c:formatCode="dd/mm/yyyy">
                  <c:v>40947</c:v>
                </c:pt>
                <c:pt idx="138" c:formatCode="dd/mm/yyyy">
                  <c:v>40948</c:v>
                </c:pt>
                <c:pt idx="139" c:formatCode="dd/mm/yyyy">
                  <c:v>40949</c:v>
                </c:pt>
                <c:pt idx="140" c:formatCode="dd/mm/yyyy">
                  <c:v>40952</c:v>
                </c:pt>
                <c:pt idx="141" c:formatCode="dd/mm/yyyy">
                  <c:v>40953</c:v>
                </c:pt>
                <c:pt idx="142" c:formatCode="dd/mm/yyyy">
                  <c:v>40954</c:v>
                </c:pt>
                <c:pt idx="143" c:formatCode="dd/mm/yyyy">
                  <c:v>40955</c:v>
                </c:pt>
                <c:pt idx="144" c:formatCode="dd/mm/yyyy">
                  <c:v>40956</c:v>
                </c:pt>
                <c:pt idx="145" c:formatCode="dd/mm/yyyy">
                  <c:v>40959</c:v>
                </c:pt>
                <c:pt idx="146" c:formatCode="dd/mm/yyyy">
                  <c:v>40960</c:v>
                </c:pt>
                <c:pt idx="147" c:formatCode="dd/mm/yyyy">
                  <c:v>40961</c:v>
                </c:pt>
                <c:pt idx="148" c:formatCode="dd/mm/yyyy">
                  <c:v>40962</c:v>
                </c:pt>
                <c:pt idx="149" c:formatCode="dd/mm/yyyy">
                  <c:v>40963</c:v>
                </c:pt>
                <c:pt idx="150" c:formatCode="dd/mm/yyyy">
                  <c:v>40966</c:v>
                </c:pt>
                <c:pt idx="151" c:formatCode="dd/mm/yyyy">
                  <c:v>40967</c:v>
                </c:pt>
                <c:pt idx="152" c:formatCode="dd/mm/yyyy">
                  <c:v>40968</c:v>
                </c:pt>
                <c:pt idx="153" c:formatCode="dd/mm/yyyy">
                  <c:v>40969</c:v>
                </c:pt>
                <c:pt idx="154" c:formatCode="dd/mm/yyyy">
                  <c:v>40970</c:v>
                </c:pt>
                <c:pt idx="155" c:formatCode="dd/mm/yyyy">
                  <c:v>40973</c:v>
                </c:pt>
                <c:pt idx="156" c:formatCode="dd/mm/yyyy">
                  <c:v>40974</c:v>
                </c:pt>
                <c:pt idx="157" c:formatCode="dd/mm/yyyy">
                  <c:v>40975</c:v>
                </c:pt>
                <c:pt idx="158" c:formatCode="dd/mm/yyyy">
                  <c:v>40976</c:v>
                </c:pt>
                <c:pt idx="159" c:formatCode="dd/mm/yyyy">
                  <c:v>40977</c:v>
                </c:pt>
                <c:pt idx="160" c:formatCode="dd/mm/yyyy">
                  <c:v>40980</c:v>
                </c:pt>
                <c:pt idx="161" c:formatCode="dd/mm/yyyy">
                  <c:v>40981</c:v>
                </c:pt>
                <c:pt idx="162" c:formatCode="dd/mm/yyyy">
                  <c:v>40982</c:v>
                </c:pt>
                <c:pt idx="163" c:formatCode="dd/mm/yyyy">
                  <c:v>40983</c:v>
                </c:pt>
                <c:pt idx="164" c:formatCode="dd/mm/yyyy">
                  <c:v>40984</c:v>
                </c:pt>
                <c:pt idx="165" c:formatCode="dd/mm/yyyy">
                  <c:v>40987</c:v>
                </c:pt>
                <c:pt idx="166" c:formatCode="dd/mm/yyyy">
                  <c:v>40988</c:v>
                </c:pt>
                <c:pt idx="167" c:formatCode="dd/mm/yyyy">
                  <c:v>40989</c:v>
                </c:pt>
                <c:pt idx="168" c:formatCode="dd/mm/yyyy">
                  <c:v>40990</c:v>
                </c:pt>
                <c:pt idx="169" c:formatCode="dd/mm/yyyy">
                  <c:v>40991</c:v>
                </c:pt>
                <c:pt idx="170" c:formatCode="dd/mm/yyyy">
                  <c:v>40994</c:v>
                </c:pt>
                <c:pt idx="171" c:formatCode="dd/mm/yyyy">
                  <c:v>40995</c:v>
                </c:pt>
                <c:pt idx="172" c:formatCode="dd/mm/yyyy">
                  <c:v>40996</c:v>
                </c:pt>
                <c:pt idx="173" c:formatCode="dd/mm/yyyy">
                  <c:v>40997</c:v>
                </c:pt>
                <c:pt idx="174" c:formatCode="dd/mm/yyyy">
                  <c:v>40998</c:v>
                </c:pt>
                <c:pt idx="175" c:formatCode="dd/mm/yyyy">
                  <c:v>41001</c:v>
                </c:pt>
                <c:pt idx="176" c:formatCode="dd/mm/yyyy">
                  <c:v>41002</c:v>
                </c:pt>
                <c:pt idx="177" c:formatCode="dd/mm/yyyy">
                  <c:v>41003</c:v>
                </c:pt>
                <c:pt idx="178" c:formatCode="dd/mm/yyyy">
                  <c:v>41004</c:v>
                </c:pt>
                <c:pt idx="179" c:formatCode="dd/mm/yyyy">
                  <c:v>41005</c:v>
                </c:pt>
                <c:pt idx="180" c:formatCode="dd/mm/yyyy">
                  <c:v>41008</c:v>
                </c:pt>
                <c:pt idx="181" c:formatCode="dd/mm/yyyy">
                  <c:v>41009</c:v>
                </c:pt>
                <c:pt idx="182" c:formatCode="dd/mm/yyyy">
                  <c:v>41010</c:v>
                </c:pt>
                <c:pt idx="183" c:formatCode="dd/mm/yyyy">
                  <c:v>41011</c:v>
                </c:pt>
                <c:pt idx="184" c:formatCode="dd/mm/yyyy">
                  <c:v>41012</c:v>
                </c:pt>
                <c:pt idx="185" c:formatCode="dd/mm/yyyy">
                  <c:v>41015</c:v>
                </c:pt>
                <c:pt idx="186" c:formatCode="dd/mm/yyyy">
                  <c:v>41016</c:v>
                </c:pt>
                <c:pt idx="187" c:formatCode="dd/mm/yyyy">
                  <c:v>41017</c:v>
                </c:pt>
                <c:pt idx="188" c:formatCode="dd/mm/yyyy">
                  <c:v>41018</c:v>
                </c:pt>
                <c:pt idx="189" c:formatCode="dd/mm/yyyy">
                  <c:v>41019</c:v>
                </c:pt>
                <c:pt idx="190" c:formatCode="dd/mm/yyyy">
                  <c:v>41022</c:v>
                </c:pt>
                <c:pt idx="191" c:formatCode="dd/mm/yyyy">
                  <c:v>41023</c:v>
                </c:pt>
                <c:pt idx="192" c:formatCode="dd/mm/yyyy">
                  <c:v>41024</c:v>
                </c:pt>
                <c:pt idx="193" c:formatCode="dd/mm/yyyy">
                  <c:v>41025</c:v>
                </c:pt>
                <c:pt idx="194" c:formatCode="dd/mm/yyyy">
                  <c:v>41026</c:v>
                </c:pt>
                <c:pt idx="195" c:formatCode="dd/mm/yyyy">
                  <c:v>41029</c:v>
                </c:pt>
                <c:pt idx="196" c:formatCode="dd/mm/yyyy">
                  <c:v>41030</c:v>
                </c:pt>
                <c:pt idx="197" c:formatCode="dd/mm/yyyy">
                  <c:v>41031</c:v>
                </c:pt>
                <c:pt idx="198" c:formatCode="dd/mm/yyyy">
                  <c:v>41032</c:v>
                </c:pt>
                <c:pt idx="199" c:formatCode="dd/mm/yyyy">
                  <c:v>41033</c:v>
                </c:pt>
                <c:pt idx="200" c:formatCode="dd/mm/yyyy">
                  <c:v>41036</c:v>
                </c:pt>
                <c:pt idx="201" c:formatCode="dd/mm/yyyy">
                  <c:v>41037</c:v>
                </c:pt>
                <c:pt idx="202" c:formatCode="dd/mm/yyyy">
                  <c:v>41038</c:v>
                </c:pt>
                <c:pt idx="203" c:formatCode="dd/mm/yyyy">
                  <c:v>41039</c:v>
                </c:pt>
                <c:pt idx="204" c:formatCode="dd/mm/yyyy">
                  <c:v>41040</c:v>
                </c:pt>
                <c:pt idx="205" c:formatCode="dd/mm/yyyy">
                  <c:v>41043</c:v>
                </c:pt>
                <c:pt idx="206" c:formatCode="dd/mm/yyyy">
                  <c:v>41044</c:v>
                </c:pt>
                <c:pt idx="207" c:formatCode="dd/mm/yyyy">
                  <c:v>41045</c:v>
                </c:pt>
                <c:pt idx="208" c:formatCode="dd/mm/yyyy">
                  <c:v>41046</c:v>
                </c:pt>
                <c:pt idx="209" c:formatCode="dd/mm/yyyy">
                  <c:v>41047</c:v>
                </c:pt>
                <c:pt idx="210" c:formatCode="dd/mm/yyyy">
                  <c:v>41050</c:v>
                </c:pt>
                <c:pt idx="211" c:formatCode="dd/mm/yyyy">
                  <c:v>41051</c:v>
                </c:pt>
                <c:pt idx="212" c:formatCode="dd/mm/yyyy">
                  <c:v>41052</c:v>
                </c:pt>
                <c:pt idx="213" c:formatCode="dd/mm/yyyy">
                  <c:v>41053</c:v>
                </c:pt>
                <c:pt idx="214" c:formatCode="dd/mm/yyyy">
                  <c:v>41054</c:v>
                </c:pt>
                <c:pt idx="215" c:formatCode="dd/mm/yyyy">
                  <c:v>41057</c:v>
                </c:pt>
                <c:pt idx="216" c:formatCode="dd/mm/yyyy">
                  <c:v>41058</c:v>
                </c:pt>
                <c:pt idx="217" c:formatCode="dd/mm/yyyy">
                  <c:v>41059</c:v>
                </c:pt>
                <c:pt idx="218" c:formatCode="dd/mm/yyyy">
                  <c:v>41060</c:v>
                </c:pt>
                <c:pt idx="219" c:formatCode="dd/mm/yyyy">
                  <c:v>41061</c:v>
                </c:pt>
                <c:pt idx="220" c:formatCode="dd/mm/yyyy">
                  <c:v>41064</c:v>
                </c:pt>
                <c:pt idx="221" c:formatCode="dd/mm/yyyy">
                  <c:v>41065</c:v>
                </c:pt>
                <c:pt idx="222" c:formatCode="dd/mm/yyyy">
                  <c:v>41066</c:v>
                </c:pt>
                <c:pt idx="223" c:formatCode="dd/mm/yyyy">
                  <c:v>41067</c:v>
                </c:pt>
                <c:pt idx="224" c:formatCode="dd/mm/yyyy">
                  <c:v>41068</c:v>
                </c:pt>
                <c:pt idx="225" c:formatCode="dd/mm/yyyy">
                  <c:v>41071</c:v>
                </c:pt>
                <c:pt idx="226" c:formatCode="dd/mm/yyyy">
                  <c:v>41072</c:v>
                </c:pt>
                <c:pt idx="227" c:formatCode="dd/mm/yyyy">
                  <c:v>41073</c:v>
                </c:pt>
                <c:pt idx="228" c:formatCode="dd/mm/yyyy">
                  <c:v>41074</c:v>
                </c:pt>
                <c:pt idx="229" c:formatCode="dd/mm/yyyy">
                  <c:v>41075</c:v>
                </c:pt>
                <c:pt idx="230" c:formatCode="dd/mm/yyyy">
                  <c:v>41078</c:v>
                </c:pt>
                <c:pt idx="231" c:formatCode="dd/mm/yyyy">
                  <c:v>41079</c:v>
                </c:pt>
                <c:pt idx="232" c:formatCode="dd/mm/yyyy">
                  <c:v>41080</c:v>
                </c:pt>
                <c:pt idx="233" c:formatCode="dd/mm/yyyy">
                  <c:v>41081</c:v>
                </c:pt>
                <c:pt idx="234" c:formatCode="dd/mm/yyyy">
                  <c:v>41082</c:v>
                </c:pt>
                <c:pt idx="235" c:formatCode="dd/mm/yyyy">
                  <c:v>41085</c:v>
                </c:pt>
                <c:pt idx="236" c:formatCode="dd/mm/yyyy">
                  <c:v>41086</c:v>
                </c:pt>
                <c:pt idx="237" c:formatCode="dd/mm/yyyy">
                  <c:v>41087</c:v>
                </c:pt>
                <c:pt idx="238" c:formatCode="dd/mm/yyyy">
                  <c:v>41088</c:v>
                </c:pt>
                <c:pt idx="239" c:formatCode="dd/mm/yyyy">
                  <c:v>41089</c:v>
                </c:pt>
                <c:pt idx="240" c:formatCode="dd/mm/yyyy">
                  <c:v>41092</c:v>
                </c:pt>
                <c:pt idx="241" c:formatCode="dd/mm/yyyy">
                  <c:v>41093</c:v>
                </c:pt>
                <c:pt idx="242" c:formatCode="dd/mm/yyyy">
                  <c:v>41094</c:v>
                </c:pt>
                <c:pt idx="243" c:formatCode="dd/mm/yyyy">
                  <c:v>41095</c:v>
                </c:pt>
                <c:pt idx="244" c:formatCode="dd/mm/yyyy">
                  <c:v>41096</c:v>
                </c:pt>
                <c:pt idx="245" c:formatCode="dd/mm/yyyy">
                  <c:v>41099</c:v>
                </c:pt>
                <c:pt idx="246" c:formatCode="dd/mm/yyyy">
                  <c:v>41100</c:v>
                </c:pt>
                <c:pt idx="247" c:formatCode="dd/mm/yyyy">
                  <c:v>41101</c:v>
                </c:pt>
                <c:pt idx="248" c:formatCode="dd/mm/yyyy">
                  <c:v>41102</c:v>
                </c:pt>
                <c:pt idx="249" c:formatCode="dd/mm/yyyy">
                  <c:v>41103</c:v>
                </c:pt>
                <c:pt idx="250" c:formatCode="dd/mm/yyyy">
                  <c:v>41106</c:v>
                </c:pt>
                <c:pt idx="251" c:formatCode="dd/mm/yyyy">
                  <c:v>41107</c:v>
                </c:pt>
                <c:pt idx="252" c:formatCode="dd/mm/yyyy">
                  <c:v>41108</c:v>
                </c:pt>
                <c:pt idx="253" c:formatCode="dd/mm/yyyy">
                  <c:v>41109</c:v>
                </c:pt>
                <c:pt idx="254" c:formatCode="dd/mm/yyyy">
                  <c:v>41110</c:v>
                </c:pt>
                <c:pt idx="255" c:formatCode="dd/mm/yyyy">
                  <c:v>41113</c:v>
                </c:pt>
                <c:pt idx="256" c:formatCode="dd/mm/yyyy">
                  <c:v>41114</c:v>
                </c:pt>
                <c:pt idx="257" c:formatCode="dd/mm/yyyy">
                  <c:v>41115</c:v>
                </c:pt>
                <c:pt idx="258" c:formatCode="dd/mm/yyyy">
                  <c:v>41116</c:v>
                </c:pt>
                <c:pt idx="259" c:formatCode="dd/mm/yyyy">
                  <c:v>41117</c:v>
                </c:pt>
                <c:pt idx="260" c:formatCode="dd/mm/yyyy">
                  <c:v>41120</c:v>
                </c:pt>
                <c:pt idx="261" c:formatCode="dd/mm/yyyy">
                  <c:v>41121</c:v>
                </c:pt>
                <c:pt idx="262" c:formatCode="dd/mm/yyyy">
                  <c:v>41122</c:v>
                </c:pt>
                <c:pt idx="263" c:formatCode="dd/mm/yyyy">
                  <c:v>41123</c:v>
                </c:pt>
                <c:pt idx="264" c:formatCode="dd/mm/yyyy">
                  <c:v>41124</c:v>
                </c:pt>
                <c:pt idx="265" c:formatCode="dd/mm/yyyy">
                  <c:v>41127</c:v>
                </c:pt>
                <c:pt idx="266" c:formatCode="dd/mm/yyyy">
                  <c:v>41128</c:v>
                </c:pt>
                <c:pt idx="267" c:formatCode="dd/mm/yyyy">
                  <c:v>41129</c:v>
                </c:pt>
                <c:pt idx="268" c:formatCode="dd/mm/yyyy">
                  <c:v>41130</c:v>
                </c:pt>
                <c:pt idx="269" c:formatCode="dd/mm/yyyy">
                  <c:v>41131</c:v>
                </c:pt>
                <c:pt idx="270" c:formatCode="dd/mm/yyyy">
                  <c:v>41134</c:v>
                </c:pt>
                <c:pt idx="271" c:formatCode="dd/mm/yyyy">
                  <c:v>41135</c:v>
                </c:pt>
                <c:pt idx="272" c:formatCode="dd/mm/yyyy">
                  <c:v>41136</c:v>
                </c:pt>
                <c:pt idx="273" c:formatCode="dd/mm/yyyy">
                  <c:v>41137</c:v>
                </c:pt>
                <c:pt idx="274" c:formatCode="dd/mm/yyyy">
                  <c:v>41138</c:v>
                </c:pt>
                <c:pt idx="275" c:formatCode="dd/mm/yyyy">
                  <c:v>41141</c:v>
                </c:pt>
                <c:pt idx="276" c:formatCode="dd/mm/yyyy">
                  <c:v>41142</c:v>
                </c:pt>
                <c:pt idx="277" c:formatCode="dd/mm/yyyy">
                  <c:v>41143</c:v>
                </c:pt>
                <c:pt idx="278" c:formatCode="dd/mm/yyyy">
                  <c:v>41144</c:v>
                </c:pt>
                <c:pt idx="279" c:formatCode="dd/mm/yyyy">
                  <c:v>41145</c:v>
                </c:pt>
                <c:pt idx="280" c:formatCode="dd/mm/yyyy">
                  <c:v>41148</c:v>
                </c:pt>
                <c:pt idx="281" c:formatCode="dd/mm/yyyy">
                  <c:v>41149</c:v>
                </c:pt>
                <c:pt idx="282" c:formatCode="dd/mm/yyyy">
                  <c:v>41150</c:v>
                </c:pt>
                <c:pt idx="283" c:formatCode="dd/mm/yyyy">
                  <c:v>41151</c:v>
                </c:pt>
                <c:pt idx="284" c:formatCode="dd/mm/yyyy">
                  <c:v>41152</c:v>
                </c:pt>
                <c:pt idx="285" c:formatCode="dd/mm/yyyy">
                  <c:v>41155</c:v>
                </c:pt>
                <c:pt idx="286" c:formatCode="dd/mm/yyyy">
                  <c:v>41156</c:v>
                </c:pt>
                <c:pt idx="287" c:formatCode="dd/mm/yyyy">
                  <c:v>41157</c:v>
                </c:pt>
                <c:pt idx="288" c:formatCode="dd/mm/yyyy">
                  <c:v>41158</c:v>
                </c:pt>
                <c:pt idx="289" c:formatCode="dd/mm/yyyy">
                  <c:v>41159</c:v>
                </c:pt>
                <c:pt idx="290" c:formatCode="dd/mm/yyyy">
                  <c:v>41162</c:v>
                </c:pt>
                <c:pt idx="291" c:formatCode="dd/mm/yyyy">
                  <c:v>41163</c:v>
                </c:pt>
                <c:pt idx="292" c:formatCode="dd/mm/yyyy">
                  <c:v>41164</c:v>
                </c:pt>
                <c:pt idx="293" c:formatCode="dd/mm/yyyy">
                  <c:v>41165</c:v>
                </c:pt>
                <c:pt idx="294" c:formatCode="dd/mm/yyyy">
                  <c:v>41166</c:v>
                </c:pt>
                <c:pt idx="295" c:formatCode="dd/mm/yyyy">
                  <c:v>41169</c:v>
                </c:pt>
                <c:pt idx="296" c:formatCode="dd/mm/yyyy">
                  <c:v>41170</c:v>
                </c:pt>
                <c:pt idx="297" c:formatCode="dd/mm/yyyy">
                  <c:v>41171</c:v>
                </c:pt>
                <c:pt idx="298" c:formatCode="dd/mm/yyyy">
                  <c:v>41172</c:v>
                </c:pt>
                <c:pt idx="299" c:formatCode="dd/mm/yyyy">
                  <c:v>41173</c:v>
                </c:pt>
                <c:pt idx="300" c:formatCode="dd/mm/yyyy">
                  <c:v>41176</c:v>
                </c:pt>
                <c:pt idx="301" c:formatCode="dd/mm/yyyy">
                  <c:v>41177</c:v>
                </c:pt>
                <c:pt idx="302" c:formatCode="dd/mm/yyyy">
                  <c:v>41178</c:v>
                </c:pt>
                <c:pt idx="303" c:formatCode="dd/mm/yyyy">
                  <c:v>41179</c:v>
                </c:pt>
                <c:pt idx="304" c:formatCode="dd/mm/yyyy">
                  <c:v>41180</c:v>
                </c:pt>
                <c:pt idx="305" c:formatCode="dd/mm/yyyy">
                  <c:v>41183</c:v>
                </c:pt>
                <c:pt idx="306" c:formatCode="dd/mm/yyyy">
                  <c:v>41184</c:v>
                </c:pt>
                <c:pt idx="307" c:formatCode="dd/mm/yyyy">
                  <c:v>41185</c:v>
                </c:pt>
                <c:pt idx="308" c:formatCode="dd/mm/yyyy">
                  <c:v>41186</c:v>
                </c:pt>
                <c:pt idx="309" c:formatCode="dd/mm/yyyy">
                  <c:v>41187</c:v>
                </c:pt>
                <c:pt idx="310" c:formatCode="dd/mm/yyyy">
                  <c:v>41190</c:v>
                </c:pt>
                <c:pt idx="311" c:formatCode="dd/mm/yyyy">
                  <c:v>41191</c:v>
                </c:pt>
                <c:pt idx="312" c:formatCode="dd/mm/yyyy">
                  <c:v>41192</c:v>
                </c:pt>
                <c:pt idx="313" c:formatCode="dd/mm/yyyy">
                  <c:v>41193</c:v>
                </c:pt>
                <c:pt idx="314" c:formatCode="dd/mm/yyyy">
                  <c:v>41194</c:v>
                </c:pt>
                <c:pt idx="315" c:formatCode="dd/mm/yyyy">
                  <c:v>41197</c:v>
                </c:pt>
              </c:numCache>
            </c:numRef>
          </c:cat>
          <c:val>
            <c:numRef>
              <c:f>AfterAug2011!$I$3:$I$318</c:f>
              <c:numCache>
                <c:formatCode>_(* #,##0.00_);_(* \(#,##0.00\);_(* "-"??_);_(@_)</c:formatCode>
                <c:ptCount val="316"/>
                <c:pt idx="0">
                  <c:v>100</c:v>
                </c:pt>
                <c:pt idx="1">
                  <c:v>100.228832951945</c:v>
                </c:pt>
                <c:pt idx="2">
                  <c:v>98.6270022883295</c:v>
                </c:pt>
                <c:pt idx="3">
                  <c:v>96.7963386727689</c:v>
                </c:pt>
                <c:pt idx="4">
                  <c:v>93.5926773455378</c:v>
                </c:pt>
                <c:pt idx="5">
                  <c:v>90.8466819221968</c:v>
                </c:pt>
                <c:pt idx="6">
                  <c:v>90.3890160183066</c:v>
                </c:pt>
                <c:pt idx="7">
                  <c:v>89.0160183066362</c:v>
                </c:pt>
                <c:pt idx="8">
                  <c:v>91.9908466819222</c:v>
                </c:pt>
                <c:pt idx="9">
                  <c:v>91.7620137299771</c:v>
                </c:pt>
                <c:pt idx="10">
                  <c:v>92.2196796338673</c:v>
                </c:pt>
                <c:pt idx="11">
                  <c:v>91.533180778032</c:v>
                </c:pt>
                <c:pt idx="12">
                  <c:v>92.9061784897025</c:v>
                </c:pt>
                <c:pt idx="13">
                  <c:v>90.8466819221968</c:v>
                </c:pt>
                <c:pt idx="14">
                  <c:v>91.304347826087</c:v>
                </c:pt>
                <c:pt idx="15">
                  <c:v>90.3890160183066</c:v>
                </c:pt>
                <c:pt idx="16">
                  <c:v>91.7620137299771</c:v>
                </c:pt>
                <c:pt idx="17">
                  <c:v>91.9908466819222</c:v>
                </c:pt>
                <c:pt idx="18">
                  <c:v>93.5926773455378</c:v>
                </c:pt>
                <c:pt idx="19">
                  <c:v>94.0503432494279</c:v>
                </c:pt>
                <c:pt idx="20">
                  <c:v>94.0503432494279</c:v>
                </c:pt>
                <c:pt idx="21">
                  <c:v>94.9656750572082</c:v>
                </c:pt>
                <c:pt idx="22">
                  <c:v>96.1098398169336</c:v>
                </c:pt>
                <c:pt idx="23">
                  <c:v>94.7368421052632</c:v>
                </c:pt>
                <c:pt idx="24">
                  <c:v>94.0503432494279</c:v>
                </c:pt>
                <c:pt idx="25">
                  <c:v>92.9061784897025</c:v>
                </c:pt>
                <c:pt idx="26">
                  <c:v>92.4485125858124</c:v>
                </c:pt>
                <c:pt idx="27">
                  <c:v>94.279176201373</c:v>
                </c:pt>
                <c:pt idx="28">
                  <c:v>94.5080091533181</c:v>
                </c:pt>
                <c:pt idx="29">
                  <c:v>91.304347826087</c:v>
                </c:pt>
                <c:pt idx="30">
                  <c:v>90.6178489702517</c:v>
                </c:pt>
                <c:pt idx="31">
                  <c:v>90.8466819221968</c:v>
                </c:pt>
                <c:pt idx="32">
                  <c:v>89.2448512585812</c:v>
                </c:pt>
                <c:pt idx="33">
                  <c:v>90.1601830663616</c:v>
                </c:pt>
                <c:pt idx="34">
                  <c:v>89.9313501144165</c:v>
                </c:pt>
                <c:pt idx="35">
                  <c:v>86.4988558352403</c:v>
                </c:pt>
                <c:pt idx="36">
                  <c:v>86.0411899313501</c:v>
                </c:pt>
                <c:pt idx="37">
                  <c:v>85.812356979405</c:v>
                </c:pt>
                <c:pt idx="38">
                  <c:v>79.4050343249428</c:v>
                </c:pt>
                <c:pt idx="39">
                  <c:v>76.2013729977117</c:v>
                </c:pt>
                <c:pt idx="40">
                  <c:v>75.2860411899314</c:v>
                </c:pt>
                <c:pt idx="41">
                  <c:v>78.7185354691076</c:v>
                </c:pt>
                <c:pt idx="42">
                  <c:v>75.0572082379863</c:v>
                </c:pt>
                <c:pt idx="43">
                  <c:v>74.8283752860412</c:v>
                </c:pt>
                <c:pt idx="44">
                  <c:v>72.5400457665904</c:v>
                </c:pt>
                <c:pt idx="45">
                  <c:v>72.3112128146453</c:v>
                </c:pt>
                <c:pt idx="46">
                  <c:v>70.2517162471396</c:v>
                </c:pt>
                <c:pt idx="47">
                  <c:v>70.4805491990847</c:v>
                </c:pt>
                <c:pt idx="48">
                  <c:v>74.8283752860412</c:v>
                </c:pt>
                <c:pt idx="49">
                  <c:v>76.2013729977117</c:v>
                </c:pt>
                <c:pt idx="50">
                  <c:v>77.5743707093822</c:v>
                </c:pt>
                <c:pt idx="51">
                  <c:v>75.5148741418764</c:v>
                </c:pt>
                <c:pt idx="52">
                  <c:v>78.0320366132723</c:v>
                </c:pt>
                <c:pt idx="53">
                  <c:v>75.7437070938215</c:v>
                </c:pt>
                <c:pt idx="54">
                  <c:v>78.2608695652174</c:v>
                </c:pt>
                <c:pt idx="55">
                  <c:v>77.5743707093822</c:v>
                </c:pt>
                <c:pt idx="56">
                  <c:v>77.116704805492</c:v>
                </c:pt>
                <c:pt idx="57">
                  <c:v>74.5995423340961</c:v>
                </c:pt>
                <c:pt idx="58">
                  <c:v>69.7940503432494</c:v>
                </c:pt>
                <c:pt idx="59">
                  <c:v>74.141876430206</c:v>
                </c:pt>
                <c:pt idx="60">
                  <c:v>79.1762013729977</c:v>
                </c:pt>
                <c:pt idx="61">
                  <c:v>78.0320366132723</c:v>
                </c:pt>
                <c:pt idx="62">
                  <c:v>79.6338672768879</c:v>
                </c:pt>
                <c:pt idx="63">
                  <c:v>84.4393592677345</c:v>
                </c:pt>
                <c:pt idx="64">
                  <c:v>84.8970251716247</c:v>
                </c:pt>
                <c:pt idx="65">
                  <c:v>82.837528604119</c:v>
                </c:pt>
                <c:pt idx="66">
                  <c:v>80.091533180778</c:v>
                </c:pt>
                <c:pt idx="67">
                  <c:v>81.6933638443936</c:v>
                </c:pt>
                <c:pt idx="68">
                  <c:v>81.9221967963387</c:v>
                </c:pt>
                <c:pt idx="69">
                  <c:v>81.4645308924485</c:v>
                </c:pt>
                <c:pt idx="70">
                  <c:v>81.0068649885583</c:v>
                </c:pt>
                <c:pt idx="71">
                  <c:v>80.7780320366133</c:v>
                </c:pt>
                <c:pt idx="72">
                  <c:v>78.9473684210526</c:v>
                </c:pt>
                <c:pt idx="73">
                  <c:v>77.3455377574371</c:v>
                </c:pt>
                <c:pt idx="74">
                  <c:v>79.1762013729977</c:v>
                </c:pt>
                <c:pt idx="75">
                  <c:v>80.3203661327231</c:v>
                </c:pt>
                <c:pt idx="76">
                  <c:v>79.6338672768879</c:v>
                </c:pt>
                <c:pt idx="77">
                  <c:v>80.091533180778</c:v>
                </c:pt>
                <c:pt idx="78">
                  <c:v>78.0320366132723</c:v>
                </c:pt>
                <c:pt idx="79">
                  <c:v>77.8032036613272</c:v>
                </c:pt>
                <c:pt idx="80">
                  <c:v>75.5148741418764</c:v>
                </c:pt>
                <c:pt idx="81">
                  <c:v>75.7437070938215</c:v>
                </c:pt>
                <c:pt idx="82">
                  <c:v>74.8283752860412</c:v>
                </c:pt>
                <c:pt idx="83">
                  <c:v>75.0572082379863</c:v>
                </c:pt>
                <c:pt idx="84">
                  <c:v>74.8283752860412</c:v>
                </c:pt>
                <c:pt idx="85">
                  <c:v>77.5743707093822</c:v>
                </c:pt>
                <c:pt idx="86">
                  <c:v>77.5743707093822</c:v>
                </c:pt>
                <c:pt idx="87">
                  <c:v>81.4645308924485</c:v>
                </c:pt>
                <c:pt idx="88">
                  <c:v>80.5491990846682</c:v>
                </c:pt>
                <c:pt idx="89">
                  <c:v>81.6933638443936</c:v>
                </c:pt>
                <c:pt idx="90">
                  <c:v>82.1510297482837</c:v>
                </c:pt>
                <c:pt idx="91">
                  <c:v>81.0068649885583</c:v>
                </c:pt>
                <c:pt idx="92">
                  <c:v>80.7780320366133</c:v>
                </c:pt>
                <c:pt idx="93">
                  <c:v>79.8627002288329</c:v>
                </c:pt>
                <c:pt idx="94">
                  <c:v>80.7780320366133</c:v>
                </c:pt>
                <c:pt idx="95">
                  <c:v>78.7185354691076</c:v>
                </c:pt>
                <c:pt idx="96">
                  <c:v>78.7185354691076</c:v>
                </c:pt>
                <c:pt idx="97">
                  <c:v>74.5995423340961</c:v>
                </c:pt>
                <c:pt idx="98">
                  <c:v>74.5995423340961</c:v>
                </c:pt>
                <c:pt idx="99">
                  <c:v>75.9725400457666</c:v>
                </c:pt>
                <c:pt idx="100">
                  <c:v>75.2860411899314</c:v>
                </c:pt>
                <c:pt idx="101">
                  <c:v>76.6590389016018</c:v>
                </c:pt>
                <c:pt idx="102">
                  <c:v>77.116704805492</c:v>
                </c:pt>
                <c:pt idx="103">
                  <c:v>78.2608695652174</c:v>
                </c:pt>
                <c:pt idx="104">
                  <c:v>79.1762013729977</c:v>
                </c:pt>
                <c:pt idx="105">
                  <c:v>79.1762013729977</c:v>
                </c:pt>
                <c:pt idx="106">
                  <c:v>79.1762013729977</c:v>
                </c:pt>
                <c:pt idx="107">
                  <c:v>77.3455377574371</c:v>
                </c:pt>
                <c:pt idx="108">
                  <c:v>76.8878718535469</c:v>
                </c:pt>
                <c:pt idx="109">
                  <c:v>78.7185354691076</c:v>
                </c:pt>
                <c:pt idx="110">
                  <c:v>78.7185354691076</c:v>
                </c:pt>
                <c:pt idx="111">
                  <c:v>80.7780320366133</c:v>
                </c:pt>
                <c:pt idx="112">
                  <c:v>78.0320366132723</c:v>
                </c:pt>
                <c:pt idx="113">
                  <c:v>78.0320366132723</c:v>
                </c:pt>
                <c:pt idx="114">
                  <c:v>78.4897025171625</c:v>
                </c:pt>
                <c:pt idx="115">
                  <c:v>77.8032036613272</c:v>
                </c:pt>
                <c:pt idx="116">
                  <c:v>80.3203661327231</c:v>
                </c:pt>
                <c:pt idx="117">
                  <c:v>80.5491990846682</c:v>
                </c:pt>
                <c:pt idx="118">
                  <c:v>83.0663615560641</c:v>
                </c:pt>
                <c:pt idx="119">
                  <c:v>82.837528604119</c:v>
                </c:pt>
                <c:pt idx="120">
                  <c:v>83.7528604118993</c:v>
                </c:pt>
                <c:pt idx="121">
                  <c:v>84.8970251716247</c:v>
                </c:pt>
                <c:pt idx="122">
                  <c:v>85.3546910755149</c:v>
                </c:pt>
                <c:pt idx="123">
                  <c:v>86.7276887871854</c:v>
                </c:pt>
                <c:pt idx="124">
                  <c:v>85.1258581235698</c:v>
                </c:pt>
                <c:pt idx="125">
                  <c:v>86.7276887871854</c:v>
                </c:pt>
                <c:pt idx="126">
                  <c:v>86.4988558352403</c:v>
                </c:pt>
                <c:pt idx="127">
                  <c:v>86.9565217391304</c:v>
                </c:pt>
                <c:pt idx="128">
                  <c:v>89.0160183066362</c:v>
                </c:pt>
                <c:pt idx="129">
                  <c:v>88.3295194508009</c:v>
                </c:pt>
                <c:pt idx="130">
                  <c:v>87.4141876430206</c:v>
                </c:pt>
                <c:pt idx="131">
                  <c:v>86.0411899313501</c:v>
                </c:pt>
                <c:pt idx="132">
                  <c:v>87.4141876430206</c:v>
                </c:pt>
                <c:pt idx="133">
                  <c:v>86.2700228832952</c:v>
                </c:pt>
                <c:pt idx="134">
                  <c:v>88.558352402746</c:v>
                </c:pt>
                <c:pt idx="135">
                  <c:v>87.8718535469108</c:v>
                </c:pt>
                <c:pt idx="136">
                  <c:v>87.8718535469108</c:v>
                </c:pt>
                <c:pt idx="137">
                  <c:v>88.7871853546911</c:v>
                </c:pt>
                <c:pt idx="138">
                  <c:v>90.6178489702517</c:v>
                </c:pt>
                <c:pt idx="139">
                  <c:v>87.8718535469108</c:v>
                </c:pt>
                <c:pt idx="140">
                  <c:v>87.1853546910755</c:v>
                </c:pt>
                <c:pt idx="141">
                  <c:v>87.1853546910755</c:v>
                </c:pt>
                <c:pt idx="142">
                  <c:v>86.7276887871854</c:v>
                </c:pt>
                <c:pt idx="143">
                  <c:v>86.0411899313501</c:v>
                </c:pt>
                <c:pt idx="144">
                  <c:v>84.8970251716247</c:v>
                </c:pt>
                <c:pt idx="145">
                  <c:v>85.3546910755149</c:v>
                </c:pt>
                <c:pt idx="146">
                  <c:v>87.6430205949657</c:v>
                </c:pt>
                <c:pt idx="147">
                  <c:v>87.4141876430206</c:v>
                </c:pt>
                <c:pt idx="148">
                  <c:v>87.1853546910755</c:v>
                </c:pt>
                <c:pt idx="149">
                  <c:v>88.7871853546911</c:v>
                </c:pt>
                <c:pt idx="150">
                  <c:v>88.7871853546911</c:v>
                </c:pt>
                <c:pt idx="151">
                  <c:v>89.2448512585812</c:v>
                </c:pt>
                <c:pt idx="152">
                  <c:v>88.1006864988558</c:v>
                </c:pt>
                <c:pt idx="153">
                  <c:v>89.4736842105263</c:v>
                </c:pt>
                <c:pt idx="154">
                  <c:v>89.0160183066362</c:v>
                </c:pt>
                <c:pt idx="155">
                  <c:v>88.3295194508009</c:v>
                </c:pt>
                <c:pt idx="156">
                  <c:v>86.0411899313501</c:v>
                </c:pt>
                <c:pt idx="157">
                  <c:v>86.0411899313501</c:v>
                </c:pt>
                <c:pt idx="158">
                  <c:v>86.4988558352403</c:v>
                </c:pt>
                <c:pt idx="159">
                  <c:v>88.3295194508009</c:v>
                </c:pt>
                <c:pt idx="160">
                  <c:v>87.6430205949657</c:v>
                </c:pt>
                <c:pt idx="161">
                  <c:v>88.7871853546911</c:v>
                </c:pt>
                <c:pt idx="162">
                  <c:v>87.8718535469108</c:v>
                </c:pt>
                <c:pt idx="163">
                  <c:v>89.0160183066362</c:v>
                </c:pt>
                <c:pt idx="164">
                  <c:v>88.558352402746</c:v>
                </c:pt>
                <c:pt idx="165">
                  <c:v>89.2448512585812</c:v>
                </c:pt>
                <c:pt idx="166">
                  <c:v>87.8718535469108</c:v>
                </c:pt>
                <c:pt idx="167">
                  <c:v>88.1006864988558</c:v>
                </c:pt>
                <c:pt idx="168">
                  <c:v>86.4988558352403</c:v>
                </c:pt>
                <c:pt idx="169">
                  <c:v>87.1853546910755</c:v>
                </c:pt>
                <c:pt idx="170">
                  <c:v>89.0160183066362</c:v>
                </c:pt>
                <c:pt idx="171">
                  <c:v>88.7871853546911</c:v>
                </c:pt>
                <c:pt idx="172">
                  <c:v>86.9565217391304</c:v>
                </c:pt>
                <c:pt idx="173">
                  <c:v>86.9565217391304</c:v>
                </c:pt>
                <c:pt idx="174">
                  <c:v>87.8718535469108</c:v>
                </c:pt>
                <c:pt idx="175">
                  <c:v>89.9313501144165</c:v>
                </c:pt>
                <c:pt idx="176">
                  <c:v>89.7025171624714</c:v>
                </c:pt>
                <c:pt idx="177">
                  <c:v>86.7276887871854</c:v>
                </c:pt>
                <c:pt idx="178">
                  <c:v>86.9565217391304</c:v>
                </c:pt>
                <c:pt idx="179">
                  <c:v>86.9565217391304</c:v>
                </c:pt>
                <c:pt idx="180">
                  <c:v>86.9565217391304</c:v>
                </c:pt>
                <c:pt idx="181">
                  <c:v>83.5240274599542</c:v>
                </c:pt>
                <c:pt idx="182">
                  <c:v>83.7528604118993</c:v>
                </c:pt>
                <c:pt idx="183">
                  <c:v>85.812356979405</c:v>
                </c:pt>
                <c:pt idx="184">
                  <c:v>83.5240274599542</c:v>
                </c:pt>
                <c:pt idx="185">
                  <c:v>83.5240274599542</c:v>
                </c:pt>
                <c:pt idx="186">
                  <c:v>84.6681922196796</c:v>
                </c:pt>
                <c:pt idx="187">
                  <c:v>84.4393592677345</c:v>
                </c:pt>
                <c:pt idx="188">
                  <c:v>83.9816933638444</c:v>
                </c:pt>
                <c:pt idx="189">
                  <c:v>85.58352402746</c:v>
                </c:pt>
                <c:pt idx="190">
                  <c:v>84.2105263157895</c:v>
                </c:pt>
                <c:pt idx="191">
                  <c:v>85.812356979405</c:v>
                </c:pt>
                <c:pt idx="192">
                  <c:v>86.2700228832952</c:v>
                </c:pt>
                <c:pt idx="193">
                  <c:v>87.6430205949657</c:v>
                </c:pt>
                <c:pt idx="194">
                  <c:v>88.7871853546911</c:v>
                </c:pt>
                <c:pt idx="195">
                  <c:v>88.558352402746</c:v>
                </c:pt>
                <c:pt idx="196">
                  <c:v>88.558352402746</c:v>
                </c:pt>
                <c:pt idx="197">
                  <c:v>87.1853546910755</c:v>
                </c:pt>
                <c:pt idx="198">
                  <c:v>86.0411899313501</c:v>
                </c:pt>
                <c:pt idx="199">
                  <c:v>85.58352402746</c:v>
                </c:pt>
                <c:pt idx="200">
                  <c:v>85.58352402746</c:v>
                </c:pt>
                <c:pt idx="201">
                  <c:v>85.1258581235698</c:v>
                </c:pt>
                <c:pt idx="202">
                  <c:v>84.6681922196796</c:v>
                </c:pt>
                <c:pt idx="203">
                  <c:v>85.1258581235698</c:v>
                </c:pt>
                <c:pt idx="204">
                  <c:v>84.2105263157895</c:v>
                </c:pt>
                <c:pt idx="205">
                  <c:v>81.9221967963387</c:v>
                </c:pt>
                <c:pt idx="206">
                  <c:v>81.0068649885583</c:v>
                </c:pt>
                <c:pt idx="207">
                  <c:v>79.8627002288329</c:v>
                </c:pt>
                <c:pt idx="208">
                  <c:v>79.8627002288329</c:v>
                </c:pt>
                <c:pt idx="209">
                  <c:v>79.8627002288329</c:v>
                </c:pt>
                <c:pt idx="210">
                  <c:v>80.7780320366133</c:v>
                </c:pt>
                <c:pt idx="211">
                  <c:v>80.7780320366133</c:v>
                </c:pt>
                <c:pt idx="212">
                  <c:v>78.7185354691076</c:v>
                </c:pt>
                <c:pt idx="213">
                  <c:v>79.4050343249428</c:v>
                </c:pt>
                <c:pt idx="214">
                  <c:v>79.6338672768879</c:v>
                </c:pt>
                <c:pt idx="215">
                  <c:v>80.091533180778</c:v>
                </c:pt>
                <c:pt idx="216">
                  <c:v>79.6338672768879</c:v>
                </c:pt>
                <c:pt idx="217">
                  <c:v>77.5743707093822</c:v>
                </c:pt>
                <c:pt idx="218">
                  <c:v>77.116704805492</c:v>
                </c:pt>
                <c:pt idx="219">
                  <c:v>76.4302059496568</c:v>
                </c:pt>
                <c:pt idx="220">
                  <c:v>76.4302059496568</c:v>
                </c:pt>
                <c:pt idx="221">
                  <c:v>76.4302059496568</c:v>
                </c:pt>
                <c:pt idx="222">
                  <c:v>76.8878718535469</c:v>
                </c:pt>
                <c:pt idx="223">
                  <c:v>77.8032036613272</c:v>
                </c:pt>
                <c:pt idx="224">
                  <c:v>75.5148741418764</c:v>
                </c:pt>
                <c:pt idx="225">
                  <c:v>76.8878718535469</c:v>
                </c:pt>
                <c:pt idx="226">
                  <c:v>76.6590389016018</c:v>
                </c:pt>
                <c:pt idx="227">
                  <c:v>76.6590389016018</c:v>
                </c:pt>
                <c:pt idx="228">
                  <c:v>76.8878718535469</c:v>
                </c:pt>
                <c:pt idx="229">
                  <c:v>77.8032036613272</c:v>
                </c:pt>
                <c:pt idx="230">
                  <c:v>77.8032036613272</c:v>
                </c:pt>
                <c:pt idx="231">
                  <c:v>78.9473684210526</c:v>
                </c:pt>
                <c:pt idx="232">
                  <c:v>78.2608695652174</c:v>
                </c:pt>
                <c:pt idx="233">
                  <c:v>76.2013729977117</c:v>
                </c:pt>
                <c:pt idx="234">
                  <c:v>75.9725400457666</c:v>
                </c:pt>
                <c:pt idx="235">
                  <c:v>76.2013729977117</c:v>
                </c:pt>
                <c:pt idx="236">
                  <c:v>76.4302059496568</c:v>
                </c:pt>
                <c:pt idx="237">
                  <c:v>77.116704805492</c:v>
                </c:pt>
                <c:pt idx="238">
                  <c:v>76.6590389016018</c:v>
                </c:pt>
                <c:pt idx="239">
                  <c:v>79.8627002288329</c:v>
                </c:pt>
                <c:pt idx="240">
                  <c:v>79.1762013729977</c:v>
                </c:pt>
                <c:pt idx="241">
                  <c:v>81.2356979405034</c:v>
                </c:pt>
                <c:pt idx="242">
                  <c:v>80.091533180778</c:v>
                </c:pt>
                <c:pt idx="243">
                  <c:v>79.8627002288329</c:v>
                </c:pt>
                <c:pt idx="244">
                  <c:v>78.2608695652174</c:v>
                </c:pt>
                <c:pt idx="245">
                  <c:v>78.4897025171625</c:v>
                </c:pt>
                <c:pt idx="246">
                  <c:v>77.8032036613272</c:v>
                </c:pt>
                <c:pt idx="247">
                  <c:v>78.2608695652174</c:v>
                </c:pt>
                <c:pt idx="248">
                  <c:v>78.7185354691076</c:v>
                </c:pt>
                <c:pt idx="249">
                  <c:v>80.091533180778</c:v>
                </c:pt>
                <c:pt idx="250">
                  <c:v>79.8627002288329</c:v>
                </c:pt>
                <c:pt idx="251">
                  <c:v>78.7185354691076</c:v>
                </c:pt>
                <c:pt idx="252">
                  <c:v>79.1762013729977</c:v>
                </c:pt>
                <c:pt idx="253">
                  <c:v>80.3203661327231</c:v>
                </c:pt>
                <c:pt idx="254">
                  <c:v>78.2608695652174</c:v>
                </c:pt>
                <c:pt idx="255">
                  <c:v>76.8878718535469</c:v>
                </c:pt>
                <c:pt idx="256">
                  <c:v>76.8878718535469</c:v>
                </c:pt>
                <c:pt idx="257">
                  <c:v>77.116704805492</c:v>
                </c:pt>
                <c:pt idx="258">
                  <c:v>77.5743707093822</c:v>
                </c:pt>
                <c:pt idx="259">
                  <c:v>78.4897025171625</c:v>
                </c:pt>
                <c:pt idx="260">
                  <c:v>78.2608695652174</c:v>
                </c:pt>
                <c:pt idx="261">
                  <c:v>78.4897025171625</c:v>
                </c:pt>
                <c:pt idx="262">
                  <c:v>76.8878718535469</c:v>
                </c:pt>
                <c:pt idx="263">
                  <c:v>75.9725400457666</c:v>
                </c:pt>
                <c:pt idx="264">
                  <c:v>77.3455377574371</c:v>
                </c:pt>
                <c:pt idx="265">
                  <c:v>77.8032036613272</c:v>
                </c:pt>
                <c:pt idx="266">
                  <c:v>78.7185354691076</c:v>
                </c:pt>
                <c:pt idx="267">
                  <c:v>78.2608695652174</c:v>
                </c:pt>
                <c:pt idx="268">
                  <c:v>78.2608695652174</c:v>
                </c:pt>
                <c:pt idx="269">
                  <c:v>77.5743707093822</c:v>
                </c:pt>
                <c:pt idx="270">
                  <c:v>76.6590389016018</c:v>
                </c:pt>
                <c:pt idx="271">
                  <c:v>76.8878718535469</c:v>
                </c:pt>
                <c:pt idx="272">
                  <c:v>76.6590389016018</c:v>
                </c:pt>
                <c:pt idx="273">
                  <c:v>77.3455377574371</c:v>
                </c:pt>
                <c:pt idx="274">
                  <c:v>78.2608695652174</c:v>
                </c:pt>
                <c:pt idx="275">
                  <c:v>77.3455377574371</c:v>
                </c:pt>
                <c:pt idx="276">
                  <c:v>78.9473684210526</c:v>
                </c:pt>
                <c:pt idx="277">
                  <c:v>78.9473684210526</c:v>
                </c:pt>
                <c:pt idx="278">
                  <c:v>79.6338672768879</c:v>
                </c:pt>
                <c:pt idx="279">
                  <c:v>79.1762013729977</c:v>
                </c:pt>
                <c:pt idx="280">
                  <c:v>79.1762013729977</c:v>
                </c:pt>
                <c:pt idx="281">
                  <c:v>78.7185354691076</c:v>
                </c:pt>
                <c:pt idx="282">
                  <c:v>78.4897025171625</c:v>
                </c:pt>
                <c:pt idx="283">
                  <c:v>78.4897025171625</c:v>
                </c:pt>
                <c:pt idx="284">
                  <c:v>78.9473684210526</c:v>
                </c:pt>
                <c:pt idx="285">
                  <c:v>79.6338672768879</c:v>
                </c:pt>
                <c:pt idx="286">
                  <c:v>79.1762013729977</c:v>
                </c:pt>
                <c:pt idx="287">
                  <c:v>80.3203661327231</c:v>
                </c:pt>
                <c:pt idx="288">
                  <c:v>79.8627002288329</c:v>
                </c:pt>
                <c:pt idx="289">
                  <c:v>82.6086956521739</c:v>
                </c:pt>
                <c:pt idx="290">
                  <c:v>83.5240274599542</c:v>
                </c:pt>
                <c:pt idx="291">
                  <c:v>83.7528604118993</c:v>
                </c:pt>
                <c:pt idx="292">
                  <c:v>83.9816933638444</c:v>
                </c:pt>
                <c:pt idx="293">
                  <c:v>83.7528604118993</c:v>
                </c:pt>
                <c:pt idx="294">
                  <c:v>86.7276887871854</c:v>
                </c:pt>
                <c:pt idx="295">
                  <c:v>86.0411899313501</c:v>
                </c:pt>
                <c:pt idx="296">
                  <c:v>86.2700228832952</c:v>
                </c:pt>
                <c:pt idx="297">
                  <c:v>86.4988558352403</c:v>
                </c:pt>
                <c:pt idx="298">
                  <c:v>85.812356979405</c:v>
                </c:pt>
                <c:pt idx="299">
                  <c:v>85.812356979405</c:v>
                </c:pt>
                <c:pt idx="300">
                  <c:v>84.8970251716247</c:v>
                </c:pt>
                <c:pt idx="301">
                  <c:v>85.812356979405</c:v>
                </c:pt>
                <c:pt idx="302">
                  <c:v>84.2105263157895</c:v>
                </c:pt>
                <c:pt idx="303">
                  <c:v>84.8970251716247</c:v>
                </c:pt>
                <c:pt idx="304">
                  <c:v>85.1258581235698</c:v>
                </c:pt>
                <c:pt idx="305">
                  <c:v>86.2700228832952</c:v>
                </c:pt>
                <c:pt idx="306">
                  <c:v>86.4988558352403</c:v>
                </c:pt>
                <c:pt idx="307">
                  <c:v>86.0411899313501</c:v>
                </c:pt>
                <c:pt idx="308">
                  <c:v>86.0411899313501</c:v>
                </c:pt>
                <c:pt idx="309">
                  <c:v>86.0411899313501</c:v>
                </c:pt>
                <c:pt idx="310">
                  <c:v>84.8970251716247</c:v>
                </c:pt>
                <c:pt idx="311">
                  <c:v>84.4393592677345</c:v>
                </c:pt>
                <c:pt idx="312">
                  <c:v>84.6681922196796</c:v>
                </c:pt>
                <c:pt idx="313">
                  <c:v>85.58352402746</c:v>
                </c:pt>
                <c:pt idx="314">
                  <c:v>84.4393592677345</c:v>
                </c:pt>
                <c:pt idx="315">
                  <c:v>84.4393592677345</c:v>
                </c:pt>
              </c:numCache>
            </c:numRef>
          </c:val>
          <c:smooth val="0"/>
        </c:ser>
        <c:dLbls>
          <c:showLegendKey val="0"/>
          <c:showVal val="0"/>
          <c:showCatName val="0"/>
          <c:showSerName val="0"/>
          <c:showPercent val="0"/>
          <c:showBubbleSize val="0"/>
        </c:dLbls>
        <c:marker val="0"/>
        <c:smooth val="0"/>
        <c:axId val="1084975039"/>
        <c:axId val="1083282303"/>
      </c:lineChart>
      <c:dateAx>
        <c:axId val="108497503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83282303"/>
        <c:crosses val="autoZero"/>
        <c:auto val="1"/>
        <c:lblOffset val="100"/>
        <c:baseTimeUnit val="days"/>
      </c:dateAx>
      <c:valAx>
        <c:axId val="1083282303"/>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8497503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"Pt"</c:f>
              <c:strCache>
                <c:ptCount val="1"/>
                <c:pt idx="0">
                  <c:v>Pt</c:v>
                </c:pt>
              </c:strCache>
            </c:strRef>
          </c:tx>
          <c:spPr>
            <a:ln w="28575" cap="rnd">
              <a:solidFill>
                <a:schemeClr val="accent1"/>
              </a:solidFill>
              <a:round/>
            </a:ln>
            <a:effectLst/>
          </c:spPr>
          <c:marker>
            <c:symbol val="none"/>
          </c:marker>
          <c:dLbls>
            <c:delete val="1"/>
          </c:dLbls>
          <c:cat>
            <c:numRef>
              <c:f>'AfterAug16,2012'!$A$3:$A$45</c:f>
              <c:numCache>
                <c:formatCode>dd/mm/yyyy</c:formatCode>
                <c:ptCount val="43"/>
                <c:pt idx="0" c:formatCode="dd/mm/yyyy">
                  <c:v>41137</c:v>
                </c:pt>
                <c:pt idx="1" c:formatCode="dd/mm/yyyy">
                  <c:v>41138</c:v>
                </c:pt>
                <c:pt idx="2" c:formatCode="dd/mm/yyyy">
                  <c:v>41141</c:v>
                </c:pt>
                <c:pt idx="3" c:formatCode="dd/mm/yyyy">
                  <c:v>41142</c:v>
                </c:pt>
                <c:pt idx="4" c:formatCode="dd/mm/yyyy">
                  <c:v>41143</c:v>
                </c:pt>
                <c:pt idx="5" c:formatCode="dd/mm/yyyy">
                  <c:v>41144</c:v>
                </c:pt>
                <c:pt idx="6" c:formatCode="dd/mm/yyyy">
                  <c:v>41145</c:v>
                </c:pt>
                <c:pt idx="7" c:formatCode="dd/mm/yyyy">
                  <c:v>41148</c:v>
                </c:pt>
                <c:pt idx="8" c:formatCode="dd/mm/yyyy">
                  <c:v>41149</c:v>
                </c:pt>
                <c:pt idx="9" c:formatCode="dd/mm/yyyy">
                  <c:v>41150</c:v>
                </c:pt>
                <c:pt idx="10" c:formatCode="dd/mm/yyyy">
                  <c:v>41151</c:v>
                </c:pt>
                <c:pt idx="11" c:formatCode="dd/mm/yyyy">
                  <c:v>41152</c:v>
                </c:pt>
                <c:pt idx="12" c:formatCode="dd/mm/yyyy">
                  <c:v>41155</c:v>
                </c:pt>
                <c:pt idx="13" c:formatCode="dd/mm/yyyy">
                  <c:v>41156</c:v>
                </c:pt>
                <c:pt idx="14" c:formatCode="dd/mm/yyyy">
                  <c:v>41157</c:v>
                </c:pt>
                <c:pt idx="15" c:formatCode="dd/mm/yyyy">
                  <c:v>41158</c:v>
                </c:pt>
                <c:pt idx="16" c:formatCode="dd/mm/yyyy">
                  <c:v>41159</c:v>
                </c:pt>
                <c:pt idx="17" c:formatCode="dd/mm/yyyy">
                  <c:v>41162</c:v>
                </c:pt>
                <c:pt idx="18" c:formatCode="dd/mm/yyyy">
                  <c:v>41163</c:v>
                </c:pt>
                <c:pt idx="19" c:formatCode="dd/mm/yyyy">
                  <c:v>41164</c:v>
                </c:pt>
                <c:pt idx="20" c:formatCode="dd/mm/yyyy">
                  <c:v>41165</c:v>
                </c:pt>
                <c:pt idx="21" c:formatCode="dd/mm/yyyy">
                  <c:v>41166</c:v>
                </c:pt>
                <c:pt idx="22" c:formatCode="dd/mm/yyyy">
                  <c:v>41169</c:v>
                </c:pt>
                <c:pt idx="23" c:formatCode="dd/mm/yyyy">
                  <c:v>41170</c:v>
                </c:pt>
                <c:pt idx="24" c:formatCode="dd/mm/yyyy">
                  <c:v>41171</c:v>
                </c:pt>
                <c:pt idx="25" c:formatCode="dd/mm/yyyy">
                  <c:v>41172</c:v>
                </c:pt>
                <c:pt idx="26" c:formatCode="dd/mm/yyyy">
                  <c:v>41173</c:v>
                </c:pt>
                <c:pt idx="27" c:formatCode="dd/mm/yyyy">
                  <c:v>41176</c:v>
                </c:pt>
                <c:pt idx="28" c:formatCode="dd/mm/yyyy">
                  <c:v>41177</c:v>
                </c:pt>
                <c:pt idx="29" c:formatCode="dd/mm/yyyy">
                  <c:v>41178</c:v>
                </c:pt>
                <c:pt idx="30" c:formatCode="dd/mm/yyyy">
                  <c:v>41179</c:v>
                </c:pt>
                <c:pt idx="31" c:formatCode="dd/mm/yyyy">
                  <c:v>41180</c:v>
                </c:pt>
                <c:pt idx="32" c:formatCode="dd/mm/yyyy">
                  <c:v>41183</c:v>
                </c:pt>
                <c:pt idx="33" c:formatCode="dd/mm/yyyy">
                  <c:v>41184</c:v>
                </c:pt>
                <c:pt idx="34" c:formatCode="dd/mm/yyyy">
                  <c:v>41185</c:v>
                </c:pt>
                <c:pt idx="35" c:formatCode="dd/mm/yyyy">
                  <c:v>41186</c:v>
                </c:pt>
                <c:pt idx="36" c:formatCode="dd/mm/yyyy">
                  <c:v>41187</c:v>
                </c:pt>
                <c:pt idx="37" c:formatCode="dd/mm/yyyy">
                  <c:v>41190</c:v>
                </c:pt>
                <c:pt idx="38" c:formatCode="dd/mm/yyyy">
                  <c:v>41191</c:v>
                </c:pt>
                <c:pt idx="39" c:formatCode="dd/mm/yyyy">
                  <c:v>41192</c:v>
                </c:pt>
                <c:pt idx="40" c:formatCode="dd/mm/yyyy">
                  <c:v>41193</c:v>
                </c:pt>
                <c:pt idx="41" c:formatCode="dd/mm/yyyy">
                  <c:v>41194</c:v>
                </c:pt>
                <c:pt idx="42" c:formatCode="dd/mm/yyyy">
                  <c:v>41197</c:v>
                </c:pt>
              </c:numCache>
            </c:numRef>
          </c:cat>
          <c:val>
            <c:numRef>
              <c:f>'AfterAug16,2012'!$C$3:$C$45</c:f>
              <c:numCache>
                <c:formatCode>_-* #,##0.00_-;\-* #,##0.00_-;_-* "-"??_-;_-@_-</c:formatCode>
                <c:ptCount val="43"/>
                <c:pt idx="0">
                  <c:v>100</c:v>
                </c:pt>
                <c:pt idx="1">
                  <c:v>102.252077293346</c:v>
                </c:pt>
                <c:pt idx="2">
                  <c:v>103.493598191125</c:v>
                </c:pt>
                <c:pt idx="3">
                  <c:v>104.660211682781</c:v>
                </c:pt>
                <c:pt idx="4">
                  <c:v>106.534977597137</c:v>
                </c:pt>
                <c:pt idx="5">
                  <c:v>106.947661917907</c:v>
                </c:pt>
                <c:pt idx="6">
                  <c:v>107.467852238206</c:v>
                </c:pt>
                <c:pt idx="7">
                  <c:v>107.088460097934</c:v>
                </c:pt>
                <c:pt idx="8">
                  <c:v>105.28652082842</c:v>
                </c:pt>
                <c:pt idx="9">
                  <c:v>105.185950699829</c:v>
                </c:pt>
                <c:pt idx="10">
                  <c:v>104.568658186408</c:v>
                </c:pt>
                <c:pt idx="11">
                  <c:v>106.812412434629</c:v>
                </c:pt>
                <c:pt idx="12">
                  <c:v>107.613505527889</c:v>
                </c:pt>
                <c:pt idx="13">
                  <c:v>108.855026425668</c:v>
                </c:pt>
                <c:pt idx="14">
                  <c:v>108.986807973477</c:v>
                </c:pt>
                <c:pt idx="15">
                  <c:v>109.801772808612</c:v>
                </c:pt>
                <c:pt idx="16">
                  <c:v>110.37398216094</c:v>
                </c:pt>
                <c:pt idx="17">
                  <c:v>110.484956095937</c:v>
                </c:pt>
                <c:pt idx="18">
                  <c:v>111.338068221227</c:v>
                </c:pt>
                <c:pt idx="19">
                  <c:v>114.16790356365</c:v>
                </c:pt>
                <c:pt idx="20">
                  <c:v>116.865957358265</c:v>
                </c:pt>
                <c:pt idx="21">
                  <c:v>118.534034318689</c:v>
                </c:pt>
                <c:pt idx="22">
                  <c:v>115.575885363925</c:v>
                </c:pt>
                <c:pt idx="23">
                  <c:v>113.136539555272</c:v>
                </c:pt>
                <c:pt idx="24">
                  <c:v>113.699732275382</c:v>
                </c:pt>
                <c:pt idx="25">
                  <c:v>112.811940795406</c:v>
                </c:pt>
                <c:pt idx="26">
                  <c:v>113.408425696015</c:v>
                </c:pt>
                <c:pt idx="27">
                  <c:v>112.46514724854</c:v>
                </c:pt>
                <c:pt idx="28">
                  <c:v>112.909042988528</c:v>
                </c:pt>
                <c:pt idx="29">
                  <c:v>113.384150147734</c:v>
                </c:pt>
                <c:pt idx="30">
                  <c:v>114.393319369113</c:v>
                </c:pt>
                <c:pt idx="31">
                  <c:v>115.274174978152</c:v>
                </c:pt>
                <c:pt idx="32">
                  <c:v>116.46714477937</c:v>
                </c:pt>
                <c:pt idx="33">
                  <c:v>116.335363231561</c:v>
                </c:pt>
                <c:pt idx="34">
                  <c:v>117.00814271248</c:v>
                </c:pt>
                <c:pt idx="35">
                  <c:v>119.156181941766</c:v>
                </c:pt>
                <c:pt idx="36">
                  <c:v>118.345378629194</c:v>
                </c:pt>
                <c:pt idx="37">
                  <c:v>117.52486509731</c:v>
                </c:pt>
                <c:pt idx="38">
                  <c:v>117.101776970134</c:v>
                </c:pt>
                <c:pt idx="39">
                  <c:v>116.103011555161</c:v>
                </c:pt>
                <c:pt idx="40">
                  <c:v>116.342299102498</c:v>
                </c:pt>
                <c:pt idx="41">
                  <c:v>114.547989291015</c:v>
                </c:pt>
                <c:pt idx="42">
                  <c:v>113.765623049286</c:v>
                </c:pt>
              </c:numCache>
            </c:numRef>
          </c:val>
          <c:smooth val="0"/>
        </c:ser>
        <c:ser>
          <c:idx val="1"/>
          <c:order val="1"/>
          <c:tx>
            <c:strRef>
              <c:f>"Pd"</c:f>
              <c:strCache>
                <c:ptCount val="1"/>
                <c:pt idx="0">
                  <c:v>Pd</c:v>
                </c:pt>
              </c:strCache>
            </c:strRef>
          </c:tx>
          <c:spPr>
            <a:ln w="28575" cap="rnd">
              <a:solidFill>
                <a:schemeClr val="accent2"/>
              </a:solidFill>
              <a:round/>
            </a:ln>
            <a:effectLst/>
          </c:spPr>
          <c:marker>
            <c:symbol val="none"/>
          </c:marker>
          <c:dLbls>
            <c:delete val="1"/>
          </c:dLbls>
          <c:cat>
            <c:numRef>
              <c:f>'AfterAug16,2012'!$A$3:$A$45</c:f>
              <c:numCache>
                <c:formatCode>dd/mm/yyyy</c:formatCode>
                <c:ptCount val="43"/>
                <c:pt idx="0" c:formatCode="dd/mm/yyyy">
                  <c:v>41137</c:v>
                </c:pt>
                <c:pt idx="1" c:formatCode="dd/mm/yyyy">
                  <c:v>41138</c:v>
                </c:pt>
                <c:pt idx="2" c:formatCode="dd/mm/yyyy">
                  <c:v>41141</c:v>
                </c:pt>
                <c:pt idx="3" c:formatCode="dd/mm/yyyy">
                  <c:v>41142</c:v>
                </c:pt>
                <c:pt idx="4" c:formatCode="dd/mm/yyyy">
                  <c:v>41143</c:v>
                </c:pt>
                <c:pt idx="5" c:formatCode="dd/mm/yyyy">
                  <c:v>41144</c:v>
                </c:pt>
                <c:pt idx="6" c:formatCode="dd/mm/yyyy">
                  <c:v>41145</c:v>
                </c:pt>
                <c:pt idx="7" c:formatCode="dd/mm/yyyy">
                  <c:v>41148</c:v>
                </c:pt>
                <c:pt idx="8" c:formatCode="dd/mm/yyyy">
                  <c:v>41149</c:v>
                </c:pt>
                <c:pt idx="9" c:formatCode="dd/mm/yyyy">
                  <c:v>41150</c:v>
                </c:pt>
                <c:pt idx="10" c:formatCode="dd/mm/yyyy">
                  <c:v>41151</c:v>
                </c:pt>
                <c:pt idx="11" c:formatCode="dd/mm/yyyy">
                  <c:v>41152</c:v>
                </c:pt>
                <c:pt idx="12" c:formatCode="dd/mm/yyyy">
                  <c:v>41155</c:v>
                </c:pt>
                <c:pt idx="13" c:formatCode="dd/mm/yyyy">
                  <c:v>41156</c:v>
                </c:pt>
                <c:pt idx="14" c:formatCode="dd/mm/yyyy">
                  <c:v>41157</c:v>
                </c:pt>
                <c:pt idx="15" c:formatCode="dd/mm/yyyy">
                  <c:v>41158</c:v>
                </c:pt>
                <c:pt idx="16" c:formatCode="dd/mm/yyyy">
                  <c:v>41159</c:v>
                </c:pt>
                <c:pt idx="17" c:formatCode="dd/mm/yyyy">
                  <c:v>41162</c:v>
                </c:pt>
                <c:pt idx="18" c:formatCode="dd/mm/yyyy">
                  <c:v>41163</c:v>
                </c:pt>
                <c:pt idx="19" c:formatCode="dd/mm/yyyy">
                  <c:v>41164</c:v>
                </c:pt>
                <c:pt idx="20" c:formatCode="dd/mm/yyyy">
                  <c:v>41165</c:v>
                </c:pt>
                <c:pt idx="21" c:formatCode="dd/mm/yyyy">
                  <c:v>41166</c:v>
                </c:pt>
                <c:pt idx="22" c:formatCode="dd/mm/yyyy">
                  <c:v>41169</c:v>
                </c:pt>
                <c:pt idx="23" c:formatCode="dd/mm/yyyy">
                  <c:v>41170</c:v>
                </c:pt>
                <c:pt idx="24" c:formatCode="dd/mm/yyyy">
                  <c:v>41171</c:v>
                </c:pt>
                <c:pt idx="25" c:formatCode="dd/mm/yyyy">
                  <c:v>41172</c:v>
                </c:pt>
                <c:pt idx="26" c:formatCode="dd/mm/yyyy">
                  <c:v>41173</c:v>
                </c:pt>
                <c:pt idx="27" c:formatCode="dd/mm/yyyy">
                  <c:v>41176</c:v>
                </c:pt>
                <c:pt idx="28" c:formatCode="dd/mm/yyyy">
                  <c:v>41177</c:v>
                </c:pt>
                <c:pt idx="29" c:formatCode="dd/mm/yyyy">
                  <c:v>41178</c:v>
                </c:pt>
                <c:pt idx="30" c:formatCode="dd/mm/yyyy">
                  <c:v>41179</c:v>
                </c:pt>
                <c:pt idx="31" c:formatCode="dd/mm/yyyy">
                  <c:v>41180</c:v>
                </c:pt>
                <c:pt idx="32" c:formatCode="dd/mm/yyyy">
                  <c:v>41183</c:v>
                </c:pt>
                <c:pt idx="33" c:formatCode="dd/mm/yyyy">
                  <c:v>41184</c:v>
                </c:pt>
                <c:pt idx="34" c:formatCode="dd/mm/yyyy">
                  <c:v>41185</c:v>
                </c:pt>
                <c:pt idx="35" c:formatCode="dd/mm/yyyy">
                  <c:v>41186</c:v>
                </c:pt>
                <c:pt idx="36" c:formatCode="dd/mm/yyyy">
                  <c:v>41187</c:v>
                </c:pt>
                <c:pt idx="37" c:formatCode="dd/mm/yyyy">
                  <c:v>41190</c:v>
                </c:pt>
                <c:pt idx="38" c:formatCode="dd/mm/yyyy">
                  <c:v>41191</c:v>
                </c:pt>
                <c:pt idx="39" c:formatCode="dd/mm/yyyy">
                  <c:v>41192</c:v>
                </c:pt>
                <c:pt idx="40" c:formatCode="dd/mm/yyyy">
                  <c:v>41193</c:v>
                </c:pt>
                <c:pt idx="41" c:formatCode="dd/mm/yyyy">
                  <c:v>41194</c:v>
                </c:pt>
                <c:pt idx="42" c:formatCode="dd/mm/yyyy">
                  <c:v>41197</c:v>
                </c:pt>
              </c:numCache>
            </c:numRef>
          </c:cat>
          <c:val>
            <c:numRef>
              <c:f>'AfterAug16,2012'!$E$3:$E$45</c:f>
              <c:numCache>
                <c:formatCode>_-* #,##0.00_-;\-* #,##0.00_-;_-* "-"??_-;_-@_-</c:formatCode>
                <c:ptCount val="43"/>
                <c:pt idx="0">
                  <c:v>100</c:v>
                </c:pt>
                <c:pt idx="1">
                  <c:v>104.214854793112</c:v>
                </c:pt>
                <c:pt idx="2">
                  <c:v>104.151460635655</c:v>
                </c:pt>
                <c:pt idx="3">
                  <c:v>106.956223764242</c:v>
                </c:pt>
                <c:pt idx="4">
                  <c:v>108.241240469459</c:v>
                </c:pt>
                <c:pt idx="5">
                  <c:v>112.181958365459</c:v>
                </c:pt>
                <c:pt idx="6">
                  <c:v>111.805020131928</c:v>
                </c:pt>
                <c:pt idx="7">
                  <c:v>111.453782232502</c:v>
                </c:pt>
                <c:pt idx="8">
                  <c:v>109.500556840572</c:v>
                </c:pt>
                <c:pt idx="9">
                  <c:v>108.241240469459</c:v>
                </c:pt>
                <c:pt idx="10">
                  <c:v>105.971044290242</c:v>
                </c:pt>
                <c:pt idx="11">
                  <c:v>107.898569348068</c:v>
                </c:pt>
                <c:pt idx="12">
                  <c:v>108.177846312002</c:v>
                </c:pt>
                <c:pt idx="13">
                  <c:v>109.78326051572</c:v>
                </c:pt>
                <c:pt idx="14">
                  <c:v>110.473742825323</c:v>
                </c:pt>
                <c:pt idx="15">
                  <c:v>110.699905765442</c:v>
                </c:pt>
                <c:pt idx="16">
                  <c:v>111.976355692624</c:v>
                </c:pt>
                <c:pt idx="17">
                  <c:v>114.426454210571</c:v>
                </c:pt>
                <c:pt idx="18">
                  <c:v>114.760558553928</c:v>
                </c:pt>
                <c:pt idx="19">
                  <c:v>116.028441703075</c:v>
                </c:pt>
                <c:pt idx="20">
                  <c:v>117.878865758588</c:v>
                </c:pt>
                <c:pt idx="21">
                  <c:v>119.18958279791</c:v>
                </c:pt>
                <c:pt idx="22">
                  <c:v>116.504754561809</c:v>
                </c:pt>
                <c:pt idx="23">
                  <c:v>114.217424826523</c:v>
                </c:pt>
                <c:pt idx="24">
                  <c:v>115.05182900711</c:v>
                </c:pt>
                <c:pt idx="25">
                  <c:v>113.50980896085</c:v>
                </c:pt>
                <c:pt idx="26">
                  <c:v>115.026128673006</c:v>
                </c:pt>
                <c:pt idx="27">
                  <c:v>110.468602758503</c:v>
                </c:pt>
                <c:pt idx="28">
                  <c:v>109.329221279877</c:v>
                </c:pt>
                <c:pt idx="29">
                  <c:v>107.821468345755</c:v>
                </c:pt>
                <c:pt idx="30">
                  <c:v>108.703846483338</c:v>
                </c:pt>
                <c:pt idx="31">
                  <c:v>109.197292898141</c:v>
                </c:pt>
                <c:pt idx="32">
                  <c:v>110.485736314572</c:v>
                </c:pt>
                <c:pt idx="33">
                  <c:v>111.787886575859</c:v>
                </c:pt>
                <c:pt idx="34">
                  <c:v>111.787886575859</c:v>
                </c:pt>
                <c:pt idx="35">
                  <c:v>115.394500128502</c:v>
                </c:pt>
                <c:pt idx="36">
                  <c:v>113.163711128245</c:v>
                </c:pt>
                <c:pt idx="37">
                  <c:v>112.74393900454</c:v>
                </c:pt>
                <c:pt idx="38">
                  <c:v>112.516062708815</c:v>
                </c:pt>
                <c:pt idx="39">
                  <c:v>111.256746337702</c:v>
                </c:pt>
                <c:pt idx="40">
                  <c:v>111.573717124989</c:v>
                </c:pt>
                <c:pt idx="41">
                  <c:v>108.558211256746</c:v>
                </c:pt>
                <c:pt idx="42">
                  <c:v>108.472543476399</c:v>
                </c:pt>
              </c:numCache>
            </c:numRef>
          </c:val>
          <c:smooth val="0"/>
        </c:ser>
        <c:ser>
          <c:idx val="2"/>
          <c:order val="2"/>
          <c:tx>
            <c:strRef>
              <c:f>"Au"</c:f>
              <c:strCache>
                <c:ptCount val="1"/>
                <c:pt idx="0">
                  <c:v>Au</c:v>
                </c:pt>
              </c:strCache>
            </c:strRef>
          </c:tx>
          <c:spPr>
            <a:ln w="28575" cap="rnd">
              <a:solidFill>
                <a:schemeClr val="accent3"/>
              </a:solidFill>
              <a:round/>
            </a:ln>
            <a:effectLst/>
          </c:spPr>
          <c:marker>
            <c:symbol val="none"/>
          </c:marker>
          <c:dLbls>
            <c:delete val="1"/>
          </c:dLbls>
          <c:cat>
            <c:numRef>
              <c:f>'AfterAug16,2012'!$A$3:$A$45</c:f>
              <c:numCache>
                <c:formatCode>dd/mm/yyyy</c:formatCode>
                <c:ptCount val="43"/>
                <c:pt idx="0" c:formatCode="dd/mm/yyyy">
                  <c:v>41137</c:v>
                </c:pt>
                <c:pt idx="1" c:formatCode="dd/mm/yyyy">
                  <c:v>41138</c:v>
                </c:pt>
                <c:pt idx="2" c:formatCode="dd/mm/yyyy">
                  <c:v>41141</c:v>
                </c:pt>
                <c:pt idx="3" c:formatCode="dd/mm/yyyy">
                  <c:v>41142</c:v>
                </c:pt>
                <c:pt idx="4" c:formatCode="dd/mm/yyyy">
                  <c:v>41143</c:v>
                </c:pt>
                <c:pt idx="5" c:formatCode="dd/mm/yyyy">
                  <c:v>41144</c:v>
                </c:pt>
                <c:pt idx="6" c:formatCode="dd/mm/yyyy">
                  <c:v>41145</c:v>
                </c:pt>
                <c:pt idx="7" c:formatCode="dd/mm/yyyy">
                  <c:v>41148</c:v>
                </c:pt>
                <c:pt idx="8" c:formatCode="dd/mm/yyyy">
                  <c:v>41149</c:v>
                </c:pt>
                <c:pt idx="9" c:formatCode="dd/mm/yyyy">
                  <c:v>41150</c:v>
                </c:pt>
                <c:pt idx="10" c:formatCode="dd/mm/yyyy">
                  <c:v>41151</c:v>
                </c:pt>
                <c:pt idx="11" c:formatCode="dd/mm/yyyy">
                  <c:v>41152</c:v>
                </c:pt>
                <c:pt idx="12" c:formatCode="dd/mm/yyyy">
                  <c:v>41155</c:v>
                </c:pt>
                <c:pt idx="13" c:formatCode="dd/mm/yyyy">
                  <c:v>41156</c:v>
                </c:pt>
                <c:pt idx="14" c:formatCode="dd/mm/yyyy">
                  <c:v>41157</c:v>
                </c:pt>
                <c:pt idx="15" c:formatCode="dd/mm/yyyy">
                  <c:v>41158</c:v>
                </c:pt>
                <c:pt idx="16" c:formatCode="dd/mm/yyyy">
                  <c:v>41159</c:v>
                </c:pt>
                <c:pt idx="17" c:formatCode="dd/mm/yyyy">
                  <c:v>41162</c:v>
                </c:pt>
                <c:pt idx="18" c:formatCode="dd/mm/yyyy">
                  <c:v>41163</c:v>
                </c:pt>
                <c:pt idx="19" c:formatCode="dd/mm/yyyy">
                  <c:v>41164</c:v>
                </c:pt>
                <c:pt idx="20" c:formatCode="dd/mm/yyyy">
                  <c:v>41165</c:v>
                </c:pt>
                <c:pt idx="21" c:formatCode="dd/mm/yyyy">
                  <c:v>41166</c:v>
                </c:pt>
                <c:pt idx="22" c:formatCode="dd/mm/yyyy">
                  <c:v>41169</c:v>
                </c:pt>
                <c:pt idx="23" c:formatCode="dd/mm/yyyy">
                  <c:v>41170</c:v>
                </c:pt>
                <c:pt idx="24" c:formatCode="dd/mm/yyyy">
                  <c:v>41171</c:v>
                </c:pt>
                <c:pt idx="25" c:formatCode="dd/mm/yyyy">
                  <c:v>41172</c:v>
                </c:pt>
                <c:pt idx="26" c:formatCode="dd/mm/yyyy">
                  <c:v>41173</c:v>
                </c:pt>
                <c:pt idx="27" c:formatCode="dd/mm/yyyy">
                  <c:v>41176</c:v>
                </c:pt>
                <c:pt idx="28" c:formatCode="dd/mm/yyyy">
                  <c:v>41177</c:v>
                </c:pt>
                <c:pt idx="29" c:formatCode="dd/mm/yyyy">
                  <c:v>41178</c:v>
                </c:pt>
                <c:pt idx="30" c:formatCode="dd/mm/yyyy">
                  <c:v>41179</c:v>
                </c:pt>
                <c:pt idx="31" c:formatCode="dd/mm/yyyy">
                  <c:v>41180</c:v>
                </c:pt>
                <c:pt idx="32" c:formatCode="dd/mm/yyyy">
                  <c:v>41183</c:v>
                </c:pt>
                <c:pt idx="33" c:formatCode="dd/mm/yyyy">
                  <c:v>41184</c:v>
                </c:pt>
                <c:pt idx="34" c:formatCode="dd/mm/yyyy">
                  <c:v>41185</c:v>
                </c:pt>
                <c:pt idx="35" c:formatCode="dd/mm/yyyy">
                  <c:v>41186</c:v>
                </c:pt>
                <c:pt idx="36" c:formatCode="dd/mm/yyyy">
                  <c:v>41187</c:v>
                </c:pt>
                <c:pt idx="37" c:formatCode="dd/mm/yyyy">
                  <c:v>41190</c:v>
                </c:pt>
                <c:pt idx="38" c:formatCode="dd/mm/yyyy">
                  <c:v>41191</c:v>
                </c:pt>
                <c:pt idx="39" c:formatCode="dd/mm/yyyy">
                  <c:v>41192</c:v>
                </c:pt>
                <c:pt idx="40" c:formatCode="dd/mm/yyyy">
                  <c:v>41193</c:v>
                </c:pt>
                <c:pt idx="41" c:formatCode="dd/mm/yyyy">
                  <c:v>41194</c:v>
                </c:pt>
                <c:pt idx="42" c:formatCode="dd/mm/yyyy">
                  <c:v>41197</c:v>
                </c:pt>
              </c:numCache>
            </c:numRef>
          </c:cat>
          <c:val>
            <c:numRef>
              <c:f>'AfterAug16,2012'!$G$3:$G$45</c:f>
              <c:numCache>
                <c:formatCode>_-* #,##0.00_-;\-* #,##0.00_-;_-* "-"??_-;_-@_-</c:formatCode>
                <c:ptCount val="43"/>
                <c:pt idx="0">
                  <c:v>100</c:v>
                </c:pt>
                <c:pt idx="1">
                  <c:v>100.058819887313</c:v>
                </c:pt>
                <c:pt idx="2">
                  <c:v>100.334344622624</c:v>
                </c:pt>
                <c:pt idx="3">
                  <c:v>101.405485728438</c:v>
                </c:pt>
                <c:pt idx="4">
                  <c:v>102.448764782366</c:v>
                </c:pt>
                <c:pt idx="5">
                  <c:v>103.436319732524</c:v>
                </c:pt>
                <c:pt idx="6">
                  <c:v>103.433223948981</c:v>
                </c:pt>
                <c:pt idx="7">
                  <c:v>103.033867871958</c:v>
                </c:pt>
                <c:pt idx="8">
                  <c:v>103.207231750356</c:v>
                </c:pt>
                <c:pt idx="9">
                  <c:v>102.563308773451</c:v>
                </c:pt>
                <c:pt idx="10">
                  <c:v>102.50758466968</c:v>
                </c:pt>
                <c:pt idx="11">
                  <c:v>104.761934245558</c:v>
                </c:pt>
                <c:pt idx="12">
                  <c:v>104.792272924277</c:v>
                </c:pt>
                <c:pt idx="13">
                  <c:v>104.99349885456</c:v>
                </c:pt>
                <c:pt idx="14">
                  <c:v>104.823230759705</c:v>
                </c:pt>
                <c:pt idx="15">
                  <c:v>105.273976843539</c:v>
                </c:pt>
                <c:pt idx="16">
                  <c:v>107.463934121726</c:v>
                </c:pt>
                <c:pt idx="17">
                  <c:v>106.881926815677</c:v>
                </c:pt>
                <c:pt idx="18">
                  <c:v>107.250325057272</c:v>
                </c:pt>
                <c:pt idx="19">
                  <c:v>107.163643118073</c:v>
                </c:pt>
                <c:pt idx="20">
                  <c:v>109.407467029905</c:v>
                </c:pt>
                <c:pt idx="21">
                  <c:v>109.615503683982</c:v>
                </c:pt>
                <c:pt idx="22">
                  <c:v>109.061358429819</c:v>
                </c:pt>
                <c:pt idx="23">
                  <c:v>109.714568757352</c:v>
                </c:pt>
                <c:pt idx="24">
                  <c:v>109.615503683982</c:v>
                </c:pt>
                <c:pt idx="25">
                  <c:v>109.504055476441</c:v>
                </c:pt>
                <c:pt idx="26">
                  <c:v>109.782675995294</c:v>
                </c:pt>
                <c:pt idx="27">
                  <c:v>109.247105442387</c:v>
                </c:pt>
                <c:pt idx="28">
                  <c:v>109.011825893134</c:v>
                </c:pt>
                <c:pt idx="29">
                  <c:v>108.522692093369</c:v>
                </c:pt>
                <c:pt idx="30">
                  <c:v>110.039626029348</c:v>
                </c:pt>
                <c:pt idx="31">
                  <c:v>109.720760324438</c:v>
                </c:pt>
                <c:pt idx="32">
                  <c:v>109.918890471178</c:v>
                </c:pt>
                <c:pt idx="33">
                  <c:v>109.881741068664</c:v>
                </c:pt>
                <c:pt idx="34">
                  <c:v>110.08606278249</c:v>
                </c:pt>
                <c:pt idx="35">
                  <c:v>110.853817101108</c:v>
                </c:pt>
                <c:pt idx="36">
                  <c:v>110.247043526717</c:v>
                </c:pt>
                <c:pt idx="37">
                  <c:v>109.897219986379</c:v>
                </c:pt>
                <c:pt idx="38">
                  <c:v>109.237818091759</c:v>
                </c:pt>
                <c:pt idx="39">
                  <c:v>109.117082533589</c:v>
                </c:pt>
                <c:pt idx="40">
                  <c:v>109.426660887871</c:v>
                </c:pt>
                <c:pt idx="41">
                  <c:v>108.62980620395</c:v>
                </c:pt>
                <c:pt idx="42">
                  <c:v>107.581573896353</c:v>
                </c:pt>
              </c:numCache>
            </c:numRef>
          </c:val>
          <c:smooth val="0"/>
        </c:ser>
        <c:ser>
          <c:idx val="3"/>
          <c:order val="3"/>
          <c:tx>
            <c:strRef>
              <c:f>"Cu"</c:f>
              <c:strCache>
                <c:ptCount val="1"/>
                <c:pt idx="0">
                  <c:v>Cu</c:v>
                </c:pt>
              </c:strCache>
            </c:strRef>
          </c:tx>
          <c:spPr>
            <a:ln w="28575" cap="rnd">
              <a:solidFill>
                <a:schemeClr val="accent4"/>
              </a:solidFill>
              <a:round/>
            </a:ln>
            <a:effectLst/>
          </c:spPr>
          <c:marker>
            <c:symbol val="none"/>
          </c:marker>
          <c:dLbls>
            <c:delete val="1"/>
          </c:dLbls>
          <c:cat>
            <c:numRef>
              <c:f>'AfterAug16,2012'!$A$3:$A$45</c:f>
              <c:numCache>
                <c:formatCode>dd/mm/yyyy</c:formatCode>
                <c:ptCount val="43"/>
                <c:pt idx="0" c:formatCode="dd/mm/yyyy">
                  <c:v>41137</c:v>
                </c:pt>
                <c:pt idx="1" c:formatCode="dd/mm/yyyy">
                  <c:v>41138</c:v>
                </c:pt>
                <c:pt idx="2" c:formatCode="dd/mm/yyyy">
                  <c:v>41141</c:v>
                </c:pt>
                <c:pt idx="3" c:formatCode="dd/mm/yyyy">
                  <c:v>41142</c:v>
                </c:pt>
                <c:pt idx="4" c:formatCode="dd/mm/yyyy">
                  <c:v>41143</c:v>
                </c:pt>
                <c:pt idx="5" c:formatCode="dd/mm/yyyy">
                  <c:v>41144</c:v>
                </c:pt>
                <c:pt idx="6" c:formatCode="dd/mm/yyyy">
                  <c:v>41145</c:v>
                </c:pt>
                <c:pt idx="7" c:formatCode="dd/mm/yyyy">
                  <c:v>41148</c:v>
                </c:pt>
                <c:pt idx="8" c:formatCode="dd/mm/yyyy">
                  <c:v>41149</c:v>
                </c:pt>
                <c:pt idx="9" c:formatCode="dd/mm/yyyy">
                  <c:v>41150</c:v>
                </c:pt>
                <c:pt idx="10" c:formatCode="dd/mm/yyyy">
                  <c:v>41151</c:v>
                </c:pt>
                <c:pt idx="11" c:formatCode="dd/mm/yyyy">
                  <c:v>41152</c:v>
                </c:pt>
                <c:pt idx="12" c:formatCode="dd/mm/yyyy">
                  <c:v>41155</c:v>
                </c:pt>
                <c:pt idx="13" c:formatCode="dd/mm/yyyy">
                  <c:v>41156</c:v>
                </c:pt>
                <c:pt idx="14" c:formatCode="dd/mm/yyyy">
                  <c:v>41157</c:v>
                </c:pt>
                <c:pt idx="15" c:formatCode="dd/mm/yyyy">
                  <c:v>41158</c:v>
                </c:pt>
                <c:pt idx="16" c:formatCode="dd/mm/yyyy">
                  <c:v>41159</c:v>
                </c:pt>
                <c:pt idx="17" c:formatCode="dd/mm/yyyy">
                  <c:v>41162</c:v>
                </c:pt>
                <c:pt idx="18" c:formatCode="dd/mm/yyyy">
                  <c:v>41163</c:v>
                </c:pt>
                <c:pt idx="19" c:formatCode="dd/mm/yyyy">
                  <c:v>41164</c:v>
                </c:pt>
                <c:pt idx="20" c:formatCode="dd/mm/yyyy">
                  <c:v>41165</c:v>
                </c:pt>
                <c:pt idx="21" c:formatCode="dd/mm/yyyy">
                  <c:v>41166</c:v>
                </c:pt>
                <c:pt idx="22" c:formatCode="dd/mm/yyyy">
                  <c:v>41169</c:v>
                </c:pt>
                <c:pt idx="23" c:formatCode="dd/mm/yyyy">
                  <c:v>41170</c:v>
                </c:pt>
                <c:pt idx="24" c:formatCode="dd/mm/yyyy">
                  <c:v>41171</c:v>
                </c:pt>
                <c:pt idx="25" c:formatCode="dd/mm/yyyy">
                  <c:v>41172</c:v>
                </c:pt>
                <c:pt idx="26" c:formatCode="dd/mm/yyyy">
                  <c:v>41173</c:v>
                </c:pt>
                <c:pt idx="27" c:formatCode="dd/mm/yyyy">
                  <c:v>41176</c:v>
                </c:pt>
                <c:pt idx="28" c:formatCode="dd/mm/yyyy">
                  <c:v>41177</c:v>
                </c:pt>
                <c:pt idx="29" c:formatCode="dd/mm/yyyy">
                  <c:v>41178</c:v>
                </c:pt>
                <c:pt idx="30" c:formatCode="dd/mm/yyyy">
                  <c:v>41179</c:v>
                </c:pt>
                <c:pt idx="31" c:formatCode="dd/mm/yyyy">
                  <c:v>41180</c:v>
                </c:pt>
                <c:pt idx="32" c:formatCode="dd/mm/yyyy">
                  <c:v>41183</c:v>
                </c:pt>
                <c:pt idx="33" c:formatCode="dd/mm/yyyy">
                  <c:v>41184</c:v>
                </c:pt>
                <c:pt idx="34" c:formatCode="dd/mm/yyyy">
                  <c:v>41185</c:v>
                </c:pt>
                <c:pt idx="35" c:formatCode="dd/mm/yyyy">
                  <c:v>41186</c:v>
                </c:pt>
                <c:pt idx="36" c:formatCode="dd/mm/yyyy">
                  <c:v>41187</c:v>
                </c:pt>
                <c:pt idx="37" c:formatCode="dd/mm/yyyy">
                  <c:v>41190</c:v>
                </c:pt>
                <c:pt idx="38" c:formatCode="dd/mm/yyyy">
                  <c:v>41191</c:v>
                </c:pt>
                <c:pt idx="39" c:formatCode="dd/mm/yyyy">
                  <c:v>41192</c:v>
                </c:pt>
                <c:pt idx="40" c:formatCode="dd/mm/yyyy">
                  <c:v>41193</c:v>
                </c:pt>
                <c:pt idx="41" c:formatCode="dd/mm/yyyy">
                  <c:v>41194</c:v>
                </c:pt>
                <c:pt idx="42" c:formatCode="dd/mm/yyyy">
                  <c:v>41197</c:v>
                </c:pt>
              </c:numCache>
            </c:numRef>
          </c:cat>
          <c:val>
            <c:numRef>
              <c:f>'AfterAug16,2012'!$I$3:$I$45</c:f>
              <c:numCache>
                <c:formatCode>_(* #,##0.00_);_(* \(#,##0.00\);_(* "-"??_);_(@_)</c:formatCode>
                <c:ptCount val="43"/>
                <c:pt idx="0">
                  <c:v>100</c:v>
                </c:pt>
                <c:pt idx="1">
                  <c:v>101.183431952663</c:v>
                </c:pt>
                <c:pt idx="2">
                  <c:v>100</c:v>
                </c:pt>
                <c:pt idx="3">
                  <c:v>102.07100591716</c:v>
                </c:pt>
                <c:pt idx="4">
                  <c:v>102.07100591716</c:v>
                </c:pt>
                <c:pt idx="5">
                  <c:v>102.958579881657</c:v>
                </c:pt>
                <c:pt idx="6">
                  <c:v>102.366863905325</c:v>
                </c:pt>
                <c:pt idx="7">
                  <c:v>102.366863905325</c:v>
                </c:pt>
                <c:pt idx="8">
                  <c:v>101.775147928994</c:v>
                </c:pt>
                <c:pt idx="9">
                  <c:v>101.479289940828</c:v>
                </c:pt>
                <c:pt idx="10">
                  <c:v>101.479289940828</c:v>
                </c:pt>
                <c:pt idx="11">
                  <c:v>102.07100591716</c:v>
                </c:pt>
                <c:pt idx="12">
                  <c:v>102.958579881657</c:v>
                </c:pt>
                <c:pt idx="13">
                  <c:v>102.366863905325</c:v>
                </c:pt>
                <c:pt idx="14">
                  <c:v>103.846153846154</c:v>
                </c:pt>
                <c:pt idx="15">
                  <c:v>103.254437869822</c:v>
                </c:pt>
                <c:pt idx="16">
                  <c:v>106.804733727811</c:v>
                </c:pt>
                <c:pt idx="17">
                  <c:v>107.988165680473</c:v>
                </c:pt>
                <c:pt idx="18">
                  <c:v>108.284023668639</c:v>
                </c:pt>
                <c:pt idx="19">
                  <c:v>108.579881656805</c:v>
                </c:pt>
                <c:pt idx="20">
                  <c:v>108.284023668639</c:v>
                </c:pt>
                <c:pt idx="21">
                  <c:v>112.130177514793</c:v>
                </c:pt>
                <c:pt idx="22">
                  <c:v>111.242603550296</c:v>
                </c:pt>
                <c:pt idx="23">
                  <c:v>111.538461538462</c:v>
                </c:pt>
                <c:pt idx="24">
                  <c:v>111.834319526627</c:v>
                </c:pt>
                <c:pt idx="25">
                  <c:v>110.94674556213</c:v>
                </c:pt>
                <c:pt idx="26">
                  <c:v>110.94674556213</c:v>
                </c:pt>
                <c:pt idx="27">
                  <c:v>109.763313609467</c:v>
                </c:pt>
                <c:pt idx="28">
                  <c:v>110.94674556213</c:v>
                </c:pt>
                <c:pt idx="29">
                  <c:v>108.87573964497</c:v>
                </c:pt>
                <c:pt idx="30">
                  <c:v>109.763313609467</c:v>
                </c:pt>
                <c:pt idx="31">
                  <c:v>110.059171597633</c:v>
                </c:pt>
                <c:pt idx="32">
                  <c:v>111.538461538462</c:v>
                </c:pt>
                <c:pt idx="33">
                  <c:v>111.834319526627</c:v>
                </c:pt>
                <c:pt idx="34">
                  <c:v>111.242603550296</c:v>
                </c:pt>
                <c:pt idx="35">
                  <c:v>111.242603550296</c:v>
                </c:pt>
                <c:pt idx="36">
                  <c:v>111.242603550296</c:v>
                </c:pt>
                <c:pt idx="37">
                  <c:v>109.763313609467</c:v>
                </c:pt>
                <c:pt idx="38">
                  <c:v>109.171597633136</c:v>
                </c:pt>
                <c:pt idx="39">
                  <c:v>109.467455621302</c:v>
                </c:pt>
                <c:pt idx="40">
                  <c:v>110.650887573965</c:v>
                </c:pt>
                <c:pt idx="41">
                  <c:v>109.171597633136</c:v>
                </c:pt>
                <c:pt idx="42">
                  <c:v>109.171597633136</c:v>
                </c:pt>
              </c:numCache>
            </c:numRef>
          </c:val>
          <c:smooth val="0"/>
        </c:ser>
        <c:dLbls>
          <c:showLegendKey val="0"/>
          <c:showVal val="0"/>
          <c:showCatName val="0"/>
          <c:showSerName val="0"/>
          <c:showPercent val="0"/>
          <c:showBubbleSize val="0"/>
        </c:dLbls>
        <c:marker val="0"/>
        <c:smooth val="0"/>
        <c:axId val="1088443263"/>
        <c:axId val="976973759"/>
      </c:lineChart>
      <c:dateAx>
        <c:axId val="108844326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76973759"/>
        <c:crosses val="autoZero"/>
        <c:auto val="1"/>
        <c:lblOffset val="100"/>
        <c:baseTimeUnit val="days"/>
      </c:dateAx>
      <c:valAx>
        <c:axId val="976973759"/>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884432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"Pt"</c:f>
              <c:strCache>
                <c:ptCount val="1"/>
                <c:pt idx="0">
                  <c:v>Pt</c:v>
                </c:pt>
              </c:strCache>
            </c:strRef>
          </c:tx>
          <c:spPr>
            <a:ln w="28575" cap="rnd">
              <a:solidFill>
                <a:schemeClr val="accent1"/>
              </a:solidFill>
              <a:round/>
            </a:ln>
            <a:effectLst/>
          </c:spPr>
          <c:marker>
            <c:symbol val="none"/>
          </c:marker>
          <c:dLbls>
            <c:delete val="1"/>
          </c:dLbls>
          <c:cat>
            <c:numRef>
              <c:f>Through2012!$A$3:$A$208</c:f>
              <c:numCache>
                <c:formatCode>dd/mm/yyyy</c:formatCode>
                <c:ptCount val="206"/>
                <c:pt idx="0" c:formatCode="dd/mm/yyyy">
                  <c:v>40910</c:v>
                </c:pt>
                <c:pt idx="1" c:formatCode="dd/mm/yyyy">
                  <c:v>40911</c:v>
                </c:pt>
                <c:pt idx="2" c:formatCode="dd/mm/yyyy">
                  <c:v>40912</c:v>
                </c:pt>
                <c:pt idx="3" c:formatCode="dd/mm/yyyy">
                  <c:v>40913</c:v>
                </c:pt>
                <c:pt idx="4" c:formatCode="dd/mm/yyyy">
                  <c:v>40914</c:v>
                </c:pt>
                <c:pt idx="5" c:formatCode="dd/mm/yyyy">
                  <c:v>40917</c:v>
                </c:pt>
                <c:pt idx="6" c:formatCode="dd/mm/yyyy">
                  <c:v>40918</c:v>
                </c:pt>
                <c:pt idx="7" c:formatCode="dd/mm/yyyy">
                  <c:v>40919</c:v>
                </c:pt>
                <c:pt idx="8" c:formatCode="dd/mm/yyyy">
                  <c:v>40920</c:v>
                </c:pt>
                <c:pt idx="9" c:formatCode="dd/mm/yyyy">
                  <c:v>40921</c:v>
                </c:pt>
                <c:pt idx="10" c:formatCode="dd/mm/yyyy">
                  <c:v>40924</c:v>
                </c:pt>
                <c:pt idx="11" c:formatCode="dd/mm/yyyy">
                  <c:v>40925</c:v>
                </c:pt>
                <c:pt idx="12" c:formatCode="dd/mm/yyyy">
                  <c:v>40926</c:v>
                </c:pt>
                <c:pt idx="13" c:formatCode="dd/mm/yyyy">
                  <c:v>40927</c:v>
                </c:pt>
                <c:pt idx="14" c:formatCode="dd/mm/yyyy">
                  <c:v>40928</c:v>
                </c:pt>
                <c:pt idx="15" c:formatCode="dd/mm/yyyy">
                  <c:v>40931</c:v>
                </c:pt>
                <c:pt idx="16" c:formatCode="dd/mm/yyyy">
                  <c:v>40932</c:v>
                </c:pt>
                <c:pt idx="17" c:formatCode="dd/mm/yyyy">
                  <c:v>40933</c:v>
                </c:pt>
                <c:pt idx="18" c:formatCode="dd/mm/yyyy">
                  <c:v>40934</c:v>
                </c:pt>
                <c:pt idx="19" c:formatCode="dd/mm/yyyy">
                  <c:v>40935</c:v>
                </c:pt>
                <c:pt idx="20" c:formatCode="dd/mm/yyyy">
                  <c:v>40938</c:v>
                </c:pt>
                <c:pt idx="21" c:formatCode="dd/mm/yyyy">
                  <c:v>40939</c:v>
                </c:pt>
                <c:pt idx="22" c:formatCode="dd/mm/yyyy">
                  <c:v>40940</c:v>
                </c:pt>
                <c:pt idx="23" c:formatCode="dd/mm/yyyy">
                  <c:v>40941</c:v>
                </c:pt>
                <c:pt idx="24" c:formatCode="dd/mm/yyyy">
                  <c:v>40942</c:v>
                </c:pt>
                <c:pt idx="25" c:formatCode="dd/mm/yyyy">
                  <c:v>40945</c:v>
                </c:pt>
                <c:pt idx="26" c:formatCode="dd/mm/yyyy">
                  <c:v>40946</c:v>
                </c:pt>
                <c:pt idx="27" c:formatCode="dd/mm/yyyy">
                  <c:v>40947</c:v>
                </c:pt>
                <c:pt idx="28" c:formatCode="dd/mm/yyyy">
                  <c:v>40948</c:v>
                </c:pt>
                <c:pt idx="29" c:formatCode="dd/mm/yyyy">
                  <c:v>40949</c:v>
                </c:pt>
                <c:pt idx="30" c:formatCode="dd/mm/yyyy">
                  <c:v>40952</c:v>
                </c:pt>
                <c:pt idx="31" c:formatCode="dd/mm/yyyy">
                  <c:v>40953</c:v>
                </c:pt>
                <c:pt idx="32" c:formatCode="dd/mm/yyyy">
                  <c:v>40954</c:v>
                </c:pt>
                <c:pt idx="33" c:formatCode="dd/mm/yyyy">
                  <c:v>40955</c:v>
                </c:pt>
                <c:pt idx="34" c:formatCode="dd/mm/yyyy">
                  <c:v>40956</c:v>
                </c:pt>
                <c:pt idx="35" c:formatCode="dd/mm/yyyy">
                  <c:v>40959</c:v>
                </c:pt>
                <c:pt idx="36" c:formatCode="dd/mm/yyyy">
                  <c:v>40960</c:v>
                </c:pt>
                <c:pt idx="37" c:formatCode="dd/mm/yyyy">
                  <c:v>40961</c:v>
                </c:pt>
                <c:pt idx="38" c:formatCode="dd/mm/yyyy">
                  <c:v>40962</c:v>
                </c:pt>
                <c:pt idx="39" c:formatCode="dd/mm/yyyy">
                  <c:v>40963</c:v>
                </c:pt>
                <c:pt idx="40" c:formatCode="dd/mm/yyyy">
                  <c:v>40966</c:v>
                </c:pt>
                <c:pt idx="41" c:formatCode="dd/mm/yyyy">
                  <c:v>40967</c:v>
                </c:pt>
                <c:pt idx="42" c:formatCode="dd/mm/yyyy">
                  <c:v>40968</c:v>
                </c:pt>
                <c:pt idx="43" c:formatCode="dd/mm/yyyy">
                  <c:v>40969</c:v>
                </c:pt>
                <c:pt idx="44" c:formatCode="dd/mm/yyyy">
                  <c:v>40970</c:v>
                </c:pt>
                <c:pt idx="45" c:formatCode="dd/mm/yyyy">
                  <c:v>40973</c:v>
                </c:pt>
                <c:pt idx="46" c:formatCode="dd/mm/yyyy">
                  <c:v>40974</c:v>
                </c:pt>
                <c:pt idx="47" c:formatCode="dd/mm/yyyy">
                  <c:v>40975</c:v>
                </c:pt>
                <c:pt idx="48" c:formatCode="dd/mm/yyyy">
                  <c:v>40976</c:v>
                </c:pt>
                <c:pt idx="49" c:formatCode="dd/mm/yyyy">
                  <c:v>40977</c:v>
                </c:pt>
                <c:pt idx="50" c:formatCode="dd/mm/yyyy">
                  <c:v>40980</c:v>
                </c:pt>
                <c:pt idx="51" c:formatCode="dd/mm/yyyy">
                  <c:v>40981</c:v>
                </c:pt>
                <c:pt idx="52" c:formatCode="dd/mm/yyyy">
                  <c:v>40982</c:v>
                </c:pt>
                <c:pt idx="53" c:formatCode="dd/mm/yyyy">
                  <c:v>40983</c:v>
                </c:pt>
                <c:pt idx="54" c:formatCode="dd/mm/yyyy">
                  <c:v>40984</c:v>
                </c:pt>
                <c:pt idx="55" c:formatCode="dd/mm/yyyy">
                  <c:v>40987</c:v>
                </c:pt>
                <c:pt idx="56" c:formatCode="dd/mm/yyyy">
                  <c:v>40988</c:v>
                </c:pt>
                <c:pt idx="57" c:formatCode="dd/mm/yyyy">
                  <c:v>40989</c:v>
                </c:pt>
                <c:pt idx="58" c:formatCode="dd/mm/yyyy">
                  <c:v>40990</c:v>
                </c:pt>
                <c:pt idx="59" c:formatCode="dd/mm/yyyy">
                  <c:v>40991</c:v>
                </c:pt>
                <c:pt idx="60" c:formatCode="dd/mm/yyyy">
                  <c:v>40994</c:v>
                </c:pt>
                <c:pt idx="61" c:formatCode="dd/mm/yyyy">
                  <c:v>40995</c:v>
                </c:pt>
                <c:pt idx="62" c:formatCode="dd/mm/yyyy">
                  <c:v>40996</c:v>
                </c:pt>
                <c:pt idx="63" c:formatCode="dd/mm/yyyy">
                  <c:v>40997</c:v>
                </c:pt>
                <c:pt idx="64" c:formatCode="dd/mm/yyyy">
                  <c:v>40998</c:v>
                </c:pt>
                <c:pt idx="65" c:formatCode="dd/mm/yyyy">
                  <c:v>41001</c:v>
                </c:pt>
                <c:pt idx="66" c:formatCode="dd/mm/yyyy">
                  <c:v>41002</c:v>
                </c:pt>
                <c:pt idx="67" c:formatCode="dd/mm/yyyy">
                  <c:v>41003</c:v>
                </c:pt>
                <c:pt idx="68" c:formatCode="dd/mm/yyyy">
                  <c:v>41004</c:v>
                </c:pt>
                <c:pt idx="69" c:formatCode="dd/mm/yyyy">
                  <c:v>41005</c:v>
                </c:pt>
                <c:pt idx="70" c:formatCode="dd/mm/yyyy">
                  <c:v>41008</c:v>
                </c:pt>
                <c:pt idx="71" c:formatCode="dd/mm/yyyy">
                  <c:v>41009</c:v>
                </c:pt>
                <c:pt idx="72" c:formatCode="dd/mm/yyyy">
                  <c:v>41010</c:v>
                </c:pt>
                <c:pt idx="73" c:formatCode="dd/mm/yyyy">
                  <c:v>41011</c:v>
                </c:pt>
                <c:pt idx="74" c:formatCode="dd/mm/yyyy">
                  <c:v>41012</c:v>
                </c:pt>
                <c:pt idx="75" c:formatCode="dd/mm/yyyy">
                  <c:v>41015</c:v>
                </c:pt>
                <c:pt idx="76" c:formatCode="dd/mm/yyyy">
                  <c:v>41016</c:v>
                </c:pt>
                <c:pt idx="77" c:formatCode="dd/mm/yyyy">
                  <c:v>41017</c:v>
                </c:pt>
                <c:pt idx="78" c:formatCode="dd/mm/yyyy">
                  <c:v>41018</c:v>
                </c:pt>
                <c:pt idx="79" c:formatCode="dd/mm/yyyy">
                  <c:v>41019</c:v>
                </c:pt>
                <c:pt idx="80" c:formatCode="dd/mm/yyyy">
                  <c:v>41022</c:v>
                </c:pt>
                <c:pt idx="81" c:formatCode="dd/mm/yyyy">
                  <c:v>41023</c:v>
                </c:pt>
                <c:pt idx="82" c:formatCode="dd/mm/yyyy">
                  <c:v>41024</c:v>
                </c:pt>
                <c:pt idx="83" c:formatCode="dd/mm/yyyy">
                  <c:v>41025</c:v>
                </c:pt>
                <c:pt idx="84" c:formatCode="dd/mm/yyyy">
                  <c:v>41026</c:v>
                </c:pt>
                <c:pt idx="85" c:formatCode="dd/mm/yyyy">
                  <c:v>41029</c:v>
                </c:pt>
                <c:pt idx="86" c:formatCode="dd/mm/yyyy">
                  <c:v>41030</c:v>
                </c:pt>
                <c:pt idx="87" c:formatCode="dd/mm/yyyy">
                  <c:v>41031</c:v>
                </c:pt>
                <c:pt idx="88" c:formatCode="dd/mm/yyyy">
                  <c:v>41032</c:v>
                </c:pt>
                <c:pt idx="89" c:formatCode="dd/mm/yyyy">
                  <c:v>41033</c:v>
                </c:pt>
                <c:pt idx="90" c:formatCode="dd/mm/yyyy">
                  <c:v>41036</c:v>
                </c:pt>
                <c:pt idx="91" c:formatCode="dd/mm/yyyy">
                  <c:v>41037</c:v>
                </c:pt>
                <c:pt idx="92" c:formatCode="dd/mm/yyyy">
                  <c:v>41038</c:v>
                </c:pt>
                <c:pt idx="93" c:formatCode="dd/mm/yyyy">
                  <c:v>41039</c:v>
                </c:pt>
                <c:pt idx="94" c:formatCode="dd/mm/yyyy">
                  <c:v>41040</c:v>
                </c:pt>
                <c:pt idx="95" c:formatCode="dd/mm/yyyy">
                  <c:v>41043</c:v>
                </c:pt>
                <c:pt idx="96" c:formatCode="dd/mm/yyyy">
                  <c:v>41044</c:v>
                </c:pt>
                <c:pt idx="97" c:formatCode="dd/mm/yyyy">
                  <c:v>41045</c:v>
                </c:pt>
                <c:pt idx="98" c:formatCode="dd/mm/yyyy">
                  <c:v>41046</c:v>
                </c:pt>
                <c:pt idx="99" c:formatCode="dd/mm/yyyy">
                  <c:v>41047</c:v>
                </c:pt>
                <c:pt idx="100" c:formatCode="dd/mm/yyyy">
                  <c:v>41050</c:v>
                </c:pt>
                <c:pt idx="101" c:formatCode="dd/mm/yyyy">
                  <c:v>41051</c:v>
                </c:pt>
                <c:pt idx="102" c:formatCode="dd/mm/yyyy">
                  <c:v>41052</c:v>
                </c:pt>
                <c:pt idx="103" c:formatCode="dd/mm/yyyy">
                  <c:v>41053</c:v>
                </c:pt>
                <c:pt idx="104" c:formatCode="dd/mm/yyyy">
                  <c:v>41054</c:v>
                </c:pt>
                <c:pt idx="105" c:formatCode="dd/mm/yyyy">
                  <c:v>41057</c:v>
                </c:pt>
                <c:pt idx="106" c:formatCode="dd/mm/yyyy">
                  <c:v>41058</c:v>
                </c:pt>
                <c:pt idx="107" c:formatCode="dd/mm/yyyy">
                  <c:v>41059</c:v>
                </c:pt>
                <c:pt idx="108" c:formatCode="dd/mm/yyyy">
                  <c:v>41060</c:v>
                </c:pt>
                <c:pt idx="109" c:formatCode="dd/mm/yyyy">
                  <c:v>41061</c:v>
                </c:pt>
                <c:pt idx="110" c:formatCode="dd/mm/yyyy">
                  <c:v>41064</c:v>
                </c:pt>
                <c:pt idx="111" c:formatCode="dd/mm/yyyy">
                  <c:v>41065</c:v>
                </c:pt>
                <c:pt idx="112" c:formatCode="dd/mm/yyyy">
                  <c:v>41066</c:v>
                </c:pt>
                <c:pt idx="113" c:formatCode="dd/mm/yyyy">
                  <c:v>41067</c:v>
                </c:pt>
                <c:pt idx="114" c:formatCode="dd/mm/yyyy">
                  <c:v>41068</c:v>
                </c:pt>
                <c:pt idx="115" c:formatCode="dd/mm/yyyy">
                  <c:v>41071</c:v>
                </c:pt>
                <c:pt idx="116" c:formatCode="dd/mm/yyyy">
                  <c:v>41072</c:v>
                </c:pt>
                <c:pt idx="117" c:formatCode="dd/mm/yyyy">
                  <c:v>41073</c:v>
                </c:pt>
                <c:pt idx="118" c:formatCode="dd/mm/yyyy">
                  <c:v>41074</c:v>
                </c:pt>
                <c:pt idx="119" c:formatCode="dd/mm/yyyy">
                  <c:v>41075</c:v>
                </c:pt>
                <c:pt idx="120" c:formatCode="dd/mm/yyyy">
                  <c:v>41078</c:v>
                </c:pt>
                <c:pt idx="121" c:formatCode="dd/mm/yyyy">
                  <c:v>41079</c:v>
                </c:pt>
                <c:pt idx="122" c:formatCode="dd/mm/yyyy">
                  <c:v>41080</c:v>
                </c:pt>
                <c:pt idx="123" c:formatCode="dd/mm/yyyy">
                  <c:v>41081</c:v>
                </c:pt>
                <c:pt idx="124" c:formatCode="dd/mm/yyyy">
                  <c:v>41082</c:v>
                </c:pt>
                <c:pt idx="125" c:formatCode="dd/mm/yyyy">
                  <c:v>41085</c:v>
                </c:pt>
                <c:pt idx="126" c:formatCode="dd/mm/yyyy">
                  <c:v>41086</c:v>
                </c:pt>
                <c:pt idx="127" c:formatCode="dd/mm/yyyy">
                  <c:v>41087</c:v>
                </c:pt>
                <c:pt idx="128" c:formatCode="dd/mm/yyyy">
                  <c:v>41088</c:v>
                </c:pt>
                <c:pt idx="129" c:formatCode="dd/mm/yyyy">
                  <c:v>41089</c:v>
                </c:pt>
                <c:pt idx="130" c:formatCode="dd/mm/yyyy">
                  <c:v>41092</c:v>
                </c:pt>
                <c:pt idx="131" c:formatCode="dd/mm/yyyy">
                  <c:v>41093</c:v>
                </c:pt>
                <c:pt idx="132" c:formatCode="dd/mm/yyyy">
                  <c:v>41094</c:v>
                </c:pt>
                <c:pt idx="133" c:formatCode="dd/mm/yyyy">
                  <c:v>41095</c:v>
                </c:pt>
                <c:pt idx="134" c:formatCode="dd/mm/yyyy">
                  <c:v>41096</c:v>
                </c:pt>
                <c:pt idx="135" c:formatCode="dd/mm/yyyy">
                  <c:v>41099</c:v>
                </c:pt>
                <c:pt idx="136" c:formatCode="dd/mm/yyyy">
                  <c:v>41100</c:v>
                </c:pt>
                <c:pt idx="137" c:formatCode="dd/mm/yyyy">
                  <c:v>41101</c:v>
                </c:pt>
                <c:pt idx="138" c:formatCode="dd/mm/yyyy">
                  <c:v>41102</c:v>
                </c:pt>
                <c:pt idx="139" c:formatCode="dd/mm/yyyy">
                  <c:v>41103</c:v>
                </c:pt>
                <c:pt idx="140" c:formatCode="dd/mm/yyyy">
                  <c:v>41106</c:v>
                </c:pt>
                <c:pt idx="141" c:formatCode="dd/mm/yyyy">
                  <c:v>41107</c:v>
                </c:pt>
                <c:pt idx="142" c:formatCode="dd/mm/yyyy">
                  <c:v>41108</c:v>
                </c:pt>
                <c:pt idx="143" c:formatCode="dd/mm/yyyy">
                  <c:v>41109</c:v>
                </c:pt>
                <c:pt idx="144" c:formatCode="dd/mm/yyyy">
                  <c:v>41110</c:v>
                </c:pt>
                <c:pt idx="145" c:formatCode="dd/mm/yyyy">
                  <c:v>41113</c:v>
                </c:pt>
                <c:pt idx="146" c:formatCode="dd/mm/yyyy">
                  <c:v>41114</c:v>
                </c:pt>
                <c:pt idx="147" c:formatCode="dd/mm/yyyy">
                  <c:v>41115</c:v>
                </c:pt>
                <c:pt idx="148" c:formatCode="dd/mm/yyyy">
                  <c:v>41116</c:v>
                </c:pt>
                <c:pt idx="149" c:formatCode="dd/mm/yyyy">
                  <c:v>41117</c:v>
                </c:pt>
                <c:pt idx="150" c:formatCode="dd/mm/yyyy">
                  <c:v>41120</c:v>
                </c:pt>
                <c:pt idx="151" c:formatCode="dd/mm/yyyy">
                  <c:v>41121</c:v>
                </c:pt>
                <c:pt idx="152" c:formatCode="dd/mm/yyyy">
                  <c:v>41122</c:v>
                </c:pt>
                <c:pt idx="153" c:formatCode="dd/mm/yyyy">
                  <c:v>41123</c:v>
                </c:pt>
                <c:pt idx="154" c:formatCode="dd/mm/yyyy">
                  <c:v>41124</c:v>
                </c:pt>
                <c:pt idx="155" c:formatCode="dd/mm/yyyy">
                  <c:v>41127</c:v>
                </c:pt>
                <c:pt idx="156" c:formatCode="dd/mm/yyyy">
                  <c:v>41128</c:v>
                </c:pt>
                <c:pt idx="157" c:formatCode="dd/mm/yyyy">
                  <c:v>41129</c:v>
                </c:pt>
                <c:pt idx="158" c:formatCode="dd/mm/yyyy">
                  <c:v>41130</c:v>
                </c:pt>
                <c:pt idx="159" c:formatCode="dd/mm/yyyy">
                  <c:v>41131</c:v>
                </c:pt>
                <c:pt idx="160" c:formatCode="dd/mm/yyyy">
                  <c:v>41134</c:v>
                </c:pt>
                <c:pt idx="161" c:formatCode="dd/mm/yyyy">
                  <c:v>41135</c:v>
                </c:pt>
                <c:pt idx="162" c:formatCode="dd/mm/yyyy">
                  <c:v>41136</c:v>
                </c:pt>
                <c:pt idx="163" c:formatCode="dd/mm/yyyy">
                  <c:v>41137</c:v>
                </c:pt>
                <c:pt idx="164" c:formatCode="dd/mm/yyyy">
                  <c:v>41138</c:v>
                </c:pt>
                <c:pt idx="165" c:formatCode="dd/mm/yyyy">
                  <c:v>41141</c:v>
                </c:pt>
                <c:pt idx="166" c:formatCode="dd/mm/yyyy">
                  <c:v>41142</c:v>
                </c:pt>
                <c:pt idx="167" c:formatCode="dd/mm/yyyy">
                  <c:v>41143</c:v>
                </c:pt>
                <c:pt idx="168" c:formatCode="dd/mm/yyyy">
                  <c:v>41144</c:v>
                </c:pt>
                <c:pt idx="169" c:formatCode="dd/mm/yyyy">
                  <c:v>41145</c:v>
                </c:pt>
                <c:pt idx="170" c:formatCode="dd/mm/yyyy">
                  <c:v>41148</c:v>
                </c:pt>
                <c:pt idx="171" c:formatCode="dd/mm/yyyy">
                  <c:v>41149</c:v>
                </c:pt>
                <c:pt idx="172" c:formatCode="dd/mm/yyyy">
                  <c:v>41150</c:v>
                </c:pt>
                <c:pt idx="173" c:formatCode="dd/mm/yyyy">
                  <c:v>41151</c:v>
                </c:pt>
                <c:pt idx="174" c:formatCode="dd/mm/yyyy">
                  <c:v>41152</c:v>
                </c:pt>
                <c:pt idx="175" c:formatCode="dd/mm/yyyy">
                  <c:v>41155</c:v>
                </c:pt>
                <c:pt idx="176" c:formatCode="dd/mm/yyyy">
                  <c:v>41156</c:v>
                </c:pt>
                <c:pt idx="177" c:formatCode="dd/mm/yyyy">
                  <c:v>41157</c:v>
                </c:pt>
                <c:pt idx="178" c:formatCode="dd/mm/yyyy">
                  <c:v>41158</c:v>
                </c:pt>
                <c:pt idx="179" c:formatCode="dd/mm/yyyy">
                  <c:v>41159</c:v>
                </c:pt>
                <c:pt idx="180" c:formatCode="dd/mm/yyyy">
                  <c:v>41162</c:v>
                </c:pt>
                <c:pt idx="181" c:formatCode="dd/mm/yyyy">
                  <c:v>41163</c:v>
                </c:pt>
                <c:pt idx="182" c:formatCode="dd/mm/yyyy">
                  <c:v>41164</c:v>
                </c:pt>
                <c:pt idx="183" c:formatCode="dd/mm/yyyy">
                  <c:v>41165</c:v>
                </c:pt>
                <c:pt idx="184" c:formatCode="dd/mm/yyyy">
                  <c:v>41166</c:v>
                </c:pt>
                <c:pt idx="185" c:formatCode="dd/mm/yyyy">
                  <c:v>41169</c:v>
                </c:pt>
                <c:pt idx="186" c:formatCode="dd/mm/yyyy">
                  <c:v>41170</c:v>
                </c:pt>
                <c:pt idx="187" c:formatCode="dd/mm/yyyy">
                  <c:v>41171</c:v>
                </c:pt>
                <c:pt idx="188" c:formatCode="dd/mm/yyyy">
                  <c:v>41172</c:v>
                </c:pt>
                <c:pt idx="189" c:formatCode="dd/mm/yyyy">
                  <c:v>41173</c:v>
                </c:pt>
                <c:pt idx="190" c:formatCode="dd/mm/yyyy">
                  <c:v>41176</c:v>
                </c:pt>
                <c:pt idx="191" c:formatCode="dd/mm/yyyy">
                  <c:v>41177</c:v>
                </c:pt>
                <c:pt idx="192" c:formatCode="dd/mm/yyyy">
                  <c:v>41178</c:v>
                </c:pt>
                <c:pt idx="193" c:formatCode="dd/mm/yyyy">
                  <c:v>41179</c:v>
                </c:pt>
                <c:pt idx="194" c:formatCode="dd/mm/yyyy">
                  <c:v>41180</c:v>
                </c:pt>
                <c:pt idx="195" c:formatCode="dd/mm/yyyy">
                  <c:v>41183</c:v>
                </c:pt>
                <c:pt idx="196" c:formatCode="dd/mm/yyyy">
                  <c:v>41184</c:v>
                </c:pt>
                <c:pt idx="197" c:formatCode="dd/mm/yyyy">
                  <c:v>41185</c:v>
                </c:pt>
                <c:pt idx="198" c:formatCode="dd/mm/yyyy">
                  <c:v>41186</c:v>
                </c:pt>
                <c:pt idx="199" c:formatCode="dd/mm/yyyy">
                  <c:v>41187</c:v>
                </c:pt>
                <c:pt idx="200" c:formatCode="dd/mm/yyyy">
                  <c:v>41190</c:v>
                </c:pt>
                <c:pt idx="201" c:formatCode="dd/mm/yyyy">
                  <c:v>41191</c:v>
                </c:pt>
                <c:pt idx="202" c:formatCode="dd/mm/yyyy">
                  <c:v>41192</c:v>
                </c:pt>
                <c:pt idx="203" c:formatCode="dd/mm/yyyy">
                  <c:v>41193</c:v>
                </c:pt>
                <c:pt idx="204" c:formatCode="dd/mm/yyyy">
                  <c:v>41194</c:v>
                </c:pt>
                <c:pt idx="205" c:formatCode="dd/mm/yyyy">
                  <c:v>41197</c:v>
                </c:pt>
              </c:numCache>
            </c:numRef>
          </c:cat>
          <c:val>
            <c:numRef>
              <c:f>Through2012!$C$3:$C$208</c:f>
              <c:numCache>
                <c:formatCode>_-* #,##0.00_-;\-* #,##0.00_-;_-* "-"??_-;_-@_-</c:formatCode>
                <c:ptCount val="206"/>
                <c:pt idx="0">
                  <c:v>100</c:v>
                </c:pt>
                <c:pt idx="1">
                  <c:v>102.25887414844</c:v>
                </c:pt>
                <c:pt idx="2">
                  <c:v>101.792757260667</c:v>
                </c:pt>
                <c:pt idx="3">
                  <c:v>101.18321979204</c:v>
                </c:pt>
                <c:pt idx="4">
                  <c:v>100.501972032987</c:v>
                </c:pt>
                <c:pt idx="5">
                  <c:v>102.25887414844</c:v>
                </c:pt>
                <c:pt idx="6">
                  <c:v>104.822517031194</c:v>
                </c:pt>
                <c:pt idx="7">
                  <c:v>107.314449623521</c:v>
                </c:pt>
                <c:pt idx="8">
                  <c:v>107.489422732162</c:v>
                </c:pt>
                <c:pt idx="9">
                  <c:v>106.812477590534</c:v>
                </c:pt>
                <c:pt idx="10">
                  <c:v>107.457870204374</c:v>
                </c:pt>
                <c:pt idx="11">
                  <c:v>109.147364646827</c:v>
                </c:pt>
                <c:pt idx="12">
                  <c:v>109.232699892435</c:v>
                </c:pt>
                <c:pt idx="13">
                  <c:v>109.116529221943</c:v>
                </c:pt>
                <c:pt idx="14">
                  <c:v>110.025815704554</c:v>
                </c:pt>
                <c:pt idx="15">
                  <c:v>111.993546073862</c:v>
                </c:pt>
                <c:pt idx="16">
                  <c:v>111.106489781284</c:v>
                </c:pt>
                <c:pt idx="17">
                  <c:v>113.427751882395</c:v>
                </c:pt>
                <c:pt idx="18">
                  <c:v>115.395482251703</c:v>
                </c:pt>
                <c:pt idx="19">
                  <c:v>116.278235926856</c:v>
                </c:pt>
                <c:pt idx="20">
                  <c:v>115.632843313015</c:v>
                </c:pt>
                <c:pt idx="21">
                  <c:v>113.813553244891</c:v>
                </c:pt>
                <c:pt idx="22">
                  <c:v>116.027249910362</c:v>
                </c:pt>
                <c:pt idx="23">
                  <c:v>116.923628540696</c:v>
                </c:pt>
                <c:pt idx="24">
                  <c:v>116.439584080316</c:v>
                </c:pt>
                <c:pt idx="25">
                  <c:v>116.610254571531</c:v>
                </c:pt>
                <c:pt idx="26">
                  <c:v>118.357834349229</c:v>
                </c:pt>
                <c:pt idx="27">
                  <c:v>119.361778415203</c:v>
                </c:pt>
                <c:pt idx="28">
                  <c:v>118.752240946576</c:v>
                </c:pt>
                <c:pt idx="29">
                  <c:v>118.913589100036</c:v>
                </c:pt>
                <c:pt idx="30">
                  <c:v>118.461097167444</c:v>
                </c:pt>
                <c:pt idx="31">
                  <c:v>116.968806023664</c:v>
                </c:pt>
                <c:pt idx="32">
                  <c:v>117.196844747221</c:v>
                </c:pt>
                <c:pt idx="33">
                  <c:v>116.493366798136</c:v>
                </c:pt>
                <c:pt idx="34">
                  <c:v>117.120831839369</c:v>
                </c:pt>
                <c:pt idx="35">
                  <c:v>118.106848332736</c:v>
                </c:pt>
                <c:pt idx="36">
                  <c:v>120.957332377196</c:v>
                </c:pt>
                <c:pt idx="37">
                  <c:v>123.637863033345</c:v>
                </c:pt>
                <c:pt idx="38">
                  <c:v>123.538902832556</c:v>
                </c:pt>
                <c:pt idx="39">
                  <c:v>122.849049838652</c:v>
                </c:pt>
                <c:pt idx="40">
                  <c:v>122.373610613123</c:v>
                </c:pt>
                <c:pt idx="41">
                  <c:v>123.25206167085</c:v>
                </c:pt>
                <c:pt idx="42">
                  <c:v>120.419505198996</c:v>
                </c:pt>
                <c:pt idx="43">
                  <c:v>121.925421297956</c:v>
                </c:pt>
                <c:pt idx="44">
                  <c:v>121.85371100753</c:v>
                </c:pt>
                <c:pt idx="45">
                  <c:v>119.227680172105</c:v>
                </c:pt>
                <c:pt idx="46">
                  <c:v>115.803513804231</c:v>
                </c:pt>
                <c:pt idx="47">
                  <c:v>116.887773395482</c:v>
                </c:pt>
                <c:pt idx="48">
                  <c:v>119.218357834349</c:v>
                </c:pt>
                <c:pt idx="49">
                  <c:v>120.778056651129</c:v>
                </c:pt>
                <c:pt idx="50">
                  <c:v>121.548942273216</c:v>
                </c:pt>
                <c:pt idx="51">
                  <c:v>121.046970240229</c:v>
                </c:pt>
                <c:pt idx="52">
                  <c:v>119.971315883829</c:v>
                </c:pt>
                <c:pt idx="53">
                  <c:v>120.903549659376</c:v>
                </c:pt>
                <c:pt idx="54">
                  <c:v>119.881678020796</c:v>
                </c:pt>
                <c:pt idx="55">
                  <c:v>120.742201505916</c:v>
                </c:pt>
                <c:pt idx="56">
                  <c:v>118.725708139118</c:v>
                </c:pt>
                <c:pt idx="57">
                  <c:v>117.586948727142</c:v>
                </c:pt>
                <c:pt idx="58">
                  <c:v>116.197920401578</c:v>
                </c:pt>
                <c:pt idx="59">
                  <c:v>116.636787378989</c:v>
                </c:pt>
                <c:pt idx="60">
                  <c:v>118.187880960918</c:v>
                </c:pt>
                <c:pt idx="61">
                  <c:v>118.613122983148</c:v>
                </c:pt>
                <c:pt idx="62">
                  <c:v>117.300107565436</c:v>
                </c:pt>
                <c:pt idx="63">
                  <c:v>116.726425242022</c:v>
                </c:pt>
                <c:pt idx="64">
                  <c:v>117.515238436716</c:v>
                </c:pt>
                <c:pt idx="65">
                  <c:v>118.385084259591</c:v>
                </c:pt>
                <c:pt idx="66">
                  <c:v>117.793474363571</c:v>
                </c:pt>
                <c:pt idx="67">
                  <c:v>114.745787020437</c:v>
                </c:pt>
                <c:pt idx="68">
                  <c:v>115.068483327357</c:v>
                </c:pt>
                <c:pt idx="69">
                  <c:v>114.818931516673</c:v>
                </c:pt>
                <c:pt idx="70">
                  <c:v>115.632843313015</c:v>
                </c:pt>
                <c:pt idx="71">
                  <c:v>114.602366439584</c:v>
                </c:pt>
                <c:pt idx="72">
                  <c:v>113.652205091431</c:v>
                </c:pt>
                <c:pt idx="73">
                  <c:v>115.068483327357</c:v>
                </c:pt>
                <c:pt idx="74">
                  <c:v>113.616349946217</c:v>
                </c:pt>
                <c:pt idx="75">
                  <c:v>113.015417712442</c:v>
                </c:pt>
                <c:pt idx="76">
                  <c:v>113.642882753675</c:v>
                </c:pt>
                <c:pt idx="77">
                  <c:v>113.194693438508</c:v>
                </c:pt>
                <c:pt idx="78">
                  <c:v>113.338114019362</c:v>
                </c:pt>
                <c:pt idx="79">
                  <c:v>113.409824309788</c:v>
                </c:pt>
                <c:pt idx="80">
                  <c:v>111.903908210828</c:v>
                </c:pt>
                <c:pt idx="81">
                  <c:v>110.899964144855</c:v>
                </c:pt>
                <c:pt idx="82">
                  <c:v>111.44209394048</c:v>
                </c:pt>
                <c:pt idx="83">
                  <c:v>112.52276801721</c:v>
                </c:pt>
                <c:pt idx="84">
                  <c:v>112.737898888491</c:v>
                </c:pt>
                <c:pt idx="85">
                  <c:v>112.370025098602</c:v>
                </c:pt>
                <c:pt idx="86">
                  <c:v>112.719971315884</c:v>
                </c:pt>
                <c:pt idx="87">
                  <c:v>112.029401219075</c:v>
                </c:pt>
                <c:pt idx="88">
                  <c:v>110.21011115095</c:v>
                </c:pt>
                <c:pt idx="89">
                  <c:v>109.51093581929</c:v>
                </c:pt>
                <c:pt idx="90">
                  <c:v>109.636428827537</c:v>
                </c:pt>
                <c:pt idx="91">
                  <c:v>108.372176407314</c:v>
                </c:pt>
                <c:pt idx="92">
                  <c:v>107.565435640014</c:v>
                </c:pt>
                <c:pt idx="93">
                  <c:v>106.696306920043</c:v>
                </c:pt>
                <c:pt idx="94">
                  <c:v>105.019720329867</c:v>
                </c:pt>
                <c:pt idx="95">
                  <c:v>103.155252778774</c:v>
                </c:pt>
                <c:pt idx="96">
                  <c:v>102.788096091789</c:v>
                </c:pt>
                <c:pt idx="97">
                  <c:v>102.644675510936</c:v>
                </c:pt>
                <c:pt idx="98">
                  <c:v>104.177124417354</c:v>
                </c:pt>
                <c:pt idx="99">
                  <c:v>104.374327716027</c:v>
                </c:pt>
                <c:pt idx="100">
                  <c:v>105.208318393689</c:v>
                </c:pt>
                <c:pt idx="101">
                  <c:v>103.60344209394</c:v>
                </c:pt>
                <c:pt idx="102">
                  <c:v>102.187163858014</c:v>
                </c:pt>
                <c:pt idx="103">
                  <c:v>101.82861240588</c:v>
                </c:pt>
                <c:pt idx="104">
                  <c:v>102.617425600574</c:v>
                </c:pt>
                <c:pt idx="105">
                  <c:v>103.2269630692</c:v>
                </c:pt>
                <c:pt idx="106">
                  <c:v>102.545715310147</c:v>
                </c:pt>
                <c:pt idx="107">
                  <c:v>100.43026174256</c:v>
                </c:pt>
                <c:pt idx="108">
                  <c:v>101.50591609896</c:v>
                </c:pt>
                <c:pt idx="109">
                  <c:v>103.621369666547</c:v>
                </c:pt>
                <c:pt idx="110">
                  <c:v>102.537110075296</c:v>
                </c:pt>
                <c:pt idx="111">
                  <c:v>103.039082108283</c:v>
                </c:pt>
                <c:pt idx="112">
                  <c:v>104.930082466834</c:v>
                </c:pt>
                <c:pt idx="113">
                  <c:v>103.343850842596</c:v>
                </c:pt>
                <c:pt idx="114">
                  <c:v>102.760846181427</c:v>
                </c:pt>
                <c:pt idx="115">
                  <c:v>103.558981713876</c:v>
                </c:pt>
                <c:pt idx="116">
                  <c:v>104.284689852994</c:v>
                </c:pt>
                <c:pt idx="117">
                  <c:v>105.029042667623</c:v>
                </c:pt>
                <c:pt idx="118">
                  <c:v>107.19827895303</c:v>
                </c:pt>
                <c:pt idx="119">
                  <c:v>106.422373610613</c:v>
                </c:pt>
                <c:pt idx="120">
                  <c:v>106.400143420581</c:v>
                </c:pt>
                <c:pt idx="121">
                  <c:v>106.256722839727</c:v>
                </c:pt>
                <c:pt idx="122">
                  <c:v>104.560774471137</c:v>
                </c:pt>
                <c:pt idx="123">
                  <c:v>103.169594836859</c:v>
                </c:pt>
                <c:pt idx="124">
                  <c:v>103.024740050197</c:v>
                </c:pt>
                <c:pt idx="125">
                  <c:v>103.52097525995</c:v>
                </c:pt>
                <c:pt idx="126">
                  <c:v>102.344926496952</c:v>
                </c:pt>
                <c:pt idx="127">
                  <c:v>101.122266045177</c:v>
                </c:pt>
                <c:pt idx="128">
                  <c:v>99.6055934026533</c:v>
                </c:pt>
                <c:pt idx="129">
                  <c:v>103.822158479742</c:v>
                </c:pt>
                <c:pt idx="130">
                  <c:v>104.394406597347</c:v>
                </c:pt>
                <c:pt idx="131">
                  <c:v>106.841161706705</c:v>
                </c:pt>
                <c:pt idx="132">
                  <c:v>106.131229831481</c:v>
                </c:pt>
                <c:pt idx="133">
                  <c:v>105.733237719613</c:v>
                </c:pt>
                <c:pt idx="134">
                  <c:v>103.585514521334</c:v>
                </c:pt>
                <c:pt idx="135">
                  <c:v>103.567586948727</c:v>
                </c:pt>
                <c:pt idx="136">
                  <c:v>102.114019361778</c:v>
                </c:pt>
                <c:pt idx="137">
                  <c:v>102.373610613123</c:v>
                </c:pt>
                <c:pt idx="138">
                  <c:v>101.602724991036</c:v>
                </c:pt>
                <c:pt idx="139">
                  <c:v>102.58157045536</c:v>
                </c:pt>
                <c:pt idx="140">
                  <c:v>101.663678737899</c:v>
                </c:pt>
                <c:pt idx="141">
                  <c:v>101.6134815346</c:v>
                </c:pt>
                <c:pt idx="142">
                  <c:v>100.795984223736</c:v>
                </c:pt>
                <c:pt idx="143">
                  <c:v>101.756902115454</c:v>
                </c:pt>
                <c:pt idx="144">
                  <c:v>101.39835066332</c:v>
                </c:pt>
                <c:pt idx="145">
                  <c:v>100.372893510219</c:v>
                </c:pt>
                <c:pt idx="146">
                  <c:v>99.2886339189674</c:v>
                </c:pt>
                <c:pt idx="147">
                  <c:v>100.340623879527</c:v>
                </c:pt>
                <c:pt idx="148">
                  <c:v>100.763714593044</c:v>
                </c:pt>
                <c:pt idx="149">
                  <c:v>101.161706704912</c:v>
                </c:pt>
                <c:pt idx="150">
                  <c:v>101.599139476515</c:v>
                </c:pt>
                <c:pt idx="151">
                  <c:v>101.491574040875</c:v>
                </c:pt>
                <c:pt idx="152">
                  <c:v>100.279670132664</c:v>
                </c:pt>
                <c:pt idx="153">
                  <c:v>99.5338831122266</c:v>
                </c:pt>
                <c:pt idx="154">
                  <c:v>100.824668339907</c:v>
                </c:pt>
                <c:pt idx="155">
                  <c:v>100.306920043026</c:v>
                </c:pt>
                <c:pt idx="156">
                  <c:v>101.008963786303</c:v>
                </c:pt>
                <c:pt idx="157">
                  <c:v>100.998924345644</c:v>
                </c:pt>
                <c:pt idx="158">
                  <c:v>101.254930082467</c:v>
                </c:pt>
                <c:pt idx="159">
                  <c:v>100.415919684475</c:v>
                </c:pt>
                <c:pt idx="160">
                  <c:v>99.4392255288634</c:v>
                </c:pt>
                <c:pt idx="161">
                  <c:v>100.111150950161</c:v>
                </c:pt>
                <c:pt idx="162">
                  <c:v>99.9964144854787</c:v>
                </c:pt>
                <c:pt idx="163">
                  <c:v>103.390462531373</c:v>
                </c:pt>
                <c:pt idx="164">
                  <c:v>105.718895661527</c:v>
                </c:pt>
                <c:pt idx="165">
                  <c:v>107.002509860165</c:v>
                </c:pt>
                <c:pt idx="166">
                  <c:v>108.208676945142</c:v>
                </c:pt>
                <c:pt idx="167">
                  <c:v>110.147006095375</c:v>
                </c:pt>
                <c:pt idx="168">
                  <c:v>110.573682323413</c:v>
                </c:pt>
                <c:pt idx="169">
                  <c:v>111.111509501613</c:v>
                </c:pt>
                <c:pt idx="170">
                  <c:v>110.71925421298</c:v>
                </c:pt>
                <c:pt idx="171">
                  <c:v>108.856220867695</c:v>
                </c:pt>
                <c:pt idx="172">
                  <c:v>108.752240946576</c:v>
                </c:pt>
                <c:pt idx="173">
                  <c:v>108.114019361778</c:v>
                </c:pt>
                <c:pt idx="174">
                  <c:v>110.433847257081</c:v>
                </c:pt>
                <c:pt idx="175">
                  <c:v>111.262101111509</c:v>
                </c:pt>
                <c:pt idx="176">
                  <c:v>112.545715310147</c:v>
                </c:pt>
                <c:pt idx="177">
                  <c:v>112.681964861958</c:v>
                </c:pt>
                <c:pt idx="178">
                  <c:v>113.524560774471</c:v>
                </c:pt>
                <c:pt idx="179">
                  <c:v>114.116170670491</c:v>
                </c:pt>
                <c:pt idx="180">
                  <c:v>114.230907135174</c:v>
                </c:pt>
                <c:pt idx="181">
                  <c:v>115.112943707422</c:v>
                </c:pt>
                <c:pt idx="182">
                  <c:v>118.03872355683</c:v>
                </c:pt>
                <c:pt idx="183">
                  <c:v>120.828253854428</c:v>
                </c:pt>
                <c:pt idx="184">
                  <c:v>122.55288633919</c:v>
                </c:pt>
                <c:pt idx="185">
                  <c:v>119.494442452492</c:v>
                </c:pt>
                <c:pt idx="186">
                  <c:v>116.972391538186</c:v>
                </c:pt>
                <c:pt idx="187">
                  <c:v>117.55467909645</c:v>
                </c:pt>
                <c:pt idx="188">
                  <c:v>116.636787378989</c:v>
                </c:pt>
                <c:pt idx="189">
                  <c:v>117.253495876658</c:v>
                </c:pt>
                <c:pt idx="190">
                  <c:v>116.278235926856</c:v>
                </c:pt>
                <c:pt idx="191">
                  <c:v>116.737181785586</c:v>
                </c:pt>
                <c:pt idx="192">
                  <c:v>117.228397275009</c:v>
                </c:pt>
                <c:pt idx="193">
                  <c:v>118.271782000717</c:v>
                </c:pt>
                <c:pt idx="194">
                  <c:v>119.182502689136</c:v>
                </c:pt>
                <c:pt idx="195">
                  <c:v>120.415919684475</c:v>
                </c:pt>
                <c:pt idx="196">
                  <c:v>120.279670132664</c:v>
                </c:pt>
                <c:pt idx="197">
                  <c:v>120.975259949803</c:v>
                </c:pt>
                <c:pt idx="198">
                  <c:v>123.196127644317</c:v>
                </c:pt>
                <c:pt idx="199">
                  <c:v>122.357834349229</c:v>
                </c:pt>
                <c:pt idx="200">
                  <c:v>121.509501613482</c:v>
                </c:pt>
                <c:pt idx="201">
                  <c:v>121.072068841879</c:v>
                </c:pt>
                <c:pt idx="202">
                  <c:v>120.039440659735</c:v>
                </c:pt>
                <c:pt idx="203">
                  <c:v>120.286841161707</c:v>
                </c:pt>
                <c:pt idx="204">
                  <c:v>118.431695948369</c:v>
                </c:pt>
                <c:pt idx="205">
                  <c:v>117.622803872356</c:v>
                </c:pt>
              </c:numCache>
            </c:numRef>
          </c:val>
          <c:smooth val="0"/>
        </c:ser>
        <c:ser>
          <c:idx val="1"/>
          <c:order val="1"/>
          <c:tx>
            <c:strRef>
              <c:f>"Pd"</c:f>
              <c:strCache>
                <c:ptCount val="1"/>
                <c:pt idx="0">
                  <c:v>Pd</c:v>
                </c:pt>
              </c:strCache>
            </c:strRef>
          </c:tx>
          <c:spPr>
            <a:ln w="28575" cap="rnd">
              <a:solidFill>
                <a:schemeClr val="accent2"/>
              </a:solidFill>
              <a:round/>
            </a:ln>
            <a:effectLst/>
          </c:spPr>
          <c:marker>
            <c:symbol val="none"/>
          </c:marker>
          <c:dLbls>
            <c:delete val="1"/>
          </c:dLbls>
          <c:cat>
            <c:numRef>
              <c:f>Through2012!$A$3:$A$208</c:f>
              <c:numCache>
                <c:formatCode>dd/mm/yyyy</c:formatCode>
                <c:ptCount val="206"/>
                <c:pt idx="0" c:formatCode="dd/mm/yyyy">
                  <c:v>40910</c:v>
                </c:pt>
                <c:pt idx="1" c:formatCode="dd/mm/yyyy">
                  <c:v>40911</c:v>
                </c:pt>
                <c:pt idx="2" c:formatCode="dd/mm/yyyy">
                  <c:v>40912</c:v>
                </c:pt>
                <c:pt idx="3" c:formatCode="dd/mm/yyyy">
                  <c:v>40913</c:v>
                </c:pt>
                <c:pt idx="4" c:formatCode="dd/mm/yyyy">
                  <c:v>40914</c:v>
                </c:pt>
                <c:pt idx="5" c:formatCode="dd/mm/yyyy">
                  <c:v>40917</c:v>
                </c:pt>
                <c:pt idx="6" c:formatCode="dd/mm/yyyy">
                  <c:v>40918</c:v>
                </c:pt>
                <c:pt idx="7" c:formatCode="dd/mm/yyyy">
                  <c:v>40919</c:v>
                </c:pt>
                <c:pt idx="8" c:formatCode="dd/mm/yyyy">
                  <c:v>40920</c:v>
                </c:pt>
                <c:pt idx="9" c:formatCode="dd/mm/yyyy">
                  <c:v>40921</c:v>
                </c:pt>
                <c:pt idx="10" c:formatCode="dd/mm/yyyy">
                  <c:v>40924</c:v>
                </c:pt>
                <c:pt idx="11" c:formatCode="dd/mm/yyyy">
                  <c:v>40925</c:v>
                </c:pt>
                <c:pt idx="12" c:formatCode="dd/mm/yyyy">
                  <c:v>40926</c:v>
                </c:pt>
                <c:pt idx="13" c:formatCode="dd/mm/yyyy">
                  <c:v>40927</c:v>
                </c:pt>
                <c:pt idx="14" c:formatCode="dd/mm/yyyy">
                  <c:v>40928</c:v>
                </c:pt>
                <c:pt idx="15" c:formatCode="dd/mm/yyyy">
                  <c:v>40931</c:v>
                </c:pt>
                <c:pt idx="16" c:formatCode="dd/mm/yyyy">
                  <c:v>40932</c:v>
                </c:pt>
                <c:pt idx="17" c:formatCode="dd/mm/yyyy">
                  <c:v>40933</c:v>
                </c:pt>
                <c:pt idx="18" c:formatCode="dd/mm/yyyy">
                  <c:v>40934</c:v>
                </c:pt>
                <c:pt idx="19" c:formatCode="dd/mm/yyyy">
                  <c:v>40935</c:v>
                </c:pt>
                <c:pt idx="20" c:formatCode="dd/mm/yyyy">
                  <c:v>40938</c:v>
                </c:pt>
                <c:pt idx="21" c:formatCode="dd/mm/yyyy">
                  <c:v>40939</c:v>
                </c:pt>
                <c:pt idx="22" c:formatCode="dd/mm/yyyy">
                  <c:v>40940</c:v>
                </c:pt>
                <c:pt idx="23" c:formatCode="dd/mm/yyyy">
                  <c:v>40941</c:v>
                </c:pt>
                <c:pt idx="24" c:formatCode="dd/mm/yyyy">
                  <c:v>40942</c:v>
                </c:pt>
                <c:pt idx="25" c:formatCode="dd/mm/yyyy">
                  <c:v>40945</c:v>
                </c:pt>
                <c:pt idx="26" c:formatCode="dd/mm/yyyy">
                  <c:v>40946</c:v>
                </c:pt>
                <c:pt idx="27" c:formatCode="dd/mm/yyyy">
                  <c:v>40947</c:v>
                </c:pt>
                <c:pt idx="28" c:formatCode="dd/mm/yyyy">
                  <c:v>40948</c:v>
                </c:pt>
                <c:pt idx="29" c:formatCode="dd/mm/yyyy">
                  <c:v>40949</c:v>
                </c:pt>
                <c:pt idx="30" c:formatCode="dd/mm/yyyy">
                  <c:v>40952</c:v>
                </c:pt>
                <c:pt idx="31" c:formatCode="dd/mm/yyyy">
                  <c:v>40953</c:v>
                </c:pt>
                <c:pt idx="32" c:formatCode="dd/mm/yyyy">
                  <c:v>40954</c:v>
                </c:pt>
                <c:pt idx="33" c:formatCode="dd/mm/yyyy">
                  <c:v>40955</c:v>
                </c:pt>
                <c:pt idx="34" c:formatCode="dd/mm/yyyy">
                  <c:v>40956</c:v>
                </c:pt>
                <c:pt idx="35" c:formatCode="dd/mm/yyyy">
                  <c:v>40959</c:v>
                </c:pt>
                <c:pt idx="36" c:formatCode="dd/mm/yyyy">
                  <c:v>40960</c:v>
                </c:pt>
                <c:pt idx="37" c:formatCode="dd/mm/yyyy">
                  <c:v>40961</c:v>
                </c:pt>
                <c:pt idx="38" c:formatCode="dd/mm/yyyy">
                  <c:v>40962</c:v>
                </c:pt>
                <c:pt idx="39" c:formatCode="dd/mm/yyyy">
                  <c:v>40963</c:v>
                </c:pt>
                <c:pt idx="40" c:formatCode="dd/mm/yyyy">
                  <c:v>40966</c:v>
                </c:pt>
                <c:pt idx="41" c:formatCode="dd/mm/yyyy">
                  <c:v>40967</c:v>
                </c:pt>
                <c:pt idx="42" c:formatCode="dd/mm/yyyy">
                  <c:v>40968</c:v>
                </c:pt>
                <c:pt idx="43" c:formatCode="dd/mm/yyyy">
                  <c:v>40969</c:v>
                </c:pt>
                <c:pt idx="44" c:formatCode="dd/mm/yyyy">
                  <c:v>40970</c:v>
                </c:pt>
                <c:pt idx="45" c:formatCode="dd/mm/yyyy">
                  <c:v>40973</c:v>
                </c:pt>
                <c:pt idx="46" c:formatCode="dd/mm/yyyy">
                  <c:v>40974</c:v>
                </c:pt>
                <c:pt idx="47" c:formatCode="dd/mm/yyyy">
                  <c:v>40975</c:v>
                </c:pt>
                <c:pt idx="48" c:formatCode="dd/mm/yyyy">
                  <c:v>40976</c:v>
                </c:pt>
                <c:pt idx="49" c:formatCode="dd/mm/yyyy">
                  <c:v>40977</c:v>
                </c:pt>
                <c:pt idx="50" c:formatCode="dd/mm/yyyy">
                  <c:v>40980</c:v>
                </c:pt>
                <c:pt idx="51" c:formatCode="dd/mm/yyyy">
                  <c:v>40981</c:v>
                </c:pt>
                <c:pt idx="52" c:formatCode="dd/mm/yyyy">
                  <c:v>40982</c:v>
                </c:pt>
                <c:pt idx="53" c:formatCode="dd/mm/yyyy">
                  <c:v>40983</c:v>
                </c:pt>
                <c:pt idx="54" c:formatCode="dd/mm/yyyy">
                  <c:v>40984</c:v>
                </c:pt>
                <c:pt idx="55" c:formatCode="dd/mm/yyyy">
                  <c:v>40987</c:v>
                </c:pt>
                <c:pt idx="56" c:formatCode="dd/mm/yyyy">
                  <c:v>40988</c:v>
                </c:pt>
                <c:pt idx="57" c:formatCode="dd/mm/yyyy">
                  <c:v>40989</c:v>
                </c:pt>
                <c:pt idx="58" c:formatCode="dd/mm/yyyy">
                  <c:v>40990</c:v>
                </c:pt>
                <c:pt idx="59" c:formatCode="dd/mm/yyyy">
                  <c:v>40991</c:v>
                </c:pt>
                <c:pt idx="60" c:formatCode="dd/mm/yyyy">
                  <c:v>40994</c:v>
                </c:pt>
                <c:pt idx="61" c:formatCode="dd/mm/yyyy">
                  <c:v>40995</c:v>
                </c:pt>
                <c:pt idx="62" c:formatCode="dd/mm/yyyy">
                  <c:v>40996</c:v>
                </c:pt>
                <c:pt idx="63" c:formatCode="dd/mm/yyyy">
                  <c:v>40997</c:v>
                </c:pt>
                <c:pt idx="64" c:formatCode="dd/mm/yyyy">
                  <c:v>40998</c:v>
                </c:pt>
                <c:pt idx="65" c:formatCode="dd/mm/yyyy">
                  <c:v>41001</c:v>
                </c:pt>
                <c:pt idx="66" c:formatCode="dd/mm/yyyy">
                  <c:v>41002</c:v>
                </c:pt>
                <c:pt idx="67" c:formatCode="dd/mm/yyyy">
                  <c:v>41003</c:v>
                </c:pt>
                <c:pt idx="68" c:formatCode="dd/mm/yyyy">
                  <c:v>41004</c:v>
                </c:pt>
                <c:pt idx="69" c:formatCode="dd/mm/yyyy">
                  <c:v>41005</c:v>
                </c:pt>
                <c:pt idx="70" c:formatCode="dd/mm/yyyy">
                  <c:v>41008</c:v>
                </c:pt>
                <c:pt idx="71" c:formatCode="dd/mm/yyyy">
                  <c:v>41009</c:v>
                </c:pt>
                <c:pt idx="72" c:formatCode="dd/mm/yyyy">
                  <c:v>41010</c:v>
                </c:pt>
                <c:pt idx="73" c:formatCode="dd/mm/yyyy">
                  <c:v>41011</c:v>
                </c:pt>
                <c:pt idx="74" c:formatCode="dd/mm/yyyy">
                  <c:v>41012</c:v>
                </c:pt>
                <c:pt idx="75" c:formatCode="dd/mm/yyyy">
                  <c:v>41015</c:v>
                </c:pt>
                <c:pt idx="76" c:formatCode="dd/mm/yyyy">
                  <c:v>41016</c:v>
                </c:pt>
                <c:pt idx="77" c:formatCode="dd/mm/yyyy">
                  <c:v>41017</c:v>
                </c:pt>
                <c:pt idx="78" c:formatCode="dd/mm/yyyy">
                  <c:v>41018</c:v>
                </c:pt>
                <c:pt idx="79" c:formatCode="dd/mm/yyyy">
                  <c:v>41019</c:v>
                </c:pt>
                <c:pt idx="80" c:formatCode="dd/mm/yyyy">
                  <c:v>41022</c:v>
                </c:pt>
                <c:pt idx="81" c:formatCode="dd/mm/yyyy">
                  <c:v>41023</c:v>
                </c:pt>
                <c:pt idx="82" c:formatCode="dd/mm/yyyy">
                  <c:v>41024</c:v>
                </c:pt>
                <c:pt idx="83" c:formatCode="dd/mm/yyyy">
                  <c:v>41025</c:v>
                </c:pt>
                <c:pt idx="84" c:formatCode="dd/mm/yyyy">
                  <c:v>41026</c:v>
                </c:pt>
                <c:pt idx="85" c:formatCode="dd/mm/yyyy">
                  <c:v>41029</c:v>
                </c:pt>
                <c:pt idx="86" c:formatCode="dd/mm/yyyy">
                  <c:v>41030</c:v>
                </c:pt>
                <c:pt idx="87" c:formatCode="dd/mm/yyyy">
                  <c:v>41031</c:v>
                </c:pt>
                <c:pt idx="88" c:formatCode="dd/mm/yyyy">
                  <c:v>41032</c:v>
                </c:pt>
                <c:pt idx="89" c:formatCode="dd/mm/yyyy">
                  <c:v>41033</c:v>
                </c:pt>
                <c:pt idx="90" c:formatCode="dd/mm/yyyy">
                  <c:v>41036</c:v>
                </c:pt>
                <c:pt idx="91" c:formatCode="dd/mm/yyyy">
                  <c:v>41037</c:v>
                </c:pt>
                <c:pt idx="92" c:formatCode="dd/mm/yyyy">
                  <c:v>41038</c:v>
                </c:pt>
                <c:pt idx="93" c:formatCode="dd/mm/yyyy">
                  <c:v>41039</c:v>
                </c:pt>
                <c:pt idx="94" c:formatCode="dd/mm/yyyy">
                  <c:v>41040</c:v>
                </c:pt>
                <c:pt idx="95" c:formatCode="dd/mm/yyyy">
                  <c:v>41043</c:v>
                </c:pt>
                <c:pt idx="96" c:formatCode="dd/mm/yyyy">
                  <c:v>41044</c:v>
                </c:pt>
                <c:pt idx="97" c:formatCode="dd/mm/yyyy">
                  <c:v>41045</c:v>
                </c:pt>
                <c:pt idx="98" c:formatCode="dd/mm/yyyy">
                  <c:v>41046</c:v>
                </c:pt>
                <c:pt idx="99" c:formatCode="dd/mm/yyyy">
                  <c:v>41047</c:v>
                </c:pt>
                <c:pt idx="100" c:formatCode="dd/mm/yyyy">
                  <c:v>41050</c:v>
                </c:pt>
                <c:pt idx="101" c:formatCode="dd/mm/yyyy">
                  <c:v>41051</c:v>
                </c:pt>
                <c:pt idx="102" c:formatCode="dd/mm/yyyy">
                  <c:v>41052</c:v>
                </c:pt>
                <c:pt idx="103" c:formatCode="dd/mm/yyyy">
                  <c:v>41053</c:v>
                </c:pt>
                <c:pt idx="104" c:formatCode="dd/mm/yyyy">
                  <c:v>41054</c:v>
                </c:pt>
                <c:pt idx="105" c:formatCode="dd/mm/yyyy">
                  <c:v>41057</c:v>
                </c:pt>
                <c:pt idx="106" c:formatCode="dd/mm/yyyy">
                  <c:v>41058</c:v>
                </c:pt>
                <c:pt idx="107" c:formatCode="dd/mm/yyyy">
                  <c:v>41059</c:v>
                </c:pt>
                <c:pt idx="108" c:formatCode="dd/mm/yyyy">
                  <c:v>41060</c:v>
                </c:pt>
                <c:pt idx="109" c:formatCode="dd/mm/yyyy">
                  <c:v>41061</c:v>
                </c:pt>
                <c:pt idx="110" c:formatCode="dd/mm/yyyy">
                  <c:v>41064</c:v>
                </c:pt>
                <c:pt idx="111" c:formatCode="dd/mm/yyyy">
                  <c:v>41065</c:v>
                </c:pt>
                <c:pt idx="112" c:formatCode="dd/mm/yyyy">
                  <c:v>41066</c:v>
                </c:pt>
                <c:pt idx="113" c:formatCode="dd/mm/yyyy">
                  <c:v>41067</c:v>
                </c:pt>
                <c:pt idx="114" c:formatCode="dd/mm/yyyy">
                  <c:v>41068</c:v>
                </c:pt>
                <c:pt idx="115" c:formatCode="dd/mm/yyyy">
                  <c:v>41071</c:v>
                </c:pt>
                <c:pt idx="116" c:formatCode="dd/mm/yyyy">
                  <c:v>41072</c:v>
                </c:pt>
                <c:pt idx="117" c:formatCode="dd/mm/yyyy">
                  <c:v>41073</c:v>
                </c:pt>
                <c:pt idx="118" c:formatCode="dd/mm/yyyy">
                  <c:v>41074</c:v>
                </c:pt>
                <c:pt idx="119" c:formatCode="dd/mm/yyyy">
                  <c:v>41075</c:v>
                </c:pt>
                <c:pt idx="120" c:formatCode="dd/mm/yyyy">
                  <c:v>41078</c:v>
                </c:pt>
                <c:pt idx="121" c:formatCode="dd/mm/yyyy">
                  <c:v>41079</c:v>
                </c:pt>
                <c:pt idx="122" c:formatCode="dd/mm/yyyy">
                  <c:v>41080</c:v>
                </c:pt>
                <c:pt idx="123" c:formatCode="dd/mm/yyyy">
                  <c:v>41081</c:v>
                </c:pt>
                <c:pt idx="124" c:formatCode="dd/mm/yyyy">
                  <c:v>41082</c:v>
                </c:pt>
                <c:pt idx="125" c:formatCode="dd/mm/yyyy">
                  <c:v>41085</c:v>
                </c:pt>
                <c:pt idx="126" c:formatCode="dd/mm/yyyy">
                  <c:v>41086</c:v>
                </c:pt>
                <c:pt idx="127" c:formatCode="dd/mm/yyyy">
                  <c:v>41087</c:v>
                </c:pt>
                <c:pt idx="128" c:formatCode="dd/mm/yyyy">
                  <c:v>41088</c:v>
                </c:pt>
                <c:pt idx="129" c:formatCode="dd/mm/yyyy">
                  <c:v>41089</c:v>
                </c:pt>
                <c:pt idx="130" c:formatCode="dd/mm/yyyy">
                  <c:v>41092</c:v>
                </c:pt>
                <c:pt idx="131" c:formatCode="dd/mm/yyyy">
                  <c:v>41093</c:v>
                </c:pt>
                <c:pt idx="132" c:formatCode="dd/mm/yyyy">
                  <c:v>41094</c:v>
                </c:pt>
                <c:pt idx="133" c:formatCode="dd/mm/yyyy">
                  <c:v>41095</c:v>
                </c:pt>
                <c:pt idx="134" c:formatCode="dd/mm/yyyy">
                  <c:v>41096</c:v>
                </c:pt>
                <c:pt idx="135" c:formatCode="dd/mm/yyyy">
                  <c:v>41099</c:v>
                </c:pt>
                <c:pt idx="136" c:formatCode="dd/mm/yyyy">
                  <c:v>41100</c:v>
                </c:pt>
                <c:pt idx="137" c:formatCode="dd/mm/yyyy">
                  <c:v>41101</c:v>
                </c:pt>
                <c:pt idx="138" c:formatCode="dd/mm/yyyy">
                  <c:v>41102</c:v>
                </c:pt>
                <c:pt idx="139" c:formatCode="dd/mm/yyyy">
                  <c:v>41103</c:v>
                </c:pt>
                <c:pt idx="140" c:formatCode="dd/mm/yyyy">
                  <c:v>41106</c:v>
                </c:pt>
                <c:pt idx="141" c:formatCode="dd/mm/yyyy">
                  <c:v>41107</c:v>
                </c:pt>
                <c:pt idx="142" c:formatCode="dd/mm/yyyy">
                  <c:v>41108</c:v>
                </c:pt>
                <c:pt idx="143" c:formatCode="dd/mm/yyyy">
                  <c:v>41109</c:v>
                </c:pt>
                <c:pt idx="144" c:formatCode="dd/mm/yyyy">
                  <c:v>41110</c:v>
                </c:pt>
                <c:pt idx="145" c:formatCode="dd/mm/yyyy">
                  <c:v>41113</c:v>
                </c:pt>
                <c:pt idx="146" c:formatCode="dd/mm/yyyy">
                  <c:v>41114</c:v>
                </c:pt>
                <c:pt idx="147" c:formatCode="dd/mm/yyyy">
                  <c:v>41115</c:v>
                </c:pt>
                <c:pt idx="148" c:formatCode="dd/mm/yyyy">
                  <c:v>41116</c:v>
                </c:pt>
                <c:pt idx="149" c:formatCode="dd/mm/yyyy">
                  <c:v>41117</c:v>
                </c:pt>
                <c:pt idx="150" c:formatCode="dd/mm/yyyy">
                  <c:v>41120</c:v>
                </c:pt>
                <c:pt idx="151" c:formatCode="dd/mm/yyyy">
                  <c:v>41121</c:v>
                </c:pt>
                <c:pt idx="152" c:formatCode="dd/mm/yyyy">
                  <c:v>41122</c:v>
                </c:pt>
                <c:pt idx="153" c:formatCode="dd/mm/yyyy">
                  <c:v>41123</c:v>
                </c:pt>
                <c:pt idx="154" c:formatCode="dd/mm/yyyy">
                  <c:v>41124</c:v>
                </c:pt>
                <c:pt idx="155" c:formatCode="dd/mm/yyyy">
                  <c:v>41127</c:v>
                </c:pt>
                <c:pt idx="156" c:formatCode="dd/mm/yyyy">
                  <c:v>41128</c:v>
                </c:pt>
                <c:pt idx="157" c:formatCode="dd/mm/yyyy">
                  <c:v>41129</c:v>
                </c:pt>
                <c:pt idx="158" c:formatCode="dd/mm/yyyy">
                  <c:v>41130</c:v>
                </c:pt>
                <c:pt idx="159" c:formatCode="dd/mm/yyyy">
                  <c:v>41131</c:v>
                </c:pt>
                <c:pt idx="160" c:formatCode="dd/mm/yyyy">
                  <c:v>41134</c:v>
                </c:pt>
                <c:pt idx="161" c:formatCode="dd/mm/yyyy">
                  <c:v>41135</c:v>
                </c:pt>
                <c:pt idx="162" c:formatCode="dd/mm/yyyy">
                  <c:v>41136</c:v>
                </c:pt>
                <c:pt idx="163" c:formatCode="dd/mm/yyyy">
                  <c:v>41137</c:v>
                </c:pt>
                <c:pt idx="164" c:formatCode="dd/mm/yyyy">
                  <c:v>41138</c:v>
                </c:pt>
                <c:pt idx="165" c:formatCode="dd/mm/yyyy">
                  <c:v>41141</c:v>
                </c:pt>
                <c:pt idx="166" c:formatCode="dd/mm/yyyy">
                  <c:v>41142</c:v>
                </c:pt>
                <c:pt idx="167" c:formatCode="dd/mm/yyyy">
                  <c:v>41143</c:v>
                </c:pt>
                <c:pt idx="168" c:formatCode="dd/mm/yyyy">
                  <c:v>41144</c:v>
                </c:pt>
                <c:pt idx="169" c:formatCode="dd/mm/yyyy">
                  <c:v>41145</c:v>
                </c:pt>
                <c:pt idx="170" c:formatCode="dd/mm/yyyy">
                  <c:v>41148</c:v>
                </c:pt>
                <c:pt idx="171" c:formatCode="dd/mm/yyyy">
                  <c:v>41149</c:v>
                </c:pt>
                <c:pt idx="172" c:formatCode="dd/mm/yyyy">
                  <c:v>41150</c:v>
                </c:pt>
                <c:pt idx="173" c:formatCode="dd/mm/yyyy">
                  <c:v>41151</c:v>
                </c:pt>
                <c:pt idx="174" c:formatCode="dd/mm/yyyy">
                  <c:v>41152</c:v>
                </c:pt>
                <c:pt idx="175" c:formatCode="dd/mm/yyyy">
                  <c:v>41155</c:v>
                </c:pt>
                <c:pt idx="176" c:formatCode="dd/mm/yyyy">
                  <c:v>41156</c:v>
                </c:pt>
                <c:pt idx="177" c:formatCode="dd/mm/yyyy">
                  <c:v>41157</c:v>
                </c:pt>
                <c:pt idx="178" c:formatCode="dd/mm/yyyy">
                  <c:v>41158</c:v>
                </c:pt>
                <c:pt idx="179" c:formatCode="dd/mm/yyyy">
                  <c:v>41159</c:v>
                </c:pt>
                <c:pt idx="180" c:formatCode="dd/mm/yyyy">
                  <c:v>41162</c:v>
                </c:pt>
                <c:pt idx="181" c:formatCode="dd/mm/yyyy">
                  <c:v>41163</c:v>
                </c:pt>
                <c:pt idx="182" c:formatCode="dd/mm/yyyy">
                  <c:v>41164</c:v>
                </c:pt>
                <c:pt idx="183" c:formatCode="dd/mm/yyyy">
                  <c:v>41165</c:v>
                </c:pt>
                <c:pt idx="184" c:formatCode="dd/mm/yyyy">
                  <c:v>41166</c:v>
                </c:pt>
                <c:pt idx="185" c:formatCode="dd/mm/yyyy">
                  <c:v>41169</c:v>
                </c:pt>
                <c:pt idx="186" c:formatCode="dd/mm/yyyy">
                  <c:v>41170</c:v>
                </c:pt>
                <c:pt idx="187" c:formatCode="dd/mm/yyyy">
                  <c:v>41171</c:v>
                </c:pt>
                <c:pt idx="188" c:formatCode="dd/mm/yyyy">
                  <c:v>41172</c:v>
                </c:pt>
                <c:pt idx="189" c:formatCode="dd/mm/yyyy">
                  <c:v>41173</c:v>
                </c:pt>
                <c:pt idx="190" c:formatCode="dd/mm/yyyy">
                  <c:v>41176</c:v>
                </c:pt>
                <c:pt idx="191" c:formatCode="dd/mm/yyyy">
                  <c:v>41177</c:v>
                </c:pt>
                <c:pt idx="192" c:formatCode="dd/mm/yyyy">
                  <c:v>41178</c:v>
                </c:pt>
                <c:pt idx="193" c:formatCode="dd/mm/yyyy">
                  <c:v>41179</c:v>
                </c:pt>
                <c:pt idx="194" c:formatCode="dd/mm/yyyy">
                  <c:v>41180</c:v>
                </c:pt>
                <c:pt idx="195" c:formatCode="dd/mm/yyyy">
                  <c:v>41183</c:v>
                </c:pt>
                <c:pt idx="196" c:formatCode="dd/mm/yyyy">
                  <c:v>41184</c:v>
                </c:pt>
                <c:pt idx="197" c:formatCode="dd/mm/yyyy">
                  <c:v>41185</c:v>
                </c:pt>
                <c:pt idx="198" c:formatCode="dd/mm/yyyy">
                  <c:v>41186</c:v>
                </c:pt>
                <c:pt idx="199" c:formatCode="dd/mm/yyyy">
                  <c:v>41187</c:v>
                </c:pt>
                <c:pt idx="200" c:formatCode="dd/mm/yyyy">
                  <c:v>41190</c:v>
                </c:pt>
                <c:pt idx="201" c:formatCode="dd/mm/yyyy">
                  <c:v>41191</c:v>
                </c:pt>
                <c:pt idx="202" c:formatCode="dd/mm/yyyy">
                  <c:v>41192</c:v>
                </c:pt>
                <c:pt idx="203" c:formatCode="dd/mm/yyyy">
                  <c:v>41193</c:v>
                </c:pt>
                <c:pt idx="204" c:formatCode="dd/mm/yyyy">
                  <c:v>41194</c:v>
                </c:pt>
                <c:pt idx="205" c:formatCode="dd/mm/yyyy">
                  <c:v>41197</c:v>
                </c:pt>
              </c:numCache>
            </c:numRef>
          </c:cat>
          <c:val>
            <c:numRef>
              <c:f>Through2012!$E$3:$E$208</c:f>
              <c:numCache>
                <c:formatCode>_-* #,##0.00_-;\-* #,##0.00_-;_-* "-"??_-;_-@_-</c:formatCode>
                <c:ptCount val="206"/>
                <c:pt idx="0">
                  <c:v>100</c:v>
                </c:pt>
                <c:pt idx="1">
                  <c:v>101.263982616413</c:v>
                </c:pt>
                <c:pt idx="2">
                  <c:v>99.4016740883564</c:v>
                </c:pt>
                <c:pt idx="3">
                  <c:v>97.66637592006</c:v>
                </c:pt>
                <c:pt idx="4">
                  <c:v>93.7657806546389</c:v>
                </c:pt>
                <c:pt idx="5">
                  <c:v>94.2569893954001</c:v>
                </c:pt>
                <c:pt idx="6">
                  <c:v>97.1705764434039</c:v>
                </c:pt>
                <c:pt idx="7">
                  <c:v>98.0887236223967</c:v>
                </c:pt>
                <c:pt idx="8">
                  <c:v>97.361857105694</c:v>
                </c:pt>
                <c:pt idx="9">
                  <c:v>97.6679061653583</c:v>
                </c:pt>
                <c:pt idx="10">
                  <c:v>97.9127454130897</c:v>
                </c:pt>
                <c:pt idx="11">
                  <c:v>99.8102495830082</c:v>
                </c:pt>
                <c:pt idx="12">
                  <c:v>102.17906930481</c:v>
                </c:pt>
                <c:pt idx="13">
                  <c:v>103.41856799645</c:v>
                </c:pt>
                <c:pt idx="14">
                  <c:v>103.674118961269</c:v>
                </c:pt>
                <c:pt idx="15">
                  <c:v>105.094186598112</c:v>
                </c:pt>
                <c:pt idx="16">
                  <c:v>104.018424153392</c:v>
                </c:pt>
                <c:pt idx="17">
                  <c:v>106.084255306126</c:v>
                </c:pt>
                <c:pt idx="18">
                  <c:v>105.778206246461</c:v>
                </c:pt>
                <c:pt idx="19">
                  <c:v>105.586925584171</c:v>
                </c:pt>
                <c:pt idx="20">
                  <c:v>105.357388789423</c:v>
                </c:pt>
                <c:pt idx="21">
                  <c:v>104.714685764128</c:v>
                </c:pt>
                <c:pt idx="22">
                  <c:v>106.742260784404</c:v>
                </c:pt>
                <c:pt idx="23">
                  <c:v>108.264854856233</c:v>
                </c:pt>
                <c:pt idx="24">
                  <c:v>108.226598723775</c:v>
                </c:pt>
                <c:pt idx="25">
                  <c:v>107.553290792514</c:v>
                </c:pt>
                <c:pt idx="26">
                  <c:v>108.609160048356</c:v>
                </c:pt>
                <c:pt idx="27">
                  <c:v>109.355919753937</c:v>
                </c:pt>
                <c:pt idx="28">
                  <c:v>108.838696843104</c:v>
                </c:pt>
                <c:pt idx="29">
                  <c:v>107.614500604447</c:v>
                </c:pt>
                <c:pt idx="30">
                  <c:v>106.984039541538</c:v>
                </c:pt>
                <c:pt idx="31">
                  <c:v>105.063581692145</c:v>
                </c:pt>
                <c:pt idx="32">
                  <c:v>104.535647064224</c:v>
                </c:pt>
                <c:pt idx="33">
                  <c:v>106.420909271756</c:v>
                </c:pt>
                <c:pt idx="34">
                  <c:v>104.742230179498</c:v>
                </c:pt>
                <c:pt idx="35">
                  <c:v>106.394895101685</c:v>
                </c:pt>
                <c:pt idx="36">
                  <c:v>108.72392844573</c:v>
                </c:pt>
                <c:pt idx="37">
                  <c:v>110.697944880564</c:v>
                </c:pt>
                <c:pt idx="38">
                  <c:v>109.822644569925</c:v>
                </c:pt>
                <c:pt idx="39">
                  <c:v>108.72392844573</c:v>
                </c:pt>
                <c:pt idx="40">
                  <c:v>108.361260310028</c:v>
                </c:pt>
                <c:pt idx="41">
                  <c:v>110.483710538799</c:v>
                </c:pt>
                <c:pt idx="42">
                  <c:v>107.461476074615</c:v>
                </c:pt>
                <c:pt idx="43">
                  <c:v>109.657378077706</c:v>
                </c:pt>
                <c:pt idx="44">
                  <c:v>109.202895224104</c:v>
                </c:pt>
                <c:pt idx="45">
                  <c:v>107.695603605258</c:v>
                </c:pt>
                <c:pt idx="46">
                  <c:v>102.125510719368</c:v>
                </c:pt>
                <c:pt idx="47">
                  <c:v>104.866180048662</c:v>
                </c:pt>
                <c:pt idx="48">
                  <c:v>107.187562166215</c:v>
                </c:pt>
                <c:pt idx="49">
                  <c:v>108.34136712115</c:v>
                </c:pt>
                <c:pt idx="50">
                  <c:v>107.213576336287</c:v>
                </c:pt>
                <c:pt idx="51">
                  <c:v>107.834855927405</c:v>
                </c:pt>
                <c:pt idx="52">
                  <c:v>106.953434635572</c:v>
                </c:pt>
                <c:pt idx="53">
                  <c:v>108.018485363204</c:v>
                </c:pt>
                <c:pt idx="54">
                  <c:v>107.150836279056</c:v>
                </c:pt>
                <c:pt idx="55">
                  <c:v>108.32300417757</c:v>
                </c:pt>
                <c:pt idx="56">
                  <c:v>105.969486908751</c:v>
                </c:pt>
                <c:pt idx="57">
                  <c:v>104.804970236729</c:v>
                </c:pt>
                <c:pt idx="58">
                  <c:v>100.43765015532</c:v>
                </c:pt>
                <c:pt idx="59">
                  <c:v>100.804909026917</c:v>
                </c:pt>
                <c:pt idx="60">
                  <c:v>102.908996312109</c:v>
                </c:pt>
                <c:pt idx="61">
                  <c:v>100.852346631165</c:v>
                </c:pt>
                <c:pt idx="62">
                  <c:v>99.1216391987636</c:v>
                </c:pt>
                <c:pt idx="63">
                  <c:v>98.7451988553765</c:v>
                </c:pt>
                <c:pt idx="64">
                  <c:v>100.056619076038</c:v>
                </c:pt>
                <c:pt idx="65">
                  <c:v>100.413166230547</c:v>
                </c:pt>
                <c:pt idx="66">
                  <c:v>99.6312108831046</c:v>
                </c:pt>
                <c:pt idx="67">
                  <c:v>97.1659857075089</c:v>
                </c:pt>
                <c:pt idx="68">
                  <c:v>98.7773340066413</c:v>
                </c:pt>
                <c:pt idx="69">
                  <c:v>98.1958407932792</c:v>
                </c:pt>
                <c:pt idx="70">
                  <c:v>98.509541079435</c:v>
                </c:pt>
                <c:pt idx="71">
                  <c:v>97.7444184302744</c:v>
                </c:pt>
                <c:pt idx="72">
                  <c:v>98.3947726820609</c:v>
                </c:pt>
                <c:pt idx="73">
                  <c:v>99.8683989043444</c:v>
                </c:pt>
                <c:pt idx="74">
                  <c:v>98.5676904007712</c:v>
                </c:pt>
                <c:pt idx="75">
                  <c:v>99.876050130836</c:v>
                </c:pt>
                <c:pt idx="76">
                  <c:v>101.256331389922</c:v>
                </c:pt>
                <c:pt idx="77">
                  <c:v>100.595265421047</c:v>
                </c:pt>
                <c:pt idx="78">
                  <c:v>101.493519411162</c:v>
                </c:pt>
                <c:pt idx="79">
                  <c:v>103.368069901605</c:v>
                </c:pt>
                <c:pt idx="80">
                  <c:v>102.826363065999</c:v>
                </c:pt>
                <c:pt idx="81">
                  <c:v>102.071952133927</c:v>
                </c:pt>
                <c:pt idx="82">
                  <c:v>101.475156467582</c:v>
                </c:pt>
                <c:pt idx="83">
                  <c:v>102.908996312109</c:v>
                </c:pt>
                <c:pt idx="84">
                  <c:v>104.306110269476</c:v>
                </c:pt>
                <c:pt idx="85">
                  <c:v>104.520344611241</c:v>
                </c:pt>
                <c:pt idx="86">
                  <c:v>104.101057399501</c:v>
                </c:pt>
                <c:pt idx="87">
                  <c:v>101.9143368682</c:v>
                </c:pt>
                <c:pt idx="88">
                  <c:v>101.01149214219</c:v>
                </c:pt>
                <c:pt idx="89">
                  <c:v>99.58071278826</c:v>
                </c:pt>
                <c:pt idx="90">
                  <c:v>99.0451269338475</c:v>
                </c:pt>
                <c:pt idx="91">
                  <c:v>95.2776630093804</c:v>
                </c:pt>
                <c:pt idx="92">
                  <c:v>93.9188051844711</c:v>
                </c:pt>
                <c:pt idx="93">
                  <c:v>94.2248542441353</c:v>
                </c:pt>
                <c:pt idx="94">
                  <c:v>92.2355353563176</c:v>
                </c:pt>
                <c:pt idx="95">
                  <c:v>90.146750524109</c:v>
                </c:pt>
                <c:pt idx="96">
                  <c:v>91.0281718159421</c:v>
                </c:pt>
                <c:pt idx="97">
                  <c:v>90.7435461904543</c:v>
                </c:pt>
                <c:pt idx="98">
                  <c:v>92.3503037536917</c:v>
                </c:pt>
                <c:pt idx="99">
                  <c:v>92.3503037536917</c:v>
                </c:pt>
                <c:pt idx="100">
                  <c:v>94.0335735818452</c:v>
                </c:pt>
                <c:pt idx="101">
                  <c:v>93.5561370487689</c:v>
                </c:pt>
                <c:pt idx="102">
                  <c:v>90.7083505485929</c:v>
                </c:pt>
                <c:pt idx="103">
                  <c:v>89.7458262559488</c:v>
                </c:pt>
                <c:pt idx="104">
                  <c:v>90.2783516197646</c:v>
                </c:pt>
                <c:pt idx="105">
                  <c:v>92.6288083979862</c:v>
                </c:pt>
                <c:pt idx="106">
                  <c:v>92.5216912271037</c:v>
                </c:pt>
                <c:pt idx="107">
                  <c:v>93.6127561248068</c:v>
                </c:pt>
                <c:pt idx="108">
                  <c:v>93.6892683897229</c:v>
                </c:pt>
                <c:pt idx="109">
                  <c:v>93.842292919555</c:v>
                </c:pt>
                <c:pt idx="110">
                  <c:v>93.713752314496</c:v>
                </c:pt>
                <c:pt idx="111">
                  <c:v>95.4582319545823</c:v>
                </c:pt>
                <c:pt idx="112">
                  <c:v>95.966273393625</c:v>
                </c:pt>
                <c:pt idx="113">
                  <c:v>95.1781970649895</c:v>
                </c:pt>
                <c:pt idx="114">
                  <c:v>93.9341076374543</c:v>
                </c:pt>
                <c:pt idx="115">
                  <c:v>95.2195136880442</c:v>
                </c:pt>
                <c:pt idx="116">
                  <c:v>95.6403311450826</c:v>
                </c:pt>
                <c:pt idx="117">
                  <c:v>94.6074155687157</c:v>
                </c:pt>
                <c:pt idx="118">
                  <c:v>96.9456303845506</c:v>
                </c:pt>
                <c:pt idx="119">
                  <c:v>96.0228924696629</c:v>
                </c:pt>
                <c:pt idx="120">
                  <c:v>96.809438553</c:v>
                </c:pt>
                <c:pt idx="121">
                  <c:v>96.3136390763439</c:v>
                </c:pt>
                <c:pt idx="122">
                  <c:v>94.813998683989</c:v>
                </c:pt>
                <c:pt idx="123">
                  <c:v>93.1460313088188</c:v>
                </c:pt>
                <c:pt idx="124">
                  <c:v>92.9624018730202</c:v>
                </c:pt>
                <c:pt idx="125">
                  <c:v>92.9317969670538</c:v>
                </c:pt>
                <c:pt idx="126">
                  <c:v>91.2485271389004</c:v>
                </c:pt>
                <c:pt idx="127">
                  <c:v>88.3456518079848</c:v>
                </c:pt>
                <c:pt idx="128">
                  <c:v>86.3976495432218</c:v>
                </c:pt>
                <c:pt idx="129">
                  <c:v>89.089351022969</c:v>
                </c:pt>
                <c:pt idx="130">
                  <c:v>88.027360785934</c:v>
                </c:pt>
                <c:pt idx="131">
                  <c:v>91.6769958224303</c:v>
                </c:pt>
                <c:pt idx="132">
                  <c:v>91.1184562885431</c:v>
                </c:pt>
                <c:pt idx="133">
                  <c:v>89.7488867465455</c:v>
                </c:pt>
                <c:pt idx="134">
                  <c:v>88.2109902217326</c:v>
                </c:pt>
                <c:pt idx="135">
                  <c:v>89.217891628028</c:v>
                </c:pt>
                <c:pt idx="136">
                  <c:v>88.065616918392</c:v>
                </c:pt>
                <c:pt idx="137">
                  <c:v>89.2898131570491</c:v>
                </c:pt>
                <c:pt idx="138">
                  <c:v>88.5246905078884</c:v>
                </c:pt>
                <c:pt idx="139">
                  <c:v>89.5805597637301</c:v>
                </c:pt>
                <c:pt idx="140">
                  <c:v>88.3334098455982</c:v>
                </c:pt>
                <c:pt idx="141">
                  <c:v>89.213300892133</c:v>
                </c:pt>
                <c:pt idx="142">
                  <c:v>87.9952256346692</c:v>
                </c:pt>
                <c:pt idx="143">
                  <c:v>89.3204180630155</c:v>
                </c:pt>
                <c:pt idx="144">
                  <c:v>88.1421291833081</c:v>
                </c:pt>
                <c:pt idx="145">
                  <c:v>87.3770065341474</c:v>
                </c:pt>
                <c:pt idx="146">
                  <c:v>86.2675786928645</c:v>
                </c:pt>
                <c:pt idx="147">
                  <c:v>86.6501400174448</c:v>
                </c:pt>
                <c:pt idx="148">
                  <c:v>86.9561890771091</c:v>
                </c:pt>
                <c:pt idx="149">
                  <c:v>88.5629466403465</c:v>
                </c:pt>
                <c:pt idx="150">
                  <c:v>90.0365728626299</c:v>
                </c:pt>
                <c:pt idx="151">
                  <c:v>90.1697042035838</c:v>
                </c:pt>
                <c:pt idx="152">
                  <c:v>89.1842262314649</c:v>
                </c:pt>
                <c:pt idx="153">
                  <c:v>87.3219177034078</c:v>
                </c:pt>
                <c:pt idx="154">
                  <c:v>88.6394589052625</c:v>
                </c:pt>
                <c:pt idx="155">
                  <c:v>88.6318076787709</c:v>
                </c:pt>
                <c:pt idx="156">
                  <c:v>89.6876769346126</c:v>
                </c:pt>
                <c:pt idx="157">
                  <c:v>89.689207179911</c:v>
                </c:pt>
                <c:pt idx="158">
                  <c:v>89.5040474988141</c:v>
                </c:pt>
                <c:pt idx="159">
                  <c:v>89.0495646452126</c:v>
                </c:pt>
                <c:pt idx="160">
                  <c:v>87.8406708595388</c:v>
                </c:pt>
                <c:pt idx="161">
                  <c:v>88.4481782429723</c:v>
                </c:pt>
                <c:pt idx="162">
                  <c:v>88.1421291833081</c:v>
                </c:pt>
                <c:pt idx="163">
                  <c:v>89.3127668365239</c:v>
                </c:pt>
                <c:pt idx="164">
                  <c:v>93.0771702703943</c:v>
                </c:pt>
                <c:pt idx="165">
                  <c:v>93.0205511943564</c:v>
                </c:pt>
                <c:pt idx="166">
                  <c:v>95.5255627477085</c:v>
                </c:pt>
                <c:pt idx="167">
                  <c:v>96.6732467214494</c:v>
                </c:pt>
                <c:pt idx="168">
                  <c:v>100.192810907588</c:v>
                </c:pt>
                <c:pt idx="169">
                  <c:v>99.8561569419578</c:v>
                </c:pt>
                <c:pt idx="170">
                  <c:v>99.5424566558019</c:v>
                </c:pt>
                <c:pt idx="171">
                  <c:v>97.7979770157156</c:v>
                </c:pt>
                <c:pt idx="172">
                  <c:v>96.6732467214494</c:v>
                </c:pt>
                <c:pt idx="173">
                  <c:v>94.6456717011737</c:v>
                </c:pt>
                <c:pt idx="174">
                  <c:v>96.3671976617852</c:v>
                </c:pt>
                <c:pt idx="175">
                  <c:v>96.6166276454116</c:v>
                </c:pt>
                <c:pt idx="176">
                  <c:v>98.0504674899386</c:v>
                </c:pt>
                <c:pt idx="177">
                  <c:v>98.6671563451621</c:v>
                </c:pt>
                <c:pt idx="178">
                  <c:v>98.8691487245406</c:v>
                </c:pt>
                <c:pt idx="179">
                  <c:v>100.00918147179</c:v>
                </c:pt>
                <c:pt idx="180">
                  <c:v>102.197432248389</c:v>
                </c:pt>
                <c:pt idx="181">
                  <c:v>102.495830081562</c:v>
                </c:pt>
                <c:pt idx="182">
                  <c:v>103.62821160232</c:v>
                </c:pt>
                <c:pt idx="183">
                  <c:v>105.280876524507</c:v>
                </c:pt>
                <c:pt idx="184">
                  <c:v>106.451514177723</c:v>
                </c:pt>
                <c:pt idx="185">
                  <c:v>104.053619795253</c:v>
                </c:pt>
                <c:pt idx="186">
                  <c:v>102.010742321994</c:v>
                </c:pt>
                <c:pt idx="187">
                  <c:v>102.755971782277</c:v>
                </c:pt>
                <c:pt idx="188">
                  <c:v>101.378751013788</c:v>
                </c:pt>
                <c:pt idx="189">
                  <c:v>102.733018102802</c:v>
                </c:pt>
                <c:pt idx="190">
                  <c:v>98.6625656092672</c:v>
                </c:pt>
                <c:pt idx="191">
                  <c:v>97.6449524858835</c:v>
                </c:pt>
                <c:pt idx="192">
                  <c:v>96.2983366233607</c:v>
                </c:pt>
                <c:pt idx="193">
                  <c:v>97.0864129519962</c:v>
                </c:pt>
                <c:pt idx="194">
                  <c:v>97.5271235979127</c:v>
                </c:pt>
                <c:pt idx="195">
                  <c:v>98.6778680622504</c:v>
                </c:pt>
                <c:pt idx="196">
                  <c:v>99.8408544889746</c:v>
                </c:pt>
                <c:pt idx="197">
                  <c:v>99.8408544889746</c:v>
                </c:pt>
                <c:pt idx="198">
                  <c:v>103.062020841941</c:v>
                </c:pt>
                <c:pt idx="199">
                  <c:v>101.069641463527</c:v>
                </c:pt>
                <c:pt idx="200">
                  <c:v>100.694731365438</c:v>
                </c:pt>
                <c:pt idx="201">
                  <c:v>100.491208740761</c:v>
                </c:pt>
                <c:pt idx="202">
                  <c:v>99.366478446495</c:v>
                </c:pt>
                <c:pt idx="203">
                  <c:v>99.6495738266844</c:v>
                </c:pt>
                <c:pt idx="204">
                  <c:v>96.9563421016389</c:v>
                </c:pt>
                <c:pt idx="205">
                  <c:v>96.8798298367228</c:v>
                </c:pt>
              </c:numCache>
            </c:numRef>
          </c:val>
          <c:smooth val="0"/>
        </c:ser>
        <c:ser>
          <c:idx val="2"/>
          <c:order val="2"/>
          <c:tx>
            <c:strRef>
              <c:f>"Au"</c:f>
              <c:strCache>
                <c:ptCount val="1"/>
                <c:pt idx="0">
                  <c:v>Au</c:v>
                </c:pt>
              </c:strCache>
            </c:strRef>
          </c:tx>
          <c:spPr>
            <a:ln w="28575" cap="rnd">
              <a:solidFill>
                <a:schemeClr val="accent3"/>
              </a:solidFill>
              <a:round/>
            </a:ln>
            <a:effectLst/>
          </c:spPr>
          <c:marker>
            <c:symbol val="none"/>
          </c:marker>
          <c:dLbls>
            <c:delete val="1"/>
          </c:dLbls>
          <c:cat>
            <c:numRef>
              <c:f>Through2012!$A$3:$A$208</c:f>
              <c:numCache>
                <c:formatCode>dd/mm/yyyy</c:formatCode>
                <c:ptCount val="206"/>
                <c:pt idx="0" c:formatCode="dd/mm/yyyy">
                  <c:v>40910</c:v>
                </c:pt>
                <c:pt idx="1" c:formatCode="dd/mm/yyyy">
                  <c:v>40911</c:v>
                </c:pt>
                <c:pt idx="2" c:formatCode="dd/mm/yyyy">
                  <c:v>40912</c:v>
                </c:pt>
                <c:pt idx="3" c:formatCode="dd/mm/yyyy">
                  <c:v>40913</c:v>
                </c:pt>
                <c:pt idx="4" c:formatCode="dd/mm/yyyy">
                  <c:v>40914</c:v>
                </c:pt>
                <c:pt idx="5" c:formatCode="dd/mm/yyyy">
                  <c:v>40917</c:v>
                </c:pt>
                <c:pt idx="6" c:formatCode="dd/mm/yyyy">
                  <c:v>40918</c:v>
                </c:pt>
                <c:pt idx="7" c:formatCode="dd/mm/yyyy">
                  <c:v>40919</c:v>
                </c:pt>
                <c:pt idx="8" c:formatCode="dd/mm/yyyy">
                  <c:v>40920</c:v>
                </c:pt>
                <c:pt idx="9" c:formatCode="dd/mm/yyyy">
                  <c:v>40921</c:v>
                </c:pt>
                <c:pt idx="10" c:formatCode="dd/mm/yyyy">
                  <c:v>40924</c:v>
                </c:pt>
                <c:pt idx="11" c:formatCode="dd/mm/yyyy">
                  <c:v>40925</c:v>
                </c:pt>
                <c:pt idx="12" c:formatCode="dd/mm/yyyy">
                  <c:v>40926</c:v>
                </c:pt>
                <c:pt idx="13" c:formatCode="dd/mm/yyyy">
                  <c:v>40927</c:v>
                </c:pt>
                <c:pt idx="14" c:formatCode="dd/mm/yyyy">
                  <c:v>40928</c:v>
                </c:pt>
                <c:pt idx="15" c:formatCode="dd/mm/yyyy">
                  <c:v>40931</c:v>
                </c:pt>
                <c:pt idx="16" c:formatCode="dd/mm/yyyy">
                  <c:v>40932</c:v>
                </c:pt>
                <c:pt idx="17" c:formatCode="dd/mm/yyyy">
                  <c:v>40933</c:v>
                </c:pt>
                <c:pt idx="18" c:formatCode="dd/mm/yyyy">
                  <c:v>40934</c:v>
                </c:pt>
                <c:pt idx="19" c:formatCode="dd/mm/yyyy">
                  <c:v>40935</c:v>
                </c:pt>
                <c:pt idx="20" c:formatCode="dd/mm/yyyy">
                  <c:v>40938</c:v>
                </c:pt>
                <c:pt idx="21" c:formatCode="dd/mm/yyyy">
                  <c:v>40939</c:v>
                </c:pt>
                <c:pt idx="22" c:formatCode="dd/mm/yyyy">
                  <c:v>40940</c:v>
                </c:pt>
                <c:pt idx="23" c:formatCode="dd/mm/yyyy">
                  <c:v>40941</c:v>
                </c:pt>
                <c:pt idx="24" c:formatCode="dd/mm/yyyy">
                  <c:v>40942</c:v>
                </c:pt>
                <c:pt idx="25" c:formatCode="dd/mm/yyyy">
                  <c:v>40945</c:v>
                </c:pt>
                <c:pt idx="26" c:formatCode="dd/mm/yyyy">
                  <c:v>40946</c:v>
                </c:pt>
                <c:pt idx="27" c:formatCode="dd/mm/yyyy">
                  <c:v>40947</c:v>
                </c:pt>
                <c:pt idx="28" c:formatCode="dd/mm/yyyy">
                  <c:v>40948</c:v>
                </c:pt>
                <c:pt idx="29" c:formatCode="dd/mm/yyyy">
                  <c:v>40949</c:v>
                </c:pt>
                <c:pt idx="30" c:formatCode="dd/mm/yyyy">
                  <c:v>40952</c:v>
                </c:pt>
                <c:pt idx="31" c:formatCode="dd/mm/yyyy">
                  <c:v>40953</c:v>
                </c:pt>
                <c:pt idx="32" c:formatCode="dd/mm/yyyy">
                  <c:v>40954</c:v>
                </c:pt>
                <c:pt idx="33" c:formatCode="dd/mm/yyyy">
                  <c:v>40955</c:v>
                </c:pt>
                <c:pt idx="34" c:formatCode="dd/mm/yyyy">
                  <c:v>40956</c:v>
                </c:pt>
                <c:pt idx="35" c:formatCode="dd/mm/yyyy">
                  <c:v>40959</c:v>
                </c:pt>
                <c:pt idx="36" c:formatCode="dd/mm/yyyy">
                  <c:v>40960</c:v>
                </c:pt>
                <c:pt idx="37" c:formatCode="dd/mm/yyyy">
                  <c:v>40961</c:v>
                </c:pt>
                <c:pt idx="38" c:formatCode="dd/mm/yyyy">
                  <c:v>40962</c:v>
                </c:pt>
                <c:pt idx="39" c:formatCode="dd/mm/yyyy">
                  <c:v>40963</c:v>
                </c:pt>
                <c:pt idx="40" c:formatCode="dd/mm/yyyy">
                  <c:v>40966</c:v>
                </c:pt>
                <c:pt idx="41" c:formatCode="dd/mm/yyyy">
                  <c:v>40967</c:v>
                </c:pt>
                <c:pt idx="42" c:formatCode="dd/mm/yyyy">
                  <c:v>40968</c:v>
                </c:pt>
                <c:pt idx="43" c:formatCode="dd/mm/yyyy">
                  <c:v>40969</c:v>
                </c:pt>
                <c:pt idx="44" c:formatCode="dd/mm/yyyy">
                  <c:v>40970</c:v>
                </c:pt>
                <c:pt idx="45" c:formatCode="dd/mm/yyyy">
                  <c:v>40973</c:v>
                </c:pt>
                <c:pt idx="46" c:formatCode="dd/mm/yyyy">
                  <c:v>40974</c:v>
                </c:pt>
                <c:pt idx="47" c:formatCode="dd/mm/yyyy">
                  <c:v>40975</c:v>
                </c:pt>
                <c:pt idx="48" c:formatCode="dd/mm/yyyy">
                  <c:v>40976</c:v>
                </c:pt>
                <c:pt idx="49" c:formatCode="dd/mm/yyyy">
                  <c:v>40977</c:v>
                </c:pt>
                <c:pt idx="50" c:formatCode="dd/mm/yyyy">
                  <c:v>40980</c:v>
                </c:pt>
                <c:pt idx="51" c:formatCode="dd/mm/yyyy">
                  <c:v>40981</c:v>
                </c:pt>
                <c:pt idx="52" c:formatCode="dd/mm/yyyy">
                  <c:v>40982</c:v>
                </c:pt>
                <c:pt idx="53" c:formatCode="dd/mm/yyyy">
                  <c:v>40983</c:v>
                </c:pt>
                <c:pt idx="54" c:formatCode="dd/mm/yyyy">
                  <c:v>40984</c:v>
                </c:pt>
                <c:pt idx="55" c:formatCode="dd/mm/yyyy">
                  <c:v>40987</c:v>
                </c:pt>
                <c:pt idx="56" c:formatCode="dd/mm/yyyy">
                  <c:v>40988</c:v>
                </c:pt>
                <c:pt idx="57" c:formatCode="dd/mm/yyyy">
                  <c:v>40989</c:v>
                </c:pt>
                <c:pt idx="58" c:formatCode="dd/mm/yyyy">
                  <c:v>40990</c:v>
                </c:pt>
                <c:pt idx="59" c:formatCode="dd/mm/yyyy">
                  <c:v>40991</c:v>
                </c:pt>
                <c:pt idx="60" c:formatCode="dd/mm/yyyy">
                  <c:v>40994</c:v>
                </c:pt>
                <c:pt idx="61" c:formatCode="dd/mm/yyyy">
                  <c:v>40995</c:v>
                </c:pt>
                <c:pt idx="62" c:formatCode="dd/mm/yyyy">
                  <c:v>40996</c:v>
                </c:pt>
                <c:pt idx="63" c:formatCode="dd/mm/yyyy">
                  <c:v>40997</c:v>
                </c:pt>
                <c:pt idx="64" c:formatCode="dd/mm/yyyy">
                  <c:v>40998</c:v>
                </c:pt>
                <c:pt idx="65" c:formatCode="dd/mm/yyyy">
                  <c:v>41001</c:v>
                </c:pt>
                <c:pt idx="66" c:formatCode="dd/mm/yyyy">
                  <c:v>41002</c:v>
                </c:pt>
                <c:pt idx="67" c:formatCode="dd/mm/yyyy">
                  <c:v>41003</c:v>
                </c:pt>
                <c:pt idx="68" c:formatCode="dd/mm/yyyy">
                  <c:v>41004</c:v>
                </c:pt>
                <c:pt idx="69" c:formatCode="dd/mm/yyyy">
                  <c:v>41005</c:v>
                </c:pt>
                <c:pt idx="70" c:formatCode="dd/mm/yyyy">
                  <c:v>41008</c:v>
                </c:pt>
                <c:pt idx="71" c:formatCode="dd/mm/yyyy">
                  <c:v>41009</c:v>
                </c:pt>
                <c:pt idx="72" c:formatCode="dd/mm/yyyy">
                  <c:v>41010</c:v>
                </c:pt>
                <c:pt idx="73" c:formatCode="dd/mm/yyyy">
                  <c:v>41011</c:v>
                </c:pt>
                <c:pt idx="74" c:formatCode="dd/mm/yyyy">
                  <c:v>41012</c:v>
                </c:pt>
                <c:pt idx="75" c:formatCode="dd/mm/yyyy">
                  <c:v>41015</c:v>
                </c:pt>
                <c:pt idx="76" c:formatCode="dd/mm/yyyy">
                  <c:v>41016</c:v>
                </c:pt>
                <c:pt idx="77" c:formatCode="dd/mm/yyyy">
                  <c:v>41017</c:v>
                </c:pt>
                <c:pt idx="78" c:formatCode="dd/mm/yyyy">
                  <c:v>41018</c:v>
                </c:pt>
                <c:pt idx="79" c:formatCode="dd/mm/yyyy">
                  <c:v>41019</c:v>
                </c:pt>
                <c:pt idx="80" c:formatCode="dd/mm/yyyy">
                  <c:v>41022</c:v>
                </c:pt>
                <c:pt idx="81" c:formatCode="dd/mm/yyyy">
                  <c:v>41023</c:v>
                </c:pt>
                <c:pt idx="82" c:formatCode="dd/mm/yyyy">
                  <c:v>41024</c:v>
                </c:pt>
                <c:pt idx="83" c:formatCode="dd/mm/yyyy">
                  <c:v>41025</c:v>
                </c:pt>
                <c:pt idx="84" c:formatCode="dd/mm/yyyy">
                  <c:v>41026</c:v>
                </c:pt>
                <c:pt idx="85" c:formatCode="dd/mm/yyyy">
                  <c:v>41029</c:v>
                </c:pt>
                <c:pt idx="86" c:formatCode="dd/mm/yyyy">
                  <c:v>41030</c:v>
                </c:pt>
                <c:pt idx="87" c:formatCode="dd/mm/yyyy">
                  <c:v>41031</c:v>
                </c:pt>
                <c:pt idx="88" c:formatCode="dd/mm/yyyy">
                  <c:v>41032</c:v>
                </c:pt>
                <c:pt idx="89" c:formatCode="dd/mm/yyyy">
                  <c:v>41033</c:v>
                </c:pt>
                <c:pt idx="90" c:formatCode="dd/mm/yyyy">
                  <c:v>41036</c:v>
                </c:pt>
                <c:pt idx="91" c:formatCode="dd/mm/yyyy">
                  <c:v>41037</c:v>
                </c:pt>
                <c:pt idx="92" c:formatCode="dd/mm/yyyy">
                  <c:v>41038</c:v>
                </c:pt>
                <c:pt idx="93" c:formatCode="dd/mm/yyyy">
                  <c:v>41039</c:v>
                </c:pt>
                <c:pt idx="94" c:formatCode="dd/mm/yyyy">
                  <c:v>41040</c:v>
                </c:pt>
                <c:pt idx="95" c:formatCode="dd/mm/yyyy">
                  <c:v>41043</c:v>
                </c:pt>
                <c:pt idx="96" c:formatCode="dd/mm/yyyy">
                  <c:v>41044</c:v>
                </c:pt>
                <c:pt idx="97" c:formatCode="dd/mm/yyyy">
                  <c:v>41045</c:v>
                </c:pt>
                <c:pt idx="98" c:formatCode="dd/mm/yyyy">
                  <c:v>41046</c:v>
                </c:pt>
                <c:pt idx="99" c:formatCode="dd/mm/yyyy">
                  <c:v>41047</c:v>
                </c:pt>
                <c:pt idx="100" c:formatCode="dd/mm/yyyy">
                  <c:v>41050</c:v>
                </c:pt>
                <c:pt idx="101" c:formatCode="dd/mm/yyyy">
                  <c:v>41051</c:v>
                </c:pt>
                <c:pt idx="102" c:formatCode="dd/mm/yyyy">
                  <c:v>41052</c:v>
                </c:pt>
                <c:pt idx="103" c:formatCode="dd/mm/yyyy">
                  <c:v>41053</c:v>
                </c:pt>
                <c:pt idx="104" c:formatCode="dd/mm/yyyy">
                  <c:v>41054</c:v>
                </c:pt>
                <c:pt idx="105" c:formatCode="dd/mm/yyyy">
                  <c:v>41057</c:v>
                </c:pt>
                <c:pt idx="106" c:formatCode="dd/mm/yyyy">
                  <c:v>41058</c:v>
                </c:pt>
                <c:pt idx="107" c:formatCode="dd/mm/yyyy">
                  <c:v>41059</c:v>
                </c:pt>
                <c:pt idx="108" c:formatCode="dd/mm/yyyy">
                  <c:v>41060</c:v>
                </c:pt>
                <c:pt idx="109" c:formatCode="dd/mm/yyyy">
                  <c:v>41061</c:v>
                </c:pt>
                <c:pt idx="110" c:formatCode="dd/mm/yyyy">
                  <c:v>41064</c:v>
                </c:pt>
                <c:pt idx="111" c:formatCode="dd/mm/yyyy">
                  <c:v>41065</c:v>
                </c:pt>
                <c:pt idx="112" c:formatCode="dd/mm/yyyy">
                  <c:v>41066</c:v>
                </c:pt>
                <c:pt idx="113" c:formatCode="dd/mm/yyyy">
                  <c:v>41067</c:v>
                </c:pt>
                <c:pt idx="114" c:formatCode="dd/mm/yyyy">
                  <c:v>41068</c:v>
                </c:pt>
                <c:pt idx="115" c:formatCode="dd/mm/yyyy">
                  <c:v>41071</c:v>
                </c:pt>
                <c:pt idx="116" c:formatCode="dd/mm/yyyy">
                  <c:v>41072</c:v>
                </c:pt>
                <c:pt idx="117" c:formatCode="dd/mm/yyyy">
                  <c:v>41073</c:v>
                </c:pt>
                <c:pt idx="118" c:formatCode="dd/mm/yyyy">
                  <c:v>41074</c:v>
                </c:pt>
                <c:pt idx="119" c:formatCode="dd/mm/yyyy">
                  <c:v>41075</c:v>
                </c:pt>
                <c:pt idx="120" c:formatCode="dd/mm/yyyy">
                  <c:v>41078</c:v>
                </c:pt>
                <c:pt idx="121" c:formatCode="dd/mm/yyyy">
                  <c:v>41079</c:v>
                </c:pt>
                <c:pt idx="122" c:formatCode="dd/mm/yyyy">
                  <c:v>41080</c:v>
                </c:pt>
                <c:pt idx="123" c:formatCode="dd/mm/yyyy">
                  <c:v>41081</c:v>
                </c:pt>
                <c:pt idx="124" c:formatCode="dd/mm/yyyy">
                  <c:v>41082</c:v>
                </c:pt>
                <c:pt idx="125" c:formatCode="dd/mm/yyyy">
                  <c:v>41085</c:v>
                </c:pt>
                <c:pt idx="126" c:formatCode="dd/mm/yyyy">
                  <c:v>41086</c:v>
                </c:pt>
                <c:pt idx="127" c:formatCode="dd/mm/yyyy">
                  <c:v>41087</c:v>
                </c:pt>
                <c:pt idx="128" c:formatCode="dd/mm/yyyy">
                  <c:v>41088</c:v>
                </c:pt>
                <c:pt idx="129" c:formatCode="dd/mm/yyyy">
                  <c:v>41089</c:v>
                </c:pt>
                <c:pt idx="130" c:formatCode="dd/mm/yyyy">
                  <c:v>41092</c:v>
                </c:pt>
                <c:pt idx="131" c:formatCode="dd/mm/yyyy">
                  <c:v>41093</c:v>
                </c:pt>
                <c:pt idx="132" c:formatCode="dd/mm/yyyy">
                  <c:v>41094</c:v>
                </c:pt>
                <c:pt idx="133" c:formatCode="dd/mm/yyyy">
                  <c:v>41095</c:v>
                </c:pt>
                <c:pt idx="134" c:formatCode="dd/mm/yyyy">
                  <c:v>41096</c:v>
                </c:pt>
                <c:pt idx="135" c:formatCode="dd/mm/yyyy">
                  <c:v>41099</c:v>
                </c:pt>
                <c:pt idx="136" c:formatCode="dd/mm/yyyy">
                  <c:v>41100</c:v>
                </c:pt>
                <c:pt idx="137" c:formatCode="dd/mm/yyyy">
                  <c:v>41101</c:v>
                </c:pt>
                <c:pt idx="138" c:formatCode="dd/mm/yyyy">
                  <c:v>41102</c:v>
                </c:pt>
                <c:pt idx="139" c:formatCode="dd/mm/yyyy">
                  <c:v>41103</c:v>
                </c:pt>
                <c:pt idx="140" c:formatCode="dd/mm/yyyy">
                  <c:v>41106</c:v>
                </c:pt>
                <c:pt idx="141" c:formatCode="dd/mm/yyyy">
                  <c:v>41107</c:v>
                </c:pt>
                <c:pt idx="142" c:formatCode="dd/mm/yyyy">
                  <c:v>41108</c:v>
                </c:pt>
                <c:pt idx="143" c:formatCode="dd/mm/yyyy">
                  <c:v>41109</c:v>
                </c:pt>
                <c:pt idx="144" c:formatCode="dd/mm/yyyy">
                  <c:v>41110</c:v>
                </c:pt>
                <c:pt idx="145" c:formatCode="dd/mm/yyyy">
                  <c:v>41113</c:v>
                </c:pt>
                <c:pt idx="146" c:formatCode="dd/mm/yyyy">
                  <c:v>41114</c:v>
                </c:pt>
                <c:pt idx="147" c:formatCode="dd/mm/yyyy">
                  <c:v>41115</c:v>
                </c:pt>
                <c:pt idx="148" c:formatCode="dd/mm/yyyy">
                  <c:v>41116</c:v>
                </c:pt>
                <c:pt idx="149" c:formatCode="dd/mm/yyyy">
                  <c:v>41117</c:v>
                </c:pt>
                <c:pt idx="150" c:formatCode="dd/mm/yyyy">
                  <c:v>41120</c:v>
                </c:pt>
                <c:pt idx="151" c:formatCode="dd/mm/yyyy">
                  <c:v>41121</c:v>
                </c:pt>
                <c:pt idx="152" c:formatCode="dd/mm/yyyy">
                  <c:v>41122</c:v>
                </c:pt>
                <c:pt idx="153" c:formatCode="dd/mm/yyyy">
                  <c:v>41123</c:v>
                </c:pt>
                <c:pt idx="154" c:formatCode="dd/mm/yyyy">
                  <c:v>41124</c:v>
                </c:pt>
                <c:pt idx="155" c:formatCode="dd/mm/yyyy">
                  <c:v>41127</c:v>
                </c:pt>
                <c:pt idx="156" c:formatCode="dd/mm/yyyy">
                  <c:v>41128</c:v>
                </c:pt>
                <c:pt idx="157" c:formatCode="dd/mm/yyyy">
                  <c:v>41129</c:v>
                </c:pt>
                <c:pt idx="158" c:formatCode="dd/mm/yyyy">
                  <c:v>41130</c:v>
                </c:pt>
                <c:pt idx="159" c:formatCode="dd/mm/yyyy">
                  <c:v>41131</c:v>
                </c:pt>
                <c:pt idx="160" c:formatCode="dd/mm/yyyy">
                  <c:v>41134</c:v>
                </c:pt>
                <c:pt idx="161" c:formatCode="dd/mm/yyyy">
                  <c:v>41135</c:v>
                </c:pt>
                <c:pt idx="162" c:formatCode="dd/mm/yyyy">
                  <c:v>41136</c:v>
                </c:pt>
                <c:pt idx="163" c:formatCode="dd/mm/yyyy">
                  <c:v>41137</c:v>
                </c:pt>
                <c:pt idx="164" c:formatCode="dd/mm/yyyy">
                  <c:v>41138</c:v>
                </c:pt>
                <c:pt idx="165" c:formatCode="dd/mm/yyyy">
                  <c:v>41141</c:v>
                </c:pt>
                <c:pt idx="166" c:formatCode="dd/mm/yyyy">
                  <c:v>41142</c:v>
                </c:pt>
                <c:pt idx="167" c:formatCode="dd/mm/yyyy">
                  <c:v>41143</c:v>
                </c:pt>
                <c:pt idx="168" c:formatCode="dd/mm/yyyy">
                  <c:v>41144</c:v>
                </c:pt>
                <c:pt idx="169" c:formatCode="dd/mm/yyyy">
                  <c:v>41145</c:v>
                </c:pt>
                <c:pt idx="170" c:formatCode="dd/mm/yyyy">
                  <c:v>41148</c:v>
                </c:pt>
                <c:pt idx="171" c:formatCode="dd/mm/yyyy">
                  <c:v>41149</c:v>
                </c:pt>
                <c:pt idx="172" c:formatCode="dd/mm/yyyy">
                  <c:v>41150</c:v>
                </c:pt>
                <c:pt idx="173" c:formatCode="dd/mm/yyyy">
                  <c:v>41151</c:v>
                </c:pt>
                <c:pt idx="174" c:formatCode="dd/mm/yyyy">
                  <c:v>41152</c:v>
                </c:pt>
                <c:pt idx="175" c:formatCode="dd/mm/yyyy">
                  <c:v>41155</c:v>
                </c:pt>
                <c:pt idx="176" c:formatCode="dd/mm/yyyy">
                  <c:v>41156</c:v>
                </c:pt>
                <c:pt idx="177" c:formatCode="dd/mm/yyyy">
                  <c:v>41157</c:v>
                </c:pt>
                <c:pt idx="178" c:formatCode="dd/mm/yyyy">
                  <c:v>41158</c:v>
                </c:pt>
                <c:pt idx="179" c:formatCode="dd/mm/yyyy">
                  <c:v>41159</c:v>
                </c:pt>
                <c:pt idx="180" c:formatCode="dd/mm/yyyy">
                  <c:v>41162</c:v>
                </c:pt>
                <c:pt idx="181" c:formatCode="dd/mm/yyyy">
                  <c:v>41163</c:v>
                </c:pt>
                <c:pt idx="182" c:formatCode="dd/mm/yyyy">
                  <c:v>41164</c:v>
                </c:pt>
                <c:pt idx="183" c:formatCode="dd/mm/yyyy">
                  <c:v>41165</c:v>
                </c:pt>
                <c:pt idx="184" c:formatCode="dd/mm/yyyy">
                  <c:v>41166</c:v>
                </c:pt>
                <c:pt idx="185" c:formatCode="dd/mm/yyyy">
                  <c:v>41169</c:v>
                </c:pt>
                <c:pt idx="186" c:formatCode="dd/mm/yyyy">
                  <c:v>41170</c:v>
                </c:pt>
                <c:pt idx="187" c:formatCode="dd/mm/yyyy">
                  <c:v>41171</c:v>
                </c:pt>
                <c:pt idx="188" c:formatCode="dd/mm/yyyy">
                  <c:v>41172</c:v>
                </c:pt>
                <c:pt idx="189" c:formatCode="dd/mm/yyyy">
                  <c:v>41173</c:v>
                </c:pt>
                <c:pt idx="190" c:formatCode="dd/mm/yyyy">
                  <c:v>41176</c:v>
                </c:pt>
                <c:pt idx="191" c:formatCode="dd/mm/yyyy">
                  <c:v>41177</c:v>
                </c:pt>
                <c:pt idx="192" c:formatCode="dd/mm/yyyy">
                  <c:v>41178</c:v>
                </c:pt>
                <c:pt idx="193" c:formatCode="dd/mm/yyyy">
                  <c:v>41179</c:v>
                </c:pt>
                <c:pt idx="194" c:formatCode="dd/mm/yyyy">
                  <c:v>41180</c:v>
                </c:pt>
                <c:pt idx="195" c:formatCode="dd/mm/yyyy">
                  <c:v>41183</c:v>
                </c:pt>
                <c:pt idx="196" c:formatCode="dd/mm/yyyy">
                  <c:v>41184</c:v>
                </c:pt>
                <c:pt idx="197" c:formatCode="dd/mm/yyyy">
                  <c:v>41185</c:v>
                </c:pt>
                <c:pt idx="198" c:formatCode="dd/mm/yyyy">
                  <c:v>41186</c:v>
                </c:pt>
                <c:pt idx="199" c:formatCode="dd/mm/yyyy">
                  <c:v>41187</c:v>
                </c:pt>
                <c:pt idx="200" c:formatCode="dd/mm/yyyy">
                  <c:v>41190</c:v>
                </c:pt>
                <c:pt idx="201" c:formatCode="dd/mm/yyyy">
                  <c:v>41191</c:v>
                </c:pt>
                <c:pt idx="202" c:formatCode="dd/mm/yyyy">
                  <c:v>41192</c:v>
                </c:pt>
                <c:pt idx="203" c:formatCode="dd/mm/yyyy">
                  <c:v>41193</c:v>
                </c:pt>
                <c:pt idx="204" c:formatCode="dd/mm/yyyy">
                  <c:v>41194</c:v>
                </c:pt>
                <c:pt idx="205" c:formatCode="dd/mm/yyyy">
                  <c:v>41197</c:v>
                </c:pt>
              </c:numCache>
            </c:numRef>
          </c:cat>
          <c:val>
            <c:numRef>
              <c:f>Through2012!$G$3:$G$208</c:f>
              <c:numCache>
                <c:formatCode>_-* #,##0.00_-;\-* #,##0.00_-;_-* "-"??_-;_-@_-</c:formatCode>
                <c:ptCount val="206"/>
                <c:pt idx="0">
                  <c:v>100</c:v>
                </c:pt>
                <c:pt idx="1">
                  <c:v>102.376984811048</c:v>
                </c:pt>
                <c:pt idx="2">
                  <c:v>102.894137026183</c:v>
                </c:pt>
                <c:pt idx="3">
                  <c:v>103.604104017826</c:v>
                </c:pt>
                <c:pt idx="4">
                  <c:v>103.299558824468</c:v>
                </c:pt>
                <c:pt idx="5">
                  <c:v>102.892221647609</c:v>
                </c:pt>
                <c:pt idx="6">
                  <c:v>104.218940540264</c:v>
                </c:pt>
                <c:pt idx="7">
                  <c:v>104.833138603178</c:v>
                </c:pt>
                <c:pt idx="8">
                  <c:v>105.361783089761</c:v>
                </c:pt>
                <c:pt idx="9">
                  <c:v>104.643516124295</c:v>
                </c:pt>
                <c:pt idx="10">
                  <c:v>104.949976696227</c:v>
                </c:pt>
                <c:pt idx="11">
                  <c:v>105.476705804236</c:v>
                </c:pt>
                <c:pt idx="12">
                  <c:v>105.981088828874</c:v>
                </c:pt>
                <c:pt idx="13">
                  <c:v>105.878935304896</c:v>
                </c:pt>
                <c:pt idx="14">
                  <c:v>106.408856710529</c:v>
                </c:pt>
                <c:pt idx="15">
                  <c:v>107.081154590205</c:v>
                </c:pt>
                <c:pt idx="16">
                  <c:v>106.346926136618</c:v>
                </c:pt>
                <c:pt idx="17">
                  <c:v>109.212970943707</c:v>
                </c:pt>
                <c:pt idx="18">
                  <c:v>109.856538144764</c:v>
                </c:pt>
                <c:pt idx="19">
                  <c:v>111.032580589554</c:v>
                </c:pt>
                <c:pt idx="20">
                  <c:v>110.457967017181</c:v>
                </c:pt>
                <c:pt idx="21">
                  <c:v>110.938727039399</c:v>
                </c:pt>
                <c:pt idx="22">
                  <c:v>111.309033563817</c:v>
                </c:pt>
                <c:pt idx="23">
                  <c:v>112.33567647979</c:v>
                </c:pt>
                <c:pt idx="24">
                  <c:v>110.214075478685</c:v>
                </c:pt>
                <c:pt idx="25">
                  <c:v>109.837384359019</c:v>
                </c:pt>
                <c:pt idx="26">
                  <c:v>111.441833144988</c:v>
                </c:pt>
                <c:pt idx="27">
                  <c:v>110.657804848462</c:v>
                </c:pt>
                <c:pt idx="28">
                  <c:v>110.415190229015</c:v>
                </c:pt>
                <c:pt idx="29">
                  <c:v>109.94273018062</c:v>
                </c:pt>
                <c:pt idx="30">
                  <c:v>109.959968587791</c:v>
                </c:pt>
                <c:pt idx="31">
                  <c:v>109.826530547096</c:v>
                </c:pt>
                <c:pt idx="32">
                  <c:v>110.335382788408</c:v>
                </c:pt>
                <c:pt idx="33">
                  <c:v>110.330275112209</c:v>
                </c:pt>
                <c:pt idx="34">
                  <c:v>110.030837595051</c:v>
                </c:pt>
                <c:pt idx="35">
                  <c:v>110.769535265312</c:v>
                </c:pt>
                <c:pt idx="36">
                  <c:v>112.31333039642</c:v>
                </c:pt>
                <c:pt idx="37">
                  <c:v>113.404457724403</c:v>
                </c:pt>
                <c:pt idx="38">
                  <c:v>113.689210672489</c:v>
                </c:pt>
                <c:pt idx="39">
                  <c:v>113.163758483531</c:v>
                </c:pt>
                <c:pt idx="40">
                  <c:v>112.859213290173</c:v>
                </c:pt>
                <c:pt idx="41">
                  <c:v>113.915863803814</c:v>
                </c:pt>
                <c:pt idx="42">
                  <c:v>108.337004475601</c:v>
                </c:pt>
                <c:pt idx="43">
                  <c:v>109.705223237373</c:v>
                </c:pt>
                <c:pt idx="44">
                  <c:v>109.342578227253</c:v>
                </c:pt>
                <c:pt idx="45">
                  <c:v>108.95311791709</c:v>
                </c:pt>
                <c:pt idx="46">
                  <c:v>106.898555166095</c:v>
                </c:pt>
                <c:pt idx="47">
                  <c:v>107.579153019594</c:v>
                </c:pt>
                <c:pt idx="48">
                  <c:v>108.52343465686</c:v>
                </c:pt>
                <c:pt idx="49">
                  <c:v>109.409616477363</c:v>
                </c:pt>
                <c:pt idx="50">
                  <c:v>108.622395883213</c:v>
                </c:pt>
                <c:pt idx="51">
                  <c:v>106.884509056548</c:v>
                </c:pt>
                <c:pt idx="52">
                  <c:v>105.018930324912</c:v>
                </c:pt>
                <c:pt idx="53">
                  <c:v>105.884042981095</c:v>
                </c:pt>
                <c:pt idx="54">
                  <c:v>105.984281126498</c:v>
                </c:pt>
                <c:pt idx="55">
                  <c:v>106.272864831734</c:v>
                </c:pt>
                <c:pt idx="56">
                  <c:v>105.394982985054</c:v>
                </c:pt>
                <c:pt idx="57">
                  <c:v>105.373275361208</c:v>
                </c:pt>
                <c:pt idx="58">
                  <c:v>105.084053196448</c:v>
                </c:pt>
                <c:pt idx="59">
                  <c:v>106.105588436221</c:v>
                </c:pt>
                <c:pt idx="60">
                  <c:v>107.904128917747</c:v>
                </c:pt>
                <c:pt idx="61">
                  <c:v>107.310361559629</c:v>
                </c:pt>
                <c:pt idx="62">
                  <c:v>106.219234231646</c:v>
                </c:pt>
                <c:pt idx="63">
                  <c:v>106.084519271901</c:v>
                </c:pt>
                <c:pt idx="64">
                  <c:v>106.517394829755</c:v>
                </c:pt>
                <c:pt idx="65">
                  <c:v>107.113077566448</c:v>
                </c:pt>
                <c:pt idx="66">
                  <c:v>105.098737765519</c:v>
                </c:pt>
                <c:pt idx="67">
                  <c:v>103.479604410478</c:v>
                </c:pt>
                <c:pt idx="68">
                  <c:v>104.14743307348</c:v>
                </c:pt>
                <c:pt idx="69">
                  <c:v>104.479432026407</c:v>
                </c:pt>
                <c:pt idx="70">
                  <c:v>104.720131267278</c:v>
                </c:pt>
                <c:pt idx="71">
                  <c:v>105.979811909824</c:v>
                </c:pt>
                <c:pt idx="72">
                  <c:v>105.928735147835</c:v>
                </c:pt>
                <c:pt idx="73">
                  <c:v>106.9911317972</c:v>
                </c:pt>
                <c:pt idx="74">
                  <c:v>105.866166114399</c:v>
                </c:pt>
                <c:pt idx="75">
                  <c:v>105.465851992313</c:v>
                </c:pt>
                <c:pt idx="76">
                  <c:v>105.318367842071</c:v>
                </c:pt>
                <c:pt idx="77">
                  <c:v>104.841438577001</c:v>
                </c:pt>
                <c:pt idx="78">
                  <c:v>104.894430717565</c:v>
                </c:pt>
                <c:pt idx="79">
                  <c:v>104.894430717565</c:v>
                </c:pt>
                <c:pt idx="80">
                  <c:v>104.632023852848</c:v>
                </c:pt>
                <c:pt idx="81">
                  <c:v>104.852292388924</c:v>
                </c:pt>
                <c:pt idx="82">
                  <c:v>104.939122884305</c:v>
                </c:pt>
                <c:pt idx="83">
                  <c:v>105.820197028609</c:v>
                </c:pt>
                <c:pt idx="84">
                  <c:v>106.159857495834</c:v>
                </c:pt>
                <c:pt idx="85">
                  <c:v>106.287549400806</c:v>
                </c:pt>
                <c:pt idx="86">
                  <c:v>106.139426791039</c:v>
                </c:pt>
                <c:pt idx="87">
                  <c:v>105.56928243534</c:v>
                </c:pt>
                <c:pt idx="88">
                  <c:v>104.450701347788</c:v>
                </c:pt>
                <c:pt idx="89">
                  <c:v>104.8491000913</c:v>
                </c:pt>
                <c:pt idx="90">
                  <c:v>104.614785445677</c:v>
                </c:pt>
                <c:pt idx="91">
                  <c:v>102.502761337445</c:v>
                </c:pt>
                <c:pt idx="92">
                  <c:v>101.48761069292</c:v>
                </c:pt>
                <c:pt idx="93">
                  <c:v>101.771725181482</c:v>
                </c:pt>
                <c:pt idx="94">
                  <c:v>100.838297356139</c:v>
                </c:pt>
                <c:pt idx="95">
                  <c:v>99.3902711537602</c:v>
                </c:pt>
                <c:pt idx="96">
                  <c:v>98.5915582881623</c:v>
                </c:pt>
                <c:pt idx="97">
                  <c:v>98.295313068628</c:v>
                </c:pt>
                <c:pt idx="98">
                  <c:v>100.510767619887</c:v>
                </c:pt>
                <c:pt idx="99">
                  <c:v>101.705963850422</c:v>
                </c:pt>
                <c:pt idx="100">
                  <c:v>101.711071526621</c:v>
                </c:pt>
                <c:pt idx="101">
                  <c:v>100.142376474043</c:v>
                </c:pt>
                <c:pt idx="102">
                  <c:v>99.6922625090182</c:v>
                </c:pt>
                <c:pt idx="103">
                  <c:v>99.5518014135494</c:v>
                </c:pt>
                <c:pt idx="104">
                  <c:v>100.431598638804</c:v>
                </c:pt>
                <c:pt idx="105">
                  <c:v>100.455221641224</c:v>
                </c:pt>
                <c:pt idx="106">
                  <c:v>99.2900330083574</c:v>
                </c:pt>
                <c:pt idx="107">
                  <c:v>99.8154851973159</c:v>
                </c:pt>
                <c:pt idx="108">
                  <c:v>99.6271396374827</c:v>
                </c:pt>
                <c:pt idx="109">
                  <c:v>103.692211432256</c:v>
                </c:pt>
                <c:pt idx="110">
                  <c:v>103.357020181706</c:v>
                </c:pt>
                <c:pt idx="111">
                  <c:v>103.242097467231</c:v>
                </c:pt>
                <c:pt idx="112">
                  <c:v>103.385750860324</c:v>
                </c:pt>
                <c:pt idx="113">
                  <c:v>101.476756880998</c:v>
                </c:pt>
                <c:pt idx="114">
                  <c:v>101.735332988565</c:v>
                </c:pt>
                <c:pt idx="115">
                  <c:v>101.947301550818</c:v>
                </c:pt>
                <c:pt idx="116">
                  <c:v>102.779214311709</c:v>
                </c:pt>
                <c:pt idx="117">
                  <c:v>103.242097467231</c:v>
                </c:pt>
                <c:pt idx="118">
                  <c:v>103.668588429836</c:v>
                </c:pt>
                <c:pt idx="119">
                  <c:v>103.883749289714</c:v>
                </c:pt>
                <c:pt idx="120">
                  <c:v>103.945679863625</c:v>
                </c:pt>
                <c:pt idx="121">
                  <c:v>103.335951017385</c:v>
                </c:pt>
                <c:pt idx="122">
                  <c:v>102.631091701942</c:v>
                </c:pt>
                <c:pt idx="123">
                  <c:v>100.000638459525</c:v>
                </c:pt>
                <c:pt idx="124">
                  <c:v>100.394567986363</c:v>
                </c:pt>
                <c:pt idx="125">
                  <c:v>101.162634794767</c:v>
                </c:pt>
                <c:pt idx="126">
                  <c:v>100.425214043556</c:v>
                </c:pt>
                <c:pt idx="127">
                  <c:v>100.506298403213</c:v>
                </c:pt>
                <c:pt idx="128">
                  <c:v>99.1291412080931</c:v>
                </c:pt>
                <c:pt idx="129">
                  <c:v>101.987524500884</c:v>
                </c:pt>
                <c:pt idx="130">
                  <c:v>101.968370715139</c:v>
                </c:pt>
                <c:pt idx="131">
                  <c:v>103.261251252977</c:v>
                </c:pt>
                <c:pt idx="132">
                  <c:v>103.151436214701</c:v>
                </c:pt>
                <c:pt idx="133">
                  <c:v>102.452323034981</c:v>
                </c:pt>
                <c:pt idx="134">
                  <c:v>101.116027249453</c:v>
                </c:pt>
                <c:pt idx="135">
                  <c:v>101.366941842722</c:v>
                </c:pt>
                <c:pt idx="136">
                  <c:v>100.064484412011</c:v>
                </c:pt>
                <c:pt idx="137">
                  <c:v>100.646759498682</c:v>
                </c:pt>
                <c:pt idx="138">
                  <c:v>100.36264501012</c:v>
                </c:pt>
                <c:pt idx="139">
                  <c:v>101.494633747694</c:v>
                </c:pt>
                <c:pt idx="140">
                  <c:v>101.475479961948</c:v>
                </c:pt>
                <c:pt idx="141">
                  <c:v>101.093681166082</c:v>
                </c:pt>
                <c:pt idx="142">
                  <c:v>100.462883155522</c:v>
                </c:pt>
                <c:pt idx="143">
                  <c:v>100.967904639685</c:v>
                </c:pt>
                <c:pt idx="144">
                  <c:v>101.163911713817</c:v>
                </c:pt>
                <c:pt idx="145">
                  <c:v>100.681874772549</c:v>
                </c:pt>
                <c:pt idx="146">
                  <c:v>100.937258582492</c:v>
                </c:pt>
                <c:pt idx="147">
                  <c:v>102.437638465909</c:v>
                </c:pt>
                <c:pt idx="148">
                  <c:v>103.160374648049</c:v>
                </c:pt>
                <c:pt idx="149">
                  <c:v>103.615596289273</c:v>
                </c:pt>
                <c:pt idx="150">
                  <c:v>103.556219553461</c:v>
                </c:pt>
                <c:pt idx="151">
                  <c:v>103.066521097895</c:v>
                </c:pt>
                <c:pt idx="152">
                  <c:v>102.120324082055</c:v>
                </c:pt>
                <c:pt idx="153">
                  <c:v>101.427595497583</c:v>
                </c:pt>
                <c:pt idx="154">
                  <c:v>102.375707891998</c:v>
                </c:pt>
                <c:pt idx="155">
                  <c:v>102.823906478449</c:v>
                </c:pt>
                <c:pt idx="156">
                  <c:v>102.932444597675</c:v>
                </c:pt>
                <c:pt idx="157">
                  <c:v>102.927975381001</c:v>
                </c:pt>
                <c:pt idx="158">
                  <c:v>103.254866657728</c:v>
                </c:pt>
                <c:pt idx="159">
                  <c:v>103.443212217561</c:v>
                </c:pt>
                <c:pt idx="160">
                  <c:v>102.776022014084</c:v>
                </c:pt>
                <c:pt idx="161">
                  <c:v>102.092870322486</c:v>
                </c:pt>
                <c:pt idx="162">
                  <c:v>102.351446430054</c:v>
                </c:pt>
                <c:pt idx="163">
                  <c:v>103.117597859884</c:v>
                </c:pt>
                <c:pt idx="164">
                  <c:v>103.178251514745</c:v>
                </c:pt>
                <c:pt idx="165">
                  <c:v>103.462366003307</c:v>
                </c:pt>
                <c:pt idx="166">
                  <c:v>104.566900981312</c:v>
                </c:pt>
                <c:pt idx="167">
                  <c:v>105.642705280699</c:v>
                </c:pt>
                <c:pt idx="168">
                  <c:v>106.661048222848</c:v>
                </c:pt>
                <c:pt idx="169">
                  <c:v>106.657855925224</c:v>
                </c:pt>
                <c:pt idx="170">
                  <c:v>106.24604953169</c:v>
                </c:pt>
                <c:pt idx="171">
                  <c:v>106.42481819865</c:v>
                </c:pt>
                <c:pt idx="172">
                  <c:v>105.760820292798</c:v>
                </c:pt>
                <c:pt idx="173">
                  <c:v>105.70335893556</c:v>
                </c:pt>
                <c:pt idx="174">
                  <c:v>108.02799006557</c:v>
                </c:pt>
                <c:pt idx="175">
                  <c:v>108.059274582288</c:v>
                </c:pt>
                <c:pt idx="176">
                  <c:v>108.266773927867</c:v>
                </c:pt>
                <c:pt idx="177">
                  <c:v>108.091197558531</c:v>
                </c:pt>
                <c:pt idx="178">
                  <c:v>108.555996092628</c:v>
                </c:pt>
                <c:pt idx="179">
                  <c:v>110.814227432052</c:v>
                </c:pt>
                <c:pt idx="180">
                  <c:v>110.214075478685</c:v>
                </c:pt>
                <c:pt idx="181">
                  <c:v>110.593958895976</c:v>
                </c:pt>
                <c:pt idx="182">
                  <c:v>110.504574562496</c:v>
                </c:pt>
                <c:pt idx="183">
                  <c:v>112.818351880583</c:v>
                </c:pt>
                <c:pt idx="184">
                  <c:v>113.032874280935</c:v>
                </c:pt>
                <c:pt idx="185">
                  <c:v>112.461453006187</c:v>
                </c:pt>
                <c:pt idx="186">
                  <c:v>113.135027804912</c:v>
                </c:pt>
                <c:pt idx="187">
                  <c:v>113.032874280935</c:v>
                </c:pt>
                <c:pt idx="188">
                  <c:v>112.91795156646</c:v>
                </c:pt>
                <c:pt idx="189">
                  <c:v>113.205258352647</c:v>
                </c:pt>
                <c:pt idx="190">
                  <c:v>112.652990863644</c:v>
                </c:pt>
                <c:pt idx="191">
                  <c:v>112.410376244198</c:v>
                </c:pt>
                <c:pt idx="192">
                  <c:v>111.90599321956</c:v>
                </c:pt>
                <c:pt idx="193">
                  <c:v>113.470219055463</c:v>
                </c:pt>
                <c:pt idx="194">
                  <c:v>113.141412400161</c:v>
                </c:pt>
                <c:pt idx="195">
                  <c:v>113.345719448116</c:v>
                </c:pt>
                <c:pt idx="196">
                  <c:v>113.307411876624</c:v>
                </c:pt>
                <c:pt idx="197">
                  <c:v>113.518103519827</c:v>
                </c:pt>
                <c:pt idx="198">
                  <c:v>114.309793330652</c:v>
                </c:pt>
                <c:pt idx="199">
                  <c:v>113.684102996291</c:v>
                </c:pt>
                <c:pt idx="200">
                  <c:v>113.323373364746</c:v>
                </c:pt>
                <c:pt idx="201">
                  <c:v>112.643413970771</c:v>
                </c:pt>
                <c:pt idx="202">
                  <c:v>112.518914363424</c:v>
                </c:pt>
                <c:pt idx="203">
                  <c:v>112.838144125853</c:v>
                </c:pt>
                <c:pt idx="204">
                  <c:v>112.01644671736</c:v>
                </c:pt>
                <c:pt idx="205">
                  <c:v>110.935534741775</c:v>
                </c:pt>
              </c:numCache>
            </c:numRef>
          </c:val>
          <c:smooth val="0"/>
        </c:ser>
        <c:ser>
          <c:idx val="3"/>
          <c:order val="3"/>
          <c:tx>
            <c:strRef>
              <c:f>"Cu"</c:f>
              <c:strCache>
                <c:ptCount val="1"/>
                <c:pt idx="0">
                  <c:v>Cu</c:v>
                </c:pt>
              </c:strCache>
            </c:strRef>
          </c:tx>
          <c:spPr>
            <a:ln w="28575" cap="rnd">
              <a:solidFill>
                <a:schemeClr val="accent4"/>
              </a:solidFill>
              <a:round/>
            </a:ln>
            <a:effectLst/>
          </c:spPr>
          <c:marker>
            <c:symbol val="none"/>
          </c:marker>
          <c:dLbls>
            <c:delete val="1"/>
          </c:dLbls>
          <c:cat>
            <c:numRef>
              <c:f>Through2012!$A$3:$A$208</c:f>
              <c:numCache>
                <c:formatCode>dd/mm/yyyy</c:formatCode>
                <c:ptCount val="206"/>
                <c:pt idx="0" c:formatCode="dd/mm/yyyy">
                  <c:v>40910</c:v>
                </c:pt>
                <c:pt idx="1" c:formatCode="dd/mm/yyyy">
                  <c:v>40911</c:v>
                </c:pt>
                <c:pt idx="2" c:formatCode="dd/mm/yyyy">
                  <c:v>40912</c:v>
                </c:pt>
                <c:pt idx="3" c:formatCode="dd/mm/yyyy">
                  <c:v>40913</c:v>
                </c:pt>
                <c:pt idx="4" c:formatCode="dd/mm/yyyy">
                  <c:v>40914</c:v>
                </c:pt>
                <c:pt idx="5" c:formatCode="dd/mm/yyyy">
                  <c:v>40917</c:v>
                </c:pt>
                <c:pt idx="6" c:formatCode="dd/mm/yyyy">
                  <c:v>40918</c:v>
                </c:pt>
                <c:pt idx="7" c:formatCode="dd/mm/yyyy">
                  <c:v>40919</c:v>
                </c:pt>
                <c:pt idx="8" c:formatCode="dd/mm/yyyy">
                  <c:v>40920</c:v>
                </c:pt>
                <c:pt idx="9" c:formatCode="dd/mm/yyyy">
                  <c:v>40921</c:v>
                </c:pt>
                <c:pt idx="10" c:formatCode="dd/mm/yyyy">
                  <c:v>40924</c:v>
                </c:pt>
                <c:pt idx="11" c:formatCode="dd/mm/yyyy">
                  <c:v>40925</c:v>
                </c:pt>
                <c:pt idx="12" c:formatCode="dd/mm/yyyy">
                  <c:v>40926</c:v>
                </c:pt>
                <c:pt idx="13" c:formatCode="dd/mm/yyyy">
                  <c:v>40927</c:v>
                </c:pt>
                <c:pt idx="14" c:formatCode="dd/mm/yyyy">
                  <c:v>40928</c:v>
                </c:pt>
                <c:pt idx="15" c:formatCode="dd/mm/yyyy">
                  <c:v>40931</c:v>
                </c:pt>
                <c:pt idx="16" c:formatCode="dd/mm/yyyy">
                  <c:v>40932</c:v>
                </c:pt>
                <c:pt idx="17" c:formatCode="dd/mm/yyyy">
                  <c:v>40933</c:v>
                </c:pt>
                <c:pt idx="18" c:formatCode="dd/mm/yyyy">
                  <c:v>40934</c:v>
                </c:pt>
                <c:pt idx="19" c:formatCode="dd/mm/yyyy">
                  <c:v>40935</c:v>
                </c:pt>
                <c:pt idx="20" c:formatCode="dd/mm/yyyy">
                  <c:v>40938</c:v>
                </c:pt>
                <c:pt idx="21" c:formatCode="dd/mm/yyyy">
                  <c:v>40939</c:v>
                </c:pt>
                <c:pt idx="22" c:formatCode="dd/mm/yyyy">
                  <c:v>40940</c:v>
                </c:pt>
                <c:pt idx="23" c:formatCode="dd/mm/yyyy">
                  <c:v>40941</c:v>
                </c:pt>
                <c:pt idx="24" c:formatCode="dd/mm/yyyy">
                  <c:v>40942</c:v>
                </c:pt>
                <c:pt idx="25" c:formatCode="dd/mm/yyyy">
                  <c:v>40945</c:v>
                </c:pt>
                <c:pt idx="26" c:formatCode="dd/mm/yyyy">
                  <c:v>40946</c:v>
                </c:pt>
                <c:pt idx="27" c:formatCode="dd/mm/yyyy">
                  <c:v>40947</c:v>
                </c:pt>
                <c:pt idx="28" c:formatCode="dd/mm/yyyy">
                  <c:v>40948</c:v>
                </c:pt>
                <c:pt idx="29" c:formatCode="dd/mm/yyyy">
                  <c:v>40949</c:v>
                </c:pt>
                <c:pt idx="30" c:formatCode="dd/mm/yyyy">
                  <c:v>40952</c:v>
                </c:pt>
                <c:pt idx="31" c:formatCode="dd/mm/yyyy">
                  <c:v>40953</c:v>
                </c:pt>
                <c:pt idx="32" c:formatCode="dd/mm/yyyy">
                  <c:v>40954</c:v>
                </c:pt>
                <c:pt idx="33" c:formatCode="dd/mm/yyyy">
                  <c:v>40955</c:v>
                </c:pt>
                <c:pt idx="34" c:formatCode="dd/mm/yyyy">
                  <c:v>40956</c:v>
                </c:pt>
                <c:pt idx="35" c:formatCode="dd/mm/yyyy">
                  <c:v>40959</c:v>
                </c:pt>
                <c:pt idx="36" c:formatCode="dd/mm/yyyy">
                  <c:v>40960</c:v>
                </c:pt>
                <c:pt idx="37" c:formatCode="dd/mm/yyyy">
                  <c:v>40961</c:v>
                </c:pt>
                <c:pt idx="38" c:formatCode="dd/mm/yyyy">
                  <c:v>40962</c:v>
                </c:pt>
                <c:pt idx="39" c:formatCode="dd/mm/yyyy">
                  <c:v>40963</c:v>
                </c:pt>
                <c:pt idx="40" c:formatCode="dd/mm/yyyy">
                  <c:v>40966</c:v>
                </c:pt>
                <c:pt idx="41" c:formatCode="dd/mm/yyyy">
                  <c:v>40967</c:v>
                </c:pt>
                <c:pt idx="42" c:formatCode="dd/mm/yyyy">
                  <c:v>40968</c:v>
                </c:pt>
                <c:pt idx="43" c:formatCode="dd/mm/yyyy">
                  <c:v>40969</c:v>
                </c:pt>
                <c:pt idx="44" c:formatCode="dd/mm/yyyy">
                  <c:v>40970</c:v>
                </c:pt>
                <c:pt idx="45" c:formatCode="dd/mm/yyyy">
                  <c:v>40973</c:v>
                </c:pt>
                <c:pt idx="46" c:formatCode="dd/mm/yyyy">
                  <c:v>40974</c:v>
                </c:pt>
                <c:pt idx="47" c:formatCode="dd/mm/yyyy">
                  <c:v>40975</c:v>
                </c:pt>
                <c:pt idx="48" c:formatCode="dd/mm/yyyy">
                  <c:v>40976</c:v>
                </c:pt>
                <c:pt idx="49" c:formatCode="dd/mm/yyyy">
                  <c:v>40977</c:v>
                </c:pt>
                <c:pt idx="50" c:formatCode="dd/mm/yyyy">
                  <c:v>40980</c:v>
                </c:pt>
                <c:pt idx="51" c:formatCode="dd/mm/yyyy">
                  <c:v>40981</c:v>
                </c:pt>
                <c:pt idx="52" c:formatCode="dd/mm/yyyy">
                  <c:v>40982</c:v>
                </c:pt>
                <c:pt idx="53" c:formatCode="dd/mm/yyyy">
                  <c:v>40983</c:v>
                </c:pt>
                <c:pt idx="54" c:formatCode="dd/mm/yyyy">
                  <c:v>40984</c:v>
                </c:pt>
                <c:pt idx="55" c:formatCode="dd/mm/yyyy">
                  <c:v>40987</c:v>
                </c:pt>
                <c:pt idx="56" c:formatCode="dd/mm/yyyy">
                  <c:v>40988</c:v>
                </c:pt>
                <c:pt idx="57" c:formatCode="dd/mm/yyyy">
                  <c:v>40989</c:v>
                </c:pt>
                <c:pt idx="58" c:formatCode="dd/mm/yyyy">
                  <c:v>40990</c:v>
                </c:pt>
                <c:pt idx="59" c:formatCode="dd/mm/yyyy">
                  <c:v>40991</c:v>
                </c:pt>
                <c:pt idx="60" c:formatCode="dd/mm/yyyy">
                  <c:v>40994</c:v>
                </c:pt>
                <c:pt idx="61" c:formatCode="dd/mm/yyyy">
                  <c:v>40995</c:v>
                </c:pt>
                <c:pt idx="62" c:formatCode="dd/mm/yyyy">
                  <c:v>40996</c:v>
                </c:pt>
                <c:pt idx="63" c:formatCode="dd/mm/yyyy">
                  <c:v>40997</c:v>
                </c:pt>
                <c:pt idx="64" c:formatCode="dd/mm/yyyy">
                  <c:v>40998</c:v>
                </c:pt>
                <c:pt idx="65" c:formatCode="dd/mm/yyyy">
                  <c:v>41001</c:v>
                </c:pt>
                <c:pt idx="66" c:formatCode="dd/mm/yyyy">
                  <c:v>41002</c:v>
                </c:pt>
                <c:pt idx="67" c:formatCode="dd/mm/yyyy">
                  <c:v>41003</c:v>
                </c:pt>
                <c:pt idx="68" c:formatCode="dd/mm/yyyy">
                  <c:v>41004</c:v>
                </c:pt>
                <c:pt idx="69" c:formatCode="dd/mm/yyyy">
                  <c:v>41005</c:v>
                </c:pt>
                <c:pt idx="70" c:formatCode="dd/mm/yyyy">
                  <c:v>41008</c:v>
                </c:pt>
                <c:pt idx="71" c:formatCode="dd/mm/yyyy">
                  <c:v>41009</c:v>
                </c:pt>
                <c:pt idx="72" c:formatCode="dd/mm/yyyy">
                  <c:v>41010</c:v>
                </c:pt>
                <c:pt idx="73" c:formatCode="dd/mm/yyyy">
                  <c:v>41011</c:v>
                </c:pt>
                <c:pt idx="74" c:formatCode="dd/mm/yyyy">
                  <c:v>41012</c:v>
                </c:pt>
                <c:pt idx="75" c:formatCode="dd/mm/yyyy">
                  <c:v>41015</c:v>
                </c:pt>
                <c:pt idx="76" c:formatCode="dd/mm/yyyy">
                  <c:v>41016</c:v>
                </c:pt>
                <c:pt idx="77" c:formatCode="dd/mm/yyyy">
                  <c:v>41017</c:v>
                </c:pt>
                <c:pt idx="78" c:formatCode="dd/mm/yyyy">
                  <c:v>41018</c:v>
                </c:pt>
                <c:pt idx="79" c:formatCode="dd/mm/yyyy">
                  <c:v>41019</c:v>
                </c:pt>
                <c:pt idx="80" c:formatCode="dd/mm/yyyy">
                  <c:v>41022</c:v>
                </c:pt>
                <c:pt idx="81" c:formatCode="dd/mm/yyyy">
                  <c:v>41023</c:v>
                </c:pt>
                <c:pt idx="82" c:formatCode="dd/mm/yyyy">
                  <c:v>41024</c:v>
                </c:pt>
                <c:pt idx="83" c:formatCode="dd/mm/yyyy">
                  <c:v>41025</c:v>
                </c:pt>
                <c:pt idx="84" c:formatCode="dd/mm/yyyy">
                  <c:v>41026</c:v>
                </c:pt>
                <c:pt idx="85" c:formatCode="dd/mm/yyyy">
                  <c:v>41029</c:v>
                </c:pt>
                <c:pt idx="86" c:formatCode="dd/mm/yyyy">
                  <c:v>41030</c:v>
                </c:pt>
                <c:pt idx="87" c:formatCode="dd/mm/yyyy">
                  <c:v>41031</c:v>
                </c:pt>
                <c:pt idx="88" c:formatCode="dd/mm/yyyy">
                  <c:v>41032</c:v>
                </c:pt>
                <c:pt idx="89" c:formatCode="dd/mm/yyyy">
                  <c:v>41033</c:v>
                </c:pt>
                <c:pt idx="90" c:formatCode="dd/mm/yyyy">
                  <c:v>41036</c:v>
                </c:pt>
                <c:pt idx="91" c:formatCode="dd/mm/yyyy">
                  <c:v>41037</c:v>
                </c:pt>
                <c:pt idx="92" c:formatCode="dd/mm/yyyy">
                  <c:v>41038</c:v>
                </c:pt>
                <c:pt idx="93" c:formatCode="dd/mm/yyyy">
                  <c:v>41039</c:v>
                </c:pt>
                <c:pt idx="94" c:formatCode="dd/mm/yyyy">
                  <c:v>41040</c:v>
                </c:pt>
                <c:pt idx="95" c:formatCode="dd/mm/yyyy">
                  <c:v>41043</c:v>
                </c:pt>
                <c:pt idx="96" c:formatCode="dd/mm/yyyy">
                  <c:v>41044</c:v>
                </c:pt>
                <c:pt idx="97" c:formatCode="dd/mm/yyyy">
                  <c:v>41045</c:v>
                </c:pt>
                <c:pt idx="98" c:formatCode="dd/mm/yyyy">
                  <c:v>41046</c:v>
                </c:pt>
                <c:pt idx="99" c:formatCode="dd/mm/yyyy">
                  <c:v>41047</c:v>
                </c:pt>
                <c:pt idx="100" c:formatCode="dd/mm/yyyy">
                  <c:v>41050</c:v>
                </c:pt>
                <c:pt idx="101" c:formatCode="dd/mm/yyyy">
                  <c:v>41051</c:v>
                </c:pt>
                <c:pt idx="102" c:formatCode="dd/mm/yyyy">
                  <c:v>41052</c:v>
                </c:pt>
                <c:pt idx="103" c:formatCode="dd/mm/yyyy">
                  <c:v>41053</c:v>
                </c:pt>
                <c:pt idx="104" c:formatCode="dd/mm/yyyy">
                  <c:v>41054</c:v>
                </c:pt>
                <c:pt idx="105" c:formatCode="dd/mm/yyyy">
                  <c:v>41057</c:v>
                </c:pt>
                <c:pt idx="106" c:formatCode="dd/mm/yyyy">
                  <c:v>41058</c:v>
                </c:pt>
                <c:pt idx="107" c:formatCode="dd/mm/yyyy">
                  <c:v>41059</c:v>
                </c:pt>
                <c:pt idx="108" c:formatCode="dd/mm/yyyy">
                  <c:v>41060</c:v>
                </c:pt>
                <c:pt idx="109" c:formatCode="dd/mm/yyyy">
                  <c:v>41061</c:v>
                </c:pt>
                <c:pt idx="110" c:formatCode="dd/mm/yyyy">
                  <c:v>41064</c:v>
                </c:pt>
                <c:pt idx="111" c:formatCode="dd/mm/yyyy">
                  <c:v>41065</c:v>
                </c:pt>
                <c:pt idx="112" c:formatCode="dd/mm/yyyy">
                  <c:v>41066</c:v>
                </c:pt>
                <c:pt idx="113" c:formatCode="dd/mm/yyyy">
                  <c:v>41067</c:v>
                </c:pt>
                <c:pt idx="114" c:formatCode="dd/mm/yyyy">
                  <c:v>41068</c:v>
                </c:pt>
                <c:pt idx="115" c:formatCode="dd/mm/yyyy">
                  <c:v>41071</c:v>
                </c:pt>
                <c:pt idx="116" c:formatCode="dd/mm/yyyy">
                  <c:v>41072</c:v>
                </c:pt>
                <c:pt idx="117" c:formatCode="dd/mm/yyyy">
                  <c:v>41073</c:v>
                </c:pt>
                <c:pt idx="118" c:formatCode="dd/mm/yyyy">
                  <c:v>41074</c:v>
                </c:pt>
                <c:pt idx="119" c:formatCode="dd/mm/yyyy">
                  <c:v>41075</c:v>
                </c:pt>
                <c:pt idx="120" c:formatCode="dd/mm/yyyy">
                  <c:v>41078</c:v>
                </c:pt>
                <c:pt idx="121" c:formatCode="dd/mm/yyyy">
                  <c:v>41079</c:v>
                </c:pt>
                <c:pt idx="122" c:formatCode="dd/mm/yyyy">
                  <c:v>41080</c:v>
                </c:pt>
                <c:pt idx="123" c:formatCode="dd/mm/yyyy">
                  <c:v>41081</c:v>
                </c:pt>
                <c:pt idx="124" c:formatCode="dd/mm/yyyy">
                  <c:v>41082</c:v>
                </c:pt>
                <c:pt idx="125" c:formatCode="dd/mm/yyyy">
                  <c:v>41085</c:v>
                </c:pt>
                <c:pt idx="126" c:formatCode="dd/mm/yyyy">
                  <c:v>41086</c:v>
                </c:pt>
                <c:pt idx="127" c:formatCode="dd/mm/yyyy">
                  <c:v>41087</c:v>
                </c:pt>
                <c:pt idx="128" c:formatCode="dd/mm/yyyy">
                  <c:v>41088</c:v>
                </c:pt>
                <c:pt idx="129" c:formatCode="dd/mm/yyyy">
                  <c:v>41089</c:v>
                </c:pt>
                <c:pt idx="130" c:formatCode="dd/mm/yyyy">
                  <c:v>41092</c:v>
                </c:pt>
                <c:pt idx="131" c:formatCode="dd/mm/yyyy">
                  <c:v>41093</c:v>
                </c:pt>
                <c:pt idx="132" c:formatCode="dd/mm/yyyy">
                  <c:v>41094</c:v>
                </c:pt>
                <c:pt idx="133" c:formatCode="dd/mm/yyyy">
                  <c:v>41095</c:v>
                </c:pt>
                <c:pt idx="134" c:formatCode="dd/mm/yyyy">
                  <c:v>41096</c:v>
                </c:pt>
                <c:pt idx="135" c:formatCode="dd/mm/yyyy">
                  <c:v>41099</c:v>
                </c:pt>
                <c:pt idx="136" c:formatCode="dd/mm/yyyy">
                  <c:v>41100</c:v>
                </c:pt>
                <c:pt idx="137" c:formatCode="dd/mm/yyyy">
                  <c:v>41101</c:v>
                </c:pt>
                <c:pt idx="138" c:formatCode="dd/mm/yyyy">
                  <c:v>41102</c:v>
                </c:pt>
                <c:pt idx="139" c:formatCode="dd/mm/yyyy">
                  <c:v>41103</c:v>
                </c:pt>
                <c:pt idx="140" c:formatCode="dd/mm/yyyy">
                  <c:v>41106</c:v>
                </c:pt>
                <c:pt idx="141" c:formatCode="dd/mm/yyyy">
                  <c:v>41107</c:v>
                </c:pt>
                <c:pt idx="142" c:formatCode="dd/mm/yyyy">
                  <c:v>41108</c:v>
                </c:pt>
                <c:pt idx="143" c:formatCode="dd/mm/yyyy">
                  <c:v>41109</c:v>
                </c:pt>
                <c:pt idx="144" c:formatCode="dd/mm/yyyy">
                  <c:v>41110</c:v>
                </c:pt>
                <c:pt idx="145" c:formatCode="dd/mm/yyyy">
                  <c:v>41113</c:v>
                </c:pt>
                <c:pt idx="146" c:formatCode="dd/mm/yyyy">
                  <c:v>41114</c:v>
                </c:pt>
                <c:pt idx="147" c:formatCode="dd/mm/yyyy">
                  <c:v>41115</c:v>
                </c:pt>
                <c:pt idx="148" c:formatCode="dd/mm/yyyy">
                  <c:v>41116</c:v>
                </c:pt>
                <c:pt idx="149" c:formatCode="dd/mm/yyyy">
                  <c:v>41117</c:v>
                </c:pt>
                <c:pt idx="150" c:formatCode="dd/mm/yyyy">
                  <c:v>41120</c:v>
                </c:pt>
                <c:pt idx="151" c:formatCode="dd/mm/yyyy">
                  <c:v>41121</c:v>
                </c:pt>
                <c:pt idx="152" c:formatCode="dd/mm/yyyy">
                  <c:v>41122</c:v>
                </c:pt>
                <c:pt idx="153" c:formatCode="dd/mm/yyyy">
                  <c:v>41123</c:v>
                </c:pt>
                <c:pt idx="154" c:formatCode="dd/mm/yyyy">
                  <c:v>41124</c:v>
                </c:pt>
                <c:pt idx="155" c:formatCode="dd/mm/yyyy">
                  <c:v>41127</c:v>
                </c:pt>
                <c:pt idx="156" c:formatCode="dd/mm/yyyy">
                  <c:v>41128</c:v>
                </c:pt>
                <c:pt idx="157" c:formatCode="dd/mm/yyyy">
                  <c:v>41129</c:v>
                </c:pt>
                <c:pt idx="158" c:formatCode="dd/mm/yyyy">
                  <c:v>41130</c:v>
                </c:pt>
                <c:pt idx="159" c:formatCode="dd/mm/yyyy">
                  <c:v>41131</c:v>
                </c:pt>
                <c:pt idx="160" c:formatCode="dd/mm/yyyy">
                  <c:v>41134</c:v>
                </c:pt>
                <c:pt idx="161" c:formatCode="dd/mm/yyyy">
                  <c:v>41135</c:v>
                </c:pt>
                <c:pt idx="162" c:formatCode="dd/mm/yyyy">
                  <c:v>41136</c:v>
                </c:pt>
                <c:pt idx="163" c:formatCode="dd/mm/yyyy">
                  <c:v>41137</c:v>
                </c:pt>
                <c:pt idx="164" c:formatCode="dd/mm/yyyy">
                  <c:v>41138</c:v>
                </c:pt>
                <c:pt idx="165" c:formatCode="dd/mm/yyyy">
                  <c:v>41141</c:v>
                </c:pt>
                <c:pt idx="166" c:formatCode="dd/mm/yyyy">
                  <c:v>41142</c:v>
                </c:pt>
                <c:pt idx="167" c:formatCode="dd/mm/yyyy">
                  <c:v>41143</c:v>
                </c:pt>
                <c:pt idx="168" c:formatCode="dd/mm/yyyy">
                  <c:v>41144</c:v>
                </c:pt>
                <c:pt idx="169" c:formatCode="dd/mm/yyyy">
                  <c:v>41145</c:v>
                </c:pt>
                <c:pt idx="170" c:formatCode="dd/mm/yyyy">
                  <c:v>41148</c:v>
                </c:pt>
                <c:pt idx="171" c:formatCode="dd/mm/yyyy">
                  <c:v>41149</c:v>
                </c:pt>
                <c:pt idx="172" c:formatCode="dd/mm/yyyy">
                  <c:v>41150</c:v>
                </c:pt>
                <c:pt idx="173" c:formatCode="dd/mm/yyyy">
                  <c:v>41151</c:v>
                </c:pt>
                <c:pt idx="174" c:formatCode="dd/mm/yyyy">
                  <c:v>41152</c:v>
                </c:pt>
                <c:pt idx="175" c:formatCode="dd/mm/yyyy">
                  <c:v>41155</c:v>
                </c:pt>
                <c:pt idx="176" c:formatCode="dd/mm/yyyy">
                  <c:v>41156</c:v>
                </c:pt>
                <c:pt idx="177" c:formatCode="dd/mm/yyyy">
                  <c:v>41157</c:v>
                </c:pt>
                <c:pt idx="178" c:formatCode="dd/mm/yyyy">
                  <c:v>41158</c:v>
                </c:pt>
                <c:pt idx="179" c:formatCode="dd/mm/yyyy">
                  <c:v>41159</c:v>
                </c:pt>
                <c:pt idx="180" c:formatCode="dd/mm/yyyy">
                  <c:v>41162</c:v>
                </c:pt>
                <c:pt idx="181" c:formatCode="dd/mm/yyyy">
                  <c:v>41163</c:v>
                </c:pt>
                <c:pt idx="182" c:formatCode="dd/mm/yyyy">
                  <c:v>41164</c:v>
                </c:pt>
                <c:pt idx="183" c:formatCode="dd/mm/yyyy">
                  <c:v>41165</c:v>
                </c:pt>
                <c:pt idx="184" c:formatCode="dd/mm/yyyy">
                  <c:v>41166</c:v>
                </c:pt>
                <c:pt idx="185" c:formatCode="dd/mm/yyyy">
                  <c:v>41169</c:v>
                </c:pt>
                <c:pt idx="186" c:formatCode="dd/mm/yyyy">
                  <c:v>41170</c:v>
                </c:pt>
                <c:pt idx="187" c:formatCode="dd/mm/yyyy">
                  <c:v>41171</c:v>
                </c:pt>
                <c:pt idx="188" c:formatCode="dd/mm/yyyy">
                  <c:v>41172</c:v>
                </c:pt>
                <c:pt idx="189" c:formatCode="dd/mm/yyyy">
                  <c:v>41173</c:v>
                </c:pt>
                <c:pt idx="190" c:formatCode="dd/mm/yyyy">
                  <c:v>41176</c:v>
                </c:pt>
                <c:pt idx="191" c:formatCode="dd/mm/yyyy">
                  <c:v>41177</c:v>
                </c:pt>
                <c:pt idx="192" c:formatCode="dd/mm/yyyy">
                  <c:v>41178</c:v>
                </c:pt>
                <c:pt idx="193" c:formatCode="dd/mm/yyyy">
                  <c:v>41179</c:v>
                </c:pt>
                <c:pt idx="194" c:formatCode="dd/mm/yyyy">
                  <c:v>41180</c:v>
                </c:pt>
                <c:pt idx="195" c:formatCode="dd/mm/yyyy">
                  <c:v>41183</c:v>
                </c:pt>
                <c:pt idx="196" c:formatCode="dd/mm/yyyy">
                  <c:v>41184</c:v>
                </c:pt>
                <c:pt idx="197" c:formatCode="dd/mm/yyyy">
                  <c:v>41185</c:v>
                </c:pt>
                <c:pt idx="198" c:formatCode="dd/mm/yyyy">
                  <c:v>41186</c:v>
                </c:pt>
                <c:pt idx="199" c:formatCode="dd/mm/yyyy">
                  <c:v>41187</c:v>
                </c:pt>
                <c:pt idx="200" c:formatCode="dd/mm/yyyy">
                  <c:v>41190</c:v>
                </c:pt>
                <c:pt idx="201" c:formatCode="dd/mm/yyyy">
                  <c:v>41191</c:v>
                </c:pt>
                <c:pt idx="202" c:formatCode="dd/mm/yyyy">
                  <c:v>41192</c:v>
                </c:pt>
                <c:pt idx="203" c:formatCode="dd/mm/yyyy">
                  <c:v>41193</c:v>
                </c:pt>
                <c:pt idx="204" c:formatCode="dd/mm/yyyy">
                  <c:v>41194</c:v>
                </c:pt>
                <c:pt idx="205" c:formatCode="dd/mm/yyyy">
                  <c:v>41197</c:v>
                </c:pt>
              </c:numCache>
            </c:numRef>
          </c:cat>
          <c:val>
            <c:numRef>
              <c:f>Through2012!$I$3:$I$208</c:f>
              <c:numCache>
                <c:formatCode>_(* #,##0.00_);_(* \(#,##0.00\);_(* "-"??_);_(@_)</c:formatCode>
                <c:ptCount val="206"/>
                <c:pt idx="0">
                  <c:v>100</c:v>
                </c:pt>
                <c:pt idx="1">
                  <c:v>102.616279069767</c:v>
                </c:pt>
                <c:pt idx="2">
                  <c:v>99.1279069767442</c:v>
                </c:pt>
                <c:pt idx="3">
                  <c:v>99.1279069767442</c:v>
                </c:pt>
                <c:pt idx="4">
                  <c:v>99.7093023255814</c:v>
                </c:pt>
                <c:pt idx="5">
                  <c:v>98.8372093023256</c:v>
                </c:pt>
                <c:pt idx="6">
                  <c:v>102.03488372093</c:v>
                </c:pt>
                <c:pt idx="7">
                  <c:v>102.325581395349</c:v>
                </c:pt>
                <c:pt idx="8">
                  <c:v>105.523255813953</c:v>
                </c:pt>
                <c:pt idx="9">
                  <c:v>105.232558139535</c:v>
                </c:pt>
                <c:pt idx="10">
                  <c:v>106.395348837209</c:v>
                </c:pt>
                <c:pt idx="11">
                  <c:v>107.848837209302</c:v>
                </c:pt>
                <c:pt idx="12">
                  <c:v>108.43023255814</c:v>
                </c:pt>
                <c:pt idx="13">
                  <c:v>110.174418604651</c:v>
                </c:pt>
                <c:pt idx="14">
                  <c:v>108.139534883721</c:v>
                </c:pt>
                <c:pt idx="15">
                  <c:v>110.174418604651</c:v>
                </c:pt>
                <c:pt idx="16">
                  <c:v>109.883720930233</c:v>
                </c:pt>
                <c:pt idx="17">
                  <c:v>110.46511627907</c:v>
                </c:pt>
                <c:pt idx="18">
                  <c:v>113.081395348837</c:v>
                </c:pt>
                <c:pt idx="19">
                  <c:v>112.209302325581</c:v>
                </c:pt>
                <c:pt idx="20">
                  <c:v>111.046511627907</c:v>
                </c:pt>
                <c:pt idx="21">
                  <c:v>109.302325581395</c:v>
                </c:pt>
                <c:pt idx="22">
                  <c:v>111.046511627907</c:v>
                </c:pt>
                <c:pt idx="23">
                  <c:v>109.593023255814</c:v>
                </c:pt>
                <c:pt idx="24">
                  <c:v>112.5</c:v>
                </c:pt>
                <c:pt idx="25">
                  <c:v>111.627906976744</c:v>
                </c:pt>
                <c:pt idx="26">
                  <c:v>111.627906976744</c:v>
                </c:pt>
                <c:pt idx="27">
                  <c:v>112.790697674419</c:v>
                </c:pt>
                <c:pt idx="28">
                  <c:v>115.116279069767</c:v>
                </c:pt>
                <c:pt idx="29">
                  <c:v>111.627906976744</c:v>
                </c:pt>
                <c:pt idx="30">
                  <c:v>110.755813953488</c:v>
                </c:pt>
                <c:pt idx="31">
                  <c:v>110.755813953488</c:v>
                </c:pt>
                <c:pt idx="32">
                  <c:v>110.174418604651</c:v>
                </c:pt>
                <c:pt idx="33">
                  <c:v>109.302325581395</c:v>
                </c:pt>
                <c:pt idx="34">
                  <c:v>107.848837209302</c:v>
                </c:pt>
                <c:pt idx="35">
                  <c:v>108.43023255814</c:v>
                </c:pt>
                <c:pt idx="36">
                  <c:v>111.337209302326</c:v>
                </c:pt>
                <c:pt idx="37">
                  <c:v>111.046511627907</c:v>
                </c:pt>
                <c:pt idx="38">
                  <c:v>110.755813953488</c:v>
                </c:pt>
                <c:pt idx="39">
                  <c:v>112.790697674419</c:v>
                </c:pt>
                <c:pt idx="40">
                  <c:v>112.790697674419</c:v>
                </c:pt>
                <c:pt idx="41">
                  <c:v>113.372093023256</c:v>
                </c:pt>
                <c:pt idx="42">
                  <c:v>111.918604651163</c:v>
                </c:pt>
                <c:pt idx="43">
                  <c:v>113.662790697674</c:v>
                </c:pt>
                <c:pt idx="44">
                  <c:v>113.081395348837</c:v>
                </c:pt>
                <c:pt idx="45">
                  <c:v>112.209302325581</c:v>
                </c:pt>
                <c:pt idx="46">
                  <c:v>109.302325581395</c:v>
                </c:pt>
                <c:pt idx="47">
                  <c:v>109.302325581395</c:v>
                </c:pt>
                <c:pt idx="48">
                  <c:v>109.883720930233</c:v>
                </c:pt>
                <c:pt idx="49">
                  <c:v>112.209302325581</c:v>
                </c:pt>
                <c:pt idx="50">
                  <c:v>111.337209302326</c:v>
                </c:pt>
                <c:pt idx="51">
                  <c:v>112.790697674419</c:v>
                </c:pt>
                <c:pt idx="52">
                  <c:v>111.627906976744</c:v>
                </c:pt>
                <c:pt idx="53">
                  <c:v>113.081395348837</c:v>
                </c:pt>
                <c:pt idx="54">
                  <c:v>112.5</c:v>
                </c:pt>
                <c:pt idx="55">
                  <c:v>113.372093023256</c:v>
                </c:pt>
                <c:pt idx="56">
                  <c:v>111.627906976744</c:v>
                </c:pt>
                <c:pt idx="57">
                  <c:v>111.918604651163</c:v>
                </c:pt>
                <c:pt idx="58">
                  <c:v>109.883720930233</c:v>
                </c:pt>
                <c:pt idx="59">
                  <c:v>110.755813953488</c:v>
                </c:pt>
                <c:pt idx="60">
                  <c:v>113.081395348837</c:v>
                </c:pt>
                <c:pt idx="61">
                  <c:v>112.790697674419</c:v>
                </c:pt>
                <c:pt idx="62">
                  <c:v>110.46511627907</c:v>
                </c:pt>
                <c:pt idx="63">
                  <c:v>110.46511627907</c:v>
                </c:pt>
                <c:pt idx="64">
                  <c:v>111.627906976744</c:v>
                </c:pt>
                <c:pt idx="65">
                  <c:v>114.244186046512</c:v>
                </c:pt>
                <c:pt idx="66">
                  <c:v>113.953488372093</c:v>
                </c:pt>
                <c:pt idx="67">
                  <c:v>110.174418604651</c:v>
                </c:pt>
                <c:pt idx="68">
                  <c:v>110.46511627907</c:v>
                </c:pt>
                <c:pt idx="69">
                  <c:v>110.46511627907</c:v>
                </c:pt>
                <c:pt idx="70">
                  <c:v>110.46511627907</c:v>
                </c:pt>
                <c:pt idx="71">
                  <c:v>106.104651162791</c:v>
                </c:pt>
                <c:pt idx="72">
                  <c:v>106.395348837209</c:v>
                </c:pt>
                <c:pt idx="73">
                  <c:v>109.011627906977</c:v>
                </c:pt>
                <c:pt idx="74">
                  <c:v>106.104651162791</c:v>
                </c:pt>
                <c:pt idx="75">
                  <c:v>106.104651162791</c:v>
                </c:pt>
                <c:pt idx="76">
                  <c:v>107.558139534884</c:v>
                </c:pt>
                <c:pt idx="77">
                  <c:v>107.267441860465</c:v>
                </c:pt>
                <c:pt idx="78">
                  <c:v>106.686046511628</c:v>
                </c:pt>
                <c:pt idx="79">
                  <c:v>108.720930232558</c:v>
                </c:pt>
                <c:pt idx="80">
                  <c:v>106.976744186047</c:v>
                </c:pt>
                <c:pt idx="81">
                  <c:v>109.011627906977</c:v>
                </c:pt>
                <c:pt idx="82">
                  <c:v>109.593023255814</c:v>
                </c:pt>
                <c:pt idx="83">
                  <c:v>111.337209302326</c:v>
                </c:pt>
                <c:pt idx="84">
                  <c:v>112.790697674419</c:v>
                </c:pt>
                <c:pt idx="85">
                  <c:v>112.5</c:v>
                </c:pt>
                <c:pt idx="86">
                  <c:v>112.5</c:v>
                </c:pt>
                <c:pt idx="87">
                  <c:v>110.755813953488</c:v>
                </c:pt>
                <c:pt idx="88">
                  <c:v>109.302325581395</c:v>
                </c:pt>
                <c:pt idx="89">
                  <c:v>108.720930232558</c:v>
                </c:pt>
                <c:pt idx="90">
                  <c:v>108.720930232558</c:v>
                </c:pt>
                <c:pt idx="91">
                  <c:v>108.139534883721</c:v>
                </c:pt>
                <c:pt idx="92">
                  <c:v>107.558139534884</c:v>
                </c:pt>
                <c:pt idx="93">
                  <c:v>108.139534883721</c:v>
                </c:pt>
                <c:pt idx="94">
                  <c:v>106.976744186047</c:v>
                </c:pt>
                <c:pt idx="95">
                  <c:v>104.06976744186</c:v>
                </c:pt>
                <c:pt idx="96">
                  <c:v>102.906976744186</c:v>
                </c:pt>
                <c:pt idx="97">
                  <c:v>101.453488372093</c:v>
                </c:pt>
                <c:pt idx="98">
                  <c:v>101.453488372093</c:v>
                </c:pt>
                <c:pt idx="99">
                  <c:v>101.453488372093</c:v>
                </c:pt>
                <c:pt idx="100">
                  <c:v>102.616279069767</c:v>
                </c:pt>
                <c:pt idx="101">
                  <c:v>102.616279069767</c:v>
                </c:pt>
                <c:pt idx="102">
                  <c:v>100</c:v>
                </c:pt>
                <c:pt idx="103">
                  <c:v>100.872093023256</c:v>
                </c:pt>
                <c:pt idx="104">
                  <c:v>101.162790697674</c:v>
                </c:pt>
                <c:pt idx="105">
                  <c:v>101.744186046512</c:v>
                </c:pt>
                <c:pt idx="106">
                  <c:v>101.162790697674</c:v>
                </c:pt>
                <c:pt idx="107">
                  <c:v>98.546511627907</c:v>
                </c:pt>
                <c:pt idx="108">
                  <c:v>97.9651162790698</c:v>
                </c:pt>
                <c:pt idx="109">
                  <c:v>97.0930232558139</c:v>
                </c:pt>
                <c:pt idx="110">
                  <c:v>97.0930232558139</c:v>
                </c:pt>
                <c:pt idx="111">
                  <c:v>97.0930232558139</c:v>
                </c:pt>
                <c:pt idx="112">
                  <c:v>97.6744186046512</c:v>
                </c:pt>
                <c:pt idx="113">
                  <c:v>98.8372093023256</c:v>
                </c:pt>
                <c:pt idx="114">
                  <c:v>95.9302325581395</c:v>
                </c:pt>
                <c:pt idx="115">
                  <c:v>97.6744186046512</c:v>
                </c:pt>
                <c:pt idx="116">
                  <c:v>97.3837209302326</c:v>
                </c:pt>
                <c:pt idx="117">
                  <c:v>97.3837209302326</c:v>
                </c:pt>
                <c:pt idx="118">
                  <c:v>97.6744186046512</c:v>
                </c:pt>
                <c:pt idx="119">
                  <c:v>98.8372093023256</c:v>
                </c:pt>
                <c:pt idx="120">
                  <c:v>98.8372093023256</c:v>
                </c:pt>
                <c:pt idx="121">
                  <c:v>100.290697674419</c:v>
                </c:pt>
                <c:pt idx="122">
                  <c:v>99.4186046511628</c:v>
                </c:pt>
                <c:pt idx="123">
                  <c:v>96.8023255813954</c:v>
                </c:pt>
                <c:pt idx="124">
                  <c:v>96.5116279069767</c:v>
                </c:pt>
                <c:pt idx="125">
                  <c:v>96.8023255813954</c:v>
                </c:pt>
                <c:pt idx="126">
                  <c:v>97.0930232558139</c:v>
                </c:pt>
                <c:pt idx="127">
                  <c:v>97.9651162790698</c:v>
                </c:pt>
                <c:pt idx="128">
                  <c:v>97.3837209302326</c:v>
                </c:pt>
                <c:pt idx="129">
                  <c:v>101.453488372093</c:v>
                </c:pt>
                <c:pt idx="130">
                  <c:v>100.581395348837</c:v>
                </c:pt>
                <c:pt idx="131">
                  <c:v>103.197674418605</c:v>
                </c:pt>
                <c:pt idx="132">
                  <c:v>101.744186046512</c:v>
                </c:pt>
                <c:pt idx="133">
                  <c:v>101.453488372093</c:v>
                </c:pt>
                <c:pt idx="134">
                  <c:v>99.4186046511628</c:v>
                </c:pt>
                <c:pt idx="135">
                  <c:v>99.7093023255814</c:v>
                </c:pt>
                <c:pt idx="136">
                  <c:v>98.8372093023256</c:v>
                </c:pt>
                <c:pt idx="137">
                  <c:v>99.4186046511628</c:v>
                </c:pt>
                <c:pt idx="138">
                  <c:v>100</c:v>
                </c:pt>
                <c:pt idx="139">
                  <c:v>101.744186046512</c:v>
                </c:pt>
                <c:pt idx="140">
                  <c:v>101.453488372093</c:v>
                </c:pt>
                <c:pt idx="141">
                  <c:v>100</c:v>
                </c:pt>
                <c:pt idx="142">
                  <c:v>100.581395348837</c:v>
                </c:pt>
                <c:pt idx="143">
                  <c:v>102.03488372093</c:v>
                </c:pt>
                <c:pt idx="144">
                  <c:v>99.4186046511628</c:v>
                </c:pt>
                <c:pt idx="145">
                  <c:v>97.6744186046512</c:v>
                </c:pt>
                <c:pt idx="146">
                  <c:v>97.6744186046512</c:v>
                </c:pt>
                <c:pt idx="147">
                  <c:v>97.9651162790698</c:v>
                </c:pt>
                <c:pt idx="148">
                  <c:v>98.546511627907</c:v>
                </c:pt>
                <c:pt idx="149">
                  <c:v>99.7093023255814</c:v>
                </c:pt>
                <c:pt idx="150">
                  <c:v>99.4186046511628</c:v>
                </c:pt>
                <c:pt idx="151">
                  <c:v>99.7093023255814</c:v>
                </c:pt>
                <c:pt idx="152">
                  <c:v>97.6744186046512</c:v>
                </c:pt>
                <c:pt idx="153">
                  <c:v>96.5116279069767</c:v>
                </c:pt>
                <c:pt idx="154">
                  <c:v>98.2558139534884</c:v>
                </c:pt>
                <c:pt idx="155">
                  <c:v>98.8372093023256</c:v>
                </c:pt>
                <c:pt idx="156">
                  <c:v>100</c:v>
                </c:pt>
                <c:pt idx="157">
                  <c:v>99.4186046511628</c:v>
                </c:pt>
                <c:pt idx="158">
                  <c:v>99.4186046511628</c:v>
                </c:pt>
                <c:pt idx="159">
                  <c:v>98.546511627907</c:v>
                </c:pt>
                <c:pt idx="160">
                  <c:v>97.3837209302326</c:v>
                </c:pt>
                <c:pt idx="161">
                  <c:v>97.6744186046512</c:v>
                </c:pt>
                <c:pt idx="162">
                  <c:v>97.3837209302326</c:v>
                </c:pt>
                <c:pt idx="163">
                  <c:v>98.2558139534884</c:v>
                </c:pt>
                <c:pt idx="164">
                  <c:v>99.4186046511628</c:v>
                </c:pt>
                <c:pt idx="165">
                  <c:v>98.2558139534884</c:v>
                </c:pt>
                <c:pt idx="166">
                  <c:v>100.290697674419</c:v>
                </c:pt>
                <c:pt idx="167">
                  <c:v>100.290697674419</c:v>
                </c:pt>
                <c:pt idx="168">
                  <c:v>101.162790697674</c:v>
                </c:pt>
                <c:pt idx="169">
                  <c:v>100.581395348837</c:v>
                </c:pt>
                <c:pt idx="170">
                  <c:v>100.581395348837</c:v>
                </c:pt>
                <c:pt idx="171">
                  <c:v>100</c:v>
                </c:pt>
                <c:pt idx="172">
                  <c:v>99.7093023255814</c:v>
                </c:pt>
                <c:pt idx="173">
                  <c:v>99.7093023255814</c:v>
                </c:pt>
                <c:pt idx="174">
                  <c:v>100.290697674419</c:v>
                </c:pt>
                <c:pt idx="175">
                  <c:v>101.162790697674</c:v>
                </c:pt>
                <c:pt idx="176">
                  <c:v>100.581395348837</c:v>
                </c:pt>
                <c:pt idx="177">
                  <c:v>102.03488372093</c:v>
                </c:pt>
                <c:pt idx="178">
                  <c:v>101.453488372093</c:v>
                </c:pt>
                <c:pt idx="179">
                  <c:v>104.941860465116</c:v>
                </c:pt>
                <c:pt idx="180">
                  <c:v>106.104651162791</c:v>
                </c:pt>
                <c:pt idx="181">
                  <c:v>106.395348837209</c:v>
                </c:pt>
                <c:pt idx="182">
                  <c:v>106.686046511628</c:v>
                </c:pt>
                <c:pt idx="183">
                  <c:v>106.395348837209</c:v>
                </c:pt>
                <c:pt idx="184">
                  <c:v>110.174418604651</c:v>
                </c:pt>
                <c:pt idx="185">
                  <c:v>109.302325581395</c:v>
                </c:pt>
                <c:pt idx="186">
                  <c:v>109.593023255814</c:v>
                </c:pt>
                <c:pt idx="187">
                  <c:v>109.883720930233</c:v>
                </c:pt>
                <c:pt idx="188">
                  <c:v>109.011627906977</c:v>
                </c:pt>
                <c:pt idx="189">
                  <c:v>109.011627906977</c:v>
                </c:pt>
                <c:pt idx="190">
                  <c:v>107.848837209302</c:v>
                </c:pt>
                <c:pt idx="191">
                  <c:v>109.011627906977</c:v>
                </c:pt>
                <c:pt idx="192">
                  <c:v>106.976744186047</c:v>
                </c:pt>
                <c:pt idx="193">
                  <c:v>107.848837209302</c:v>
                </c:pt>
                <c:pt idx="194">
                  <c:v>108.139534883721</c:v>
                </c:pt>
                <c:pt idx="195">
                  <c:v>109.593023255814</c:v>
                </c:pt>
                <c:pt idx="196">
                  <c:v>109.883720930233</c:v>
                </c:pt>
                <c:pt idx="197">
                  <c:v>109.302325581395</c:v>
                </c:pt>
                <c:pt idx="198">
                  <c:v>109.302325581395</c:v>
                </c:pt>
                <c:pt idx="199">
                  <c:v>109.302325581395</c:v>
                </c:pt>
                <c:pt idx="200">
                  <c:v>107.848837209302</c:v>
                </c:pt>
                <c:pt idx="201">
                  <c:v>107.267441860465</c:v>
                </c:pt>
                <c:pt idx="202">
                  <c:v>107.558139534884</c:v>
                </c:pt>
                <c:pt idx="203">
                  <c:v>108.720930232558</c:v>
                </c:pt>
                <c:pt idx="204">
                  <c:v>107.267441860465</c:v>
                </c:pt>
                <c:pt idx="205">
                  <c:v>107.267441860465</c:v>
                </c:pt>
              </c:numCache>
            </c:numRef>
          </c:val>
          <c:smooth val="0"/>
        </c:ser>
        <c:dLbls>
          <c:showLegendKey val="0"/>
          <c:showVal val="0"/>
          <c:showCatName val="0"/>
          <c:showSerName val="0"/>
          <c:showPercent val="0"/>
          <c:showBubbleSize val="0"/>
        </c:dLbls>
        <c:marker val="0"/>
        <c:smooth val="0"/>
        <c:axId val="1083731759"/>
        <c:axId val="985516367"/>
      </c:lineChart>
      <c:dateAx>
        <c:axId val="10837317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85516367"/>
        <c:crosses val="autoZero"/>
        <c:auto val="1"/>
        <c:lblOffset val="100"/>
        <c:baseTimeUnit val="days"/>
      </c:dateAx>
      <c:valAx>
        <c:axId val="985516367"/>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0837317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219075</xdr:colOff>
      <xdr:row>0</xdr:row>
      <xdr:rowOff>276225</xdr:rowOff>
    </xdr:from>
    <xdr:to>
      <xdr:col>1</xdr:col>
      <xdr:colOff>3607204</xdr:colOff>
      <xdr:row>0</xdr:row>
      <xdr:rowOff>1269596</xdr:rowOff>
    </xdr:to>
    <xdr:pic>
      <xdr:nvPicPr>
        <xdr:cNvPr id="2" name="Picture 1"/>
        <xdr:cNvPicPr preferRelativeResize="0"/>
      </xdr:nvPicPr>
      <xdr:blipFill>
        <a:blip r:embed="rId1" cstate="print">
          <a:extLst>
            <a:ext uri="{28A0092B-C50C-407E-A947-70E740481C1C}">
              <a14:useLocalDpi xmlns:a14="http://schemas.microsoft.com/office/drawing/2010/main" val="0"/>
            </a:ext>
          </a:extLst>
        </a:blip>
        <a:stretch>
          <a:fillRect/>
        </a:stretch>
      </xdr:blipFill>
      <xdr:spPr>
        <a:xfrm>
          <a:off x="219075" y="276225"/>
          <a:ext cx="4911725" cy="993140"/>
        </a:xfrm>
        <a:prstGeom prst="rect">
          <a:avLst/>
        </a:prstGeom>
        <a:solidFill>
          <a:srgbClr val="FFFFFF">
            <a:shade val="85000"/>
          </a:srgbClr>
        </a:solidFill>
        <a:ln w="88900" cap="sq">
          <a:solidFill>
            <a:srgbClr val="FFFFFF"/>
          </a:solidFill>
          <a:miter lim="800000"/>
          <a:headEnd/>
          <a:tailEnd/>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14</xdr:col>
      <xdr:colOff>247099</xdr:colOff>
      <xdr:row>2</xdr:row>
      <xdr:rowOff>15737</xdr:rowOff>
    </xdr:from>
    <xdr:to>
      <xdr:col>21</xdr:col>
      <xdr:colOff>84207</xdr:colOff>
      <xdr:row>16</xdr:row>
      <xdr:rowOff>53285</xdr:rowOff>
    </xdr:to>
    <xdr:graphicFrame>
      <xdr:nvGraphicFramePr>
        <xdr:cNvPr id="5" name="Chart 4"/>
        <xdr:cNvGraphicFramePr/>
      </xdr:nvGraphicFramePr>
      <xdr:xfrm>
        <a:off x="11106150" y="380365"/>
        <a:ext cx="4548505" cy="252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219490</xdr:colOff>
      <xdr:row>17</xdr:row>
      <xdr:rowOff>70955</xdr:rowOff>
    </xdr:from>
    <xdr:to>
      <xdr:col>21</xdr:col>
      <xdr:colOff>56598</xdr:colOff>
      <xdr:row>31</xdr:row>
      <xdr:rowOff>108503</xdr:rowOff>
    </xdr:to>
    <xdr:graphicFrame>
      <xdr:nvGraphicFramePr>
        <xdr:cNvPr id="6" name="Chart 5"/>
        <xdr:cNvGraphicFramePr/>
      </xdr:nvGraphicFramePr>
      <xdr:xfrm>
        <a:off x="11078210" y="3102610"/>
        <a:ext cx="4549140" cy="25266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398945</xdr:colOff>
      <xdr:row>27</xdr:row>
      <xdr:rowOff>179457</xdr:rowOff>
    </xdr:from>
    <xdr:to>
      <xdr:col>24</xdr:col>
      <xdr:colOff>648803</xdr:colOff>
      <xdr:row>49</xdr:row>
      <xdr:rowOff>136111</xdr:rowOff>
    </xdr:to>
    <xdr:graphicFrame>
      <xdr:nvGraphicFramePr>
        <xdr:cNvPr id="7" name="Chart 6"/>
        <xdr:cNvGraphicFramePr/>
      </xdr:nvGraphicFramePr>
      <xdr:xfrm>
        <a:off x="11257915" y="4987925"/>
        <a:ext cx="6980555" cy="38696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702641</xdr:colOff>
      <xdr:row>426</xdr:row>
      <xdr:rowOff>151847</xdr:rowOff>
    </xdr:from>
    <xdr:to>
      <xdr:col>18</xdr:col>
      <xdr:colOff>110434</xdr:colOff>
      <xdr:row>447</xdr:row>
      <xdr:rowOff>108502</xdr:rowOff>
    </xdr:to>
    <xdr:graphicFrame>
      <xdr:nvGraphicFramePr>
        <xdr:cNvPr id="8" name="Chart 7"/>
        <xdr:cNvGraphicFramePr/>
      </xdr:nvGraphicFramePr>
      <xdr:xfrm>
        <a:off x="5655945" y="75904090"/>
        <a:ext cx="8005445" cy="36899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203200</xdr:colOff>
      <xdr:row>10</xdr:row>
      <xdr:rowOff>6350</xdr:rowOff>
    </xdr:from>
    <xdr:to>
      <xdr:col>14</xdr:col>
      <xdr:colOff>685800</xdr:colOff>
      <xdr:row>24</xdr:row>
      <xdr:rowOff>82550</xdr:rowOff>
    </xdr:to>
    <xdr:graphicFrame>
      <xdr:nvGraphicFramePr>
        <xdr:cNvPr id="2" name="Chart 1"/>
        <xdr:cNvGraphicFramePr/>
      </xdr:nvGraphicFramePr>
      <xdr:xfrm>
        <a:off x="4318000" y="1793875"/>
        <a:ext cx="5969000" cy="2565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5</xdr:col>
      <xdr:colOff>673100</xdr:colOff>
      <xdr:row>9</xdr:row>
      <xdr:rowOff>165100</xdr:rowOff>
    </xdr:from>
    <xdr:to>
      <xdr:col>14</xdr:col>
      <xdr:colOff>558800</xdr:colOff>
      <xdr:row>31</xdr:row>
      <xdr:rowOff>19050</xdr:rowOff>
    </xdr:to>
    <xdr:graphicFrame>
      <xdr:nvGraphicFramePr>
        <xdr:cNvPr id="2" name="Chart 1"/>
        <xdr:cNvGraphicFramePr/>
      </xdr:nvGraphicFramePr>
      <xdr:xfrm>
        <a:off x="4102100" y="1774825"/>
        <a:ext cx="6057900" cy="37655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5</xdr:col>
      <xdr:colOff>673100</xdr:colOff>
      <xdr:row>14</xdr:row>
      <xdr:rowOff>120650</xdr:rowOff>
    </xdr:from>
    <xdr:to>
      <xdr:col>14</xdr:col>
      <xdr:colOff>635000</xdr:colOff>
      <xdr:row>32</xdr:row>
      <xdr:rowOff>165100</xdr:rowOff>
    </xdr:to>
    <xdr:graphicFrame>
      <xdr:nvGraphicFramePr>
        <xdr:cNvPr id="2" name="Chart 1"/>
        <xdr:cNvGraphicFramePr/>
      </xdr:nvGraphicFramePr>
      <xdr:xfrm>
        <a:off x="4102100" y="2619375"/>
        <a:ext cx="6134100" cy="32448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2"/>
  <sheetViews>
    <sheetView showGridLines="0" workbookViewId="0">
      <selection activeCell="D10" sqref="D10"/>
    </sheetView>
  </sheetViews>
  <sheetFormatPr defaultColWidth="9.16666666666667" defaultRowHeight="14" outlineLevelCol="6"/>
  <cols>
    <col min="1" max="1" width="20" style="15" customWidth="1"/>
    <col min="2" max="2" width="58.6666666666667" style="15" customWidth="1"/>
    <col min="3" max="16384" width="9.16666666666667" style="15"/>
  </cols>
  <sheetData>
    <row r="1" ht="106.5" customHeight="1" spans="1:2">
      <c r="A1" s="16"/>
      <c r="B1" s="17"/>
    </row>
    <row r="3" spans="1:2">
      <c r="A3" s="18" t="s">
        <v>0</v>
      </c>
      <c r="B3" s="19" t="s">
        <v>1</v>
      </c>
    </row>
    <row r="4" spans="1:2">
      <c r="A4" s="18" t="s">
        <v>2</v>
      </c>
      <c r="B4" s="19" t="s">
        <v>3</v>
      </c>
    </row>
    <row r="5" spans="1:2">
      <c r="A5" s="18"/>
      <c r="B5" s="19" t="s">
        <v>4</v>
      </c>
    </row>
    <row r="6" spans="1:2">
      <c r="A6" s="18" t="s">
        <v>5</v>
      </c>
      <c r="B6" s="19" t="s">
        <v>6</v>
      </c>
    </row>
    <row r="8" spans="1:2">
      <c r="A8" s="20" t="s">
        <v>7</v>
      </c>
      <c r="B8" s="21">
        <v>41360</v>
      </c>
    </row>
    <row r="10" ht="104.25" customHeight="1" spans="1:7">
      <c r="A10" s="22" t="s">
        <v>8</v>
      </c>
      <c r="B10" s="23"/>
      <c r="C10" s="24"/>
      <c r="D10" s="24"/>
      <c r="E10" s="24"/>
      <c r="F10" s="24"/>
      <c r="G10" s="24"/>
    </row>
    <row r="11" spans="1:1">
      <c r="A11" s="20"/>
    </row>
    <row r="12" spans="1:2">
      <c r="A12" s="25" t="s">
        <v>9</v>
      </c>
      <c r="B12" s="26"/>
    </row>
  </sheetData>
  <sheetProtection algorithmName="SHA-512" hashValue="fUSt6UR86izFDMigKDdLeZ2UhJ/Nwa49j3MnaJ/zLe+yrNEL6uokpv089+hh67LvvEQ24+VdpEsPHq/1bSl1Hg==" saltValue="D1NcpROaL9jBoX1bCmK1bw==" spinCount="100000" sheet="1" objects="1" scenarios="1"/>
  <mergeCells count="3">
    <mergeCell ref="A1:B1"/>
    <mergeCell ref="A10:B10"/>
    <mergeCell ref="A12:B12"/>
  </mergeCells>
  <conditionalFormatting sqref="B3">
    <cfRule type="duplicateValues" dxfId="0" priority="1" stopIfTrue="1"/>
  </conditionalFormatting>
  <pageMargins left="0.699305555555556" right="0.699305555555556"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3333333333333" defaultRowHeight="14"/>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468"/>
  <sheetViews>
    <sheetView tabSelected="1" zoomScale="92" zoomScaleNormal="92" workbookViewId="0">
      <selection activeCell="B10" sqref="B10"/>
    </sheetView>
  </sheetViews>
  <sheetFormatPr defaultColWidth="8.83333333333333" defaultRowHeight="14"/>
  <cols>
    <col min="1" max="1" width="12.675" customWidth="1"/>
    <col min="2" max="3" width="11.5" customWidth="1"/>
    <col min="6" max="7" width="11.6666666666667" customWidth="1"/>
    <col min="9" max="9" width="12" customWidth="1"/>
    <col min="11" max="11" width="9.33333333333333" customWidth="1"/>
    <col min="12" max="12" width="9.16666666666667" customWidth="1"/>
  </cols>
  <sheetData>
    <row r="1" spans="1:14">
      <c r="A1" s="1" t="s">
        <v>10</v>
      </c>
      <c r="B1" s="2" t="s">
        <v>11</v>
      </c>
      <c r="C1" s="2"/>
      <c r="D1" s="2" t="s">
        <v>12</v>
      </c>
      <c r="E1" s="2"/>
      <c r="F1" s="2" t="s">
        <v>13</v>
      </c>
      <c r="G1" s="2"/>
      <c r="H1" s="7" t="s">
        <v>14</v>
      </c>
      <c r="I1" s="2"/>
      <c r="K1" s="8" t="s">
        <v>15</v>
      </c>
      <c r="L1" s="8"/>
      <c r="M1" s="8"/>
      <c r="N1" s="8"/>
    </row>
    <row r="2" ht="14.75" spans="1:14">
      <c r="A2" s="3"/>
      <c r="B2" s="4" t="s">
        <v>16</v>
      </c>
      <c r="C2" s="4" t="s">
        <v>17</v>
      </c>
      <c r="D2" s="4" t="s">
        <v>16</v>
      </c>
      <c r="E2" s="4" t="s">
        <v>17</v>
      </c>
      <c r="F2" s="4" t="s">
        <v>16</v>
      </c>
      <c r="G2" s="4" t="s">
        <v>17</v>
      </c>
      <c r="H2" s="4" t="s">
        <v>18</v>
      </c>
      <c r="I2" s="4" t="s">
        <v>17</v>
      </c>
      <c r="K2" s="9" t="s">
        <v>19</v>
      </c>
      <c r="L2" s="9" t="s">
        <v>20</v>
      </c>
      <c r="M2" s="9" t="s">
        <v>21</v>
      </c>
      <c r="N2" s="9" t="s">
        <v>22</v>
      </c>
    </row>
    <row r="3" spans="1:14">
      <c r="A3" s="13">
        <v>40544</v>
      </c>
      <c r="B3" s="6">
        <v>1768.5</v>
      </c>
      <c r="C3" s="6">
        <v>100</v>
      </c>
      <c r="D3" s="6">
        <v>794</v>
      </c>
      <c r="E3" s="6">
        <v>100</v>
      </c>
      <c r="F3" s="6">
        <v>1414.8</v>
      </c>
      <c r="G3" s="6">
        <v>100</v>
      </c>
      <c r="H3" s="6">
        <v>4.38</v>
      </c>
      <c r="I3" s="6">
        <v>100</v>
      </c>
      <c r="J3" t="s">
        <v>23</v>
      </c>
      <c r="K3" s="14" t="s">
        <v>24</v>
      </c>
      <c r="L3" s="14" t="s">
        <v>24</v>
      </c>
      <c r="M3" s="14" t="s">
        <v>24</v>
      </c>
      <c r="N3" s="14" t="s">
        <v>24</v>
      </c>
    </row>
    <row r="4" spans="1:23">
      <c r="A4" s="5">
        <v>40547</v>
      </c>
      <c r="B4" s="6">
        <v>1757.5</v>
      </c>
      <c r="C4" s="6">
        <f>B4/1768.5*100</f>
        <v>99.3780039581566</v>
      </c>
      <c r="D4" s="6">
        <v>778</v>
      </c>
      <c r="E4" s="6">
        <f>D4/794*100</f>
        <v>97.9848866498741</v>
      </c>
      <c r="F4" s="6">
        <v>1380.72</v>
      </c>
      <c r="G4" s="6">
        <f>F4/1414.8*100</f>
        <v>97.5911789652248</v>
      </c>
      <c r="H4" s="6">
        <v>4.37</v>
      </c>
      <c r="I4" s="10">
        <f>H4/4.38*100</f>
        <v>99.7716894977169</v>
      </c>
      <c r="K4" s="12">
        <f>(B4-B3)/B3</f>
        <v>-0.0062199604184337</v>
      </c>
      <c r="L4" s="12">
        <f>(D4-D3)/D3</f>
        <v>-0.0201511335012594</v>
      </c>
      <c r="M4" s="12">
        <f>(F4-F3)/F3</f>
        <v>-0.0240882103477523</v>
      </c>
      <c r="N4" s="12">
        <f>(H4-H3)/H3</f>
        <v>-0.002283105022831</v>
      </c>
      <c r="W4">
        <f>CORREL(C3:C468,I3:I468)</f>
        <v>0.878743216859414</v>
      </c>
    </row>
    <row r="5" spans="1:14">
      <c r="A5" s="5">
        <v>40548</v>
      </c>
      <c r="B5" s="6">
        <v>1728.5</v>
      </c>
      <c r="C5" s="6">
        <f t="shared" ref="C5:C68" si="0">B5/1768.5*100</f>
        <v>97.7381962114787</v>
      </c>
      <c r="D5" s="6">
        <v>775.5</v>
      </c>
      <c r="E5" s="6">
        <f t="shared" ref="E5:E68" si="1">D5/794*100</f>
        <v>97.6700251889169</v>
      </c>
      <c r="F5" s="6">
        <v>1378.32</v>
      </c>
      <c r="G5" s="6">
        <f t="shared" ref="G5:G68" si="2">F5/1414.8*100</f>
        <v>97.4215436810857</v>
      </c>
      <c r="H5" s="6">
        <v>4.35</v>
      </c>
      <c r="I5" s="10">
        <f t="shared" ref="I5:I68" si="3">H5/4.38*100</f>
        <v>99.3150684931507</v>
      </c>
      <c r="K5" s="12">
        <f t="shared" ref="K5:K68" si="4">(B5-B4)/B4</f>
        <v>-0.0165007112375533</v>
      </c>
      <c r="L5" s="12">
        <f t="shared" ref="L5:L68" si="5">(D5-D4)/D4</f>
        <v>-0.0032133676092545</v>
      </c>
      <c r="M5" s="12">
        <f t="shared" ref="M5:M68" si="6">(F5-F4)/F4</f>
        <v>-0.00173822353554674</v>
      </c>
      <c r="N5" s="12">
        <f t="shared" ref="N5:N68" si="7">(H5-H4)/H4</f>
        <v>-0.00457665903890171</v>
      </c>
    </row>
    <row r="6" spans="1:14">
      <c r="A6" s="5">
        <v>40549</v>
      </c>
      <c r="B6" s="6">
        <v>1731.5</v>
      </c>
      <c r="C6" s="6">
        <f t="shared" si="0"/>
        <v>97.9078314956178</v>
      </c>
      <c r="D6" s="6">
        <v>762</v>
      </c>
      <c r="E6" s="6">
        <f t="shared" si="1"/>
        <v>95.9697732997481</v>
      </c>
      <c r="F6" s="6">
        <v>1371.6</v>
      </c>
      <c r="G6" s="6">
        <f t="shared" si="2"/>
        <v>96.9465648854962</v>
      </c>
      <c r="H6" s="6">
        <v>4.3</v>
      </c>
      <c r="I6" s="10">
        <f t="shared" si="3"/>
        <v>98.1735159817352</v>
      </c>
      <c r="K6" s="12">
        <f t="shared" si="4"/>
        <v>0.00173560890945907</v>
      </c>
      <c r="L6" s="12">
        <f t="shared" si="5"/>
        <v>-0.0174081237911025</v>
      </c>
      <c r="M6" s="12">
        <f t="shared" si="6"/>
        <v>-0.0048755006094376</v>
      </c>
      <c r="N6" s="12">
        <f t="shared" si="7"/>
        <v>-0.0114942528735632</v>
      </c>
    </row>
    <row r="7" spans="1:14">
      <c r="A7" s="5">
        <v>40550</v>
      </c>
      <c r="B7" s="6">
        <v>1733.5</v>
      </c>
      <c r="C7" s="6">
        <f t="shared" si="0"/>
        <v>98.0209216850438</v>
      </c>
      <c r="D7" s="6">
        <v>751</v>
      </c>
      <c r="E7" s="6">
        <f t="shared" si="1"/>
        <v>94.5843828715365</v>
      </c>
      <c r="F7" s="6">
        <v>1369.57</v>
      </c>
      <c r="G7" s="6">
        <f t="shared" si="2"/>
        <v>96.8030817076619</v>
      </c>
      <c r="H7" s="6">
        <v>4.28</v>
      </c>
      <c r="I7" s="10">
        <f t="shared" si="3"/>
        <v>97.7168949771689</v>
      </c>
      <c r="K7" s="12">
        <f t="shared" si="4"/>
        <v>0.00115506786023679</v>
      </c>
      <c r="L7" s="12">
        <f t="shared" si="5"/>
        <v>-0.0144356955380577</v>
      </c>
      <c r="M7" s="12">
        <f t="shared" si="6"/>
        <v>-0.00148002333041701</v>
      </c>
      <c r="N7" s="12">
        <f t="shared" si="7"/>
        <v>-0.00465116279069758</v>
      </c>
    </row>
    <row r="8" spans="1:14">
      <c r="A8" s="5">
        <v>40553</v>
      </c>
      <c r="B8" s="6">
        <v>1742</v>
      </c>
      <c r="C8" s="6">
        <f t="shared" si="0"/>
        <v>98.5015549901046</v>
      </c>
      <c r="D8" s="6">
        <v>752.5</v>
      </c>
      <c r="E8" s="6">
        <f t="shared" si="1"/>
        <v>94.7732997481108</v>
      </c>
      <c r="F8" s="6">
        <v>1375.68</v>
      </c>
      <c r="G8" s="6">
        <f t="shared" si="2"/>
        <v>97.2349448685327</v>
      </c>
      <c r="H8" s="6">
        <v>4.23</v>
      </c>
      <c r="I8" s="10">
        <f t="shared" si="3"/>
        <v>96.5753424657534</v>
      </c>
      <c r="K8" s="12">
        <f t="shared" si="4"/>
        <v>0.00490337467551197</v>
      </c>
      <c r="L8" s="12">
        <f t="shared" si="5"/>
        <v>0.00199733688415446</v>
      </c>
      <c r="M8" s="12">
        <f t="shared" si="6"/>
        <v>0.0044612542622868</v>
      </c>
      <c r="N8" s="12">
        <f t="shared" si="7"/>
        <v>-0.0116822429906542</v>
      </c>
    </row>
    <row r="9" spans="1:14">
      <c r="A9" s="5">
        <v>40554</v>
      </c>
      <c r="B9" s="6">
        <v>1770.5</v>
      </c>
      <c r="C9" s="6">
        <f t="shared" si="0"/>
        <v>100.113090189426</v>
      </c>
      <c r="D9" s="6">
        <v>784.5</v>
      </c>
      <c r="E9" s="6">
        <f t="shared" si="1"/>
        <v>98.8035264483627</v>
      </c>
      <c r="F9" s="6">
        <v>1381.53</v>
      </c>
      <c r="G9" s="6">
        <f t="shared" si="2"/>
        <v>97.6484308736217</v>
      </c>
      <c r="H9" s="6">
        <v>4.32</v>
      </c>
      <c r="I9" s="10">
        <f t="shared" si="3"/>
        <v>98.6301369863014</v>
      </c>
      <c r="K9" s="12">
        <f t="shared" si="4"/>
        <v>0.0163605051664753</v>
      </c>
      <c r="L9" s="12">
        <f t="shared" si="5"/>
        <v>0.0425249169435216</v>
      </c>
      <c r="M9" s="12">
        <f t="shared" si="6"/>
        <v>0.00425244242847167</v>
      </c>
      <c r="N9" s="12">
        <f t="shared" si="7"/>
        <v>0.0212765957446808</v>
      </c>
    </row>
    <row r="10" spans="1:14">
      <c r="A10" s="5">
        <v>40555</v>
      </c>
      <c r="B10" s="6">
        <v>1801</v>
      </c>
      <c r="C10" s="6">
        <f t="shared" si="0"/>
        <v>101.837715578174</v>
      </c>
      <c r="D10" s="6">
        <v>809.5</v>
      </c>
      <c r="E10" s="6">
        <f t="shared" si="1"/>
        <v>101.952141057935</v>
      </c>
      <c r="F10" s="6">
        <v>1387.85</v>
      </c>
      <c r="G10" s="6">
        <f t="shared" si="2"/>
        <v>98.0951371218547</v>
      </c>
      <c r="H10" s="6">
        <v>4.4</v>
      </c>
      <c r="I10" s="10">
        <f t="shared" si="3"/>
        <v>100.456621004566</v>
      </c>
      <c r="K10" s="12">
        <f t="shared" si="4"/>
        <v>0.0172267720982773</v>
      </c>
      <c r="L10" s="12">
        <f t="shared" si="5"/>
        <v>0.0318674314850223</v>
      </c>
      <c r="M10" s="12">
        <f t="shared" si="6"/>
        <v>0.00457463826337462</v>
      </c>
      <c r="N10" s="12">
        <f t="shared" si="7"/>
        <v>0.0185185185185185</v>
      </c>
    </row>
    <row r="11" spans="1:14">
      <c r="A11" s="5">
        <v>40556</v>
      </c>
      <c r="B11" s="6">
        <v>1802</v>
      </c>
      <c r="C11" s="6">
        <f t="shared" si="0"/>
        <v>101.894260672887</v>
      </c>
      <c r="D11" s="6">
        <v>806.25</v>
      </c>
      <c r="E11" s="6">
        <f t="shared" si="1"/>
        <v>101.54282115869</v>
      </c>
      <c r="F11" s="6">
        <v>1373.78</v>
      </c>
      <c r="G11" s="6">
        <f t="shared" si="2"/>
        <v>97.1006502685892</v>
      </c>
      <c r="H11" s="6">
        <v>4.36</v>
      </c>
      <c r="I11" s="10">
        <f t="shared" si="3"/>
        <v>99.5433789954338</v>
      </c>
      <c r="K11" s="12">
        <f t="shared" si="4"/>
        <v>0.000555247084952804</v>
      </c>
      <c r="L11" s="12">
        <f t="shared" si="5"/>
        <v>-0.00401482396541075</v>
      </c>
      <c r="M11" s="12">
        <f t="shared" si="6"/>
        <v>-0.0101379832114421</v>
      </c>
      <c r="N11" s="12">
        <f t="shared" si="7"/>
        <v>-0.0090909090909091</v>
      </c>
    </row>
    <row r="12" spans="1:14">
      <c r="A12" s="5">
        <v>40557</v>
      </c>
      <c r="B12" s="6">
        <v>1813</v>
      </c>
      <c r="C12" s="6">
        <f t="shared" si="0"/>
        <v>102.51625671473</v>
      </c>
      <c r="D12" s="6">
        <v>796</v>
      </c>
      <c r="E12" s="6">
        <f t="shared" si="1"/>
        <v>100.251889168766</v>
      </c>
      <c r="F12" s="6">
        <v>1361.72</v>
      </c>
      <c r="G12" s="6">
        <f t="shared" si="2"/>
        <v>96.2482329657902</v>
      </c>
      <c r="H12" s="6">
        <v>4.38</v>
      </c>
      <c r="I12" s="10">
        <f t="shared" si="3"/>
        <v>100</v>
      </c>
      <c r="K12" s="12">
        <f t="shared" si="4"/>
        <v>0.00610432852386238</v>
      </c>
      <c r="L12" s="12">
        <f t="shared" si="5"/>
        <v>-0.0127131782945736</v>
      </c>
      <c r="M12" s="12">
        <f t="shared" si="6"/>
        <v>-0.00877869819039435</v>
      </c>
      <c r="N12" s="12">
        <f t="shared" si="7"/>
        <v>0.00458715596330265</v>
      </c>
    </row>
    <row r="13" spans="1:14">
      <c r="A13" s="5">
        <v>40560</v>
      </c>
      <c r="B13" s="6">
        <v>1803.85</v>
      </c>
      <c r="C13" s="6">
        <f t="shared" si="0"/>
        <v>101.998869098106</v>
      </c>
      <c r="D13" s="6">
        <v>793.83</v>
      </c>
      <c r="E13" s="6">
        <f t="shared" si="1"/>
        <v>99.9785894206549</v>
      </c>
      <c r="F13" s="6">
        <v>1362.65</v>
      </c>
      <c r="G13" s="6">
        <f t="shared" si="2"/>
        <v>96.3139666383941</v>
      </c>
      <c r="H13" s="6">
        <v>4.38</v>
      </c>
      <c r="I13" s="10">
        <f t="shared" si="3"/>
        <v>100</v>
      </c>
      <c r="K13" s="12">
        <f t="shared" si="4"/>
        <v>-0.00504688361831224</v>
      </c>
      <c r="L13" s="12">
        <f t="shared" si="5"/>
        <v>-0.00272613065326628</v>
      </c>
      <c r="M13" s="12">
        <f t="shared" si="6"/>
        <v>0.000682959786152853</v>
      </c>
      <c r="N13" s="12">
        <f t="shared" si="7"/>
        <v>0</v>
      </c>
    </row>
    <row r="14" spans="1:14">
      <c r="A14" s="5">
        <v>40561</v>
      </c>
      <c r="B14" s="6">
        <v>1826.5</v>
      </c>
      <c r="C14" s="6">
        <f t="shared" si="0"/>
        <v>103.279615493356</v>
      </c>
      <c r="D14" s="6">
        <v>812</v>
      </c>
      <c r="E14" s="6">
        <f t="shared" si="1"/>
        <v>102.267002518892</v>
      </c>
      <c r="F14" s="6">
        <v>1368.25</v>
      </c>
      <c r="G14" s="6">
        <f t="shared" si="2"/>
        <v>96.7097823013854</v>
      </c>
      <c r="H14" s="6">
        <v>4.41</v>
      </c>
      <c r="I14" s="10">
        <f t="shared" si="3"/>
        <v>100.684931506849</v>
      </c>
      <c r="K14" s="12">
        <f t="shared" si="4"/>
        <v>0.0125564764254235</v>
      </c>
      <c r="L14" s="12">
        <f t="shared" si="5"/>
        <v>0.0228890316566519</v>
      </c>
      <c r="M14" s="12">
        <f t="shared" si="6"/>
        <v>0.00410963930576444</v>
      </c>
      <c r="N14" s="12">
        <f t="shared" si="7"/>
        <v>0.00684931506849321</v>
      </c>
    </row>
    <row r="15" spans="1:14">
      <c r="A15" s="5">
        <v>40562</v>
      </c>
      <c r="B15" s="6">
        <v>1834.5</v>
      </c>
      <c r="C15" s="6">
        <f t="shared" si="0"/>
        <v>103.73197625106</v>
      </c>
      <c r="D15" s="6">
        <v>814</v>
      </c>
      <c r="E15" s="6">
        <f t="shared" si="1"/>
        <v>102.518891687657</v>
      </c>
      <c r="F15" s="6">
        <v>1369.93</v>
      </c>
      <c r="G15" s="6">
        <f t="shared" si="2"/>
        <v>96.8285270002827</v>
      </c>
      <c r="H15" s="6">
        <v>4.35</v>
      </c>
      <c r="I15" s="10">
        <f t="shared" si="3"/>
        <v>99.3150684931507</v>
      </c>
      <c r="K15" s="12">
        <f t="shared" si="4"/>
        <v>0.00437996167533534</v>
      </c>
      <c r="L15" s="12">
        <f t="shared" si="5"/>
        <v>0.00246305418719212</v>
      </c>
      <c r="M15" s="12">
        <f t="shared" si="6"/>
        <v>0.00122784578841591</v>
      </c>
      <c r="N15" s="12">
        <f t="shared" si="7"/>
        <v>-0.0136054421768709</v>
      </c>
    </row>
    <row r="16" spans="1:14">
      <c r="A16" s="5">
        <v>40563</v>
      </c>
      <c r="B16" s="6">
        <v>1811</v>
      </c>
      <c r="C16" s="6">
        <f t="shared" si="0"/>
        <v>102.403166525304</v>
      </c>
      <c r="D16" s="6">
        <v>811</v>
      </c>
      <c r="E16" s="6">
        <f t="shared" si="1"/>
        <v>102.141057934509</v>
      </c>
      <c r="F16" s="6">
        <v>1346.28</v>
      </c>
      <c r="G16" s="6">
        <f t="shared" si="2"/>
        <v>95.1569126378287</v>
      </c>
      <c r="H16" s="6">
        <v>4.25</v>
      </c>
      <c r="I16" s="10">
        <f t="shared" si="3"/>
        <v>97.0319634703196</v>
      </c>
      <c r="K16" s="12">
        <f t="shared" si="4"/>
        <v>-0.0128100299809212</v>
      </c>
      <c r="L16" s="12">
        <f t="shared" si="5"/>
        <v>-0.00368550368550369</v>
      </c>
      <c r="M16" s="12">
        <f t="shared" si="6"/>
        <v>-0.0172636558072311</v>
      </c>
      <c r="N16" s="12">
        <f t="shared" si="7"/>
        <v>-0.0229885057471264</v>
      </c>
    </row>
    <row r="17" spans="1:14">
      <c r="A17" s="5">
        <v>40564</v>
      </c>
      <c r="B17" s="6">
        <v>1826.5</v>
      </c>
      <c r="C17" s="6">
        <f t="shared" si="0"/>
        <v>103.279615493356</v>
      </c>
      <c r="D17" s="6">
        <v>823</v>
      </c>
      <c r="E17" s="6">
        <f t="shared" si="1"/>
        <v>103.652392947103</v>
      </c>
      <c r="F17" s="6">
        <v>1342.68</v>
      </c>
      <c r="G17" s="6">
        <f t="shared" si="2"/>
        <v>94.90245971162</v>
      </c>
      <c r="H17" s="6">
        <v>4.29</v>
      </c>
      <c r="I17" s="10">
        <f t="shared" si="3"/>
        <v>97.9452054794521</v>
      </c>
      <c r="K17" s="12">
        <f t="shared" si="4"/>
        <v>0.00855880728879072</v>
      </c>
      <c r="L17" s="12">
        <f t="shared" si="5"/>
        <v>0.0147965474722565</v>
      </c>
      <c r="M17" s="12">
        <f t="shared" si="6"/>
        <v>-0.0026740351189945</v>
      </c>
      <c r="N17" s="12">
        <f t="shared" si="7"/>
        <v>0.00941176470588236</v>
      </c>
    </row>
    <row r="18" spans="1:14">
      <c r="A18" s="5">
        <v>40567</v>
      </c>
      <c r="B18" s="6">
        <v>1814.5</v>
      </c>
      <c r="C18" s="6">
        <f t="shared" si="0"/>
        <v>102.6010743568</v>
      </c>
      <c r="D18" s="6">
        <v>812</v>
      </c>
      <c r="E18" s="6">
        <f t="shared" si="1"/>
        <v>102.267002518892</v>
      </c>
      <c r="F18" s="6">
        <v>1334.35</v>
      </c>
      <c r="G18" s="6">
        <f t="shared" si="2"/>
        <v>94.3136839129206</v>
      </c>
      <c r="H18" s="6">
        <v>4.33</v>
      </c>
      <c r="I18" s="10">
        <f t="shared" si="3"/>
        <v>98.8584474885845</v>
      </c>
      <c r="K18" s="12">
        <f t="shared" si="4"/>
        <v>-0.00656994251300301</v>
      </c>
      <c r="L18" s="12">
        <f t="shared" si="5"/>
        <v>-0.0133657351154313</v>
      </c>
      <c r="M18" s="12">
        <f t="shared" si="6"/>
        <v>-0.00620400989066654</v>
      </c>
      <c r="N18" s="12">
        <f t="shared" si="7"/>
        <v>0.00932400932400933</v>
      </c>
    </row>
    <row r="19" spans="1:23">
      <c r="A19" s="5">
        <v>40568</v>
      </c>
      <c r="B19" s="6">
        <v>1787</v>
      </c>
      <c r="C19" s="6">
        <f t="shared" si="0"/>
        <v>101.046084252191</v>
      </c>
      <c r="D19" s="6">
        <v>781.5</v>
      </c>
      <c r="E19" s="6">
        <f t="shared" si="1"/>
        <v>98.4256926952141</v>
      </c>
      <c r="F19" s="6">
        <v>1332.32</v>
      </c>
      <c r="G19" s="6">
        <f t="shared" si="2"/>
        <v>94.1702007350862</v>
      </c>
      <c r="H19" s="6">
        <v>4.2</v>
      </c>
      <c r="I19" s="10">
        <f t="shared" si="3"/>
        <v>95.8904109589041</v>
      </c>
      <c r="K19" s="12">
        <f t="shared" si="4"/>
        <v>-0.0151556902728024</v>
      </c>
      <c r="L19" s="12">
        <f t="shared" si="5"/>
        <v>-0.0375615763546798</v>
      </c>
      <c r="M19" s="12">
        <f t="shared" si="6"/>
        <v>-0.00152133997826655</v>
      </c>
      <c r="N19" s="12">
        <f t="shared" si="7"/>
        <v>-0.0300230946882217</v>
      </c>
      <c r="W19">
        <f>CORREL(K4:K468,N4:N468)</f>
        <v>0.541158093278543</v>
      </c>
    </row>
    <row r="20" spans="1:14">
      <c r="A20" s="5">
        <v>40569</v>
      </c>
      <c r="B20" s="6">
        <v>1813</v>
      </c>
      <c r="C20" s="6">
        <f t="shared" si="0"/>
        <v>102.51625671473</v>
      </c>
      <c r="D20" s="6">
        <v>814.5</v>
      </c>
      <c r="E20" s="6">
        <f t="shared" si="1"/>
        <v>102.581863979849</v>
      </c>
      <c r="F20" s="6">
        <v>1345.85</v>
      </c>
      <c r="G20" s="6">
        <f t="shared" si="2"/>
        <v>95.1265196494204</v>
      </c>
      <c r="H20" s="6">
        <v>4.24</v>
      </c>
      <c r="I20" s="10">
        <f t="shared" si="3"/>
        <v>96.8036529680365</v>
      </c>
      <c r="K20" s="12">
        <f t="shared" si="4"/>
        <v>0.0145495243424734</v>
      </c>
      <c r="L20" s="12">
        <f t="shared" si="5"/>
        <v>0.0422264875239923</v>
      </c>
      <c r="M20" s="12">
        <f t="shared" si="6"/>
        <v>0.0101552179656539</v>
      </c>
      <c r="N20" s="12">
        <f t="shared" si="7"/>
        <v>0.00952380952380953</v>
      </c>
    </row>
    <row r="21" spans="1:14">
      <c r="A21" s="5">
        <v>40570</v>
      </c>
      <c r="B21" s="6">
        <v>1785.5</v>
      </c>
      <c r="C21" s="6">
        <f t="shared" si="0"/>
        <v>100.961266610122</v>
      </c>
      <c r="D21" s="6">
        <v>805.5</v>
      </c>
      <c r="E21" s="6">
        <f t="shared" si="1"/>
        <v>101.448362720403</v>
      </c>
      <c r="F21" s="6">
        <v>1313.93</v>
      </c>
      <c r="G21" s="6">
        <f t="shared" si="2"/>
        <v>92.8703703703704</v>
      </c>
      <c r="H21" s="6">
        <v>4.29</v>
      </c>
      <c r="I21" s="10">
        <f t="shared" si="3"/>
        <v>97.9452054794521</v>
      </c>
      <c r="K21" s="12">
        <f t="shared" si="4"/>
        <v>-0.0151682294539437</v>
      </c>
      <c r="L21" s="12">
        <f t="shared" si="5"/>
        <v>-0.0110497237569061</v>
      </c>
      <c r="M21" s="12">
        <f t="shared" si="6"/>
        <v>-0.0237173533454693</v>
      </c>
      <c r="N21" s="12">
        <f t="shared" si="7"/>
        <v>0.0117924528301886</v>
      </c>
    </row>
    <row r="22" spans="1:14">
      <c r="A22" s="5">
        <v>40571</v>
      </c>
      <c r="B22" s="6">
        <v>1796.5</v>
      </c>
      <c r="C22" s="6">
        <f t="shared" si="0"/>
        <v>101.583262651965</v>
      </c>
      <c r="D22" s="6">
        <v>816</v>
      </c>
      <c r="E22" s="6">
        <f t="shared" si="1"/>
        <v>102.770780856423</v>
      </c>
      <c r="F22" s="6">
        <v>1336.75</v>
      </c>
      <c r="G22" s="6">
        <f t="shared" si="2"/>
        <v>94.4833191970597</v>
      </c>
      <c r="H22" s="6">
        <v>4.33</v>
      </c>
      <c r="I22" s="10">
        <f t="shared" si="3"/>
        <v>98.8584474885845</v>
      </c>
      <c r="K22" s="12">
        <f t="shared" si="4"/>
        <v>0.00616073928871465</v>
      </c>
      <c r="L22" s="12">
        <f t="shared" si="5"/>
        <v>0.0130353817504655</v>
      </c>
      <c r="M22" s="12">
        <f t="shared" si="6"/>
        <v>0.0173677440959564</v>
      </c>
      <c r="N22" s="12">
        <f t="shared" si="7"/>
        <v>0.00932400932400933</v>
      </c>
    </row>
    <row r="23" spans="1:14">
      <c r="A23" s="5">
        <v>40574</v>
      </c>
      <c r="B23" s="6">
        <v>1794</v>
      </c>
      <c r="C23" s="6">
        <f t="shared" si="0"/>
        <v>101.441899915182</v>
      </c>
      <c r="D23" s="6">
        <v>815</v>
      </c>
      <c r="E23" s="6">
        <f t="shared" si="1"/>
        <v>102.64483627204</v>
      </c>
      <c r="F23" s="6">
        <v>1332.8</v>
      </c>
      <c r="G23" s="6">
        <f t="shared" si="2"/>
        <v>94.204127791914</v>
      </c>
      <c r="H23" s="6">
        <v>4.43</v>
      </c>
      <c r="I23" s="10">
        <f t="shared" si="3"/>
        <v>101.141552511416</v>
      </c>
      <c r="K23" s="12">
        <f t="shared" si="4"/>
        <v>-0.00139159476760367</v>
      </c>
      <c r="L23" s="12">
        <f t="shared" si="5"/>
        <v>-0.00122549019607843</v>
      </c>
      <c r="M23" s="12">
        <f t="shared" si="6"/>
        <v>-0.0029549279970077</v>
      </c>
      <c r="N23" s="12">
        <f t="shared" si="7"/>
        <v>0.0230946882217089</v>
      </c>
    </row>
    <row r="24" spans="1:14">
      <c r="A24" s="5">
        <v>40575</v>
      </c>
      <c r="B24" s="6">
        <v>1828.5</v>
      </c>
      <c r="C24" s="6">
        <f t="shared" si="0"/>
        <v>103.392705682782</v>
      </c>
      <c r="D24" s="6">
        <v>822</v>
      </c>
      <c r="E24" s="6">
        <f t="shared" si="1"/>
        <v>103.52644836272</v>
      </c>
      <c r="F24" s="6">
        <v>1338.1</v>
      </c>
      <c r="G24" s="6">
        <f t="shared" si="2"/>
        <v>94.5787390443879</v>
      </c>
      <c r="H24" s="6">
        <v>4.52</v>
      </c>
      <c r="I24" s="10">
        <f t="shared" si="3"/>
        <v>103.196347031963</v>
      </c>
      <c r="K24" s="12">
        <f t="shared" si="4"/>
        <v>0.0192307692307692</v>
      </c>
      <c r="L24" s="12">
        <f t="shared" si="5"/>
        <v>0.00858895705521472</v>
      </c>
      <c r="M24" s="12">
        <f t="shared" si="6"/>
        <v>0.00397659063625447</v>
      </c>
      <c r="N24" s="12">
        <f t="shared" si="7"/>
        <v>0.0203160270880361</v>
      </c>
    </row>
    <row r="25" spans="1:14">
      <c r="A25" s="5">
        <v>40576</v>
      </c>
      <c r="B25" s="6">
        <v>1833.5</v>
      </c>
      <c r="C25" s="6">
        <f t="shared" si="0"/>
        <v>103.675431156347</v>
      </c>
      <c r="D25" s="6">
        <v>813.5</v>
      </c>
      <c r="E25" s="6">
        <f t="shared" si="1"/>
        <v>102.455919395466</v>
      </c>
      <c r="F25" s="6">
        <v>1335.32</v>
      </c>
      <c r="G25" s="6">
        <f t="shared" si="2"/>
        <v>94.3822448402601</v>
      </c>
      <c r="H25" s="6">
        <v>4.52</v>
      </c>
      <c r="I25" s="10">
        <f t="shared" si="3"/>
        <v>103.196347031963</v>
      </c>
      <c r="K25" s="12">
        <f t="shared" si="4"/>
        <v>0.00273448181569593</v>
      </c>
      <c r="L25" s="12">
        <f t="shared" si="5"/>
        <v>-0.0103406326034063</v>
      </c>
      <c r="M25" s="12">
        <f t="shared" si="6"/>
        <v>-0.00207757267767728</v>
      </c>
      <c r="N25" s="12">
        <f t="shared" si="7"/>
        <v>0</v>
      </c>
    </row>
    <row r="26" spans="1:14">
      <c r="A26" s="5">
        <v>40577</v>
      </c>
      <c r="B26" s="6">
        <v>1838.5</v>
      </c>
      <c r="C26" s="6">
        <f t="shared" si="0"/>
        <v>103.958156629912</v>
      </c>
      <c r="D26" s="6">
        <v>819.75</v>
      </c>
      <c r="E26" s="6">
        <f t="shared" si="1"/>
        <v>103.243073047859</v>
      </c>
      <c r="F26" s="6">
        <v>1354.35</v>
      </c>
      <c r="G26" s="6">
        <f t="shared" si="2"/>
        <v>95.7273112807464</v>
      </c>
      <c r="H26" s="6">
        <v>4.51</v>
      </c>
      <c r="I26" s="10">
        <f t="shared" si="3"/>
        <v>102.96803652968</v>
      </c>
      <c r="K26" s="12">
        <f t="shared" si="4"/>
        <v>0.00272702481592582</v>
      </c>
      <c r="L26" s="12">
        <f t="shared" si="5"/>
        <v>0.00768285187461586</v>
      </c>
      <c r="M26" s="12">
        <f t="shared" si="6"/>
        <v>0.0142512656142348</v>
      </c>
      <c r="N26" s="12">
        <f t="shared" si="7"/>
        <v>-0.00221238938053093</v>
      </c>
    </row>
    <row r="27" spans="1:14">
      <c r="A27" s="5">
        <v>40578</v>
      </c>
      <c r="B27" s="6">
        <v>1843.5</v>
      </c>
      <c r="C27" s="6">
        <f t="shared" si="0"/>
        <v>104.240882103478</v>
      </c>
      <c r="D27" s="6">
        <v>814.5</v>
      </c>
      <c r="E27" s="6">
        <f t="shared" si="1"/>
        <v>102.581863979849</v>
      </c>
      <c r="F27" s="6">
        <v>1348.85</v>
      </c>
      <c r="G27" s="6">
        <f t="shared" si="2"/>
        <v>95.3385637545943</v>
      </c>
      <c r="H27" s="6">
        <v>4.56</v>
      </c>
      <c r="I27" s="10">
        <f t="shared" si="3"/>
        <v>104.109589041096</v>
      </c>
      <c r="K27" s="12">
        <f t="shared" si="4"/>
        <v>0.0027196083763938</v>
      </c>
      <c r="L27" s="12">
        <f t="shared" si="5"/>
        <v>-0.00640439158279963</v>
      </c>
      <c r="M27" s="12">
        <f t="shared" si="6"/>
        <v>-0.00406098866614981</v>
      </c>
      <c r="N27" s="12">
        <f t="shared" si="7"/>
        <v>0.0110864745011086</v>
      </c>
    </row>
    <row r="28" spans="1:14">
      <c r="A28" s="5">
        <v>40581</v>
      </c>
      <c r="B28" s="6">
        <v>1841</v>
      </c>
      <c r="C28" s="6">
        <f t="shared" si="0"/>
        <v>104.099519366695</v>
      </c>
      <c r="D28" s="6">
        <v>818</v>
      </c>
      <c r="E28" s="6">
        <f t="shared" si="1"/>
        <v>103.022670025189</v>
      </c>
      <c r="F28" s="6">
        <v>1351.3</v>
      </c>
      <c r="G28" s="6">
        <f t="shared" si="2"/>
        <v>95.5117331071529</v>
      </c>
      <c r="H28" s="6">
        <v>4.56</v>
      </c>
      <c r="I28" s="10">
        <f t="shared" si="3"/>
        <v>104.109589041096</v>
      </c>
      <c r="K28" s="12">
        <f t="shared" si="4"/>
        <v>-0.00135611608353675</v>
      </c>
      <c r="L28" s="12">
        <f t="shared" si="5"/>
        <v>0.00429711479435236</v>
      </c>
      <c r="M28" s="12">
        <f t="shared" si="6"/>
        <v>0.00181636208622163</v>
      </c>
      <c r="N28" s="12">
        <f t="shared" si="7"/>
        <v>0</v>
      </c>
    </row>
    <row r="29" spans="1:14">
      <c r="A29" s="5">
        <v>40582</v>
      </c>
      <c r="B29" s="6">
        <v>1860</v>
      </c>
      <c r="C29" s="6">
        <f t="shared" si="0"/>
        <v>105.173876166243</v>
      </c>
      <c r="D29" s="6">
        <v>838.5</v>
      </c>
      <c r="E29" s="6">
        <f t="shared" si="1"/>
        <v>105.604534005038</v>
      </c>
      <c r="F29" s="6">
        <v>1364.03</v>
      </c>
      <c r="G29" s="6">
        <f t="shared" si="2"/>
        <v>96.4115069267741</v>
      </c>
      <c r="H29" s="6">
        <v>4.57</v>
      </c>
      <c r="I29" s="10">
        <f t="shared" si="3"/>
        <v>104.337899543379</v>
      </c>
      <c r="K29" s="12">
        <f t="shared" si="4"/>
        <v>0.0103204780010864</v>
      </c>
      <c r="L29" s="12">
        <f t="shared" si="5"/>
        <v>0.0250611246943765</v>
      </c>
      <c r="M29" s="12">
        <f t="shared" si="6"/>
        <v>0.0094205579812033</v>
      </c>
      <c r="N29" s="12">
        <f t="shared" si="7"/>
        <v>0.0021929824561405</v>
      </c>
    </row>
    <row r="30" spans="1:14">
      <c r="A30" s="5">
        <v>40583</v>
      </c>
      <c r="B30" s="6">
        <v>1858</v>
      </c>
      <c r="C30" s="6">
        <f t="shared" si="0"/>
        <v>105.060785976817</v>
      </c>
      <c r="D30" s="6">
        <v>829</v>
      </c>
      <c r="E30" s="6">
        <f t="shared" si="1"/>
        <v>104.4080604534</v>
      </c>
      <c r="F30" s="6">
        <v>1363.65</v>
      </c>
      <c r="G30" s="6">
        <f t="shared" si="2"/>
        <v>96.3846480067854</v>
      </c>
      <c r="H30" s="6">
        <v>4.51</v>
      </c>
      <c r="I30" s="10">
        <f t="shared" si="3"/>
        <v>102.96803652968</v>
      </c>
      <c r="K30" s="12">
        <f t="shared" si="4"/>
        <v>-0.0010752688172043</v>
      </c>
      <c r="L30" s="12">
        <f t="shared" si="5"/>
        <v>-0.011329755515802</v>
      </c>
      <c r="M30" s="12">
        <f t="shared" si="6"/>
        <v>-0.000278586248102961</v>
      </c>
      <c r="N30" s="12">
        <f t="shared" si="7"/>
        <v>-0.0131291028446391</v>
      </c>
    </row>
    <row r="31" spans="1:14">
      <c r="A31" s="5">
        <v>40584</v>
      </c>
      <c r="B31" s="6">
        <v>1827.25</v>
      </c>
      <c r="C31" s="6">
        <f t="shared" si="0"/>
        <v>103.322024314391</v>
      </c>
      <c r="D31" s="6">
        <v>821.75</v>
      </c>
      <c r="E31" s="6">
        <f t="shared" si="1"/>
        <v>103.494962216625</v>
      </c>
      <c r="F31" s="6">
        <v>1363.8</v>
      </c>
      <c r="G31" s="6">
        <f t="shared" si="2"/>
        <v>96.3952502120441</v>
      </c>
      <c r="H31" s="6">
        <v>4.51</v>
      </c>
      <c r="I31" s="10">
        <f t="shared" si="3"/>
        <v>102.96803652968</v>
      </c>
      <c r="K31" s="12">
        <f t="shared" si="4"/>
        <v>-0.0165500538213132</v>
      </c>
      <c r="L31" s="12">
        <f t="shared" si="5"/>
        <v>-0.00874547647768396</v>
      </c>
      <c r="M31" s="12">
        <f t="shared" si="6"/>
        <v>0.0001099989000109</v>
      </c>
      <c r="N31" s="12">
        <f t="shared" si="7"/>
        <v>0</v>
      </c>
    </row>
    <row r="32" spans="1:14">
      <c r="A32" s="5">
        <v>40585</v>
      </c>
      <c r="B32" s="6">
        <v>1804</v>
      </c>
      <c r="C32" s="6">
        <f t="shared" si="0"/>
        <v>102.007350862313</v>
      </c>
      <c r="D32" s="6">
        <v>813.25</v>
      </c>
      <c r="E32" s="6">
        <f t="shared" si="1"/>
        <v>102.42443324937</v>
      </c>
      <c r="F32" s="6">
        <v>1357.05</v>
      </c>
      <c r="G32" s="6">
        <f t="shared" si="2"/>
        <v>95.9181509754029</v>
      </c>
      <c r="H32" s="6">
        <v>4.52</v>
      </c>
      <c r="I32" s="10">
        <f t="shared" si="3"/>
        <v>103.196347031963</v>
      </c>
      <c r="K32" s="12">
        <f t="shared" si="4"/>
        <v>-0.0127240388562047</v>
      </c>
      <c r="L32" s="12">
        <f t="shared" si="5"/>
        <v>-0.0103437785214481</v>
      </c>
      <c r="M32" s="12">
        <f t="shared" si="6"/>
        <v>-0.00494940607127145</v>
      </c>
      <c r="N32" s="12">
        <f t="shared" si="7"/>
        <v>0.00221729490022168</v>
      </c>
    </row>
    <row r="33" spans="1:20">
      <c r="A33" s="5">
        <v>40588</v>
      </c>
      <c r="B33" s="6">
        <v>1829.5</v>
      </c>
      <c r="C33" s="6">
        <f t="shared" si="0"/>
        <v>103.449250777495</v>
      </c>
      <c r="D33" s="6">
        <v>834.5</v>
      </c>
      <c r="E33" s="6">
        <f t="shared" si="1"/>
        <v>105.100755667506</v>
      </c>
      <c r="F33" s="6">
        <v>1361.85</v>
      </c>
      <c r="G33" s="6">
        <f t="shared" si="2"/>
        <v>96.2574215436811</v>
      </c>
      <c r="H33" s="6">
        <v>4.62</v>
      </c>
      <c r="I33" s="10">
        <f t="shared" si="3"/>
        <v>105.479452054795</v>
      </c>
      <c r="K33" s="12">
        <f t="shared" si="4"/>
        <v>0.0141352549889135</v>
      </c>
      <c r="L33" s="12">
        <f t="shared" si="5"/>
        <v>0.0261297264063941</v>
      </c>
      <c r="M33" s="12">
        <f t="shared" si="6"/>
        <v>0.00353708411628161</v>
      </c>
      <c r="N33" s="12">
        <f t="shared" si="7"/>
        <v>0.0221238938053099</v>
      </c>
      <c r="Q33" t="s">
        <v>25</v>
      </c>
      <c r="R33" t="s">
        <v>26</v>
      </c>
      <c r="S33" t="s">
        <v>27</v>
      </c>
      <c r="T33" t="s">
        <v>28</v>
      </c>
    </row>
    <row r="34" spans="1:20">
      <c r="A34" s="5">
        <v>40589</v>
      </c>
      <c r="B34" s="6">
        <v>1830.5</v>
      </c>
      <c r="C34" s="6">
        <f t="shared" si="0"/>
        <v>103.505795872208</v>
      </c>
      <c r="D34" s="6">
        <v>837.5</v>
      </c>
      <c r="E34" s="6">
        <f t="shared" si="1"/>
        <v>105.478589420655</v>
      </c>
      <c r="F34" s="6">
        <v>1373.8</v>
      </c>
      <c r="G34" s="6">
        <f t="shared" si="2"/>
        <v>97.102063895957</v>
      </c>
      <c r="H34" s="6">
        <v>4.55</v>
      </c>
      <c r="I34" s="10">
        <f t="shared" si="3"/>
        <v>103.881278538813</v>
      </c>
      <c r="K34" s="12">
        <f t="shared" si="4"/>
        <v>0.000546597430992074</v>
      </c>
      <c r="L34" s="12">
        <f t="shared" si="5"/>
        <v>0.00359496704613541</v>
      </c>
      <c r="M34" s="12">
        <f t="shared" si="6"/>
        <v>0.00877482835848298</v>
      </c>
      <c r="N34" s="12">
        <f t="shared" si="7"/>
        <v>-0.0151515151515152</v>
      </c>
      <c r="P34" t="s">
        <v>29</v>
      </c>
      <c r="Q34">
        <f>STDEV(C3:C468)</f>
        <v>8.24665997354803</v>
      </c>
      <c r="R34">
        <f>STDEV(I3:I468)</f>
        <v>8.69095144756214</v>
      </c>
      <c r="S34">
        <f>STDEV(K4:K468)</f>
        <v>0.0123387732789078</v>
      </c>
      <c r="T34">
        <f>STDEV(N4:N468)</f>
        <v>0.0168753125665053</v>
      </c>
    </row>
    <row r="35" spans="1:18">
      <c r="A35" s="5">
        <v>40590</v>
      </c>
      <c r="B35" s="6">
        <v>1830</v>
      </c>
      <c r="C35" s="6">
        <f t="shared" si="0"/>
        <v>103.477523324852</v>
      </c>
      <c r="D35" s="6">
        <v>841.25</v>
      </c>
      <c r="E35" s="6">
        <f t="shared" si="1"/>
        <v>105.950881612091</v>
      </c>
      <c r="F35" s="6">
        <v>1374.43</v>
      </c>
      <c r="G35" s="6">
        <f t="shared" si="2"/>
        <v>97.1465931580435</v>
      </c>
      <c r="H35" s="6">
        <v>4.47</v>
      </c>
      <c r="I35" s="10">
        <f t="shared" si="3"/>
        <v>102.054794520548</v>
      </c>
      <c r="K35" s="12">
        <f t="shared" si="4"/>
        <v>-0.000273149412728763</v>
      </c>
      <c r="L35" s="12">
        <f t="shared" si="5"/>
        <v>0.00447761194029851</v>
      </c>
      <c r="M35" s="12">
        <f t="shared" si="6"/>
        <v>0.000458582035230826</v>
      </c>
      <c r="N35" s="12">
        <f t="shared" si="7"/>
        <v>-0.0175824175824176</v>
      </c>
      <c r="Q35" t="s">
        <v>30</v>
      </c>
      <c r="R35" t="s">
        <v>31</v>
      </c>
    </row>
    <row r="36" spans="1:18">
      <c r="A36" s="5">
        <v>40591</v>
      </c>
      <c r="B36" s="6">
        <v>1846.5</v>
      </c>
      <c r="C36" s="6">
        <f t="shared" si="0"/>
        <v>104.410517387617</v>
      </c>
      <c r="D36" s="6">
        <v>844.5</v>
      </c>
      <c r="E36" s="6">
        <f t="shared" si="1"/>
        <v>106.360201511335</v>
      </c>
      <c r="F36" s="6">
        <v>1384.1</v>
      </c>
      <c r="G36" s="6">
        <f t="shared" si="2"/>
        <v>97.8300819903873</v>
      </c>
      <c r="H36" s="6">
        <v>4.45</v>
      </c>
      <c r="I36" s="10">
        <f t="shared" si="3"/>
        <v>101.598173515982</v>
      </c>
      <c r="K36" s="12">
        <f t="shared" si="4"/>
        <v>0.00901639344262295</v>
      </c>
      <c r="L36" s="12">
        <f t="shared" si="5"/>
        <v>0.00386329866270431</v>
      </c>
      <c r="M36" s="12">
        <f t="shared" si="6"/>
        <v>0.00703564386691199</v>
      </c>
      <c r="N36" s="12">
        <f t="shared" si="7"/>
        <v>-0.00447427293064867</v>
      </c>
      <c r="P36" t="s">
        <v>32</v>
      </c>
      <c r="Q36">
        <f>CORREL(B3:B468,F3:F468)</f>
        <v>-0.220503824379021</v>
      </c>
      <c r="R36">
        <f>CORREL(B3:B468,H3:H468)</f>
        <v>0.878743216859413</v>
      </c>
    </row>
    <row r="37" spans="1:14">
      <c r="A37" s="5">
        <v>40592</v>
      </c>
      <c r="B37" s="6">
        <v>1835.5</v>
      </c>
      <c r="C37" s="6">
        <f t="shared" si="0"/>
        <v>103.788521345773</v>
      </c>
      <c r="D37" s="6">
        <v>850.75</v>
      </c>
      <c r="E37" s="6">
        <f t="shared" si="1"/>
        <v>107.147355163728</v>
      </c>
      <c r="F37" s="6">
        <v>1389.53</v>
      </c>
      <c r="G37" s="6">
        <f t="shared" si="2"/>
        <v>98.213881820752</v>
      </c>
      <c r="H37" s="6">
        <v>4.48</v>
      </c>
      <c r="I37" s="10">
        <f t="shared" si="3"/>
        <v>102.283105022831</v>
      </c>
      <c r="K37" s="12">
        <f t="shared" si="4"/>
        <v>-0.00595721635526672</v>
      </c>
      <c r="L37" s="12">
        <f t="shared" si="5"/>
        <v>0.007400828892836</v>
      </c>
      <c r="M37" s="12">
        <f t="shared" si="6"/>
        <v>0.00392312694169501</v>
      </c>
      <c r="N37" s="12">
        <f t="shared" si="7"/>
        <v>0.00674157303370792</v>
      </c>
    </row>
    <row r="38" spans="1:14">
      <c r="A38" s="5">
        <v>40595</v>
      </c>
      <c r="B38" s="6">
        <v>1851.45</v>
      </c>
      <c r="C38" s="6">
        <f t="shared" si="0"/>
        <v>104.690415606446</v>
      </c>
      <c r="D38" s="6">
        <v>857.38</v>
      </c>
      <c r="E38" s="6">
        <f t="shared" si="1"/>
        <v>107.982367758186</v>
      </c>
      <c r="F38" s="6">
        <v>1406.45</v>
      </c>
      <c r="G38" s="6">
        <f t="shared" si="2"/>
        <v>99.4098105739327</v>
      </c>
      <c r="H38" s="6">
        <v>4.45</v>
      </c>
      <c r="I38" s="10">
        <f t="shared" si="3"/>
        <v>101.598173515982</v>
      </c>
      <c r="K38" s="12">
        <f t="shared" si="4"/>
        <v>0.00868973031871427</v>
      </c>
      <c r="L38" s="12">
        <f t="shared" si="5"/>
        <v>0.00779312371436967</v>
      </c>
      <c r="M38" s="12">
        <f t="shared" si="6"/>
        <v>0.0121767791987219</v>
      </c>
      <c r="N38" s="12">
        <f t="shared" si="7"/>
        <v>-0.00669642857142863</v>
      </c>
    </row>
    <row r="39" spans="1:14">
      <c r="A39" s="5">
        <v>40596</v>
      </c>
      <c r="B39" s="6">
        <v>1791</v>
      </c>
      <c r="C39" s="6">
        <f t="shared" si="0"/>
        <v>101.272264631043</v>
      </c>
      <c r="D39" s="6">
        <v>805</v>
      </c>
      <c r="E39" s="6">
        <f t="shared" si="1"/>
        <v>101.385390428212</v>
      </c>
      <c r="F39" s="6">
        <v>1399.13</v>
      </c>
      <c r="G39" s="6">
        <f t="shared" si="2"/>
        <v>98.8924229573085</v>
      </c>
      <c r="H39" s="6">
        <v>4.34</v>
      </c>
      <c r="I39" s="10">
        <f t="shared" si="3"/>
        <v>99.0867579908676</v>
      </c>
      <c r="K39" s="12">
        <f t="shared" si="4"/>
        <v>-0.0326500850684599</v>
      </c>
      <c r="L39" s="12">
        <f t="shared" si="5"/>
        <v>-0.0610930975763372</v>
      </c>
      <c r="M39" s="12">
        <f t="shared" si="6"/>
        <v>-0.00520459312453335</v>
      </c>
      <c r="N39" s="12">
        <f t="shared" si="7"/>
        <v>-0.0247191011235956</v>
      </c>
    </row>
    <row r="40" spans="1:14">
      <c r="A40" s="5">
        <v>40597</v>
      </c>
      <c r="B40" s="6">
        <v>1784</v>
      </c>
      <c r="C40" s="6">
        <f t="shared" si="0"/>
        <v>100.876448968052</v>
      </c>
      <c r="D40" s="6">
        <v>779</v>
      </c>
      <c r="E40" s="6">
        <f t="shared" si="1"/>
        <v>98.1108312342569</v>
      </c>
      <c r="F40" s="6">
        <v>1411.7</v>
      </c>
      <c r="G40" s="6">
        <f t="shared" si="2"/>
        <v>99.780887757987</v>
      </c>
      <c r="H40" s="6">
        <v>4.27</v>
      </c>
      <c r="I40" s="10">
        <f t="shared" si="3"/>
        <v>97.4885844748858</v>
      </c>
      <c r="K40" s="12">
        <f t="shared" si="4"/>
        <v>-0.00390843104410944</v>
      </c>
      <c r="L40" s="12">
        <f t="shared" si="5"/>
        <v>-0.0322981366459627</v>
      </c>
      <c r="M40" s="12">
        <f t="shared" si="6"/>
        <v>0.0089841544388298</v>
      </c>
      <c r="N40" s="12">
        <f t="shared" si="7"/>
        <v>-0.0161290322580646</v>
      </c>
    </row>
    <row r="41" spans="1:14">
      <c r="A41" s="5">
        <v>40598</v>
      </c>
      <c r="B41" s="6">
        <v>1782.5</v>
      </c>
      <c r="C41" s="6">
        <f t="shared" si="0"/>
        <v>100.791631325982</v>
      </c>
      <c r="D41" s="6">
        <v>774.5</v>
      </c>
      <c r="E41" s="6">
        <f t="shared" si="1"/>
        <v>97.544080604534</v>
      </c>
      <c r="F41" s="6">
        <v>1402.88</v>
      </c>
      <c r="G41" s="6">
        <f t="shared" si="2"/>
        <v>99.1574780887758</v>
      </c>
      <c r="H41" s="6">
        <v>4.31</v>
      </c>
      <c r="I41" s="10">
        <f t="shared" si="3"/>
        <v>98.4018264840183</v>
      </c>
      <c r="K41" s="12">
        <f t="shared" si="4"/>
        <v>-0.000840807174887892</v>
      </c>
      <c r="L41" s="12">
        <f t="shared" si="5"/>
        <v>-0.00577663671373556</v>
      </c>
      <c r="M41" s="12">
        <f t="shared" si="6"/>
        <v>-0.00624778635687464</v>
      </c>
      <c r="N41" s="12">
        <f t="shared" si="7"/>
        <v>0.00936768149882905</v>
      </c>
    </row>
    <row r="42" spans="1:14">
      <c r="A42" s="5">
        <v>40599</v>
      </c>
      <c r="B42" s="6">
        <v>1806</v>
      </c>
      <c r="C42" s="6">
        <f t="shared" si="0"/>
        <v>102.120441051739</v>
      </c>
      <c r="D42" s="6">
        <v>790.75</v>
      </c>
      <c r="E42" s="6">
        <f t="shared" si="1"/>
        <v>99.5906801007557</v>
      </c>
      <c r="F42" s="6">
        <v>1410.6</v>
      </c>
      <c r="G42" s="6">
        <f t="shared" si="2"/>
        <v>99.7031382527566</v>
      </c>
      <c r="H42" s="6">
        <v>4.43</v>
      </c>
      <c r="I42" s="10">
        <f t="shared" si="3"/>
        <v>101.141552511416</v>
      </c>
      <c r="K42" s="12">
        <f t="shared" si="4"/>
        <v>0.0131837307152875</v>
      </c>
      <c r="L42" s="12">
        <f t="shared" si="5"/>
        <v>0.0209812782440284</v>
      </c>
      <c r="M42" s="12">
        <f t="shared" si="6"/>
        <v>0.00550296532846701</v>
      </c>
      <c r="N42" s="12">
        <f t="shared" si="7"/>
        <v>0.0278422273781903</v>
      </c>
    </row>
    <row r="43" spans="1:14">
      <c r="A43" s="5">
        <v>40602</v>
      </c>
      <c r="B43" s="6">
        <v>1808</v>
      </c>
      <c r="C43" s="6">
        <f t="shared" si="0"/>
        <v>102.233531241165</v>
      </c>
      <c r="D43" s="6">
        <v>797</v>
      </c>
      <c r="E43" s="6">
        <f t="shared" si="1"/>
        <v>100.377833753149</v>
      </c>
      <c r="F43" s="6">
        <v>1411.48</v>
      </c>
      <c r="G43" s="6">
        <f t="shared" si="2"/>
        <v>99.7653378569409</v>
      </c>
      <c r="H43" s="6">
        <v>4.48</v>
      </c>
      <c r="I43" s="10">
        <f t="shared" si="3"/>
        <v>102.283105022831</v>
      </c>
      <c r="K43" s="12">
        <f t="shared" si="4"/>
        <v>0.00110741971207087</v>
      </c>
      <c r="L43" s="12">
        <f t="shared" si="5"/>
        <v>0.00790388871324692</v>
      </c>
      <c r="M43" s="12">
        <f t="shared" si="6"/>
        <v>0.000623848007939961</v>
      </c>
      <c r="N43" s="12">
        <f t="shared" si="7"/>
        <v>0.0112866817155758</v>
      </c>
    </row>
    <row r="44" spans="1:14">
      <c r="A44" s="5">
        <v>40603</v>
      </c>
      <c r="B44" s="6">
        <v>1842</v>
      </c>
      <c r="C44" s="6">
        <f t="shared" si="0"/>
        <v>104.156064461408</v>
      </c>
      <c r="D44" s="6">
        <v>817.5</v>
      </c>
      <c r="E44" s="6">
        <f t="shared" si="1"/>
        <v>102.959697732997</v>
      </c>
      <c r="F44" s="6">
        <v>1433.28</v>
      </c>
      <c r="G44" s="6">
        <f t="shared" si="2"/>
        <v>101.306191687871</v>
      </c>
      <c r="H44" s="6">
        <v>4.47</v>
      </c>
      <c r="I44" s="10">
        <f t="shared" si="3"/>
        <v>102.054794520548</v>
      </c>
      <c r="K44" s="12">
        <f t="shared" si="4"/>
        <v>0.0188053097345133</v>
      </c>
      <c r="L44" s="12">
        <f t="shared" si="5"/>
        <v>0.0257214554579674</v>
      </c>
      <c r="M44" s="12">
        <f t="shared" si="6"/>
        <v>0.0154447813642418</v>
      </c>
      <c r="N44" s="12">
        <f t="shared" si="7"/>
        <v>-0.00223214285714301</v>
      </c>
    </row>
    <row r="45" spans="1:14">
      <c r="A45" s="5">
        <v>40604</v>
      </c>
      <c r="B45" s="6">
        <v>1849.5</v>
      </c>
      <c r="C45" s="6">
        <f t="shared" si="0"/>
        <v>104.580152671756</v>
      </c>
      <c r="D45" s="6">
        <v>819</v>
      </c>
      <c r="E45" s="6">
        <f t="shared" si="1"/>
        <v>103.148614609572</v>
      </c>
      <c r="F45" s="6">
        <v>1434.5</v>
      </c>
      <c r="G45" s="6">
        <f t="shared" si="2"/>
        <v>101.392422957308</v>
      </c>
      <c r="H45" s="6">
        <v>4.48</v>
      </c>
      <c r="I45" s="10">
        <f t="shared" si="3"/>
        <v>102.283105022831</v>
      </c>
      <c r="K45" s="12">
        <f t="shared" si="4"/>
        <v>0.00407166123778502</v>
      </c>
      <c r="L45" s="12">
        <f t="shared" si="5"/>
        <v>0.0018348623853211</v>
      </c>
      <c r="M45" s="12">
        <f t="shared" si="6"/>
        <v>0.000851194463049807</v>
      </c>
      <c r="N45" s="12">
        <f t="shared" si="7"/>
        <v>0.00223713646532454</v>
      </c>
    </row>
    <row r="46" spans="1:14">
      <c r="A46" s="5">
        <v>40605</v>
      </c>
      <c r="B46" s="6">
        <v>1827.5</v>
      </c>
      <c r="C46" s="6">
        <f t="shared" si="0"/>
        <v>103.336160588069</v>
      </c>
      <c r="D46" s="6">
        <v>814</v>
      </c>
      <c r="E46" s="6">
        <f t="shared" si="1"/>
        <v>102.518891687657</v>
      </c>
      <c r="F46" s="6">
        <v>1416</v>
      </c>
      <c r="G46" s="6">
        <f t="shared" si="2"/>
        <v>100.08481764207</v>
      </c>
      <c r="H46" s="6">
        <v>4.49</v>
      </c>
      <c r="I46" s="10">
        <f t="shared" si="3"/>
        <v>102.511415525114</v>
      </c>
      <c r="K46" s="12">
        <f t="shared" si="4"/>
        <v>-0.0118951067856177</v>
      </c>
      <c r="L46" s="12">
        <f t="shared" si="5"/>
        <v>-0.0061050061050061</v>
      </c>
      <c r="M46" s="12">
        <f t="shared" si="6"/>
        <v>-0.0128964796096201</v>
      </c>
      <c r="N46" s="12">
        <f t="shared" si="7"/>
        <v>0.00223214285714281</v>
      </c>
    </row>
    <row r="47" spans="1:14">
      <c r="A47" s="5">
        <v>40606</v>
      </c>
      <c r="B47" s="6">
        <v>1842.5</v>
      </c>
      <c r="C47" s="6">
        <f t="shared" si="0"/>
        <v>104.184337008764</v>
      </c>
      <c r="D47" s="6">
        <v>811.5</v>
      </c>
      <c r="E47" s="6">
        <f t="shared" si="1"/>
        <v>102.2040302267</v>
      </c>
      <c r="F47" s="6">
        <v>1430.9</v>
      </c>
      <c r="G47" s="6">
        <f t="shared" si="2"/>
        <v>101.1379700311</v>
      </c>
      <c r="H47" s="6">
        <v>4.48</v>
      </c>
      <c r="I47" s="10">
        <f t="shared" si="3"/>
        <v>102.283105022831</v>
      </c>
      <c r="K47" s="12">
        <f t="shared" si="4"/>
        <v>0.00820793433652531</v>
      </c>
      <c r="L47" s="12">
        <f t="shared" si="5"/>
        <v>-0.00307125307125307</v>
      </c>
      <c r="M47" s="12">
        <f t="shared" si="6"/>
        <v>0.0105225988700566</v>
      </c>
      <c r="N47" s="12">
        <f t="shared" si="7"/>
        <v>-0.00222717149220485</v>
      </c>
    </row>
    <row r="48" spans="1:14">
      <c r="A48" s="5">
        <v>40609</v>
      </c>
      <c r="B48" s="6">
        <v>1820.5</v>
      </c>
      <c r="C48" s="6">
        <f t="shared" si="0"/>
        <v>102.940344925078</v>
      </c>
      <c r="D48" s="6">
        <v>788.5</v>
      </c>
      <c r="E48" s="6">
        <f t="shared" si="1"/>
        <v>99.3073047858942</v>
      </c>
      <c r="F48" s="6">
        <v>1432.05</v>
      </c>
      <c r="G48" s="6">
        <f t="shared" si="2"/>
        <v>101.21925360475</v>
      </c>
      <c r="H48" s="6">
        <v>4.3</v>
      </c>
      <c r="I48" s="10">
        <f t="shared" si="3"/>
        <v>98.1735159817352</v>
      </c>
      <c r="K48" s="12">
        <f t="shared" si="4"/>
        <v>-0.0119402985074627</v>
      </c>
      <c r="L48" s="12">
        <f t="shared" si="5"/>
        <v>-0.0283425754775108</v>
      </c>
      <c r="M48" s="12">
        <f t="shared" si="6"/>
        <v>0.000803689985323827</v>
      </c>
      <c r="N48" s="12">
        <f t="shared" si="7"/>
        <v>-0.0401785714285716</v>
      </c>
    </row>
    <row r="49" spans="1:14">
      <c r="A49" s="5">
        <v>40610</v>
      </c>
      <c r="B49" s="6">
        <v>1806</v>
      </c>
      <c r="C49" s="6">
        <f t="shared" si="0"/>
        <v>102.120441051739</v>
      </c>
      <c r="D49" s="6">
        <v>791</v>
      </c>
      <c r="E49" s="6">
        <f t="shared" si="1"/>
        <v>99.6221662468514</v>
      </c>
      <c r="F49" s="6">
        <v>1428.95</v>
      </c>
      <c r="G49" s="6">
        <f t="shared" si="2"/>
        <v>101.000141362737</v>
      </c>
      <c r="H49" s="6">
        <v>4.32</v>
      </c>
      <c r="I49" s="10">
        <f t="shared" si="3"/>
        <v>98.6301369863014</v>
      </c>
      <c r="K49" s="12">
        <f t="shared" si="4"/>
        <v>-0.00796484482285087</v>
      </c>
      <c r="L49" s="12">
        <f t="shared" si="5"/>
        <v>0.00317057704502219</v>
      </c>
      <c r="M49" s="12">
        <f t="shared" si="6"/>
        <v>-0.00216472888516456</v>
      </c>
      <c r="N49" s="12">
        <f t="shared" si="7"/>
        <v>0.00465116279069778</v>
      </c>
    </row>
    <row r="50" spans="1:14">
      <c r="A50" s="5">
        <v>40611</v>
      </c>
      <c r="B50" s="6">
        <v>1802.5</v>
      </c>
      <c r="C50" s="6">
        <f t="shared" si="0"/>
        <v>101.922533220243</v>
      </c>
      <c r="D50" s="6">
        <v>781</v>
      </c>
      <c r="E50" s="6">
        <f t="shared" si="1"/>
        <v>98.3627204030227</v>
      </c>
      <c r="F50" s="6">
        <v>1430.97</v>
      </c>
      <c r="G50" s="6">
        <f t="shared" si="2"/>
        <v>101.142917726887</v>
      </c>
      <c r="H50" s="6">
        <v>4.2</v>
      </c>
      <c r="I50" s="10">
        <f t="shared" si="3"/>
        <v>95.8904109589041</v>
      </c>
      <c r="K50" s="12">
        <f t="shared" si="4"/>
        <v>-0.00193798449612403</v>
      </c>
      <c r="L50" s="12">
        <f t="shared" si="5"/>
        <v>-0.0126422250316056</v>
      </c>
      <c r="M50" s="12">
        <f t="shared" si="6"/>
        <v>0.00141362538927183</v>
      </c>
      <c r="N50" s="12">
        <f t="shared" si="7"/>
        <v>-0.0277777777777778</v>
      </c>
    </row>
    <row r="51" spans="1:14">
      <c r="A51" s="5">
        <v>40612</v>
      </c>
      <c r="B51" s="6">
        <v>1764.5</v>
      </c>
      <c r="C51" s="6">
        <f t="shared" si="0"/>
        <v>99.7738196211479</v>
      </c>
      <c r="D51" s="6">
        <v>768</v>
      </c>
      <c r="E51" s="6">
        <f t="shared" si="1"/>
        <v>96.7254408060453</v>
      </c>
      <c r="F51" s="6">
        <v>1411.8</v>
      </c>
      <c r="G51" s="6">
        <f t="shared" si="2"/>
        <v>99.7879558948261</v>
      </c>
      <c r="H51" s="6">
        <v>4.16</v>
      </c>
      <c r="I51" s="10">
        <f t="shared" si="3"/>
        <v>94.9771689497717</v>
      </c>
      <c r="K51" s="12">
        <f t="shared" si="4"/>
        <v>-0.0210818307905687</v>
      </c>
      <c r="L51" s="12">
        <f t="shared" si="5"/>
        <v>-0.0166453265044814</v>
      </c>
      <c r="M51" s="12">
        <f t="shared" si="6"/>
        <v>-0.0133965072643033</v>
      </c>
      <c r="N51" s="12">
        <f t="shared" si="7"/>
        <v>-0.00952380952380953</v>
      </c>
    </row>
    <row r="52" spans="1:14">
      <c r="A52" s="5">
        <v>40613</v>
      </c>
      <c r="B52" s="6">
        <v>1781</v>
      </c>
      <c r="C52" s="6">
        <f t="shared" si="0"/>
        <v>100.706813683913</v>
      </c>
      <c r="D52" s="6">
        <v>760.5</v>
      </c>
      <c r="E52" s="6">
        <f t="shared" si="1"/>
        <v>95.7808564231738</v>
      </c>
      <c r="F52" s="6">
        <v>1417.45</v>
      </c>
      <c r="G52" s="6">
        <f t="shared" si="2"/>
        <v>100.187305626237</v>
      </c>
      <c r="H52" s="6">
        <v>4.16</v>
      </c>
      <c r="I52" s="10">
        <f t="shared" si="3"/>
        <v>94.9771689497717</v>
      </c>
      <c r="K52" s="12">
        <f t="shared" si="4"/>
        <v>0.00935109096061207</v>
      </c>
      <c r="L52" s="12">
        <f t="shared" si="5"/>
        <v>-0.009765625</v>
      </c>
      <c r="M52" s="12">
        <f t="shared" si="6"/>
        <v>0.0040019832837513</v>
      </c>
      <c r="N52" s="12">
        <f t="shared" si="7"/>
        <v>0</v>
      </c>
    </row>
    <row r="53" spans="1:14">
      <c r="A53" s="5">
        <v>40616</v>
      </c>
      <c r="B53" s="6">
        <v>1756</v>
      </c>
      <c r="C53" s="6">
        <f t="shared" si="0"/>
        <v>99.2931863160871</v>
      </c>
      <c r="D53" s="6">
        <v>745.5</v>
      </c>
      <c r="E53" s="6">
        <f t="shared" si="1"/>
        <v>93.8916876574307</v>
      </c>
      <c r="F53" s="6">
        <v>1426.4</v>
      </c>
      <c r="G53" s="6">
        <f t="shared" si="2"/>
        <v>100.819903873339</v>
      </c>
      <c r="H53" s="6">
        <v>4.16</v>
      </c>
      <c r="I53" s="10">
        <f t="shared" si="3"/>
        <v>94.9771689497717</v>
      </c>
      <c r="K53" s="12">
        <f t="shared" si="4"/>
        <v>-0.0140370578326783</v>
      </c>
      <c r="L53" s="12">
        <f t="shared" si="5"/>
        <v>-0.019723865877712</v>
      </c>
      <c r="M53" s="12">
        <f t="shared" si="6"/>
        <v>0.0063141557021412</v>
      </c>
      <c r="N53" s="12">
        <f t="shared" si="7"/>
        <v>0</v>
      </c>
    </row>
    <row r="54" spans="1:14">
      <c r="A54" s="5">
        <v>40617</v>
      </c>
      <c r="B54" s="6">
        <v>1701</v>
      </c>
      <c r="C54" s="6">
        <f t="shared" si="0"/>
        <v>96.1832061068702</v>
      </c>
      <c r="D54" s="6">
        <v>705.5</v>
      </c>
      <c r="E54" s="6">
        <f t="shared" si="1"/>
        <v>88.8539042821159</v>
      </c>
      <c r="F54" s="6">
        <v>1395.7</v>
      </c>
      <c r="G54" s="6">
        <f t="shared" si="2"/>
        <v>98.6499858637263</v>
      </c>
      <c r="H54" s="6">
        <v>4.13</v>
      </c>
      <c r="I54" s="10">
        <f t="shared" si="3"/>
        <v>94.2922374429224</v>
      </c>
      <c r="K54" s="12">
        <f t="shared" si="4"/>
        <v>-0.0313211845102506</v>
      </c>
      <c r="L54" s="12">
        <f t="shared" si="5"/>
        <v>-0.0536552649228706</v>
      </c>
      <c r="M54" s="12">
        <f t="shared" si="6"/>
        <v>-0.0215227145260797</v>
      </c>
      <c r="N54" s="12">
        <f t="shared" si="7"/>
        <v>-0.00721153846153852</v>
      </c>
    </row>
    <row r="55" spans="1:14">
      <c r="A55" s="5">
        <v>40618</v>
      </c>
      <c r="B55" s="6">
        <v>1694.5</v>
      </c>
      <c r="C55" s="6">
        <f t="shared" si="0"/>
        <v>95.8156629912355</v>
      </c>
      <c r="D55" s="6">
        <v>698.5</v>
      </c>
      <c r="E55" s="6">
        <f t="shared" si="1"/>
        <v>87.9722921914358</v>
      </c>
      <c r="F55" s="6">
        <v>1398.88</v>
      </c>
      <c r="G55" s="6">
        <f t="shared" si="2"/>
        <v>98.8747526152106</v>
      </c>
      <c r="H55" s="6">
        <v>4.2</v>
      </c>
      <c r="I55" s="10">
        <f t="shared" si="3"/>
        <v>95.8904109589041</v>
      </c>
      <c r="K55" s="12">
        <f t="shared" si="4"/>
        <v>-0.00382128159905938</v>
      </c>
      <c r="L55" s="12">
        <f t="shared" si="5"/>
        <v>-0.00992204110559887</v>
      </c>
      <c r="M55" s="12">
        <f t="shared" si="6"/>
        <v>0.00227842659597339</v>
      </c>
      <c r="N55" s="12">
        <f t="shared" si="7"/>
        <v>0.016949152542373</v>
      </c>
    </row>
    <row r="56" spans="1:14">
      <c r="A56" s="5">
        <v>40619</v>
      </c>
      <c r="B56" s="6">
        <v>1700.5</v>
      </c>
      <c r="C56" s="6">
        <f t="shared" si="0"/>
        <v>96.1549335595137</v>
      </c>
      <c r="D56" s="6">
        <v>709</v>
      </c>
      <c r="E56" s="6">
        <f t="shared" si="1"/>
        <v>89.2947103274559</v>
      </c>
      <c r="F56" s="6">
        <v>1403.72</v>
      </c>
      <c r="G56" s="6">
        <f t="shared" si="2"/>
        <v>99.2168504382245</v>
      </c>
      <c r="H56" s="6">
        <v>4.34</v>
      </c>
      <c r="I56" s="10">
        <f t="shared" si="3"/>
        <v>99.0867579908676</v>
      </c>
      <c r="K56" s="12">
        <f t="shared" si="4"/>
        <v>0.00354086751254057</v>
      </c>
      <c r="L56" s="12">
        <f t="shared" si="5"/>
        <v>0.0150322118826056</v>
      </c>
      <c r="M56" s="12">
        <f t="shared" si="6"/>
        <v>0.00345991078577142</v>
      </c>
      <c r="N56" s="12">
        <f t="shared" si="7"/>
        <v>0.0333333333333333</v>
      </c>
    </row>
    <row r="57" spans="1:14">
      <c r="A57" s="5">
        <v>40620</v>
      </c>
      <c r="B57" s="6">
        <v>1722</v>
      </c>
      <c r="C57" s="6">
        <f t="shared" si="0"/>
        <v>97.3706530958439</v>
      </c>
      <c r="D57" s="6">
        <v>731.5</v>
      </c>
      <c r="E57" s="6">
        <f t="shared" si="1"/>
        <v>92.1284634760705</v>
      </c>
      <c r="F57" s="6">
        <v>1418.9</v>
      </c>
      <c r="G57" s="6">
        <f t="shared" si="2"/>
        <v>100.289793610404</v>
      </c>
      <c r="H57" s="6">
        <v>4.31</v>
      </c>
      <c r="I57" s="10">
        <f t="shared" si="3"/>
        <v>98.4018264840183</v>
      </c>
      <c r="K57" s="12">
        <f t="shared" si="4"/>
        <v>0.0126433401940606</v>
      </c>
      <c r="L57" s="12">
        <f t="shared" si="5"/>
        <v>0.0317348377997179</v>
      </c>
      <c r="M57" s="12">
        <f t="shared" si="6"/>
        <v>0.0108141224745676</v>
      </c>
      <c r="N57" s="12">
        <f t="shared" si="7"/>
        <v>-0.00691244239631342</v>
      </c>
    </row>
    <row r="58" spans="1:14">
      <c r="A58" s="5">
        <v>40623</v>
      </c>
      <c r="B58" s="6">
        <v>1745.75</v>
      </c>
      <c r="C58" s="6">
        <f t="shared" si="0"/>
        <v>98.7135990952785</v>
      </c>
      <c r="D58" s="6">
        <v>747.25</v>
      </c>
      <c r="E58" s="6">
        <f t="shared" si="1"/>
        <v>94.1120906801008</v>
      </c>
      <c r="F58" s="6">
        <v>1427.68</v>
      </c>
      <c r="G58" s="6">
        <f t="shared" si="2"/>
        <v>100.91037602488</v>
      </c>
      <c r="H58" s="6">
        <v>4.26</v>
      </c>
      <c r="I58" s="10">
        <f t="shared" si="3"/>
        <v>97.2602739726027</v>
      </c>
      <c r="K58" s="12">
        <f t="shared" si="4"/>
        <v>0.0137921022067364</v>
      </c>
      <c r="L58" s="12">
        <f t="shared" si="5"/>
        <v>0.0215311004784689</v>
      </c>
      <c r="M58" s="12">
        <f t="shared" si="6"/>
        <v>0.00618789202903656</v>
      </c>
      <c r="N58" s="12">
        <f t="shared" si="7"/>
        <v>-0.0116009280742459</v>
      </c>
    </row>
    <row r="59" spans="1:14">
      <c r="A59" s="5">
        <v>40624</v>
      </c>
      <c r="B59" s="6">
        <v>1738.5</v>
      </c>
      <c r="C59" s="6">
        <f t="shared" si="0"/>
        <v>98.303647158609</v>
      </c>
      <c r="D59" s="6">
        <v>737</v>
      </c>
      <c r="E59" s="6">
        <f t="shared" si="1"/>
        <v>92.8211586901763</v>
      </c>
      <c r="F59" s="6">
        <v>1427.65</v>
      </c>
      <c r="G59" s="6">
        <f t="shared" si="2"/>
        <v>100.908255583828</v>
      </c>
      <c r="H59" s="6">
        <v>4.3</v>
      </c>
      <c r="I59" s="10">
        <f t="shared" si="3"/>
        <v>98.1735159817352</v>
      </c>
      <c r="K59" s="12">
        <f t="shared" si="4"/>
        <v>-0.00415294286123443</v>
      </c>
      <c r="L59" s="12">
        <f t="shared" si="5"/>
        <v>-0.013716962194714</v>
      </c>
      <c r="M59" s="12">
        <f t="shared" si="6"/>
        <v>-2.10131121819825e-5</v>
      </c>
      <c r="N59" s="12">
        <f t="shared" si="7"/>
        <v>0.00938967136150236</v>
      </c>
    </row>
    <row r="60" spans="1:14">
      <c r="A60" s="5">
        <v>40625</v>
      </c>
      <c r="B60" s="6">
        <v>1757.5</v>
      </c>
      <c r="C60" s="6">
        <f t="shared" si="0"/>
        <v>99.3780039581566</v>
      </c>
      <c r="D60" s="6">
        <v>749</v>
      </c>
      <c r="E60" s="6">
        <f t="shared" si="1"/>
        <v>94.3324937027708</v>
      </c>
      <c r="F60" s="6">
        <v>1437.4</v>
      </c>
      <c r="G60" s="6">
        <f t="shared" si="2"/>
        <v>101.597398925643</v>
      </c>
      <c r="H60" s="6">
        <v>4.41</v>
      </c>
      <c r="I60" s="10">
        <f t="shared" si="3"/>
        <v>100.684931506849</v>
      </c>
      <c r="K60" s="12">
        <f t="shared" si="4"/>
        <v>0.0109289617486339</v>
      </c>
      <c r="L60" s="12">
        <f t="shared" si="5"/>
        <v>0.0162822252374491</v>
      </c>
      <c r="M60" s="12">
        <f t="shared" si="6"/>
        <v>0.0068294049662032</v>
      </c>
      <c r="N60" s="12">
        <f t="shared" si="7"/>
        <v>0.0255813953488373</v>
      </c>
    </row>
    <row r="61" spans="1:14">
      <c r="A61" s="5">
        <v>40626</v>
      </c>
      <c r="B61" s="6">
        <v>1755.5</v>
      </c>
      <c r="C61" s="6">
        <f t="shared" si="0"/>
        <v>99.2649137687306</v>
      </c>
      <c r="D61" s="6">
        <v>751.5</v>
      </c>
      <c r="E61" s="6">
        <f t="shared" si="1"/>
        <v>94.647355163728</v>
      </c>
      <c r="F61" s="6">
        <v>1430.65</v>
      </c>
      <c r="G61" s="6">
        <f t="shared" si="2"/>
        <v>101.120299689002</v>
      </c>
      <c r="H61" s="6">
        <v>4.4</v>
      </c>
      <c r="I61" s="10">
        <f t="shared" si="3"/>
        <v>100.456621004566</v>
      </c>
      <c r="K61" s="12">
        <f t="shared" si="4"/>
        <v>-0.00113798008534851</v>
      </c>
      <c r="L61" s="12">
        <f t="shared" si="5"/>
        <v>0.00333778371161549</v>
      </c>
      <c r="M61" s="12">
        <f t="shared" si="6"/>
        <v>-0.00469597885070266</v>
      </c>
      <c r="N61" s="12">
        <f t="shared" si="7"/>
        <v>-0.00226757369614508</v>
      </c>
    </row>
    <row r="62" spans="1:14">
      <c r="A62" s="5">
        <v>40627</v>
      </c>
      <c r="B62" s="6">
        <v>1750</v>
      </c>
      <c r="C62" s="6">
        <f t="shared" si="0"/>
        <v>98.9539157478089</v>
      </c>
      <c r="D62" s="6">
        <v>750</v>
      </c>
      <c r="E62" s="6">
        <f t="shared" si="1"/>
        <v>94.4584382871537</v>
      </c>
      <c r="F62" s="6">
        <v>1429.74</v>
      </c>
      <c r="G62" s="6">
        <f t="shared" si="2"/>
        <v>101.055979643766</v>
      </c>
      <c r="H62" s="6">
        <v>4.39</v>
      </c>
      <c r="I62" s="10">
        <f t="shared" si="3"/>
        <v>100.228310502283</v>
      </c>
      <c r="K62" s="12">
        <f t="shared" si="4"/>
        <v>-0.00313301053830817</v>
      </c>
      <c r="L62" s="12">
        <f t="shared" si="5"/>
        <v>-0.00199600798403194</v>
      </c>
      <c r="M62" s="12">
        <f t="shared" si="6"/>
        <v>-0.0006360745115857</v>
      </c>
      <c r="N62" s="12">
        <f t="shared" si="7"/>
        <v>-0.00227272727272743</v>
      </c>
    </row>
    <row r="63" spans="1:14">
      <c r="A63" s="5">
        <v>40630</v>
      </c>
      <c r="B63" s="6">
        <v>1745.5</v>
      </c>
      <c r="C63" s="6">
        <f t="shared" si="0"/>
        <v>98.6994628216002</v>
      </c>
      <c r="D63" s="6">
        <v>745.5</v>
      </c>
      <c r="E63" s="6">
        <f t="shared" si="1"/>
        <v>93.8916876574307</v>
      </c>
      <c r="F63" s="6">
        <v>1420.4</v>
      </c>
      <c r="G63" s="6">
        <f t="shared" si="2"/>
        <v>100.395815662991</v>
      </c>
      <c r="H63" s="6">
        <v>4.32</v>
      </c>
      <c r="I63" s="10">
        <f t="shared" si="3"/>
        <v>98.6301369863014</v>
      </c>
      <c r="K63" s="12">
        <f t="shared" si="4"/>
        <v>-0.00257142857142857</v>
      </c>
      <c r="L63" s="12">
        <f t="shared" si="5"/>
        <v>-0.006</v>
      </c>
      <c r="M63" s="12">
        <f t="shared" si="6"/>
        <v>-0.00653265628715705</v>
      </c>
      <c r="N63" s="12">
        <f t="shared" si="7"/>
        <v>-0.0159453302961274</v>
      </c>
    </row>
    <row r="64" spans="1:14">
      <c r="A64" s="5">
        <v>40631</v>
      </c>
      <c r="B64" s="6">
        <v>1741</v>
      </c>
      <c r="C64" s="6">
        <f t="shared" si="0"/>
        <v>98.4450098953916</v>
      </c>
      <c r="D64" s="6">
        <v>754.5</v>
      </c>
      <c r="E64" s="6">
        <f t="shared" si="1"/>
        <v>95.0251889168766</v>
      </c>
      <c r="F64" s="6">
        <v>1418.5</v>
      </c>
      <c r="G64" s="6">
        <f t="shared" si="2"/>
        <v>100.261521063048</v>
      </c>
      <c r="H64" s="6">
        <v>4.34</v>
      </c>
      <c r="I64" s="10">
        <f t="shared" si="3"/>
        <v>99.0867579908676</v>
      </c>
      <c r="K64" s="12">
        <f t="shared" si="4"/>
        <v>-0.00257805786307648</v>
      </c>
      <c r="L64" s="12">
        <f t="shared" si="5"/>
        <v>0.0120724346076459</v>
      </c>
      <c r="M64" s="12">
        <f t="shared" si="6"/>
        <v>-0.00133765136581251</v>
      </c>
      <c r="N64" s="12">
        <f t="shared" si="7"/>
        <v>0.00462962962962953</v>
      </c>
    </row>
    <row r="65" spans="1:14">
      <c r="A65" s="5">
        <v>40632</v>
      </c>
      <c r="B65" s="6">
        <v>1769</v>
      </c>
      <c r="C65" s="6">
        <f t="shared" si="0"/>
        <v>100.028272547357</v>
      </c>
      <c r="D65" s="6">
        <v>753.5</v>
      </c>
      <c r="E65" s="6">
        <f t="shared" si="1"/>
        <v>94.8992443324937</v>
      </c>
      <c r="F65" s="6">
        <v>1423.02</v>
      </c>
      <c r="G65" s="6">
        <f t="shared" si="2"/>
        <v>100.581000848176</v>
      </c>
      <c r="H65" s="6">
        <v>4.25</v>
      </c>
      <c r="I65" s="10">
        <f t="shared" si="3"/>
        <v>97.0319634703196</v>
      </c>
      <c r="K65" s="12">
        <f t="shared" si="4"/>
        <v>0.016082711085583</v>
      </c>
      <c r="L65" s="12">
        <f t="shared" si="5"/>
        <v>-0.00132538104705103</v>
      </c>
      <c r="M65" s="12">
        <f t="shared" si="6"/>
        <v>0.00318646457525554</v>
      </c>
      <c r="N65" s="12">
        <f t="shared" si="7"/>
        <v>-0.0207373271889401</v>
      </c>
    </row>
    <row r="66" spans="1:14">
      <c r="A66" s="5">
        <v>40633</v>
      </c>
      <c r="B66" s="6">
        <v>1768</v>
      </c>
      <c r="C66" s="6">
        <f t="shared" si="0"/>
        <v>99.9717274526435</v>
      </c>
      <c r="D66" s="6">
        <v>764</v>
      </c>
      <c r="E66" s="6">
        <f t="shared" si="1"/>
        <v>96.2216624685139</v>
      </c>
      <c r="F66" s="6">
        <v>1432.3</v>
      </c>
      <c r="G66" s="6">
        <f t="shared" si="2"/>
        <v>101.236923946848</v>
      </c>
      <c r="H66" s="6">
        <v>4.27</v>
      </c>
      <c r="I66" s="10">
        <f t="shared" si="3"/>
        <v>97.4885844748858</v>
      </c>
      <c r="K66" s="12">
        <f t="shared" si="4"/>
        <v>-0.000565291124929339</v>
      </c>
      <c r="L66" s="12">
        <f t="shared" si="5"/>
        <v>0.0139349701393497</v>
      </c>
      <c r="M66" s="12">
        <f t="shared" si="6"/>
        <v>0.00652134193475845</v>
      </c>
      <c r="N66" s="12">
        <f t="shared" si="7"/>
        <v>0.00470588235294108</v>
      </c>
    </row>
    <row r="67" spans="1:14">
      <c r="A67" s="5">
        <v>40634</v>
      </c>
      <c r="B67" s="6">
        <v>1765</v>
      </c>
      <c r="C67" s="6">
        <f t="shared" si="0"/>
        <v>99.8020921685044</v>
      </c>
      <c r="D67" s="6">
        <v>774</v>
      </c>
      <c r="E67" s="6">
        <f t="shared" si="1"/>
        <v>97.4811083123426</v>
      </c>
      <c r="F67" s="6">
        <v>1428.8</v>
      </c>
      <c r="G67" s="6">
        <f t="shared" si="2"/>
        <v>100.989539157478</v>
      </c>
      <c r="H67" s="6">
        <v>4.24</v>
      </c>
      <c r="I67" s="10">
        <f t="shared" si="3"/>
        <v>96.8036529680365</v>
      </c>
      <c r="K67" s="12">
        <f t="shared" si="4"/>
        <v>-0.00169683257918552</v>
      </c>
      <c r="L67" s="12">
        <f t="shared" si="5"/>
        <v>0.0130890052356021</v>
      </c>
      <c r="M67" s="12">
        <f t="shared" si="6"/>
        <v>-0.00244362214619842</v>
      </c>
      <c r="N67" s="12">
        <f t="shared" si="7"/>
        <v>-0.00702576112412163</v>
      </c>
    </row>
    <row r="68" spans="1:14">
      <c r="A68" s="5">
        <v>40637</v>
      </c>
      <c r="B68" s="6">
        <v>1787</v>
      </c>
      <c r="C68" s="6">
        <f t="shared" si="0"/>
        <v>101.046084252191</v>
      </c>
      <c r="D68" s="6">
        <v>786</v>
      </c>
      <c r="E68" s="6">
        <f t="shared" si="1"/>
        <v>98.992443324937</v>
      </c>
      <c r="F68" s="6">
        <v>1433.95</v>
      </c>
      <c r="G68" s="6">
        <f t="shared" si="2"/>
        <v>101.353548204693</v>
      </c>
      <c r="H68" s="6">
        <v>4.22</v>
      </c>
      <c r="I68" s="10">
        <f t="shared" si="3"/>
        <v>96.3470319634703</v>
      </c>
      <c r="K68" s="12">
        <f t="shared" si="4"/>
        <v>0.0124645892351275</v>
      </c>
      <c r="L68" s="12">
        <f t="shared" si="5"/>
        <v>0.0155038759689922</v>
      </c>
      <c r="M68" s="12">
        <f t="shared" si="6"/>
        <v>0.0036044232922733</v>
      </c>
      <c r="N68" s="12">
        <f t="shared" si="7"/>
        <v>-0.00471698113207558</v>
      </c>
    </row>
    <row r="69" spans="1:14">
      <c r="A69" s="5">
        <v>40638</v>
      </c>
      <c r="B69" s="6">
        <v>1794.5</v>
      </c>
      <c r="C69" s="6">
        <f t="shared" ref="C69:C132" si="8">B69/1768.5*100</f>
        <v>101.470172462539</v>
      </c>
      <c r="D69" s="6">
        <v>788.5</v>
      </c>
      <c r="E69" s="6">
        <f t="shared" ref="E69:E132" si="9">D69/794*100</f>
        <v>99.3073047858942</v>
      </c>
      <c r="F69" s="6">
        <v>1455.73</v>
      </c>
      <c r="G69" s="6">
        <f t="shared" ref="G69:G132" si="10">F69/1414.8*100</f>
        <v>102.892988408256</v>
      </c>
      <c r="H69" s="6">
        <v>4.25</v>
      </c>
      <c r="I69" s="10">
        <f t="shared" ref="I69:I132" si="11">H69/4.38*100</f>
        <v>97.0319634703196</v>
      </c>
      <c r="K69" s="12">
        <f t="shared" ref="K69:K132" si="12">(B69-B68)/B68</f>
        <v>0.00419697817571349</v>
      </c>
      <c r="L69" s="12">
        <f t="shared" ref="L69:L132" si="13">(D69-D68)/D68</f>
        <v>0.00318066157760814</v>
      </c>
      <c r="M69" s="12">
        <f t="shared" ref="M69:M132" si="14">(F69-F68)/F68</f>
        <v>0.0151888141148575</v>
      </c>
      <c r="N69" s="12">
        <f t="shared" ref="N69:N132" si="15">(H69-H68)/H68</f>
        <v>0.00710900473933655</v>
      </c>
    </row>
    <row r="70" spans="1:14">
      <c r="A70" s="5">
        <v>40639</v>
      </c>
      <c r="B70" s="6">
        <v>1793.5</v>
      </c>
      <c r="C70" s="6">
        <f t="shared" si="8"/>
        <v>101.413627367826</v>
      </c>
      <c r="D70" s="6">
        <v>786</v>
      </c>
      <c r="E70" s="6">
        <f t="shared" si="9"/>
        <v>98.992443324937</v>
      </c>
      <c r="F70" s="6">
        <v>1459.7</v>
      </c>
      <c r="G70" s="6">
        <f t="shared" si="10"/>
        <v>103.173593440769</v>
      </c>
      <c r="H70" s="6">
        <v>4.35</v>
      </c>
      <c r="I70" s="10">
        <f t="shared" si="11"/>
        <v>99.3150684931507</v>
      </c>
      <c r="K70" s="12">
        <f t="shared" si="12"/>
        <v>-0.000557258289217052</v>
      </c>
      <c r="L70" s="12">
        <f t="shared" si="13"/>
        <v>-0.00317057704502219</v>
      </c>
      <c r="M70" s="12">
        <f t="shared" si="14"/>
        <v>0.00272715407390109</v>
      </c>
      <c r="N70" s="12">
        <f t="shared" si="15"/>
        <v>0.0235294117647058</v>
      </c>
    </row>
    <row r="71" spans="1:14">
      <c r="A71" s="5">
        <v>40640</v>
      </c>
      <c r="B71" s="6">
        <v>1785</v>
      </c>
      <c r="C71" s="6">
        <f t="shared" si="8"/>
        <v>100.932994062765</v>
      </c>
      <c r="D71" s="6">
        <v>776.5</v>
      </c>
      <c r="E71" s="6">
        <f t="shared" si="9"/>
        <v>97.7959697732997</v>
      </c>
      <c r="F71" s="6">
        <v>1458.07</v>
      </c>
      <c r="G71" s="6">
        <f t="shared" si="10"/>
        <v>103.058382810291</v>
      </c>
      <c r="H71" s="6">
        <v>4.38</v>
      </c>
      <c r="I71" s="10">
        <f t="shared" si="11"/>
        <v>100</v>
      </c>
      <c r="K71" s="12">
        <f t="shared" si="12"/>
        <v>-0.004739336492891</v>
      </c>
      <c r="L71" s="12">
        <f t="shared" si="13"/>
        <v>-0.0120865139949109</v>
      </c>
      <c r="M71" s="12">
        <f t="shared" si="14"/>
        <v>-0.00111666780845387</v>
      </c>
      <c r="N71" s="12">
        <f t="shared" si="15"/>
        <v>0.00689655172413799</v>
      </c>
    </row>
    <row r="72" spans="1:14">
      <c r="A72" s="5">
        <v>40641</v>
      </c>
      <c r="B72" s="6">
        <v>1813</v>
      </c>
      <c r="C72" s="6">
        <f t="shared" si="8"/>
        <v>102.51625671473</v>
      </c>
      <c r="D72" s="6">
        <v>796.5</v>
      </c>
      <c r="E72" s="6">
        <f t="shared" si="9"/>
        <v>100.314861460957</v>
      </c>
      <c r="F72" s="6">
        <v>1474.93</v>
      </c>
      <c r="G72" s="6">
        <f t="shared" si="10"/>
        <v>104.250070681368</v>
      </c>
      <c r="H72" s="6">
        <v>4.47</v>
      </c>
      <c r="I72" s="10">
        <f t="shared" si="11"/>
        <v>102.054794520548</v>
      </c>
      <c r="K72" s="12">
        <f t="shared" si="12"/>
        <v>0.0156862745098039</v>
      </c>
      <c r="L72" s="12">
        <f t="shared" si="13"/>
        <v>0.025756600128783</v>
      </c>
      <c r="M72" s="12">
        <f t="shared" si="14"/>
        <v>0.0115632308462558</v>
      </c>
      <c r="N72" s="12">
        <f t="shared" si="15"/>
        <v>0.0205479452054794</v>
      </c>
    </row>
    <row r="73" spans="1:14">
      <c r="A73" s="5">
        <v>40644</v>
      </c>
      <c r="B73" s="6">
        <v>1784</v>
      </c>
      <c r="C73" s="6">
        <f t="shared" si="8"/>
        <v>100.876448968052</v>
      </c>
      <c r="D73" s="6">
        <v>778</v>
      </c>
      <c r="E73" s="6">
        <f t="shared" si="9"/>
        <v>97.9848866498741</v>
      </c>
      <c r="F73" s="6">
        <v>1463.15</v>
      </c>
      <c r="G73" s="6">
        <f t="shared" si="10"/>
        <v>103.417444161719</v>
      </c>
      <c r="H73" s="6">
        <v>4.46</v>
      </c>
      <c r="I73" s="10">
        <f t="shared" si="11"/>
        <v>101.826484018265</v>
      </c>
      <c r="K73" s="12">
        <f t="shared" si="12"/>
        <v>-0.0159955874241589</v>
      </c>
      <c r="L73" s="12">
        <f t="shared" si="13"/>
        <v>-0.0232266164469554</v>
      </c>
      <c r="M73" s="12">
        <f t="shared" si="14"/>
        <v>-0.00798681971347791</v>
      </c>
      <c r="N73" s="12">
        <f t="shared" si="15"/>
        <v>-0.00223713646532434</v>
      </c>
    </row>
    <row r="74" spans="1:14">
      <c r="A74" s="5">
        <v>40645</v>
      </c>
      <c r="B74" s="6">
        <v>1770</v>
      </c>
      <c r="C74" s="6">
        <f t="shared" si="8"/>
        <v>100.08481764207</v>
      </c>
      <c r="D74" s="6">
        <v>761</v>
      </c>
      <c r="E74" s="6">
        <f t="shared" si="9"/>
        <v>95.8438287153652</v>
      </c>
      <c r="F74" s="6">
        <v>1453.1</v>
      </c>
      <c r="G74" s="6">
        <f t="shared" si="10"/>
        <v>102.707096409386</v>
      </c>
      <c r="H74" s="6">
        <v>4.36</v>
      </c>
      <c r="I74" s="10">
        <f t="shared" si="11"/>
        <v>99.5433789954338</v>
      </c>
      <c r="K74" s="12">
        <f t="shared" si="12"/>
        <v>-0.007847533632287</v>
      </c>
      <c r="L74" s="12">
        <f t="shared" si="13"/>
        <v>-0.0218508997429306</v>
      </c>
      <c r="M74" s="12">
        <f t="shared" si="14"/>
        <v>-0.00686874209752943</v>
      </c>
      <c r="N74" s="12">
        <f t="shared" si="15"/>
        <v>-0.022421524663677</v>
      </c>
    </row>
    <row r="75" spans="1:14">
      <c r="A75" s="5">
        <v>40646</v>
      </c>
      <c r="B75" s="6">
        <v>1776</v>
      </c>
      <c r="C75" s="6">
        <f t="shared" si="8"/>
        <v>100.424088210348</v>
      </c>
      <c r="D75" s="6">
        <v>765.5</v>
      </c>
      <c r="E75" s="6">
        <f t="shared" si="9"/>
        <v>96.4105793450882</v>
      </c>
      <c r="F75" s="6">
        <v>1457.3</v>
      </c>
      <c r="G75" s="6">
        <f t="shared" si="10"/>
        <v>103.00395815663</v>
      </c>
      <c r="H75" s="6">
        <v>4.3</v>
      </c>
      <c r="I75" s="10">
        <f t="shared" si="11"/>
        <v>98.1735159817352</v>
      </c>
      <c r="K75" s="12">
        <f t="shared" si="12"/>
        <v>0.00338983050847458</v>
      </c>
      <c r="L75" s="12">
        <f t="shared" si="13"/>
        <v>0.00591327201051248</v>
      </c>
      <c r="M75" s="12">
        <f t="shared" si="14"/>
        <v>0.00289037230748059</v>
      </c>
      <c r="N75" s="12">
        <f t="shared" si="15"/>
        <v>-0.0137614678899084</v>
      </c>
    </row>
    <row r="76" spans="1:14">
      <c r="A76" s="5">
        <v>40647</v>
      </c>
      <c r="B76" s="6">
        <v>1794.5</v>
      </c>
      <c r="C76" s="6">
        <f t="shared" si="8"/>
        <v>101.470172462539</v>
      </c>
      <c r="D76" s="6">
        <v>775.5</v>
      </c>
      <c r="E76" s="6">
        <f t="shared" si="9"/>
        <v>97.6700251889169</v>
      </c>
      <c r="F76" s="6">
        <v>1474.18</v>
      </c>
      <c r="G76" s="6">
        <f t="shared" si="10"/>
        <v>104.197059655075</v>
      </c>
      <c r="H76" s="6">
        <v>4.26</v>
      </c>
      <c r="I76" s="10">
        <f t="shared" si="11"/>
        <v>97.2602739726027</v>
      </c>
      <c r="K76" s="12">
        <f t="shared" si="12"/>
        <v>0.0104166666666667</v>
      </c>
      <c r="L76" s="12">
        <f t="shared" si="13"/>
        <v>0.0130633572828217</v>
      </c>
      <c r="M76" s="12">
        <f t="shared" si="14"/>
        <v>0.0115830645714679</v>
      </c>
      <c r="N76" s="12">
        <f t="shared" si="15"/>
        <v>-0.00930232558139536</v>
      </c>
    </row>
    <row r="77" spans="1:14">
      <c r="A77" s="5">
        <v>40648</v>
      </c>
      <c r="B77" s="6">
        <v>1789</v>
      </c>
      <c r="C77" s="6">
        <f t="shared" si="8"/>
        <v>101.159174441617</v>
      </c>
      <c r="D77" s="6">
        <v>765</v>
      </c>
      <c r="E77" s="6">
        <f t="shared" si="9"/>
        <v>96.3476070528967</v>
      </c>
      <c r="F77" s="6">
        <v>1486.7</v>
      </c>
      <c r="G77" s="6">
        <f t="shared" si="10"/>
        <v>105.081990387334</v>
      </c>
      <c r="H77" s="6">
        <v>4.26</v>
      </c>
      <c r="I77" s="10">
        <f t="shared" si="11"/>
        <v>97.2602739726027</v>
      </c>
      <c r="K77" s="12">
        <f t="shared" si="12"/>
        <v>-0.00306492059069379</v>
      </c>
      <c r="L77" s="12">
        <f t="shared" si="13"/>
        <v>-0.0135396518375242</v>
      </c>
      <c r="M77" s="12">
        <f t="shared" si="14"/>
        <v>0.00849285704595096</v>
      </c>
      <c r="N77" s="12">
        <f t="shared" si="15"/>
        <v>0</v>
      </c>
    </row>
    <row r="78" spans="1:14">
      <c r="A78" s="5">
        <v>40651</v>
      </c>
      <c r="B78" s="6">
        <v>1781.5</v>
      </c>
      <c r="C78" s="6">
        <f t="shared" si="8"/>
        <v>100.735086231269</v>
      </c>
      <c r="D78" s="6">
        <v>736</v>
      </c>
      <c r="E78" s="6">
        <f t="shared" si="9"/>
        <v>92.6952141057935</v>
      </c>
      <c r="F78" s="6">
        <v>1495.3</v>
      </c>
      <c r="G78" s="6">
        <f t="shared" si="10"/>
        <v>105.689850155499</v>
      </c>
      <c r="H78" s="6">
        <v>4.17</v>
      </c>
      <c r="I78" s="10">
        <f t="shared" si="11"/>
        <v>95.2054794520548</v>
      </c>
      <c r="K78" s="12">
        <f t="shared" si="12"/>
        <v>-0.00419228619340414</v>
      </c>
      <c r="L78" s="12">
        <f t="shared" si="13"/>
        <v>-0.0379084967320261</v>
      </c>
      <c r="M78" s="12">
        <f t="shared" si="14"/>
        <v>0.0057846236631465</v>
      </c>
      <c r="N78" s="12">
        <f t="shared" si="15"/>
        <v>-0.0211267605633803</v>
      </c>
    </row>
    <row r="79" spans="1:14">
      <c r="A79" s="5">
        <v>40652</v>
      </c>
      <c r="B79" s="6">
        <v>1773</v>
      </c>
      <c r="C79" s="6">
        <f t="shared" si="8"/>
        <v>100.254452926209</v>
      </c>
      <c r="D79" s="6">
        <v>732.5</v>
      </c>
      <c r="E79" s="6">
        <f t="shared" si="9"/>
        <v>92.2544080604534</v>
      </c>
      <c r="F79" s="6">
        <v>1496.32</v>
      </c>
      <c r="G79" s="6">
        <f t="shared" si="10"/>
        <v>105.761945151258</v>
      </c>
      <c r="H79" s="6">
        <v>4.23</v>
      </c>
      <c r="I79" s="10">
        <f t="shared" si="11"/>
        <v>96.5753424657534</v>
      </c>
      <c r="K79" s="12">
        <f t="shared" si="12"/>
        <v>-0.00477126017401067</v>
      </c>
      <c r="L79" s="12">
        <f t="shared" si="13"/>
        <v>-0.0047554347826087</v>
      </c>
      <c r="M79" s="12">
        <f t="shared" si="14"/>
        <v>0.000682137363739706</v>
      </c>
      <c r="N79" s="12">
        <f t="shared" si="15"/>
        <v>0.0143884892086332</v>
      </c>
    </row>
    <row r="80" spans="1:14">
      <c r="A80" s="5">
        <v>40653</v>
      </c>
      <c r="B80" s="6">
        <v>1803</v>
      </c>
      <c r="C80" s="6">
        <f t="shared" si="8"/>
        <v>101.9508057676</v>
      </c>
      <c r="D80" s="6">
        <v>759.5</v>
      </c>
      <c r="E80" s="6">
        <f t="shared" si="9"/>
        <v>95.6549118387909</v>
      </c>
      <c r="F80" s="6">
        <v>1502.55</v>
      </c>
      <c r="G80" s="6">
        <f t="shared" si="10"/>
        <v>106.202290076336</v>
      </c>
      <c r="H80" s="6">
        <v>4.33</v>
      </c>
      <c r="I80" s="10">
        <f t="shared" si="11"/>
        <v>98.8584474885845</v>
      </c>
      <c r="K80" s="12">
        <f t="shared" si="12"/>
        <v>0.0169204737732657</v>
      </c>
      <c r="L80" s="12">
        <f t="shared" si="13"/>
        <v>0.0368600682593857</v>
      </c>
      <c r="M80" s="12">
        <f t="shared" si="14"/>
        <v>0.00416354790419163</v>
      </c>
      <c r="N80" s="12">
        <f t="shared" si="15"/>
        <v>0.0236406619385342</v>
      </c>
    </row>
    <row r="81" spans="1:14">
      <c r="A81" s="5">
        <v>40654</v>
      </c>
      <c r="B81" s="6">
        <v>1816</v>
      </c>
      <c r="C81" s="6">
        <f t="shared" si="8"/>
        <v>102.685891998869</v>
      </c>
      <c r="D81" s="6">
        <v>770</v>
      </c>
      <c r="E81" s="6">
        <f t="shared" si="9"/>
        <v>96.9773299748111</v>
      </c>
      <c r="F81" s="6">
        <v>1506.25</v>
      </c>
      <c r="G81" s="6">
        <f t="shared" si="10"/>
        <v>106.463811139384</v>
      </c>
      <c r="H81" s="6">
        <v>4.39</v>
      </c>
      <c r="I81" s="10">
        <f t="shared" si="11"/>
        <v>100.228310502283</v>
      </c>
      <c r="K81" s="12">
        <f t="shared" si="12"/>
        <v>0.007210205213533</v>
      </c>
      <c r="L81" s="12">
        <f t="shared" si="13"/>
        <v>0.0138248847926267</v>
      </c>
      <c r="M81" s="12">
        <f t="shared" si="14"/>
        <v>0.00246248044990186</v>
      </c>
      <c r="N81" s="12">
        <f t="shared" si="15"/>
        <v>0.0138568129330253</v>
      </c>
    </row>
    <row r="82" spans="1:14">
      <c r="A82" s="5">
        <v>40655</v>
      </c>
      <c r="B82" s="6">
        <v>1822.5</v>
      </c>
      <c r="C82" s="6">
        <f t="shared" si="8"/>
        <v>103.053435114504</v>
      </c>
      <c r="D82" s="6">
        <v>767.5</v>
      </c>
      <c r="E82" s="6">
        <f t="shared" si="9"/>
        <v>96.6624685138539</v>
      </c>
      <c r="F82" s="6">
        <v>1506.85</v>
      </c>
      <c r="G82" s="6">
        <f t="shared" si="10"/>
        <v>106.506219960418</v>
      </c>
      <c r="H82" s="6">
        <v>4.39</v>
      </c>
      <c r="I82" s="10">
        <f t="shared" si="11"/>
        <v>100.228310502283</v>
      </c>
      <c r="K82" s="12">
        <f t="shared" si="12"/>
        <v>0.00357929515418502</v>
      </c>
      <c r="L82" s="12">
        <f t="shared" si="13"/>
        <v>-0.00324675324675325</v>
      </c>
      <c r="M82" s="12">
        <f t="shared" si="14"/>
        <v>0.000398340248962595</v>
      </c>
      <c r="N82" s="12">
        <f t="shared" si="15"/>
        <v>0</v>
      </c>
    </row>
    <row r="83" spans="1:14">
      <c r="A83" s="5">
        <v>40658</v>
      </c>
      <c r="B83" s="6">
        <v>1825.5</v>
      </c>
      <c r="C83" s="6">
        <f t="shared" si="8"/>
        <v>103.223070398643</v>
      </c>
      <c r="D83" s="6">
        <v>761</v>
      </c>
      <c r="E83" s="6">
        <f t="shared" si="9"/>
        <v>95.8438287153652</v>
      </c>
      <c r="F83" s="6">
        <v>1507.23</v>
      </c>
      <c r="G83" s="6">
        <f t="shared" si="10"/>
        <v>106.533078880407</v>
      </c>
      <c r="H83" s="6">
        <v>4.39</v>
      </c>
      <c r="I83" s="10">
        <f t="shared" si="11"/>
        <v>100.228310502283</v>
      </c>
      <c r="K83" s="12">
        <f t="shared" si="12"/>
        <v>0.00164609053497942</v>
      </c>
      <c r="L83" s="12">
        <f t="shared" si="13"/>
        <v>-0.00846905537459283</v>
      </c>
      <c r="M83" s="12">
        <f t="shared" si="14"/>
        <v>0.000252181703553844</v>
      </c>
      <c r="N83" s="12">
        <f t="shared" si="15"/>
        <v>0</v>
      </c>
    </row>
    <row r="84" spans="1:14">
      <c r="A84" s="5">
        <v>40659</v>
      </c>
      <c r="B84" s="6">
        <v>1805</v>
      </c>
      <c r="C84" s="6">
        <f t="shared" si="8"/>
        <v>102.063895957026</v>
      </c>
      <c r="D84" s="6">
        <v>752.5</v>
      </c>
      <c r="E84" s="6">
        <f t="shared" si="9"/>
        <v>94.7732997481108</v>
      </c>
      <c r="F84" s="6">
        <v>1506.3</v>
      </c>
      <c r="G84" s="6">
        <f t="shared" si="10"/>
        <v>106.467345207803</v>
      </c>
      <c r="H84" s="6">
        <v>4.32</v>
      </c>
      <c r="I84" s="10">
        <f t="shared" si="11"/>
        <v>98.6301369863014</v>
      </c>
      <c r="K84" s="12">
        <f t="shared" si="12"/>
        <v>-0.0112298000547795</v>
      </c>
      <c r="L84" s="12">
        <f t="shared" si="13"/>
        <v>-0.0111695137976347</v>
      </c>
      <c r="M84" s="12">
        <f t="shared" si="14"/>
        <v>-0.000617025934993374</v>
      </c>
      <c r="N84" s="12">
        <f t="shared" si="15"/>
        <v>-0.0159453302961274</v>
      </c>
    </row>
    <row r="85" spans="1:14">
      <c r="A85" s="5">
        <v>40660</v>
      </c>
      <c r="B85" s="6">
        <v>1824.93</v>
      </c>
      <c r="C85" s="6">
        <f t="shared" si="8"/>
        <v>103.190839694657</v>
      </c>
      <c r="D85" s="6">
        <v>766.9</v>
      </c>
      <c r="E85" s="6">
        <f t="shared" si="9"/>
        <v>96.5869017632242</v>
      </c>
      <c r="F85" s="6">
        <v>1527.35</v>
      </c>
      <c r="G85" s="6">
        <f t="shared" si="10"/>
        <v>107.95518801244</v>
      </c>
      <c r="H85" s="6">
        <v>4.22</v>
      </c>
      <c r="I85" s="10">
        <f t="shared" si="11"/>
        <v>96.3470319634703</v>
      </c>
      <c r="K85" s="12">
        <f t="shared" si="12"/>
        <v>0.0110415512465374</v>
      </c>
      <c r="L85" s="12">
        <f t="shared" si="13"/>
        <v>0.0191362126245847</v>
      </c>
      <c r="M85" s="12">
        <f t="shared" si="14"/>
        <v>0.0139746398459802</v>
      </c>
      <c r="N85" s="12">
        <f t="shared" si="15"/>
        <v>-0.0231481481481483</v>
      </c>
    </row>
    <row r="86" spans="1:14">
      <c r="A86" s="5">
        <v>40661</v>
      </c>
      <c r="B86" s="6">
        <v>1839.65</v>
      </c>
      <c r="C86" s="6">
        <f t="shared" si="8"/>
        <v>104.023183488832</v>
      </c>
      <c r="D86" s="6">
        <v>775.05</v>
      </c>
      <c r="E86" s="6">
        <f t="shared" si="9"/>
        <v>97.6133501259446</v>
      </c>
      <c r="F86" s="6">
        <v>1536.2</v>
      </c>
      <c r="G86" s="6">
        <f t="shared" si="10"/>
        <v>108.580718122703</v>
      </c>
      <c r="H86" s="6">
        <v>4.22</v>
      </c>
      <c r="I86" s="10">
        <f t="shared" si="11"/>
        <v>96.3470319634703</v>
      </c>
      <c r="K86" s="12">
        <f t="shared" si="12"/>
        <v>0.00806606280788854</v>
      </c>
      <c r="L86" s="12">
        <f t="shared" si="13"/>
        <v>0.0106272004172643</v>
      </c>
      <c r="M86" s="12">
        <f t="shared" si="14"/>
        <v>0.00579434969064074</v>
      </c>
      <c r="N86" s="12">
        <f t="shared" si="15"/>
        <v>0</v>
      </c>
    </row>
    <row r="87" spans="1:14">
      <c r="A87" s="5">
        <v>40662</v>
      </c>
      <c r="B87" s="6">
        <v>1873</v>
      </c>
      <c r="C87" s="6">
        <f t="shared" si="8"/>
        <v>105.908962397512</v>
      </c>
      <c r="D87" s="6">
        <v>794</v>
      </c>
      <c r="E87" s="6">
        <f t="shared" si="9"/>
        <v>100</v>
      </c>
      <c r="F87" s="6">
        <v>1563.7</v>
      </c>
      <c r="G87" s="6">
        <f t="shared" si="10"/>
        <v>110.524455753463</v>
      </c>
      <c r="H87" s="6">
        <v>4.22</v>
      </c>
      <c r="I87" s="10">
        <f t="shared" si="11"/>
        <v>96.3470319634703</v>
      </c>
      <c r="K87" s="12">
        <f t="shared" si="12"/>
        <v>0.0181284483461528</v>
      </c>
      <c r="L87" s="12">
        <f t="shared" si="13"/>
        <v>0.0244500354815819</v>
      </c>
      <c r="M87" s="12">
        <f t="shared" si="14"/>
        <v>0.0179013149329514</v>
      </c>
      <c r="N87" s="12">
        <f t="shared" si="15"/>
        <v>0</v>
      </c>
    </row>
    <row r="88" spans="1:14">
      <c r="A88" s="5">
        <v>40665</v>
      </c>
      <c r="B88" s="6">
        <v>1859.28</v>
      </c>
      <c r="C88" s="6">
        <f t="shared" si="8"/>
        <v>105.133163698049</v>
      </c>
      <c r="D88" s="6">
        <v>772.43</v>
      </c>
      <c r="E88" s="6">
        <f t="shared" si="9"/>
        <v>97.2833753148615</v>
      </c>
      <c r="F88" s="6">
        <v>1545.35</v>
      </c>
      <c r="G88" s="6">
        <f t="shared" si="10"/>
        <v>109.227452643483</v>
      </c>
      <c r="H88" s="6">
        <v>4.22</v>
      </c>
      <c r="I88" s="10">
        <f t="shared" si="11"/>
        <v>96.3470319634703</v>
      </c>
      <c r="K88" s="12">
        <f t="shared" si="12"/>
        <v>-0.00732514682327818</v>
      </c>
      <c r="L88" s="12">
        <f t="shared" si="13"/>
        <v>-0.0271662468513855</v>
      </c>
      <c r="M88" s="12">
        <f t="shared" si="14"/>
        <v>-0.0117349875295774</v>
      </c>
      <c r="N88" s="12">
        <f t="shared" si="15"/>
        <v>0</v>
      </c>
    </row>
    <row r="89" spans="1:14">
      <c r="A89" s="5">
        <v>40666</v>
      </c>
      <c r="B89" s="6">
        <v>1853.98</v>
      </c>
      <c r="C89" s="6">
        <f t="shared" si="8"/>
        <v>104.83347469607</v>
      </c>
      <c r="D89" s="6">
        <v>773.52</v>
      </c>
      <c r="E89" s="6">
        <f t="shared" si="9"/>
        <v>97.4206549118388</v>
      </c>
      <c r="F89" s="6">
        <v>1535.97</v>
      </c>
      <c r="G89" s="6">
        <f t="shared" si="10"/>
        <v>108.564461407973</v>
      </c>
      <c r="H89" s="6">
        <v>4.23</v>
      </c>
      <c r="I89" s="10">
        <f t="shared" si="11"/>
        <v>96.5753424657534</v>
      </c>
      <c r="K89" s="12">
        <f t="shared" si="12"/>
        <v>-0.00285056581042121</v>
      </c>
      <c r="L89" s="12">
        <f t="shared" si="13"/>
        <v>0.0014111311057313</v>
      </c>
      <c r="M89" s="12">
        <f t="shared" si="14"/>
        <v>-0.00606982237033674</v>
      </c>
      <c r="N89" s="12">
        <f t="shared" si="15"/>
        <v>0.00236966824644566</v>
      </c>
    </row>
    <row r="90" spans="1:14">
      <c r="A90" s="5">
        <v>40667</v>
      </c>
      <c r="B90" s="6">
        <v>1823.65</v>
      </c>
      <c r="C90" s="6">
        <f t="shared" si="8"/>
        <v>103.118461973424</v>
      </c>
      <c r="D90" s="6">
        <v>747.77</v>
      </c>
      <c r="E90" s="6">
        <f t="shared" si="9"/>
        <v>94.1775818639798</v>
      </c>
      <c r="F90" s="6">
        <v>1516.32</v>
      </c>
      <c r="G90" s="6">
        <f t="shared" si="10"/>
        <v>107.175572519084</v>
      </c>
      <c r="H90" s="6">
        <v>4.13</v>
      </c>
      <c r="I90" s="10">
        <f t="shared" si="11"/>
        <v>94.2922374429224</v>
      </c>
      <c r="K90" s="12">
        <f t="shared" si="12"/>
        <v>-0.0163593997777753</v>
      </c>
      <c r="L90" s="12">
        <f t="shared" si="13"/>
        <v>-0.0332893784258972</v>
      </c>
      <c r="M90" s="12">
        <f t="shared" si="14"/>
        <v>-0.0127932186175512</v>
      </c>
      <c r="N90" s="12">
        <f t="shared" si="15"/>
        <v>-0.0236406619385344</v>
      </c>
    </row>
    <row r="91" spans="1:14">
      <c r="A91" s="5">
        <v>40668</v>
      </c>
      <c r="B91" s="6">
        <v>1764</v>
      </c>
      <c r="C91" s="6">
        <f t="shared" si="8"/>
        <v>99.7455470737914</v>
      </c>
      <c r="D91" s="6">
        <v>713</v>
      </c>
      <c r="E91" s="6">
        <f t="shared" si="9"/>
        <v>89.7984886649874</v>
      </c>
      <c r="F91" s="6">
        <v>1474.3</v>
      </c>
      <c r="G91" s="6">
        <f t="shared" si="10"/>
        <v>104.205541419282</v>
      </c>
      <c r="H91" s="6">
        <v>3.99</v>
      </c>
      <c r="I91" s="10">
        <f t="shared" si="11"/>
        <v>91.0958904109589</v>
      </c>
      <c r="K91" s="12">
        <f t="shared" si="12"/>
        <v>-0.0327091272996464</v>
      </c>
      <c r="L91" s="12">
        <f t="shared" si="13"/>
        <v>-0.0464982548109713</v>
      </c>
      <c r="M91" s="12">
        <f t="shared" si="14"/>
        <v>-0.0277118286377546</v>
      </c>
      <c r="N91" s="12">
        <f t="shared" si="15"/>
        <v>-0.0338983050847457</v>
      </c>
    </row>
    <row r="92" spans="1:14">
      <c r="A92" s="5">
        <v>40669</v>
      </c>
      <c r="B92" s="6">
        <v>1784.73</v>
      </c>
      <c r="C92" s="6">
        <f t="shared" si="8"/>
        <v>100.917726887193</v>
      </c>
      <c r="D92" s="6">
        <v>720.75</v>
      </c>
      <c r="E92" s="6">
        <f t="shared" si="9"/>
        <v>90.7745591939547</v>
      </c>
      <c r="F92" s="6">
        <v>1495.6</v>
      </c>
      <c r="G92" s="6">
        <f t="shared" si="10"/>
        <v>105.711054566016</v>
      </c>
      <c r="H92" s="6">
        <v>4</v>
      </c>
      <c r="I92" s="10">
        <f t="shared" si="11"/>
        <v>91.324200913242</v>
      </c>
      <c r="K92" s="12">
        <f t="shared" si="12"/>
        <v>0.0117517006802721</v>
      </c>
      <c r="L92" s="12">
        <f t="shared" si="13"/>
        <v>0.0108695652173913</v>
      </c>
      <c r="M92" s="12">
        <f t="shared" si="14"/>
        <v>0.014447534423116</v>
      </c>
      <c r="N92" s="12">
        <f t="shared" si="15"/>
        <v>0.00250626566416035</v>
      </c>
    </row>
    <row r="93" spans="1:14">
      <c r="A93" s="5">
        <v>40672</v>
      </c>
      <c r="B93" s="6">
        <v>1795.5</v>
      </c>
      <c r="C93" s="6">
        <f t="shared" si="8"/>
        <v>101.526717557252</v>
      </c>
      <c r="D93" s="6">
        <v>729.5</v>
      </c>
      <c r="E93" s="6">
        <f t="shared" si="9"/>
        <v>91.8765743073048</v>
      </c>
      <c r="F93" s="6">
        <v>1513.75</v>
      </c>
      <c r="G93" s="6">
        <f t="shared" si="10"/>
        <v>106.993921402318</v>
      </c>
      <c r="H93" s="6">
        <v>4.02</v>
      </c>
      <c r="I93" s="10">
        <f t="shared" si="11"/>
        <v>91.7808219178082</v>
      </c>
      <c r="K93" s="12">
        <f t="shared" si="12"/>
        <v>0.00603452623085844</v>
      </c>
      <c r="L93" s="12">
        <f t="shared" si="13"/>
        <v>0.0121401318071453</v>
      </c>
      <c r="M93" s="12">
        <f t="shared" si="14"/>
        <v>0.0121355977534101</v>
      </c>
      <c r="N93" s="12">
        <f t="shared" si="15"/>
        <v>0.00499999999999989</v>
      </c>
    </row>
    <row r="94" spans="1:14">
      <c r="A94" s="5">
        <v>40673</v>
      </c>
      <c r="B94" s="6">
        <v>1795.9</v>
      </c>
      <c r="C94" s="6">
        <f t="shared" si="8"/>
        <v>101.549335595137</v>
      </c>
      <c r="D94" s="6">
        <v>729.13</v>
      </c>
      <c r="E94" s="6">
        <f t="shared" si="9"/>
        <v>91.8299748110831</v>
      </c>
      <c r="F94" s="6">
        <v>1516.28</v>
      </c>
      <c r="G94" s="6">
        <f t="shared" si="10"/>
        <v>107.172745264348</v>
      </c>
      <c r="H94" s="6">
        <v>4.03</v>
      </c>
      <c r="I94" s="10">
        <f t="shared" si="11"/>
        <v>92.0091324200913</v>
      </c>
      <c r="K94" s="12">
        <f t="shared" si="12"/>
        <v>0.000222779170147642</v>
      </c>
      <c r="L94" s="12">
        <f t="shared" si="13"/>
        <v>-0.0005071967100754</v>
      </c>
      <c r="M94" s="12">
        <f t="shared" si="14"/>
        <v>0.0016713459950454</v>
      </c>
      <c r="N94" s="12">
        <f t="shared" si="15"/>
        <v>0.00248756218905489</v>
      </c>
    </row>
    <row r="95" spans="1:14">
      <c r="A95" s="5">
        <v>40674</v>
      </c>
      <c r="B95" s="6">
        <v>1775.63</v>
      </c>
      <c r="C95" s="6">
        <f t="shared" si="8"/>
        <v>100.403166525304</v>
      </c>
      <c r="D95" s="6">
        <v>717.54</v>
      </c>
      <c r="E95" s="6">
        <f t="shared" si="9"/>
        <v>90.3702770780856</v>
      </c>
      <c r="F95" s="6">
        <v>1501.2</v>
      </c>
      <c r="G95" s="6">
        <f t="shared" si="10"/>
        <v>106.106870229008</v>
      </c>
      <c r="H95" s="6">
        <v>3.94</v>
      </c>
      <c r="I95" s="10">
        <f t="shared" si="11"/>
        <v>89.9543378995434</v>
      </c>
      <c r="K95" s="12">
        <f t="shared" si="12"/>
        <v>-0.0112868199788407</v>
      </c>
      <c r="L95" s="12">
        <f t="shared" si="13"/>
        <v>-0.0158956564672967</v>
      </c>
      <c r="M95" s="12">
        <f t="shared" si="14"/>
        <v>-0.00994539267153819</v>
      </c>
      <c r="N95" s="12">
        <f t="shared" si="15"/>
        <v>-0.022332506203474</v>
      </c>
    </row>
    <row r="96" spans="1:14">
      <c r="A96" s="5">
        <v>40675</v>
      </c>
      <c r="B96" s="6">
        <v>1770.75</v>
      </c>
      <c r="C96" s="6">
        <f t="shared" si="8"/>
        <v>100.127226463104</v>
      </c>
      <c r="D96" s="6">
        <v>716</v>
      </c>
      <c r="E96" s="6">
        <f t="shared" si="9"/>
        <v>90.176322418136</v>
      </c>
      <c r="F96" s="6">
        <v>1505.9</v>
      </c>
      <c r="G96" s="6">
        <f t="shared" si="10"/>
        <v>106.439072660447</v>
      </c>
      <c r="H96" s="6">
        <v>3.95</v>
      </c>
      <c r="I96" s="10">
        <f t="shared" si="11"/>
        <v>90.1826484018265</v>
      </c>
      <c r="K96" s="12">
        <f t="shared" si="12"/>
        <v>-0.00274832031447999</v>
      </c>
      <c r="L96" s="12">
        <f t="shared" si="13"/>
        <v>-0.00214622181341802</v>
      </c>
      <c r="M96" s="12">
        <f t="shared" si="14"/>
        <v>0.00313082867039705</v>
      </c>
      <c r="N96" s="12">
        <f t="shared" si="15"/>
        <v>0.00253807106598991</v>
      </c>
    </row>
    <row r="97" spans="1:14">
      <c r="A97" s="5">
        <v>40676</v>
      </c>
      <c r="B97" s="6">
        <v>1764.3</v>
      </c>
      <c r="C97" s="6">
        <f t="shared" si="8"/>
        <v>99.7625106022053</v>
      </c>
      <c r="D97" s="6">
        <v>708.38</v>
      </c>
      <c r="E97" s="6">
        <f t="shared" si="9"/>
        <v>89.2166246851385</v>
      </c>
      <c r="F97" s="6">
        <v>1495.02</v>
      </c>
      <c r="G97" s="6">
        <f t="shared" si="10"/>
        <v>105.670059372349</v>
      </c>
      <c r="H97" s="6">
        <v>3.98</v>
      </c>
      <c r="I97" s="10">
        <f t="shared" si="11"/>
        <v>90.8675799086758</v>
      </c>
      <c r="K97" s="12">
        <f t="shared" si="12"/>
        <v>-0.00364252435408728</v>
      </c>
      <c r="L97" s="12">
        <f t="shared" si="13"/>
        <v>-0.0106424581005587</v>
      </c>
      <c r="M97" s="12">
        <f t="shared" si="14"/>
        <v>-0.00722491533302351</v>
      </c>
      <c r="N97" s="12">
        <f t="shared" si="15"/>
        <v>0.00759493670886071</v>
      </c>
    </row>
    <row r="98" spans="1:14">
      <c r="A98" s="5">
        <v>40679</v>
      </c>
      <c r="B98" s="6">
        <v>1757.75</v>
      </c>
      <c r="C98" s="6">
        <f t="shared" si="8"/>
        <v>99.3921402318349</v>
      </c>
      <c r="D98" s="6">
        <v>713.5</v>
      </c>
      <c r="E98" s="6">
        <f t="shared" si="9"/>
        <v>89.8614609571788</v>
      </c>
      <c r="F98" s="6">
        <v>1489.3</v>
      </c>
      <c r="G98" s="6">
        <f t="shared" si="10"/>
        <v>105.265761945151</v>
      </c>
      <c r="H98" s="6">
        <v>4</v>
      </c>
      <c r="I98" s="10">
        <f t="shared" si="11"/>
        <v>91.324200913242</v>
      </c>
      <c r="K98" s="12">
        <f t="shared" si="12"/>
        <v>-0.00371252054639231</v>
      </c>
      <c r="L98" s="12">
        <f t="shared" si="13"/>
        <v>0.00722775911234084</v>
      </c>
      <c r="M98" s="12">
        <f t="shared" si="14"/>
        <v>-0.00382603577209671</v>
      </c>
      <c r="N98" s="12">
        <f t="shared" si="15"/>
        <v>0.00502512562814071</v>
      </c>
    </row>
    <row r="99" spans="1:14">
      <c r="A99" s="5">
        <v>40680</v>
      </c>
      <c r="B99" s="6">
        <v>1768.25</v>
      </c>
      <c r="C99" s="6">
        <f t="shared" si="8"/>
        <v>99.9858637263217</v>
      </c>
      <c r="D99" s="6">
        <v>722</v>
      </c>
      <c r="E99" s="6">
        <f t="shared" si="9"/>
        <v>90.9319899244333</v>
      </c>
      <c r="F99" s="6">
        <v>1486.8</v>
      </c>
      <c r="G99" s="6">
        <f t="shared" si="10"/>
        <v>105.089058524173</v>
      </c>
      <c r="H99" s="6">
        <v>3.98</v>
      </c>
      <c r="I99" s="10">
        <f t="shared" si="11"/>
        <v>90.8675799086758</v>
      </c>
      <c r="K99" s="12">
        <f t="shared" si="12"/>
        <v>0.00597354572607026</v>
      </c>
      <c r="L99" s="12">
        <f t="shared" si="13"/>
        <v>0.0119131044148563</v>
      </c>
      <c r="M99" s="12">
        <f t="shared" si="14"/>
        <v>-0.00167864097226885</v>
      </c>
      <c r="N99" s="12">
        <f t="shared" si="15"/>
        <v>-0.005</v>
      </c>
    </row>
    <row r="100" spans="1:14">
      <c r="A100" s="5">
        <v>40681</v>
      </c>
      <c r="B100" s="6">
        <v>1768.75</v>
      </c>
      <c r="C100" s="6">
        <f t="shared" si="8"/>
        <v>100.014136273678</v>
      </c>
      <c r="D100" s="6">
        <v>734.75</v>
      </c>
      <c r="E100" s="6">
        <f t="shared" si="9"/>
        <v>92.5377833753149</v>
      </c>
      <c r="F100" s="6">
        <v>1497.15</v>
      </c>
      <c r="G100" s="6">
        <f t="shared" si="10"/>
        <v>105.820610687023</v>
      </c>
      <c r="H100" s="6">
        <v>4.1</v>
      </c>
      <c r="I100" s="10">
        <f t="shared" si="11"/>
        <v>93.607305936073</v>
      </c>
      <c r="K100" s="12">
        <f t="shared" si="12"/>
        <v>0.000282765446062491</v>
      </c>
      <c r="L100" s="12">
        <f t="shared" si="13"/>
        <v>0.0176592797783934</v>
      </c>
      <c r="M100" s="12">
        <f t="shared" si="14"/>
        <v>0.00696125907990324</v>
      </c>
      <c r="N100" s="12">
        <f t="shared" si="15"/>
        <v>0.0301507537688441</v>
      </c>
    </row>
    <row r="101" spans="1:14">
      <c r="A101" s="5">
        <v>40682</v>
      </c>
      <c r="B101" s="6">
        <v>1765.5</v>
      </c>
      <c r="C101" s="6">
        <f t="shared" si="8"/>
        <v>99.8303647158609</v>
      </c>
      <c r="D101" s="6">
        <v>727</v>
      </c>
      <c r="E101" s="6">
        <f t="shared" si="9"/>
        <v>91.5617128463476</v>
      </c>
      <c r="F101" s="6">
        <v>1493.35</v>
      </c>
      <c r="G101" s="6">
        <f t="shared" si="10"/>
        <v>105.552021487136</v>
      </c>
      <c r="H101" s="6">
        <v>4.05</v>
      </c>
      <c r="I101" s="10">
        <f t="shared" si="11"/>
        <v>92.4657534246575</v>
      </c>
      <c r="K101" s="12">
        <f t="shared" si="12"/>
        <v>-0.00183745583038869</v>
      </c>
      <c r="L101" s="12">
        <f t="shared" si="13"/>
        <v>-0.0105478053759782</v>
      </c>
      <c r="M101" s="12">
        <f t="shared" si="14"/>
        <v>-0.00253815582940933</v>
      </c>
      <c r="N101" s="12">
        <f t="shared" si="15"/>
        <v>-0.0121951219512195</v>
      </c>
    </row>
    <row r="102" spans="1:14">
      <c r="A102" s="5">
        <v>40683</v>
      </c>
      <c r="B102" s="6">
        <v>1771.78</v>
      </c>
      <c r="C102" s="6">
        <f t="shared" si="8"/>
        <v>100.185467910659</v>
      </c>
      <c r="D102" s="6">
        <v>734.58</v>
      </c>
      <c r="E102" s="6">
        <f t="shared" si="9"/>
        <v>92.5163727959698</v>
      </c>
      <c r="F102" s="6">
        <v>1512.3</v>
      </c>
      <c r="G102" s="6">
        <f t="shared" si="10"/>
        <v>106.891433418151</v>
      </c>
      <c r="H102" s="6">
        <v>4.1</v>
      </c>
      <c r="I102" s="10">
        <f t="shared" si="11"/>
        <v>93.607305936073</v>
      </c>
      <c r="K102" s="12">
        <f t="shared" si="12"/>
        <v>0.00355706598697251</v>
      </c>
      <c r="L102" s="12">
        <f t="shared" si="13"/>
        <v>0.0104264099037139</v>
      </c>
      <c r="M102" s="12">
        <f t="shared" si="14"/>
        <v>0.012689590517963</v>
      </c>
      <c r="N102" s="12">
        <f t="shared" si="15"/>
        <v>0.0123456790123456</v>
      </c>
    </row>
    <row r="103" spans="1:14">
      <c r="A103" s="5">
        <v>40686</v>
      </c>
      <c r="B103" s="6">
        <v>1753</v>
      </c>
      <c r="C103" s="6">
        <f t="shared" si="8"/>
        <v>99.123551031948</v>
      </c>
      <c r="D103" s="6">
        <v>730.08</v>
      </c>
      <c r="E103" s="6">
        <f t="shared" si="9"/>
        <v>91.9496221662469</v>
      </c>
      <c r="F103" s="6">
        <v>1517.03</v>
      </c>
      <c r="G103" s="6">
        <f t="shared" si="10"/>
        <v>107.225756290642</v>
      </c>
      <c r="H103" s="6">
        <v>3.98</v>
      </c>
      <c r="I103" s="10">
        <f t="shared" si="11"/>
        <v>90.8675799086758</v>
      </c>
      <c r="K103" s="12">
        <f t="shared" si="12"/>
        <v>-0.0105995100971904</v>
      </c>
      <c r="L103" s="12">
        <f t="shared" si="13"/>
        <v>-0.00612594952217594</v>
      </c>
      <c r="M103" s="12">
        <f t="shared" si="14"/>
        <v>0.0031276863056272</v>
      </c>
      <c r="N103" s="12">
        <f t="shared" si="15"/>
        <v>-0.0292682926829268</v>
      </c>
    </row>
    <row r="104" spans="1:14">
      <c r="A104" s="5">
        <v>40687</v>
      </c>
      <c r="B104" s="6">
        <v>1766.25</v>
      </c>
      <c r="C104" s="6">
        <f t="shared" si="8"/>
        <v>99.8727735368957</v>
      </c>
      <c r="D104" s="6">
        <v>736</v>
      </c>
      <c r="E104" s="6">
        <f t="shared" si="9"/>
        <v>92.6952141057935</v>
      </c>
      <c r="F104" s="6">
        <v>1526.63</v>
      </c>
      <c r="G104" s="6">
        <f t="shared" si="10"/>
        <v>107.904297427198</v>
      </c>
      <c r="H104" s="6">
        <v>4.01</v>
      </c>
      <c r="I104" s="10">
        <f t="shared" si="11"/>
        <v>91.5525114155251</v>
      </c>
      <c r="K104" s="12">
        <f t="shared" si="12"/>
        <v>0.00755847119224187</v>
      </c>
      <c r="L104" s="12">
        <f t="shared" si="13"/>
        <v>0.00810870041639267</v>
      </c>
      <c r="M104" s="12">
        <f t="shared" si="14"/>
        <v>0.00632815435423171</v>
      </c>
      <c r="N104" s="12">
        <f t="shared" si="15"/>
        <v>0.00753768844221101</v>
      </c>
    </row>
    <row r="105" spans="1:14">
      <c r="A105" s="5">
        <v>40688</v>
      </c>
      <c r="B105" s="6">
        <v>1780</v>
      </c>
      <c r="C105" s="6">
        <f t="shared" si="8"/>
        <v>100.6502685892</v>
      </c>
      <c r="D105" s="6">
        <v>750</v>
      </c>
      <c r="E105" s="6">
        <f t="shared" si="9"/>
        <v>94.4584382871537</v>
      </c>
      <c r="F105" s="6">
        <v>1525.32</v>
      </c>
      <c r="G105" s="6">
        <f t="shared" si="10"/>
        <v>107.811704834606</v>
      </c>
      <c r="H105" s="6">
        <v>4.11</v>
      </c>
      <c r="I105" s="10">
        <f t="shared" si="11"/>
        <v>93.8356164383562</v>
      </c>
      <c r="K105" s="12">
        <f t="shared" si="12"/>
        <v>0.00778485491861288</v>
      </c>
      <c r="L105" s="12">
        <f t="shared" si="13"/>
        <v>0.0190217391304348</v>
      </c>
      <c r="M105" s="12">
        <f t="shared" si="14"/>
        <v>-0.000858099211989921</v>
      </c>
      <c r="N105" s="12">
        <f t="shared" si="15"/>
        <v>0.0249376558603493</v>
      </c>
    </row>
    <row r="106" spans="1:14">
      <c r="A106" s="5">
        <v>40689</v>
      </c>
      <c r="B106" s="6">
        <v>1769.5</v>
      </c>
      <c r="C106" s="6">
        <f t="shared" si="8"/>
        <v>100.056545094713</v>
      </c>
      <c r="D106" s="6">
        <v>754.38</v>
      </c>
      <c r="E106" s="6">
        <f t="shared" si="9"/>
        <v>95.0100755667506</v>
      </c>
      <c r="F106" s="6">
        <v>1519.15</v>
      </c>
      <c r="G106" s="6">
        <f t="shared" si="10"/>
        <v>107.375600791631</v>
      </c>
      <c r="H106" s="6">
        <v>4.09</v>
      </c>
      <c r="I106" s="10">
        <f t="shared" si="11"/>
        <v>93.37899543379</v>
      </c>
      <c r="K106" s="12">
        <f t="shared" si="12"/>
        <v>-0.00589887640449438</v>
      </c>
      <c r="L106" s="12">
        <f t="shared" si="13"/>
        <v>0.00583999999999999</v>
      </c>
      <c r="M106" s="12">
        <f t="shared" si="14"/>
        <v>-0.00404505284137089</v>
      </c>
      <c r="N106" s="12">
        <f t="shared" si="15"/>
        <v>-0.00486618004866191</v>
      </c>
    </row>
    <row r="107" spans="1:14">
      <c r="A107" s="5">
        <v>40690</v>
      </c>
      <c r="B107" s="6">
        <v>1800</v>
      </c>
      <c r="C107" s="6">
        <f t="shared" si="8"/>
        <v>101.781170483461</v>
      </c>
      <c r="D107" s="6">
        <v>761</v>
      </c>
      <c r="E107" s="6">
        <f t="shared" si="9"/>
        <v>95.8438287153652</v>
      </c>
      <c r="F107" s="6">
        <v>1536.4</v>
      </c>
      <c r="G107" s="6">
        <f t="shared" si="10"/>
        <v>108.594854396381</v>
      </c>
      <c r="H107" s="6">
        <v>4.17</v>
      </c>
      <c r="I107" s="10">
        <f t="shared" si="11"/>
        <v>95.2054794520548</v>
      </c>
      <c r="K107" s="12">
        <f t="shared" si="12"/>
        <v>0.017236507487991</v>
      </c>
      <c r="L107" s="12">
        <f t="shared" si="13"/>
        <v>0.00877541822423713</v>
      </c>
      <c r="M107" s="12">
        <f t="shared" si="14"/>
        <v>0.0113550340651022</v>
      </c>
      <c r="N107" s="12">
        <f t="shared" si="15"/>
        <v>0.019559902200489</v>
      </c>
    </row>
    <row r="108" spans="1:14">
      <c r="A108" s="5">
        <v>40693</v>
      </c>
      <c r="B108" s="6">
        <v>1801.35</v>
      </c>
      <c r="C108" s="6">
        <f t="shared" si="8"/>
        <v>101.857506361323</v>
      </c>
      <c r="D108" s="6">
        <v>758.65</v>
      </c>
      <c r="E108" s="6">
        <f t="shared" si="9"/>
        <v>95.5478589420655</v>
      </c>
      <c r="F108" s="6">
        <v>1537.15</v>
      </c>
      <c r="G108" s="6">
        <f t="shared" si="10"/>
        <v>108.647865422675</v>
      </c>
      <c r="H108" s="6">
        <v>4.17</v>
      </c>
      <c r="I108" s="10">
        <f t="shared" si="11"/>
        <v>95.2054794520548</v>
      </c>
      <c r="K108" s="12">
        <f t="shared" si="12"/>
        <v>0.000749999999999949</v>
      </c>
      <c r="L108" s="12">
        <f t="shared" si="13"/>
        <v>-0.00308804204993433</v>
      </c>
      <c r="M108" s="12">
        <f t="shared" si="14"/>
        <v>0.00048815412652955</v>
      </c>
      <c r="N108" s="12">
        <f t="shared" si="15"/>
        <v>0</v>
      </c>
    </row>
    <row r="109" spans="1:14">
      <c r="A109" s="5">
        <v>40694</v>
      </c>
      <c r="B109" s="6">
        <v>1832.2</v>
      </c>
      <c r="C109" s="6">
        <f t="shared" si="8"/>
        <v>103.60192253322</v>
      </c>
      <c r="D109" s="6">
        <v>777.18</v>
      </c>
      <c r="E109" s="6">
        <f t="shared" si="9"/>
        <v>97.8816120906801</v>
      </c>
      <c r="F109" s="6">
        <v>1535.8</v>
      </c>
      <c r="G109" s="6">
        <f t="shared" si="10"/>
        <v>108.552445575346</v>
      </c>
      <c r="H109" s="6">
        <v>4.17</v>
      </c>
      <c r="I109" s="10">
        <f t="shared" si="11"/>
        <v>95.2054794520548</v>
      </c>
      <c r="K109" s="12">
        <f t="shared" si="12"/>
        <v>0.0171260443556223</v>
      </c>
      <c r="L109" s="12">
        <f t="shared" si="13"/>
        <v>0.0244249653990641</v>
      </c>
      <c r="M109" s="12">
        <f t="shared" si="14"/>
        <v>-0.000878248707022826</v>
      </c>
      <c r="N109" s="12">
        <f t="shared" si="15"/>
        <v>0</v>
      </c>
    </row>
    <row r="110" spans="1:14">
      <c r="A110" s="5">
        <v>40695</v>
      </c>
      <c r="B110" s="6">
        <v>1818.45</v>
      </c>
      <c r="C110" s="6">
        <f t="shared" si="8"/>
        <v>102.824427480916</v>
      </c>
      <c r="D110" s="6">
        <v>771.25</v>
      </c>
      <c r="E110" s="6">
        <f t="shared" si="9"/>
        <v>97.1347607052897</v>
      </c>
      <c r="F110" s="6">
        <v>1539.8</v>
      </c>
      <c r="G110" s="6">
        <f t="shared" si="10"/>
        <v>108.835171048912</v>
      </c>
      <c r="H110" s="6">
        <v>4.12</v>
      </c>
      <c r="I110" s="10">
        <f t="shared" si="11"/>
        <v>94.0639269406393</v>
      </c>
      <c r="K110" s="12">
        <f t="shared" si="12"/>
        <v>-0.00750463923152494</v>
      </c>
      <c r="L110" s="12">
        <f t="shared" si="13"/>
        <v>-0.00763015002959411</v>
      </c>
      <c r="M110" s="12">
        <f t="shared" si="14"/>
        <v>0.00260450579502539</v>
      </c>
      <c r="N110" s="12">
        <f t="shared" si="15"/>
        <v>-0.0119904076738609</v>
      </c>
    </row>
    <row r="111" spans="1:14">
      <c r="A111" s="5">
        <v>40696</v>
      </c>
      <c r="B111" s="6">
        <v>1815.75</v>
      </c>
      <c r="C111" s="6">
        <f t="shared" si="8"/>
        <v>102.671755725191</v>
      </c>
      <c r="D111" s="6">
        <v>770.78</v>
      </c>
      <c r="E111" s="6">
        <f t="shared" si="9"/>
        <v>97.0755667506297</v>
      </c>
      <c r="F111" s="6">
        <v>1533.57</v>
      </c>
      <c r="G111" s="6">
        <f t="shared" si="10"/>
        <v>108.394826123834</v>
      </c>
      <c r="H111" s="6">
        <v>4.04</v>
      </c>
      <c r="I111" s="10">
        <f t="shared" si="11"/>
        <v>92.2374429223744</v>
      </c>
      <c r="K111" s="12">
        <f t="shared" si="12"/>
        <v>-0.00148478099480329</v>
      </c>
      <c r="L111" s="12">
        <f t="shared" si="13"/>
        <v>-0.000609400324149144</v>
      </c>
      <c r="M111" s="12">
        <f t="shared" si="14"/>
        <v>-0.00404597999740227</v>
      </c>
      <c r="N111" s="12">
        <f t="shared" si="15"/>
        <v>-0.0194174757281554</v>
      </c>
    </row>
    <row r="112" spans="1:14">
      <c r="A112" s="5">
        <v>40697</v>
      </c>
      <c r="B112" s="6">
        <v>1817.95</v>
      </c>
      <c r="C112" s="6">
        <f t="shared" si="8"/>
        <v>102.79615493356</v>
      </c>
      <c r="D112" s="6">
        <v>783.52</v>
      </c>
      <c r="E112" s="6">
        <f t="shared" si="9"/>
        <v>98.6801007556675</v>
      </c>
      <c r="F112" s="6">
        <v>1541.95</v>
      </c>
      <c r="G112" s="6">
        <f t="shared" si="10"/>
        <v>108.987135990953</v>
      </c>
      <c r="H112" s="6">
        <v>4.12</v>
      </c>
      <c r="I112" s="10">
        <f t="shared" si="11"/>
        <v>94.0639269406393</v>
      </c>
      <c r="K112" s="12">
        <f t="shared" si="12"/>
        <v>0.00121162054247559</v>
      </c>
      <c r="L112" s="12">
        <f t="shared" si="13"/>
        <v>0.0165287111756922</v>
      </c>
      <c r="M112" s="12">
        <f t="shared" si="14"/>
        <v>0.00546437397706013</v>
      </c>
      <c r="N112" s="12">
        <f t="shared" si="15"/>
        <v>0.0198019801980198</v>
      </c>
    </row>
    <row r="113" spans="1:14">
      <c r="A113" s="5">
        <v>40700</v>
      </c>
      <c r="B113" s="6">
        <v>1811.63</v>
      </c>
      <c r="C113" s="6">
        <f t="shared" si="8"/>
        <v>102.438789934973</v>
      </c>
      <c r="D113" s="6">
        <v>787.65</v>
      </c>
      <c r="E113" s="6">
        <f t="shared" si="9"/>
        <v>99.2002518891688</v>
      </c>
      <c r="F113" s="6">
        <v>1544.65</v>
      </c>
      <c r="G113" s="6">
        <f t="shared" si="10"/>
        <v>109.177975685609</v>
      </c>
      <c r="H113" s="6">
        <v>4.14</v>
      </c>
      <c r="I113" s="10">
        <f t="shared" si="11"/>
        <v>94.5205479452055</v>
      </c>
      <c r="K113" s="12">
        <f t="shared" si="12"/>
        <v>-0.0034764432465139</v>
      </c>
      <c r="L113" s="12">
        <f t="shared" si="13"/>
        <v>0.00527108433734939</v>
      </c>
      <c r="M113" s="12">
        <f t="shared" si="14"/>
        <v>0.00175102954051691</v>
      </c>
      <c r="N113" s="12">
        <f t="shared" si="15"/>
        <v>0.00485436893203873</v>
      </c>
    </row>
    <row r="114" spans="1:14">
      <c r="A114" s="5">
        <v>40701</v>
      </c>
      <c r="B114" s="6">
        <v>1833.65</v>
      </c>
      <c r="C114" s="6">
        <f t="shared" si="8"/>
        <v>103.683912920554</v>
      </c>
      <c r="D114" s="6">
        <v>807.9</v>
      </c>
      <c r="E114" s="6">
        <f t="shared" si="9"/>
        <v>101.750629722922</v>
      </c>
      <c r="F114" s="6">
        <v>1544.15</v>
      </c>
      <c r="G114" s="6">
        <f t="shared" si="10"/>
        <v>109.142635001414</v>
      </c>
      <c r="H114" s="6">
        <v>4.14</v>
      </c>
      <c r="I114" s="10">
        <f t="shared" si="11"/>
        <v>94.5205479452055</v>
      </c>
      <c r="K114" s="12">
        <f t="shared" si="12"/>
        <v>0.0121547998211555</v>
      </c>
      <c r="L114" s="12">
        <f t="shared" si="13"/>
        <v>0.025709388687869</v>
      </c>
      <c r="M114" s="12">
        <f t="shared" si="14"/>
        <v>-0.0003236979250963</v>
      </c>
      <c r="N114" s="12">
        <f t="shared" si="15"/>
        <v>0</v>
      </c>
    </row>
    <row r="115" spans="1:14">
      <c r="A115" s="5">
        <v>40702</v>
      </c>
      <c r="B115" s="6">
        <v>1823.45</v>
      </c>
      <c r="C115" s="6">
        <f t="shared" si="8"/>
        <v>103.107152954481</v>
      </c>
      <c r="D115" s="6">
        <v>804.4</v>
      </c>
      <c r="E115" s="6">
        <f t="shared" si="9"/>
        <v>101.309823677582</v>
      </c>
      <c r="F115" s="6">
        <v>1537.65</v>
      </c>
      <c r="G115" s="6">
        <f t="shared" si="10"/>
        <v>108.68320610687</v>
      </c>
      <c r="H115" s="6">
        <v>4.09</v>
      </c>
      <c r="I115" s="10">
        <f t="shared" si="11"/>
        <v>93.37899543379</v>
      </c>
      <c r="K115" s="12">
        <f t="shared" si="12"/>
        <v>-0.00556267553786167</v>
      </c>
      <c r="L115" s="12">
        <f t="shared" si="13"/>
        <v>-0.004332219334076</v>
      </c>
      <c r="M115" s="12">
        <f t="shared" si="14"/>
        <v>-0.00420943561182528</v>
      </c>
      <c r="N115" s="12">
        <f t="shared" si="15"/>
        <v>-0.0120772946859903</v>
      </c>
    </row>
    <row r="116" spans="1:14">
      <c r="A116" s="5">
        <v>40703</v>
      </c>
      <c r="B116" s="6">
        <v>1840.05</v>
      </c>
      <c r="C116" s="6">
        <f t="shared" si="8"/>
        <v>104.045801526718</v>
      </c>
      <c r="D116" s="6">
        <v>816.28</v>
      </c>
      <c r="E116" s="6">
        <f t="shared" si="9"/>
        <v>102.80604534005</v>
      </c>
      <c r="F116" s="6">
        <v>1544.1</v>
      </c>
      <c r="G116" s="6">
        <f t="shared" si="10"/>
        <v>109.139100932994</v>
      </c>
      <c r="H116" s="6">
        <v>4.1</v>
      </c>
      <c r="I116" s="10">
        <f t="shared" si="11"/>
        <v>93.607305936073</v>
      </c>
      <c r="K116" s="12">
        <f t="shared" si="12"/>
        <v>0.00910362225451749</v>
      </c>
      <c r="L116" s="12">
        <f t="shared" si="13"/>
        <v>0.0147687717553456</v>
      </c>
      <c r="M116" s="12">
        <f t="shared" si="14"/>
        <v>0.00419471271095491</v>
      </c>
      <c r="N116" s="12">
        <f t="shared" si="15"/>
        <v>0.00244498777506107</v>
      </c>
    </row>
    <row r="117" spans="1:14">
      <c r="A117" s="5">
        <v>40704</v>
      </c>
      <c r="B117" s="6">
        <v>1831.5</v>
      </c>
      <c r="C117" s="6">
        <f t="shared" si="8"/>
        <v>103.562340966921</v>
      </c>
      <c r="D117" s="6">
        <v>812.35</v>
      </c>
      <c r="E117" s="6">
        <f t="shared" si="9"/>
        <v>102.311083123426</v>
      </c>
      <c r="F117" s="6">
        <v>1531.65</v>
      </c>
      <c r="G117" s="6">
        <f t="shared" si="10"/>
        <v>108.259117896522</v>
      </c>
      <c r="H117" s="6">
        <v>4.05</v>
      </c>
      <c r="I117" s="10">
        <f t="shared" si="11"/>
        <v>92.4657534246575</v>
      </c>
      <c r="K117" s="12">
        <f t="shared" si="12"/>
        <v>-0.00464661286378085</v>
      </c>
      <c r="L117" s="12">
        <f t="shared" si="13"/>
        <v>-0.00481452442789233</v>
      </c>
      <c r="M117" s="12">
        <f t="shared" si="14"/>
        <v>-0.00806294929084892</v>
      </c>
      <c r="N117" s="12">
        <f t="shared" si="15"/>
        <v>-0.0121951219512195</v>
      </c>
    </row>
    <row r="118" spans="1:14">
      <c r="A118" s="5">
        <v>40707</v>
      </c>
      <c r="B118" s="6">
        <v>1798</v>
      </c>
      <c r="C118" s="6">
        <f t="shared" si="8"/>
        <v>101.668080294034</v>
      </c>
      <c r="D118" s="6">
        <v>793.82</v>
      </c>
      <c r="E118" s="6">
        <f t="shared" si="9"/>
        <v>99.9773299748111</v>
      </c>
      <c r="F118" s="6">
        <v>1516.1</v>
      </c>
      <c r="G118" s="6">
        <f t="shared" si="10"/>
        <v>107.160022618038</v>
      </c>
      <c r="H118" s="6">
        <v>4.04</v>
      </c>
      <c r="I118" s="10">
        <f t="shared" si="11"/>
        <v>92.2374429223744</v>
      </c>
      <c r="K118" s="12">
        <f t="shared" si="12"/>
        <v>-0.0182910182910183</v>
      </c>
      <c r="L118" s="12">
        <f t="shared" si="13"/>
        <v>-0.0228103649904597</v>
      </c>
      <c r="M118" s="12">
        <f t="shared" si="14"/>
        <v>-0.0101524499722523</v>
      </c>
      <c r="N118" s="12">
        <f t="shared" si="15"/>
        <v>-0.00246913580246908</v>
      </c>
    </row>
    <row r="119" spans="1:14">
      <c r="A119" s="5">
        <v>40708</v>
      </c>
      <c r="B119" s="6">
        <v>1794.68</v>
      </c>
      <c r="C119" s="6">
        <f t="shared" si="8"/>
        <v>101.480350579587</v>
      </c>
      <c r="D119" s="6">
        <v>793.12</v>
      </c>
      <c r="E119" s="6">
        <f t="shared" si="9"/>
        <v>99.8891687657431</v>
      </c>
      <c r="F119" s="6">
        <v>1523.78</v>
      </c>
      <c r="G119" s="6">
        <f t="shared" si="10"/>
        <v>107.702855527283</v>
      </c>
      <c r="H119" s="6">
        <v>4.15</v>
      </c>
      <c r="I119" s="10">
        <f t="shared" si="11"/>
        <v>94.7488584474886</v>
      </c>
      <c r="K119" s="12">
        <f t="shared" si="12"/>
        <v>-0.00184649610678528</v>
      </c>
      <c r="L119" s="12">
        <f t="shared" si="13"/>
        <v>-0.000881811997682151</v>
      </c>
      <c r="M119" s="12">
        <f t="shared" si="14"/>
        <v>0.00506562891629844</v>
      </c>
      <c r="N119" s="12">
        <f t="shared" si="15"/>
        <v>0.0272277227722773</v>
      </c>
    </row>
    <row r="120" spans="1:14">
      <c r="A120" s="5">
        <v>40709</v>
      </c>
      <c r="B120" s="6">
        <v>1776.5</v>
      </c>
      <c r="C120" s="6">
        <f t="shared" si="8"/>
        <v>100.452360757704</v>
      </c>
      <c r="D120" s="6">
        <v>774.68</v>
      </c>
      <c r="E120" s="6">
        <f t="shared" si="9"/>
        <v>97.5667506297229</v>
      </c>
      <c r="F120" s="6">
        <v>1530.88</v>
      </c>
      <c r="G120" s="6">
        <f t="shared" si="10"/>
        <v>108.204693242861</v>
      </c>
      <c r="H120" s="6">
        <v>4.15</v>
      </c>
      <c r="I120" s="10">
        <f t="shared" si="11"/>
        <v>94.7488584474886</v>
      </c>
      <c r="K120" s="12">
        <f t="shared" si="12"/>
        <v>-0.0101299395992601</v>
      </c>
      <c r="L120" s="12">
        <f t="shared" si="13"/>
        <v>-0.02324994956627</v>
      </c>
      <c r="M120" s="12">
        <f t="shared" si="14"/>
        <v>0.00465946527713983</v>
      </c>
      <c r="N120" s="12">
        <f t="shared" si="15"/>
        <v>0</v>
      </c>
    </row>
    <row r="121" spans="1:14">
      <c r="A121" s="5">
        <v>40710</v>
      </c>
      <c r="B121" s="6">
        <v>1758.35</v>
      </c>
      <c r="C121" s="6">
        <f t="shared" si="8"/>
        <v>99.4260672886627</v>
      </c>
      <c r="D121" s="6">
        <v>756.13</v>
      </c>
      <c r="E121" s="6">
        <f t="shared" si="9"/>
        <v>95.2304785894207</v>
      </c>
      <c r="F121" s="6">
        <v>1529.8</v>
      </c>
      <c r="G121" s="6">
        <f t="shared" si="10"/>
        <v>108.128357364999</v>
      </c>
      <c r="H121" s="6">
        <v>4.11</v>
      </c>
      <c r="I121" s="10">
        <f t="shared" si="11"/>
        <v>93.8356164383562</v>
      </c>
      <c r="K121" s="12">
        <f t="shared" si="12"/>
        <v>-0.0102167182662539</v>
      </c>
      <c r="L121" s="12">
        <f t="shared" si="13"/>
        <v>-0.0239453709918934</v>
      </c>
      <c r="M121" s="12">
        <f t="shared" si="14"/>
        <v>-0.000705476588628863</v>
      </c>
      <c r="N121" s="12">
        <f t="shared" si="15"/>
        <v>-0.00963855421686748</v>
      </c>
    </row>
    <row r="122" spans="1:14">
      <c r="A122" s="5">
        <v>40711</v>
      </c>
      <c r="B122" s="6">
        <v>1757</v>
      </c>
      <c r="C122" s="6">
        <f t="shared" si="8"/>
        <v>99.3497314108001</v>
      </c>
      <c r="D122" s="6">
        <v>744.48</v>
      </c>
      <c r="E122" s="6">
        <f t="shared" si="9"/>
        <v>93.7632241813602</v>
      </c>
      <c r="F122" s="6">
        <v>1539.45</v>
      </c>
      <c r="G122" s="6">
        <f t="shared" si="10"/>
        <v>108.810432569975</v>
      </c>
      <c r="H122" s="6">
        <v>4.12</v>
      </c>
      <c r="I122" s="10">
        <f t="shared" si="11"/>
        <v>94.0639269406393</v>
      </c>
      <c r="K122" s="12">
        <f t="shared" si="12"/>
        <v>-0.000767765234452702</v>
      </c>
      <c r="L122" s="12">
        <f t="shared" si="13"/>
        <v>-0.015407403488818</v>
      </c>
      <c r="M122" s="12">
        <f t="shared" si="14"/>
        <v>0.0063080141194928</v>
      </c>
      <c r="N122" s="12">
        <f t="shared" si="15"/>
        <v>0.00243309002433085</v>
      </c>
    </row>
    <row r="123" spans="1:14">
      <c r="A123" s="5">
        <v>40714</v>
      </c>
      <c r="B123" s="6">
        <v>1730.5</v>
      </c>
      <c r="C123" s="6">
        <f t="shared" si="8"/>
        <v>97.8512864009047</v>
      </c>
      <c r="D123" s="6">
        <v>747.08</v>
      </c>
      <c r="E123" s="6">
        <f t="shared" si="9"/>
        <v>94.0906801007557</v>
      </c>
      <c r="F123" s="6">
        <v>1540.7</v>
      </c>
      <c r="G123" s="6">
        <f t="shared" si="10"/>
        <v>108.898784280464</v>
      </c>
      <c r="H123" s="6">
        <v>4.08</v>
      </c>
      <c r="I123" s="10">
        <f t="shared" si="11"/>
        <v>93.1506849315069</v>
      </c>
      <c r="K123" s="12">
        <f t="shared" si="12"/>
        <v>-0.0150825270347183</v>
      </c>
      <c r="L123" s="12">
        <f t="shared" si="13"/>
        <v>0.00349237051364714</v>
      </c>
      <c r="M123" s="12">
        <f t="shared" si="14"/>
        <v>0.000811978303939719</v>
      </c>
      <c r="N123" s="12">
        <f t="shared" si="15"/>
        <v>-0.00970873786407768</v>
      </c>
    </row>
    <row r="124" spans="1:14">
      <c r="A124" s="5">
        <v>40715</v>
      </c>
      <c r="B124" s="6">
        <v>1748.83</v>
      </c>
      <c r="C124" s="6">
        <f t="shared" si="8"/>
        <v>98.8877579869946</v>
      </c>
      <c r="D124" s="6">
        <v>767.93</v>
      </c>
      <c r="E124" s="6">
        <f t="shared" si="9"/>
        <v>96.7166246851385</v>
      </c>
      <c r="F124" s="6">
        <v>1546.3</v>
      </c>
      <c r="G124" s="6">
        <f t="shared" si="10"/>
        <v>109.294599943455</v>
      </c>
      <c r="H124" s="6">
        <v>4.12</v>
      </c>
      <c r="I124" s="10">
        <f t="shared" si="11"/>
        <v>94.0639269406393</v>
      </c>
      <c r="K124" s="12">
        <f t="shared" si="12"/>
        <v>0.0105923143600115</v>
      </c>
      <c r="L124" s="12">
        <f t="shared" si="13"/>
        <v>0.0279086577073405</v>
      </c>
      <c r="M124" s="12">
        <f t="shared" si="14"/>
        <v>0.00363471149477504</v>
      </c>
      <c r="N124" s="12">
        <f t="shared" si="15"/>
        <v>0.00980392156862746</v>
      </c>
    </row>
    <row r="125" spans="1:14">
      <c r="A125" s="5">
        <v>40716</v>
      </c>
      <c r="B125" s="6">
        <v>1741.95</v>
      </c>
      <c r="C125" s="6">
        <f t="shared" si="8"/>
        <v>98.498727735369</v>
      </c>
      <c r="D125" s="6">
        <v>769.33</v>
      </c>
      <c r="E125" s="6">
        <f t="shared" si="9"/>
        <v>96.8929471032746</v>
      </c>
      <c r="F125" s="6">
        <v>1548.95</v>
      </c>
      <c r="G125" s="6">
        <f t="shared" si="10"/>
        <v>109.481905569692</v>
      </c>
      <c r="H125" s="6">
        <v>4.09</v>
      </c>
      <c r="I125" s="10">
        <f t="shared" si="11"/>
        <v>93.37899543379</v>
      </c>
      <c r="K125" s="12">
        <f t="shared" si="12"/>
        <v>-0.00393405877072093</v>
      </c>
      <c r="L125" s="12">
        <f t="shared" si="13"/>
        <v>0.00182308283307084</v>
      </c>
      <c r="M125" s="12">
        <f t="shared" si="14"/>
        <v>0.00171376835025551</v>
      </c>
      <c r="N125" s="12">
        <f t="shared" si="15"/>
        <v>-0.00728155339805831</v>
      </c>
    </row>
    <row r="126" spans="1:14">
      <c r="A126" s="5">
        <v>40717</v>
      </c>
      <c r="B126" s="6">
        <v>1700.8</v>
      </c>
      <c r="C126" s="6">
        <f t="shared" si="8"/>
        <v>96.1718970879276</v>
      </c>
      <c r="D126" s="6">
        <v>745.93</v>
      </c>
      <c r="E126" s="6">
        <f t="shared" si="9"/>
        <v>93.9458438287154</v>
      </c>
      <c r="F126" s="6">
        <v>1521.4</v>
      </c>
      <c r="G126" s="6">
        <f t="shared" si="10"/>
        <v>107.534633870512</v>
      </c>
      <c r="H126" s="6">
        <v>4.06</v>
      </c>
      <c r="I126" s="10">
        <f t="shared" si="11"/>
        <v>92.6940639269406</v>
      </c>
      <c r="K126" s="12">
        <f t="shared" si="12"/>
        <v>-0.0236229512902208</v>
      </c>
      <c r="L126" s="12">
        <f t="shared" si="13"/>
        <v>-0.030416076326154</v>
      </c>
      <c r="M126" s="12">
        <f t="shared" si="14"/>
        <v>-0.0177862422931663</v>
      </c>
      <c r="N126" s="12">
        <f t="shared" si="15"/>
        <v>-0.00733496332518343</v>
      </c>
    </row>
    <row r="127" spans="1:14">
      <c r="A127" s="5">
        <v>40718</v>
      </c>
      <c r="B127" s="6">
        <v>1688</v>
      </c>
      <c r="C127" s="6">
        <f t="shared" si="8"/>
        <v>95.4481198756008</v>
      </c>
      <c r="D127" s="6">
        <v>732.28</v>
      </c>
      <c r="E127" s="6">
        <f t="shared" si="9"/>
        <v>92.2267002518892</v>
      </c>
      <c r="F127" s="6">
        <v>1502.65</v>
      </c>
      <c r="G127" s="6">
        <f t="shared" si="10"/>
        <v>106.209358213175</v>
      </c>
      <c r="H127" s="6">
        <v>4.1</v>
      </c>
      <c r="I127" s="10">
        <f t="shared" si="11"/>
        <v>93.607305936073</v>
      </c>
      <c r="K127" s="12">
        <f t="shared" si="12"/>
        <v>-0.00752587017873939</v>
      </c>
      <c r="L127" s="12">
        <f t="shared" si="13"/>
        <v>-0.0182993042242569</v>
      </c>
      <c r="M127" s="12">
        <f t="shared" si="14"/>
        <v>-0.0123241751018798</v>
      </c>
      <c r="N127" s="12">
        <f t="shared" si="15"/>
        <v>0.00985221674876848</v>
      </c>
    </row>
    <row r="128" spans="1:14">
      <c r="A128" s="5">
        <v>40721</v>
      </c>
      <c r="B128" s="6">
        <v>1673.8</v>
      </c>
      <c r="C128" s="6">
        <f t="shared" si="8"/>
        <v>94.6451795306757</v>
      </c>
      <c r="D128" s="6">
        <v>728.99</v>
      </c>
      <c r="E128" s="6">
        <f t="shared" si="9"/>
        <v>91.8123425692695</v>
      </c>
      <c r="F128" s="6">
        <v>1498.05</v>
      </c>
      <c r="G128" s="6">
        <f t="shared" si="10"/>
        <v>105.884223918575</v>
      </c>
      <c r="H128" s="6">
        <v>4.06</v>
      </c>
      <c r="I128" s="10">
        <f t="shared" si="11"/>
        <v>92.6940639269406</v>
      </c>
      <c r="K128" s="12">
        <f t="shared" si="12"/>
        <v>-0.00841232227488154</v>
      </c>
      <c r="L128" s="12">
        <f t="shared" si="13"/>
        <v>-0.00449281695526296</v>
      </c>
      <c r="M128" s="12">
        <f t="shared" si="14"/>
        <v>-0.00306125844341672</v>
      </c>
      <c r="N128" s="12">
        <f t="shared" si="15"/>
        <v>-0.00975609756097562</v>
      </c>
    </row>
    <row r="129" spans="1:14">
      <c r="A129" s="5">
        <v>40722</v>
      </c>
      <c r="B129" s="6">
        <v>1693.13</v>
      </c>
      <c r="C129" s="6">
        <f t="shared" si="8"/>
        <v>95.7381962114787</v>
      </c>
      <c r="D129" s="6">
        <v>740.28</v>
      </c>
      <c r="E129" s="6">
        <f t="shared" si="9"/>
        <v>93.2342569269521</v>
      </c>
      <c r="F129" s="6">
        <v>1501.4</v>
      </c>
      <c r="G129" s="6">
        <f t="shared" si="10"/>
        <v>106.121006502686</v>
      </c>
      <c r="H129" s="6">
        <v>4.11</v>
      </c>
      <c r="I129" s="10">
        <f t="shared" si="11"/>
        <v>93.8356164383562</v>
      </c>
      <c r="K129" s="12">
        <f t="shared" si="12"/>
        <v>0.0115485721113635</v>
      </c>
      <c r="L129" s="12">
        <f t="shared" si="13"/>
        <v>0.0154871808941137</v>
      </c>
      <c r="M129" s="12">
        <f t="shared" si="14"/>
        <v>0.00223624044591311</v>
      </c>
      <c r="N129" s="12">
        <f t="shared" si="15"/>
        <v>0.0123152709359608</v>
      </c>
    </row>
    <row r="130" spans="1:14">
      <c r="A130" s="5">
        <v>40723</v>
      </c>
      <c r="B130" s="6">
        <v>1724.6</v>
      </c>
      <c r="C130" s="6">
        <f t="shared" si="8"/>
        <v>97.5176703420978</v>
      </c>
      <c r="D130" s="6">
        <v>750.5</v>
      </c>
      <c r="E130" s="6">
        <f t="shared" si="9"/>
        <v>94.5214105793451</v>
      </c>
      <c r="F130" s="6">
        <v>1512.3</v>
      </c>
      <c r="G130" s="6">
        <f t="shared" si="10"/>
        <v>106.891433418151</v>
      </c>
      <c r="H130" s="6">
        <v>4.22</v>
      </c>
      <c r="I130" s="10">
        <f t="shared" si="11"/>
        <v>96.3470319634703</v>
      </c>
      <c r="K130" s="12">
        <f t="shared" si="12"/>
        <v>0.0185868775581319</v>
      </c>
      <c r="L130" s="12">
        <f t="shared" si="13"/>
        <v>0.0138055870751608</v>
      </c>
      <c r="M130" s="12">
        <f t="shared" si="14"/>
        <v>0.00725989076861587</v>
      </c>
      <c r="N130" s="12">
        <f t="shared" si="15"/>
        <v>0.0267639902676398</v>
      </c>
    </row>
    <row r="131" spans="1:14">
      <c r="A131" s="5">
        <v>40724</v>
      </c>
      <c r="B131" s="6">
        <v>1722.6</v>
      </c>
      <c r="C131" s="6">
        <f t="shared" si="8"/>
        <v>97.4045801526718</v>
      </c>
      <c r="D131" s="6">
        <v>757.09</v>
      </c>
      <c r="E131" s="6">
        <f t="shared" si="9"/>
        <v>95.3513853904282</v>
      </c>
      <c r="F131" s="6">
        <v>1500.35</v>
      </c>
      <c r="G131" s="6">
        <f t="shared" si="10"/>
        <v>106.046791065875</v>
      </c>
      <c r="H131" s="6">
        <v>4.27</v>
      </c>
      <c r="I131" s="10">
        <f t="shared" si="11"/>
        <v>97.4885844748858</v>
      </c>
      <c r="K131" s="12">
        <f t="shared" si="12"/>
        <v>-0.00115968920329352</v>
      </c>
      <c r="L131" s="12">
        <f t="shared" si="13"/>
        <v>0.00878081279147239</v>
      </c>
      <c r="M131" s="12">
        <f t="shared" si="14"/>
        <v>-0.00790187132182771</v>
      </c>
      <c r="N131" s="12">
        <f t="shared" si="15"/>
        <v>0.0118483412322274</v>
      </c>
    </row>
    <row r="132" spans="1:14">
      <c r="A132" s="5">
        <v>40725</v>
      </c>
      <c r="B132" s="6">
        <v>1719.5</v>
      </c>
      <c r="C132" s="6">
        <f t="shared" si="8"/>
        <v>97.2292903590614</v>
      </c>
      <c r="D132" s="6">
        <v>758.5</v>
      </c>
      <c r="E132" s="6">
        <f t="shared" si="9"/>
        <v>95.5289672544081</v>
      </c>
      <c r="F132" s="6">
        <v>1487.78</v>
      </c>
      <c r="G132" s="6">
        <f t="shared" si="10"/>
        <v>105.158326265197</v>
      </c>
      <c r="H132" s="6">
        <v>4.28</v>
      </c>
      <c r="I132" s="10">
        <f t="shared" si="11"/>
        <v>97.7168949771689</v>
      </c>
      <c r="K132" s="12">
        <f t="shared" si="12"/>
        <v>-0.00179960524788106</v>
      </c>
      <c r="L132" s="12">
        <f t="shared" si="13"/>
        <v>0.00186239416713993</v>
      </c>
      <c r="M132" s="12">
        <f t="shared" si="14"/>
        <v>-0.00837804512280464</v>
      </c>
      <c r="N132" s="12">
        <f t="shared" si="15"/>
        <v>0.00234192037470742</v>
      </c>
    </row>
    <row r="133" spans="1:14">
      <c r="A133" s="5">
        <v>40728</v>
      </c>
      <c r="B133" s="6">
        <v>1723.55</v>
      </c>
      <c r="C133" s="6">
        <f t="shared" ref="C133:C196" si="16">B133/1768.5*100</f>
        <v>97.4582979926491</v>
      </c>
      <c r="D133" s="6">
        <v>760.95</v>
      </c>
      <c r="E133" s="6">
        <f t="shared" ref="E133:E196" si="17">D133/794*100</f>
        <v>95.8375314861461</v>
      </c>
      <c r="F133" s="6">
        <v>1497.07</v>
      </c>
      <c r="G133" s="6">
        <f t="shared" ref="G133:G196" si="18">F133/1414.8*100</f>
        <v>105.814956177552</v>
      </c>
      <c r="H133" s="6">
        <v>4.28</v>
      </c>
      <c r="I133" s="10">
        <f t="shared" ref="I133:I196" si="19">H133/4.38*100</f>
        <v>97.7168949771689</v>
      </c>
      <c r="K133" s="12">
        <f t="shared" ref="K133:K196" si="20">(B133-B132)/B132</f>
        <v>0.00235533585344574</v>
      </c>
      <c r="L133" s="12">
        <f t="shared" ref="L133:L196" si="21">(D133-D132)/D132</f>
        <v>0.00323005932762036</v>
      </c>
      <c r="M133" s="12">
        <f t="shared" ref="M133:M196" si="22">(F133-F132)/F132</f>
        <v>0.00624420277191518</v>
      </c>
      <c r="N133" s="12">
        <f t="shared" ref="N133:N196" si="23">(H133-H132)/H132</f>
        <v>0</v>
      </c>
    </row>
    <row r="134" spans="1:14">
      <c r="A134" s="5">
        <v>40729</v>
      </c>
      <c r="B134" s="6">
        <v>1741</v>
      </c>
      <c r="C134" s="6">
        <f t="shared" si="16"/>
        <v>98.4450098953916</v>
      </c>
      <c r="D134" s="6">
        <v>774.5</v>
      </c>
      <c r="E134" s="6">
        <f t="shared" si="17"/>
        <v>97.544080604534</v>
      </c>
      <c r="F134" s="6">
        <v>1515.65</v>
      </c>
      <c r="G134" s="6">
        <f t="shared" si="18"/>
        <v>107.128216002262</v>
      </c>
      <c r="H134" s="6">
        <v>4.32</v>
      </c>
      <c r="I134" s="10">
        <f t="shared" si="19"/>
        <v>98.6301369863014</v>
      </c>
      <c r="K134" s="12">
        <f t="shared" si="20"/>
        <v>0.0101244524382815</v>
      </c>
      <c r="L134" s="12">
        <f t="shared" si="21"/>
        <v>0.017806689007162</v>
      </c>
      <c r="M134" s="12">
        <f t="shared" si="22"/>
        <v>0.012410909309518</v>
      </c>
      <c r="N134" s="12">
        <f t="shared" si="23"/>
        <v>0.00934579439252337</v>
      </c>
    </row>
    <row r="135" spans="1:14">
      <c r="A135" s="5">
        <v>40730</v>
      </c>
      <c r="B135" s="6">
        <v>1726.85</v>
      </c>
      <c r="C135" s="6">
        <f t="shared" si="16"/>
        <v>97.6448968052021</v>
      </c>
      <c r="D135" s="6">
        <v>768.25</v>
      </c>
      <c r="E135" s="6">
        <f t="shared" si="17"/>
        <v>96.7569269521411</v>
      </c>
      <c r="F135" s="6">
        <v>1528.9</v>
      </c>
      <c r="G135" s="6">
        <f t="shared" si="18"/>
        <v>108.064744133446</v>
      </c>
      <c r="H135" s="6">
        <v>4.31</v>
      </c>
      <c r="I135" s="10">
        <f t="shared" si="19"/>
        <v>98.4018264840183</v>
      </c>
      <c r="K135" s="12">
        <f t="shared" si="20"/>
        <v>-0.00812751292360718</v>
      </c>
      <c r="L135" s="12">
        <f t="shared" si="21"/>
        <v>-0.00806972240154939</v>
      </c>
      <c r="M135" s="12">
        <f t="shared" si="22"/>
        <v>0.00874212384125623</v>
      </c>
      <c r="N135" s="12">
        <f t="shared" si="23"/>
        <v>-0.00231481481481497</v>
      </c>
    </row>
    <row r="136" spans="1:14">
      <c r="A136" s="5">
        <v>40731</v>
      </c>
      <c r="B136" s="6">
        <v>1743.4</v>
      </c>
      <c r="C136" s="6">
        <f t="shared" si="16"/>
        <v>98.5807181227029</v>
      </c>
      <c r="D136" s="6">
        <v>785.53</v>
      </c>
      <c r="E136" s="6">
        <f t="shared" si="17"/>
        <v>98.9332493702771</v>
      </c>
      <c r="F136" s="6">
        <v>1532.38</v>
      </c>
      <c r="G136" s="6">
        <f t="shared" si="18"/>
        <v>108.310715295448</v>
      </c>
      <c r="H136" s="6">
        <v>4.41</v>
      </c>
      <c r="I136" s="10">
        <f t="shared" si="19"/>
        <v>100.684931506849</v>
      </c>
      <c r="K136" s="12">
        <f t="shared" si="20"/>
        <v>0.0095839244867824</v>
      </c>
      <c r="L136" s="12">
        <f t="shared" si="21"/>
        <v>0.0224926781646599</v>
      </c>
      <c r="M136" s="12">
        <f t="shared" si="22"/>
        <v>0.00227614624893716</v>
      </c>
      <c r="N136" s="12">
        <f t="shared" si="23"/>
        <v>0.023201856148492</v>
      </c>
    </row>
    <row r="137" spans="1:14">
      <c r="A137" s="5">
        <v>40732</v>
      </c>
      <c r="B137" s="6">
        <v>1736.5</v>
      </c>
      <c r="C137" s="6">
        <f t="shared" si="16"/>
        <v>98.1905569691829</v>
      </c>
      <c r="D137" s="6">
        <v>778.13</v>
      </c>
      <c r="E137" s="6">
        <f t="shared" si="17"/>
        <v>98.0012594458438</v>
      </c>
      <c r="F137" s="6">
        <v>1544.15</v>
      </c>
      <c r="G137" s="6">
        <f t="shared" si="18"/>
        <v>109.142635001414</v>
      </c>
      <c r="H137" s="6">
        <v>4.37</v>
      </c>
      <c r="I137" s="10">
        <f t="shared" si="19"/>
        <v>99.7716894977169</v>
      </c>
      <c r="K137" s="12">
        <f t="shared" si="20"/>
        <v>-0.003957783641161</v>
      </c>
      <c r="L137" s="12">
        <f t="shared" si="21"/>
        <v>-0.00942039132814785</v>
      </c>
      <c r="M137" s="12">
        <f t="shared" si="22"/>
        <v>0.00768086244926192</v>
      </c>
      <c r="N137" s="12">
        <f t="shared" si="23"/>
        <v>-0.00907029478458051</v>
      </c>
    </row>
    <row r="138" spans="1:14">
      <c r="A138" s="5">
        <v>40735</v>
      </c>
      <c r="B138" s="6">
        <v>1723.9</v>
      </c>
      <c r="C138" s="6">
        <f t="shared" si="16"/>
        <v>97.4780887757987</v>
      </c>
      <c r="D138" s="6">
        <v>767.55</v>
      </c>
      <c r="E138" s="6">
        <f t="shared" si="17"/>
        <v>96.668765743073</v>
      </c>
      <c r="F138" s="6">
        <v>1553.47</v>
      </c>
      <c r="G138" s="6">
        <f t="shared" si="18"/>
        <v>109.80138535482</v>
      </c>
      <c r="H138" s="6">
        <v>4.33</v>
      </c>
      <c r="I138" s="10">
        <f t="shared" si="19"/>
        <v>98.8584474885845</v>
      </c>
      <c r="K138" s="12">
        <f t="shared" si="20"/>
        <v>-0.00725597466167573</v>
      </c>
      <c r="L138" s="12">
        <f t="shared" si="21"/>
        <v>-0.0135966997802424</v>
      </c>
      <c r="M138" s="12">
        <f t="shared" si="22"/>
        <v>0.00603568306187866</v>
      </c>
      <c r="N138" s="12">
        <f t="shared" si="23"/>
        <v>-0.00915331807780321</v>
      </c>
    </row>
    <row r="139" spans="1:14">
      <c r="A139" s="5">
        <v>40736</v>
      </c>
      <c r="B139" s="6">
        <v>1731.8</v>
      </c>
      <c r="C139" s="6">
        <f t="shared" si="16"/>
        <v>97.9247950240317</v>
      </c>
      <c r="D139" s="6">
        <v>765.83</v>
      </c>
      <c r="E139" s="6">
        <f t="shared" si="17"/>
        <v>96.4521410579345</v>
      </c>
      <c r="F139" s="6">
        <v>1567.7</v>
      </c>
      <c r="G139" s="6">
        <f t="shared" si="18"/>
        <v>110.807181227029</v>
      </c>
      <c r="H139" s="6">
        <v>4.37</v>
      </c>
      <c r="I139" s="10">
        <f t="shared" si="19"/>
        <v>99.7716894977169</v>
      </c>
      <c r="K139" s="12">
        <f t="shared" si="20"/>
        <v>0.00458263240327157</v>
      </c>
      <c r="L139" s="12">
        <f t="shared" si="21"/>
        <v>-0.0022408963585433</v>
      </c>
      <c r="M139" s="12">
        <f t="shared" si="22"/>
        <v>0.00916013827109633</v>
      </c>
      <c r="N139" s="12">
        <f t="shared" si="23"/>
        <v>0.00923787528868361</v>
      </c>
    </row>
    <row r="140" spans="1:14">
      <c r="A140" s="5">
        <v>40737</v>
      </c>
      <c r="B140" s="6">
        <v>1755.7</v>
      </c>
      <c r="C140" s="6">
        <f t="shared" si="16"/>
        <v>99.2762227876732</v>
      </c>
      <c r="D140" s="6">
        <v>777.53</v>
      </c>
      <c r="E140" s="6">
        <f t="shared" si="17"/>
        <v>97.9256926952141</v>
      </c>
      <c r="F140" s="6">
        <v>1582.38</v>
      </c>
      <c r="G140" s="6">
        <f t="shared" si="18"/>
        <v>111.844783715013</v>
      </c>
      <c r="H140" s="6">
        <v>4.37</v>
      </c>
      <c r="I140" s="10">
        <f t="shared" si="19"/>
        <v>99.7716894977169</v>
      </c>
      <c r="K140" s="12">
        <f t="shared" si="20"/>
        <v>0.0138006698233053</v>
      </c>
      <c r="L140" s="12">
        <f t="shared" si="21"/>
        <v>0.0152775420132404</v>
      </c>
      <c r="M140" s="12">
        <f t="shared" si="22"/>
        <v>0.00936403648657273</v>
      </c>
      <c r="N140" s="12">
        <f t="shared" si="23"/>
        <v>0</v>
      </c>
    </row>
    <row r="141" spans="1:14">
      <c r="A141" s="5">
        <v>40738</v>
      </c>
      <c r="B141" s="6">
        <v>1764.1</v>
      </c>
      <c r="C141" s="6">
        <f t="shared" si="16"/>
        <v>99.7512015832627</v>
      </c>
      <c r="D141" s="6">
        <v>778.35</v>
      </c>
      <c r="E141" s="6">
        <f t="shared" si="17"/>
        <v>98.0289672544081</v>
      </c>
      <c r="F141" s="6">
        <v>1587.3</v>
      </c>
      <c r="G141" s="6">
        <f t="shared" si="18"/>
        <v>112.192536047498</v>
      </c>
      <c r="H141" s="6">
        <v>4.36</v>
      </c>
      <c r="I141" s="10">
        <f t="shared" si="19"/>
        <v>99.5433789954338</v>
      </c>
      <c r="K141" s="12">
        <f t="shared" si="20"/>
        <v>0.00478441647206235</v>
      </c>
      <c r="L141" s="12">
        <f t="shared" si="21"/>
        <v>0.00105462168662309</v>
      </c>
      <c r="M141" s="12">
        <f t="shared" si="22"/>
        <v>0.00310924051112871</v>
      </c>
      <c r="N141" s="12">
        <f t="shared" si="23"/>
        <v>-0.00228832951945075</v>
      </c>
    </row>
    <row r="142" spans="1:14">
      <c r="A142" s="5">
        <v>40739</v>
      </c>
      <c r="B142" s="6">
        <v>1762.05</v>
      </c>
      <c r="C142" s="6">
        <f t="shared" si="16"/>
        <v>99.6352841391009</v>
      </c>
      <c r="D142" s="6">
        <v>782.68</v>
      </c>
      <c r="E142" s="6">
        <f t="shared" si="17"/>
        <v>98.5743073047859</v>
      </c>
      <c r="F142" s="6">
        <v>1593.55</v>
      </c>
      <c r="G142" s="6">
        <f t="shared" si="18"/>
        <v>112.634294599943</v>
      </c>
      <c r="H142" s="6">
        <v>4.38</v>
      </c>
      <c r="I142" s="10">
        <f t="shared" si="19"/>
        <v>100</v>
      </c>
      <c r="K142" s="12">
        <f t="shared" si="20"/>
        <v>-0.00116206564253725</v>
      </c>
      <c r="L142" s="12">
        <f t="shared" si="21"/>
        <v>0.0055630500417549</v>
      </c>
      <c r="M142" s="12">
        <f t="shared" si="22"/>
        <v>0.00393750393750394</v>
      </c>
      <c r="N142" s="12">
        <f t="shared" si="23"/>
        <v>0.00458715596330265</v>
      </c>
    </row>
    <row r="143" spans="1:14">
      <c r="A143" s="5">
        <v>40742</v>
      </c>
      <c r="B143" s="6">
        <v>1773.5</v>
      </c>
      <c r="C143" s="6">
        <f t="shared" si="16"/>
        <v>100.282725473565</v>
      </c>
      <c r="D143" s="6">
        <v>795.33</v>
      </c>
      <c r="E143" s="6">
        <f t="shared" si="17"/>
        <v>100.167506297229</v>
      </c>
      <c r="F143" s="6">
        <v>1604.85</v>
      </c>
      <c r="G143" s="6">
        <f t="shared" si="18"/>
        <v>113.432994062765</v>
      </c>
      <c r="H143" s="6">
        <v>4.39</v>
      </c>
      <c r="I143" s="10">
        <f t="shared" si="19"/>
        <v>100.228310502283</v>
      </c>
      <c r="K143" s="12">
        <f t="shared" si="20"/>
        <v>0.00649811299338841</v>
      </c>
      <c r="L143" s="12">
        <f t="shared" si="21"/>
        <v>0.0161624163131805</v>
      </c>
      <c r="M143" s="12">
        <f t="shared" si="22"/>
        <v>0.00709108594019639</v>
      </c>
      <c r="N143" s="12">
        <f t="shared" si="23"/>
        <v>0.002283105022831</v>
      </c>
    </row>
    <row r="144" spans="1:14">
      <c r="A144" s="5">
        <v>40743</v>
      </c>
      <c r="B144" s="6">
        <v>1768.35</v>
      </c>
      <c r="C144" s="6">
        <f t="shared" si="16"/>
        <v>99.991518235793</v>
      </c>
      <c r="D144" s="6">
        <v>789.92</v>
      </c>
      <c r="E144" s="6">
        <f t="shared" si="17"/>
        <v>99.4861460957179</v>
      </c>
      <c r="F144" s="6">
        <v>1588.45</v>
      </c>
      <c r="G144" s="6">
        <f t="shared" si="18"/>
        <v>112.273819621148</v>
      </c>
      <c r="H144" s="6">
        <v>4.45</v>
      </c>
      <c r="I144" s="10">
        <f t="shared" si="19"/>
        <v>101.598173515982</v>
      </c>
      <c r="K144" s="12">
        <f t="shared" si="20"/>
        <v>-0.00290386241894564</v>
      </c>
      <c r="L144" s="12">
        <f t="shared" si="21"/>
        <v>-0.00680220788854951</v>
      </c>
      <c r="M144" s="12">
        <f t="shared" si="22"/>
        <v>-0.0102190235847586</v>
      </c>
      <c r="N144" s="12">
        <f t="shared" si="23"/>
        <v>0.0136674259681095</v>
      </c>
    </row>
    <row r="145" spans="1:14">
      <c r="A145" s="5">
        <v>40744</v>
      </c>
      <c r="B145" s="6">
        <v>1775</v>
      </c>
      <c r="C145" s="6">
        <f t="shared" si="16"/>
        <v>100.367543115635</v>
      </c>
      <c r="D145" s="6">
        <v>795.25</v>
      </c>
      <c r="E145" s="6">
        <f t="shared" si="17"/>
        <v>100.157430730479</v>
      </c>
      <c r="F145" s="6">
        <v>1600.5</v>
      </c>
      <c r="G145" s="6">
        <f t="shared" si="18"/>
        <v>113.125530110263</v>
      </c>
      <c r="H145" s="6">
        <v>4.42</v>
      </c>
      <c r="I145" s="10">
        <f t="shared" si="19"/>
        <v>100.913242009132</v>
      </c>
      <c r="K145" s="12">
        <f t="shared" si="20"/>
        <v>0.00376056776090711</v>
      </c>
      <c r="L145" s="12">
        <f t="shared" si="21"/>
        <v>0.00674751873607459</v>
      </c>
      <c r="M145" s="12">
        <f t="shared" si="22"/>
        <v>0.00758601152066477</v>
      </c>
      <c r="N145" s="12">
        <f t="shared" si="23"/>
        <v>-0.00674157303370792</v>
      </c>
    </row>
    <row r="146" spans="1:14">
      <c r="A146" s="5">
        <v>40745</v>
      </c>
      <c r="B146" s="6">
        <v>1784</v>
      </c>
      <c r="C146" s="6">
        <f t="shared" si="16"/>
        <v>100.876448968052</v>
      </c>
      <c r="D146" s="6">
        <v>808.25</v>
      </c>
      <c r="E146" s="6">
        <f t="shared" si="17"/>
        <v>101.794710327456</v>
      </c>
      <c r="F146" s="6">
        <v>1590.7</v>
      </c>
      <c r="G146" s="6">
        <f t="shared" si="18"/>
        <v>112.432852700028</v>
      </c>
      <c r="H146" s="6">
        <v>4.38</v>
      </c>
      <c r="I146" s="10">
        <f t="shared" si="19"/>
        <v>100</v>
      </c>
      <c r="K146" s="12">
        <f t="shared" si="20"/>
        <v>0.00507042253521127</v>
      </c>
      <c r="L146" s="12">
        <f t="shared" si="21"/>
        <v>0.0163470606727444</v>
      </c>
      <c r="M146" s="12">
        <f t="shared" si="22"/>
        <v>-0.00612308653545764</v>
      </c>
      <c r="N146" s="12">
        <f t="shared" si="23"/>
        <v>-0.00904977375565612</v>
      </c>
    </row>
    <row r="147" spans="1:14">
      <c r="A147" s="5">
        <v>40746</v>
      </c>
      <c r="B147" s="6">
        <v>1795</v>
      </c>
      <c r="C147" s="6">
        <f t="shared" si="16"/>
        <v>101.498445009895</v>
      </c>
      <c r="D147" s="6">
        <v>806.33</v>
      </c>
      <c r="E147" s="6">
        <f t="shared" si="17"/>
        <v>101.552896725441</v>
      </c>
      <c r="F147" s="6">
        <v>1601.27</v>
      </c>
      <c r="G147" s="6">
        <f t="shared" si="18"/>
        <v>113.179954763924</v>
      </c>
      <c r="H147" s="6">
        <v>4.38</v>
      </c>
      <c r="I147" s="10">
        <f t="shared" si="19"/>
        <v>100</v>
      </c>
      <c r="K147" s="12">
        <f t="shared" si="20"/>
        <v>0.00616591928251121</v>
      </c>
      <c r="L147" s="12">
        <f t="shared" si="21"/>
        <v>-0.00237550262913697</v>
      </c>
      <c r="M147" s="12">
        <f t="shared" si="22"/>
        <v>0.00664487332620855</v>
      </c>
      <c r="N147" s="12">
        <f t="shared" si="23"/>
        <v>0</v>
      </c>
    </row>
    <row r="148" spans="1:14">
      <c r="A148" s="5">
        <v>40749</v>
      </c>
      <c r="B148" s="6">
        <v>1789.6</v>
      </c>
      <c r="C148" s="6">
        <f t="shared" si="16"/>
        <v>101.193101498445</v>
      </c>
      <c r="D148" s="6">
        <v>807.03</v>
      </c>
      <c r="E148" s="6">
        <f t="shared" si="17"/>
        <v>101.641057934509</v>
      </c>
      <c r="F148" s="6">
        <v>1614.15</v>
      </c>
      <c r="G148" s="6">
        <f t="shared" si="18"/>
        <v>114.090330788804</v>
      </c>
      <c r="H148" s="6">
        <v>4.37</v>
      </c>
      <c r="I148" s="10">
        <f t="shared" si="19"/>
        <v>99.7716894977169</v>
      </c>
      <c r="K148" s="12">
        <f t="shared" si="20"/>
        <v>-0.00300835654596105</v>
      </c>
      <c r="L148" s="12">
        <f t="shared" si="21"/>
        <v>0.000868130914141768</v>
      </c>
      <c r="M148" s="12">
        <f t="shared" si="22"/>
        <v>0.00804361538029196</v>
      </c>
      <c r="N148" s="12">
        <f t="shared" si="23"/>
        <v>-0.002283105022831</v>
      </c>
    </row>
    <row r="149" spans="1:14">
      <c r="A149" s="5">
        <v>40750</v>
      </c>
      <c r="B149" s="6">
        <v>1807</v>
      </c>
      <c r="C149" s="6">
        <f t="shared" si="16"/>
        <v>102.176986146452</v>
      </c>
      <c r="D149" s="6">
        <v>835.18</v>
      </c>
      <c r="E149" s="6">
        <f t="shared" si="17"/>
        <v>105.186397984887</v>
      </c>
      <c r="F149" s="6">
        <v>1619.3</v>
      </c>
      <c r="G149" s="6">
        <f t="shared" si="18"/>
        <v>114.454339836019</v>
      </c>
      <c r="H149" s="6">
        <v>4.44</v>
      </c>
      <c r="I149" s="10">
        <f t="shared" si="19"/>
        <v>101.369863013699</v>
      </c>
      <c r="K149" s="12">
        <f t="shared" si="20"/>
        <v>0.00972284309342875</v>
      </c>
      <c r="L149" s="12">
        <f t="shared" si="21"/>
        <v>0.0348809833587351</v>
      </c>
      <c r="M149" s="12">
        <f t="shared" si="22"/>
        <v>0.00319053371743634</v>
      </c>
      <c r="N149" s="12">
        <f t="shared" si="23"/>
        <v>0.0160183066361557</v>
      </c>
    </row>
    <row r="150" spans="1:14">
      <c r="A150" s="5">
        <v>40751</v>
      </c>
      <c r="B150" s="6">
        <v>1794.45</v>
      </c>
      <c r="C150" s="6">
        <f t="shared" si="16"/>
        <v>101.467345207803</v>
      </c>
      <c r="D150" s="6">
        <v>826.35</v>
      </c>
      <c r="E150" s="6">
        <f t="shared" si="17"/>
        <v>104.074307304786</v>
      </c>
      <c r="F150" s="6">
        <v>1613.65</v>
      </c>
      <c r="G150" s="6">
        <f t="shared" si="18"/>
        <v>114.054990104608</v>
      </c>
      <c r="H150" s="6">
        <v>4.43</v>
      </c>
      <c r="I150" s="10">
        <f t="shared" si="19"/>
        <v>101.141552511416</v>
      </c>
      <c r="K150" s="12">
        <f t="shared" si="20"/>
        <v>-0.00694521306032095</v>
      </c>
      <c r="L150" s="12">
        <f t="shared" si="21"/>
        <v>-0.01057257118226</v>
      </c>
      <c r="M150" s="12">
        <f t="shared" si="22"/>
        <v>-0.00348916198357306</v>
      </c>
      <c r="N150" s="12">
        <f t="shared" si="23"/>
        <v>-0.0022522522522524</v>
      </c>
    </row>
    <row r="151" spans="1:14">
      <c r="A151" s="5">
        <v>40752</v>
      </c>
      <c r="B151" s="6">
        <v>1789.5</v>
      </c>
      <c r="C151" s="6">
        <f t="shared" si="16"/>
        <v>101.187446988974</v>
      </c>
      <c r="D151" s="6">
        <v>828.8</v>
      </c>
      <c r="E151" s="6">
        <f t="shared" si="17"/>
        <v>104.382871536524</v>
      </c>
      <c r="F151" s="6">
        <v>1615.95</v>
      </c>
      <c r="G151" s="6">
        <f t="shared" si="18"/>
        <v>114.217557251908</v>
      </c>
      <c r="H151" s="6">
        <v>4.44</v>
      </c>
      <c r="I151" s="10">
        <f t="shared" si="19"/>
        <v>101.369863013699</v>
      </c>
      <c r="K151" s="12">
        <f t="shared" si="20"/>
        <v>-0.0027585053916242</v>
      </c>
      <c r="L151" s="12">
        <f t="shared" si="21"/>
        <v>0.00296484540448954</v>
      </c>
      <c r="M151" s="12">
        <f t="shared" si="22"/>
        <v>0.0014253400675487</v>
      </c>
      <c r="N151" s="12">
        <f t="shared" si="23"/>
        <v>0.00225733634311528</v>
      </c>
    </row>
    <row r="152" spans="1:14">
      <c r="A152" s="5">
        <v>40753</v>
      </c>
      <c r="B152" s="6">
        <v>1780.5</v>
      </c>
      <c r="C152" s="6">
        <f t="shared" si="16"/>
        <v>100.678541136556</v>
      </c>
      <c r="D152" s="6">
        <v>830.99</v>
      </c>
      <c r="E152" s="6">
        <f t="shared" si="17"/>
        <v>104.658690176322</v>
      </c>
      <c r="F152" s="6">
        <v>1627.88</v>
      </c>
      <c r="G152" s="6">
        <f t="shared" si="18"/>
        <v>115.060785976817</v>
      </c>
      <c r="H152" s="6">
        <v>4.45</v>
      </c>
      <c r="I152" s="10">
        <f t="shared" si="19"/>
        <v>101.598173515982</v>
      </c>
      <c r="K152" s="12">
        <f t="shared" si="20"/>
        <v>-0.00502933780385583</v>
      </c>
      <c r="L152" s="12">
        <f t="shared" si="21"/>
        <v>0.00264237451737458</v>
      </c>
      <c r="M152" s="12">
        <f t="shared" si="22"/>
        <v>0.00738265416627994</v>
      </c>
      <c r="N152" s="12">
        <f t="shared" si="23"/>
        <v>0.0022522522522522</v>
      </c>
    </row>
    <row r="153" spans="1:14">
      <c r="A153" s="5">
        <v>40756</v>
      </c>
      <c r="B153" s="6">
        <v>1790.55</v>
      </c>
      <c r="C153" s="6">
        <f t="shared" si="16"/>
        <v>101.246819338422</v>
      </c>
      <c r="D153" s="6">
        <v>829.75</v>
      </c>
      <c r="E153" s="6">
        <f t="shared" si="17"/>
        <v>104.502518891688</v>
      </c>
      <c r="F153" s="6">
        <v>1619</v>
      </c>
      <c r="G153" s="6">
        <f t="shared" si="18"/>
        <v>114.433135425502</v>
      </c>
      <c r="H153" s="6">
        <v>4.37</v>
      </c>
      <c r="I153" s="10">
        <f t="shared" si="19"/>
        <v>99.7716894977169</v>
      </c>
      <c r="K153" s="12">
        <f t="shared" si="20"/>
        <v>0.00564448188711034</v>
      </c>
      <c r="L153" s="12">
        <f t="shared" si="21"/>
        <v>-0.00149219605530754</v>
      </c>
      <c r="M153" s="12">
        <f t="shared" si="22"/>
        <v>-0.00545494753913071</v>
      </c>
      <c r="N153" s="12">
        <f t="shared" si="23"/>
        <v>-0.0179775280898877</v>
      </c>
    </row>
    <row r="154" spans="1:14">
      <c r="A154" s="5">
        <v>40757</v>
      </c>
      <c r="B154" s="6">
        <v>1797</v>
      </c>
      <c r="C154" s="6">
        <f t="shared" si="16"/>
        <v>101.611535199321</v>
      </c>
      <c r="D154" s="6">
        <v>826.25</v>
      </c>
      <c r="E154" s="6">
        <f t="shared" si="17"/>
        <v>104.061712846348</v>
      </c>
      <c r="F154" s="6">
        <v>1661.18</v>
      </c>
      <c r="G154" s="6">
        <f t="shared" si="18"/>
        <v>117.414475544247</v>
      </c>
      <c r="H154" s="6">
        <v>4.38</v>
      </c>
      <c r="I154" s="10">
        <f t="shared" si="19"/>
        <v>100</v>
      </c>
      <c r="K154" s="12">
        <f t="shared" si="20"/>
        <v>0.00360224512021448</v>
      </c>
      <c r="L154" s="12">
        <f t="shared" si="21"/>
        <v>-0.0042181379933715</v>
      </c>
      <c r="M154" s="12">
        <f t="shared" si="22"/>
        <v>0.0260531192093886</v>
      </c>
      <c r="N154" s="12">
        <f t="shared" si="23"/>
        <v>0.00228832951945075</v>
      </c>
    </row>
    <row r="155" spans="1:14">
      <c r="A155" s="5">
        <v>40758</v>
      </c>
      <c r="B155" s="6">
        <v>1781.15</v>
      </c>
      <c r="C155" s="6">
        <f t="shared" si="16"/>
        <v>100.71529544812</v>
      </c>
      <c r="D155" s="6">
        <v>795.19</v>
      </c>
      <c r="E155" s="6">
        <f t="shared" si="17"/>
        <v>100.149874055416</v>
      </c>
      <c r="F155" s="6">
        <v>1661.75</v>
      </c>
      <c r="G155" s="6">
        <f t="shared" si="18"/>
        <v>117.45476392423</v>
      </c>
      <c r="H155" s="6">
        <v>4.31</v>
      </c>
      <c r="I155" s="10">
        <f t="shared" si="19"/>
        <v>98.4018264840183</v>
      </c>
      <c r="K155" s="12">
        <f t="shared" si="20"/>
        <v>-0.00882025598219249</v>
      </c>
      <c r="L155" s="12">
        <f t="shared" si="21"/>
        <v>-0.0375915279878971</v>
      </c>
      <c r="M155" s="12">
        <f t="shared" si="22"/>
        <v>0.000343129582585834</v>
      </c>
      <c r="N155" s="12">
        <f t="shared" si="23"/>
        <v>-0.0159817351598174</v>
      </c>
    </row>
    <row r="156" spans="1:14">
      <c r="A156" s="5">
        <v>40759</v>
      </c>
      <c r="B156" s="6">
        <v>1722.22</v>
      </c>
      <c r="C156" s="6">
        <f t="shared" si="16"/>
        <v>97.3830930166808</v>
      </c>
      <c r="D156" s="6">
        <v>747.47</v>
      </c>
      <c r="E156" s="6">
        <f t="shared" si="17"/>
        <v>94.139798488665</v>
      </c>
      <c r="F156" s="6">
        <v>1646.53</v>
      </c>
      <c r="G156" s="6">
        <f t="shared" si="18"/>
        <v>116.378993497314</v>
      </c>
      <c r="H156" s="6">
        <v>4.23</v>
      </c>
      <c r="I156" s="10">
        <f t="shared" si="19"/>
        <v>96.5753424657534</v>
      </c>
      <c r="K156" s="12">
        <f t="shared" si="20"/>
        <v>-0.033085366195997</v>
      </c>
      <c r="L156" s="12">
        <f t="shared" si="21"/>
        <v>-0.0600108150253399</v>
      </c>
      <c r="M156" s="12">
        <f t="shared" si="22"/>
        <v>-0.00915901910636379</v>
      </c>
      <c r="N156" s="12">
        <f t="shared" si="23"/>
        <v>-0.0185614849187933</v>
      </c>
    </row>
    <row r="157" spans="1:14">
      <c r="A157" s="5">
        <v>40760</v>
      </c>
      <c r="B157" s="6">
        <v>1719</v>
      </c>
      <c r="C157" s="6">
        <f t="shared" si="16"/>
        <v>97.2010178117048</v>
      </c>
      <c r="D157" s="6">
        <v>742.35</v>
      </c>
      <c r="E157" s="6">
        <f t="shared" si="17"/>
        <v>93.4949622166247</v>
      </c>
      <c r="F157" s="6">
        <v>1663.8</v>
      </c>
      <c r="G157" s="6">
        <f t="shared" si="18"/>
        <v>117.599660729432</v>
      </c>
      <c r="H157" s="6">
        <v>4.09</v>
      </c>
      <c r="I157" s="10">
        <f t="shared" si="19"/>
        <v>93.37899543379</v>
      </c>
      <c r="K157" s="12">
        <f t="shared" si="20"/>
        <v>-0.00186967983184496</v>
      </c>
      <c r="L157" s="12">
        <f t="shared" si="21"/>
        <v>-0.00684977323504623</v>
      </c>
      <c r="M157" s="12">
        <f t="shared" si="22"/>
        <v>0.0104887247727038</v>
      </c>
      <c r="N157" s="12">
        <f t="shared" si="23"/>
        <v>-0.0330969267139481</v>
      </c>
    </row>
    <row r="158" spans="1:14">
      <c r="A158" s="5">
        <v>40763</v>
      </c>
      <c r="B158" s="6">
        <v>1717</v>
      </c>
      <c r="C158" s="6">
        <f t="shared" si="16"/>
        <v>97.0879276222788</v>
      </c>
      <c r="D158" s="6">
        <v>717.38</v>
      </c>
      <c r="E158" s="6">
        <f t="shared" si="17"/>
        <v>90.3501259445844</v>
      </c>
      <c r="F158" s="6">
        <v>1719.53</v>
      </c>
      <c r="G158" s="6">
        <f t="shared" si="18"/>
        <v>121.538733389878</v>
      </c>
      <c r="H158" s="6">
        <v>3.97</v>
      </c>
      <c r="I158" s="10">
        <f t="shared" si="19"/>
        <v>90.6392694063927</v>
      </c>
      <c r="K158" s="12">
        <f t="shared" si="20"/>
        <v>-0.00116346713205352</v>
      </c>
      <c r="L158" s="12">
        <f t="shared" si="21"/>
        <v>-0.0336364248669765</v>
      </c>
      <c r="M158" s="12">
        <f t="shared" si="22"/>
        <v>0.0334956124534199</v>
      </c>
      <c r="N158" s="12">
        <f t="shared" si="23"/>
        <v>-0.0293398533007334</v>
      </c>
    </row>
    <row r="159" spans="1:14">
      <c r="A159" s="5">
        <v>40764</v>
      </c>
      <c r="B159" s="6">
        <v>1754.5</v>
      </c>
      <c r="C159" s="6">
        <f t="shared" si="16"/>
        <v>99.2083686740175</v>
      </c>
      <c r="D159" s="6">
        <v>740.46</v>
      </c>
      <c r="E159" s="6">
        <f t="shared" si="17"/>
        <v>93.2569269521411</v>
      </c>
      <c r="F159" s="6">
        <v>1740.4</v>
      </c>
      <c r="G159" s="6">
        <f t="shared" si="18"/>
        <v>123.013853548205</v>
      </c>
      <c r="H159" s="6">
        <v>3.95</v>
      </c>
      <c r="I159" s="10">
        <f t="shared" si="19"/>
        <v>90.1826484018265</v>
      </c>
      <c r="K159" s="12">
        <f t="shared" si="20"/>
        <v>0.0218404193360513</v>
      </c>
      <c r="L159" s="12">
        <f t="shared" si="21"/>
        <v>0.0321726281747471</v>
      </c>
      <c r="M159" s="12">
        <f t="shared" si="22"/>
        <v>0.012137037446279</v>
      </c>
      <c r="N159" s="12">
        <f t="shared" si="23"/>
        <v>-0.00503778337531487</v>
      </c>
    </row>
    <row r="160" spans="1:14">
      <c r="A160" s="5">
        <v>40765</v>
      </c>
      <c r="B160" s="6">
        <v>1769.5</v>
      </c>
      <c r="C160" s="6">
        <f t="shared" si="16"/>
        <v>100.056545094713</v>
      </c>
      <c r="D160" s="6">
        <v>727.07</v>
      </c>
      <c r="E160" s="6">
        <f t="shared" si="17"/>
        <v>91.5705289672544</v>
      </c>
      <c r="F160" s="6">
        <v>1793.05</v>
      </c>
      <c r="G160" s="6">
        <f t="shared" si="18"/>
        <v>126.735227594006</v>
      </c>
      <c r="H160" s="6">
        <v>3.89</v>
      </c>
      <c r="I160" s="10">
        <f t="shared" si="19"/>
        <v>88.8127853881279</v>
      </c>
      <c r="K160" s="12">
        <f t="shared" si="20"/>
        <v>0.0085494442861214</v>
      </c>
      <c r="L160" s="12">
        <f t="shared" si="21"/>
        <v>-0.018083353591011</v>
      </c>
      <c r="M160" s="12">
        <f t="shared" si="22"/>
        <v>0.0302516662836129</v>
      </c>
      <c r="N160" s="12">
        <f t="shared" si="23"/>
        <v>-0.0151898734177215</v>
      </c>
    </row>
    <row r="161" spans="1:14">
      <c r="A161" s="5">
        <v>40766</v>
      </c>
      <c r="B161" s="6">
        <v>1788.5</v>
      </c>
      <c r="C161" s="6">
        <f t="shared" si="16"/>
        <v>101.130901894261</v>
      </c>
      <c r="D161" s="6">
        <v>740.18</v>
      </c>
      <c r="E161" s="6">
        <f t="shared" si="17"/>
        <v>93.2216624685138</v>
      </c>
      <c r="F161" s="6">
        <v>1764.1</v>
      </c>
      <c r="G161" s="6">
        <f t="shared" si="18"/>
        <v>124.689001979078</v>
      </c>
      <c r="H161" s="6">
        <v>4.02</v>
      </c>
      <c r="I161" s="10">
        <f t="shared" si="19"/>
        <v>91.7808219178082</v>
      </c>
      <c r="K161" s="12">
        <f t="shared" si="20"/>
        <v>0.0107374964679288</v>
      </c>
      <c r="L161" s="12">
        <f t="shared" si="21"/>
        <v>0.0180312762182457</v>
      </c>
      <c r="M161" s="12">
        <f t="shared" si="22"/>
        <v>-0.0161456735729623</v>
      </c>
      <c r="N161" s="12">
        <f t="shared" si="23"/>
        <v>0.0334190231362466</v>
      </c>
    </row>
    <row r="162" spans="1:14">
      <c r="A162" s="5">
        <v>40767</v>
      </c>
      <c r="B162" s="6">
        <v>1797.25</v>
      </c>
      <c r="C162" s="6">
        <f t="shared" si="16"/>
        <v>101.625671473</v>
      </c>
      <c r="D162" s="6">
        <v>745.78</v>
      </c>
      <c r="E162" s="6">
        <f t="shared" si="17"/>
        <v>93.9269521410579</v>
      </c>
      <c r="F162" s="6">
        <v>1746.9</v>
      </c>
      <c r="G162" s="6">
        <f t="shared" si="18"/>
        <v>123.473282442748</v>
      </c>
      <c r="H162" s="6">
        <v>4.01</v>
      </c>
      <c r="I162" s="10">
        <f t="shared" si="19"/>
        <v>91.5525114155251</v>
      </c>
      <c r="K162" s="12">
        <f t="shared" si="20"/>
        <v>0.00489236790606654</v>
      </c>
      <c r="L162" s="12">
        <f t="shared" si="21"/>
        <v>0.00756572725553247</v>
      </c>
      <c r="M162" s="12">
        <f t="shared" si="22"/>
        <v>-0.00975001417153212</v>
      </c>
      <c r="N162" s="12">
        <f t="shared" si="23"/>
        <v>-0.00248756218905467</v>
      </c>
    </row>
    <row r="163" spans="1:14">
      <c r="A163" s="5">
        <v>40770</v>
      </c>
      <c r="B163" s="6">
        <v>1808.5</v>
      </c>
      <c r="C163" s="6">
        <f t="shared" si="16"/>
        <v>102.261803788521</v>
      </c>
      <c r="D163" s="6">
        <v>748.2</v>
      </c>
      <c r="E163" s="6">
        <f t="shared" si="17"/>
        <v>94.2317380352645</v>
      </c>
      <c r="F163" s="6">
        <v>1765.85</v>
      </c>
      <c r="G163" s="6">
        <f t="shared" si="18"/>
        <v>124.812694373763</v>
      </c>
      <c r="H163" s="6">
        <v>4.03</v>
      </c>
      <c r="I163" s="10">
        <f t="shared" si="19"/>
        <v>92.0091324200913</v>
      </c>
      <c r="K163" s="12">
        <f t="shared" si="20"/>
        <v>0.00625956322158854</v>
      </c>
      <c r="L163" s="12">
        <f t="shared" si="21"/>
        <v>0.00324492477674391</v>
      </c>
      <c r="M163" s="12">
        <f t="shared" si="22"/>
        <v>0.0108477875093021</v>
      </c>
      <c r="N163" s="12">
        <f t="shared" si="23"/>
        <v>0.00498753117206994</v>
      </c>
    </row>
    <row r="164" spans="1:14">
      <c r="A164" s="5">
        <v>40771</v>
      </c>
      <c r="B164" s="6">
        <v>1818</v>
      </c>
      <c r="C164" s="6">
        <f t="shared" si="16"/>
        <v>102.798982188295</v>
      </c>
      <c r="D164" s="6">
        <v>755.78</v>
      </c>
      <c r="E164" s="6">
        <f t="shared" si="17"/>
        <v>95.1863979848867</v>
      </c>
      <c r="F164" s="6">
        <v>1785.7</v>
      </c>
      <c r="G164" s="6">
        <f t="shared" si="18"/>
        <v>126.21571953633</v>
      </c>
      <c r="H164" s="6">
        <v>4</v>
      </c>
      <c r="I164" s="10">
        <f t="shared" si="19"/>
        <v>91.324200913242</v>
      </c>
      <c r="K164" s="12">
        <f t="shared" si="20"/>
        <v>0.00525297207630633</v>
      </c>
      <c r="L164" s="12">
        <f t="shared" si="21"/>
        <v>0.0101309810211173</v>
      </c>
      <c r="M164" s="12">
        <f t="shared" si="22"/>
        <v>0.0112410453889063</v>
      </c>
      <c r="N164" s="12">
        <f t="shared" si="23"/>
        <v>-0.00744416873449138</v>
      </c>
    </row>
    <row r="165" spans="1:14">
      <c r="A165" s="5">
        <v>40772</v>
      </c>
      <c r="B165" s="6">
        <v>1842.25</v>
      </c>
      <c r="C165" s="6">
        <f t="shared" si="16"/>
        <v>104.170200735086</v>
      </c>
      <c r="D165" s="6">
        <v>773.8</v>
      </c>
      <c r="E165" s="6">
        <f t="shared" si="17"/>
        <v>97.455919395466</v>
      </c>
      <c r="F165" s="6">
        <v>1791.25</v>
      </c>
      <c r="G165" s="6">
        <f t="shared" si="18"/>
        <v>126.608001130902</v>
      </c>
      <c r="H165" s="6">
        <v>4.06</v>
      </c>
      <c r="I165" s="10">
        <f t="shared" si="19"/>
        <v>92.6940639269406</v>
      </c>
      <c r="K165" s="12">
        <f t="shared" si="20"/>
        <v>0.0133388338833883</v>
      </c>
      <c r="L165" s="12">
        <f t="shared" si="21"/>
        <v>0.0238429172510519</v>
      </c>
      <c r="M165" s="12">
        <f t="shared" si="22"/>
        <v>0.00310802486419889</v>
      </c>
      <c r="N165" s="12">
        <f t="shared" si="23"/>
        <v>0.0149999999999999</v>
      </c>
    </row>
    <row r="166" spans="1:14">
      <c r="A166" s="5">
        <v>40773</v>
      </c>
      <c r="B166" s="6">
        <v>1843.5</v>
      </c>
      <c r="C166" s="6">
        <f t="shared" si="16"/>
        <v>104.240882103478</v>
      </c>
      <c r="D166" s="6">
        <v>754.95</v>
      </c>
      <c r="E166" s="6">
        <f t="shared" si="17"/>
        <v>95.0818639798489</v>
      </c>
      <c r="F166" s="6">
        <v>1823.8</v>
      </c>
      <c r="G166" s="6">
        <f t="shared" si="18"/>
        <v>128.908679672038</v>
      </c>
      <c r="H166" s="6">
        <v>3.97</v>
      </c>
      <c r="I166" s="10">
        <f t="shared" si="19"/>
        <v>90.6392694063927</v>
      </c>
      <c r="K166" s="12">
        <f t="shared" si="20"/>
        <v>0.000678518116433709</v>
      </c>
      <c r="L166" s="12">
        <f t="shared" si="21"/>
        <v>-0.0243602998190746</v>
      </c>
      <c r="M166" s="12">
        <f t="shared" si="22"/>
        <v>0.0181716678297278</v>
      </c>
      <c r="N166" s="12">
        <f t="shared" si="23"/>
        <v>-0.0221674876847289</v>
      </c>
    </row>
    <row r="167" spans="1:14">
      <c r="A167" s="5">
        <v>40774</v>
      </c>
      <c r="B167" s="6">
        <v>1875.25</v>
      </c>
      <c r="C167" s="6">
        <f t="shared" si="16"/>
        <v>106.036188860616</v>
      </c>
      <c r="D167" s="6">
        <v>750.39</v>
      </c>
      <c r="E167" s="6">
        <f t="shared" si="17"/>
        <v>94.507556675063</v>
      </c>
      <c r="F167" s="6">
        <v>1852.1</v>
      </c>
      <c r="G167" s="6">
        <f t="shared" si="18"/>
        <v>130.908962397512</v>
      </c>
      <c r="H167" s="6">
        <v>3.99</v>
      </c>
      <c r="I167" s="10">
        <f t="shared" si="19"/>
        <v>91.0958904109589</v>
      </c>
      <c r="K167" s="12">
        <f t="shared" si="20"/>
        <v>0.0172226742609167</v>
      </c>
      <c r="L167" s="12">
        <f t="shared" si="21"/>
        <v>-0.00604013510828539</v>
      </c>
      <c r="M167" s="12">
        <f t="shared" si="22"/>
        <v>0.0155170523083671</v>
      </c>
      <c r="N167" s="12">
        <f t="shared" si="23"/>
        <v>0.00503778337531487</v>
      </c>
    </row>
    <row r="168" spans="1:14">
      <c r="A168" s="5">
        <v>40777</v>
      </c>
      <c r="B168" s="6">
        <v>1903.5</v>
      </c>
      <c r="C168" s="6">
        <f t="shared" si="16"/>
        <v>107.63358778626</v>
      </c>
      <c r="D168" s="6">
        <v>764</v>
      </c>
      <c r="E168" s="6">
        <f t="shared" si="17"/>
        <v>96.2216624685139</v>
      </c>
      <c r="F168" s="6">
        <v>1897.6</v>
      </c>
      <c r="G168" s="6">
        <f t="shared" si="18"/>
        <v>134.124964659316</v>
      </c>
      <c r="H168" s="6">
        <v>3.95</v>
      </c>
      <c r="I168" s="10">
        <f t="shared" si="19"/>
        <v>90.1826484018265</v>
      </c>
      <c r="K168" s="12">
        <f t="shared" si="20"/>
        <v>0.0150646580455939</v>
      </c>
      <c r="L168" s="12">
        <f t="shared" si="21"/>
        <v>0.0181372353043084</v>
      </c>
      <c r="M168" s="12">
        <f t="shared" si="22"/>
        <v>0.0245667080611198</v>
      </c>
      <c r="N168" s="12">
        <f t="shared" si="23"/>
        <v>-0.0100250626566416</v>
      </c>
    </row>
    <row r="169" spans="1:14">
      <c r="A169" s="5">
        <v>40778</v>
      </c>
      <c r="B169" s="6">
        <v>1863.8</v>
      </c>
      <c r="C169" s="6">
        <f t="shared" si="16"/>
        <v>105.388747526152</v>
      </c>
      <c r="D169" s="6">
        <v>761.47</v>
      </c>
      <c r="E169" s="6">
        <f t="shared" si="17"/>
        <v>95.9030226700252</v>
      </c>
      <c r="F169" s="6">
        <v>1828.35</v>
      </c>
      <c r="G169" s="6">
        <f t="shared" si="18"/>
        <v>129.230279898219</v>
      </c>
      <c r="H169" s="6">
        <v>4.01</v>
      </c>
      <c r="I169" s="10">
        <f t="shared" si="19"/>
        <v>91.5525114155251</v>
      </c>
      <c r="K169" s="12">
        <f t="shared" si="20"/>
        <v>-0.020856317310218</v>
      </c>
      <c r="L169" s="12">
        <f t="shared" si="21"/>
        <v>-0.00331151832460729</v>
      </c>
      <c r="M169" s="12">
        <f t="shared" si="22"/>
        <v>-0.0364934654300169</v>
      </c>
      <c r="N169" s="12">
        <f t="shared" si="23"/>
        <v>0.0151898734177214</v>
      </c>
    </row>
    <row r="170" spans="1:14">
      <c r="A170" s="5">
        <v>40779</v>
      </c>
      <c r="B170" s="6">
        <v>1812.5</v>
      </c>
      <c r="C170" s="6">
        <f t="shared" si="16"/>
        <v>102.487984167373</v>
      </c>
      <c r="D170" s="6">
        <v>748.55</v>
      </c>
      <c r="E170" s="6">
        <f t="shared" si="17"/>
        <v>94.2758186397985</v>
      </c>
      <c r="F170" s="6">
        <v>1759.32</v>
      </c>
      <c r="G170" s="6">
        <f t="shared" si="18"/>
        <v>124.351145038168</v>
      </c>
      <c r="H170" s="6">
        <v>4.02</v>
      </c>
      <c r="I170" s="10">
        <f t="shared" si="19"/>
        <v>91.7808219178082</v>
      </c>
      <c r="K170" s="12">
        <f t="shared" si="20"/>
        <v>-0.0275244124906106</v>
      </c>
      <c r="L170" s="12">
        <f t="shared" si="21"/>
        <v>-0.0169671818981707</v>
      </c>
      <c r="M170" s="12">
        <f t="shared" si="22"/>
        <v>-0.0377553531873</v>
      </c>
      <c r="N170" s="12">
        <f t="shared" si="23"/>
        <v>0.00249376558603486</v>
      </c>
    </row>
    <row r="171" spans="1:14">
      <c r="A171" s="5">
        <v>40780</v>
      </c>
      <c r="B171" s="6">
        <v>1820</v>
      </c>
      <c r="C171" s="6">
        <f t="shared" si="16"/>
        <v>102.912072377721</v>
      </c>
      <c r="D171" s="6">
        <v>752.25</v>
      </c>
      <c r="E171" s="6">
        <f t="shared" si="17"/>
        <v>94.7418136020151</v>
      </c>
      <c r="F171" s="6">
        <v>1774.15</v>
      </c>
      <c r="G171" s="6">
        <f t="shared" si="18"/>
        <v>125.399349731411</v>
      </c>
      <c r="H171" s="6">
        <v>4.09</v>
      </c>
      <c r="I171" s="10">
        <f t="shared" si="19"/>
        <v>93.37899543379</v>
      </c>
      <c r="K171" s="12">
        <f t="shared" si="20"/>
        <v>0.00413793103448276</v>
      </c>
      <c r="L171" s="12">
        <f t="shared" si="21"/>
        <v>0.00494288958653403</v>
      </c>
      <c r="M171" s="12">
        <f t="shared" si="22"/>
        <v>0.00842939317463574</v>
      </c>
      <c r="N171" s="12">
        <f t="shared" si="23"/>
        <v>0.0174129353233832</v>
      </c>
    </row>
    <row r="172" spans="1:14">
      <c r="A172" s="5">
        <v>40781</v>
      </c>
      <c r="B172" s="6">
        <v>1832.75</v>
      </c>
      <c r="C172" s="6">
        <f t="shared" si="16"/>
        <v>103.633022335312</v>
      </c>
      <c r="D172" s="6">
        <v>759.15</v>
      </c>
      <c r="E172" s="6">
        <f t="shared" si="17"/>
        <v>95.6108312342569</v>
      </c>
      <c r="F172" s="6">
        <v>1827.95</v>
      </c>
      <c r="G172" s="6">
        <f t="shared" si="18"/>
        <v>129.202007350862</v>
      </c>
      <c r="H172" s="6">
        <v>4.11</v>
      </c>
      <c r="I172" s="10">
        <f t="shared" si="19"/>
        <v>93.8356164383562</v>
      </c>
      <c r="K172" s="12">
        <f t="shared" si="20"/>
        <v>0.00700549450549451</v>
      </c>
      <c r="L172" s="12">
        <f t="shared" si="21"/>
        <v>0.00917248255234294</v>
      </c>
      <c r="M172" s="12">
        <f t="shared" si="22"/>
        <v>0.0303243806893442</v>
      </c>
      <c r="N172" s="12">
        <f t="shared" si="23"/>
        <v>0.00488997555012236</v>
      </c>
    </row>
    <row r="173" spans="1:14">
      <c r="A173" s="5">
        <v>40784</v>
      </c>
      <c r="B173" s="6">
        <v>1823.5</v>
      </c>
      <c r="C173" s="6">
        <f t="shared" si="16"/>
        <v>103.109980209217</v>
      </c>
      <c r="D173" s="6">
        <v>753.68</v>
      </c>
      <c r="E173" s="6">
        <f t="shared" si="17"/>
        <v>94.9219143576826</v>
      </c>
      <c r="F173" s="6">
        <v>1788.43</v>
      </c>
      <c r="G173" s="6">
        <f t="shared" si="18"/>
        <v>126.408679672038</v>
      </c>
      <c r="H173" s="6">
        <v>4.11</v>
      </c>
      <c r="I173" s="10">
        <f t="shared" si="19"/>
        <v>93.8356164383562</v>
      </c>
      <c r="K173" s="12">
        <f t="shared" si="20"/>
        <v>-0.0050470604283181</v>
      </c>
      <c r="L173" s="12">
        <f t="shared" si="21"/>
        <v>-0.00720542712243961</v>
      </c>
      <c r="M173" s="12">
        <f t="shared" si="22"/>
        <v>-0.0216198473700046</v>
      </c>
      <c r="N173" s="12">
        <f t="shared" si="23"/>
        <v>0</v>
      </c>
    </row>
    <row r="174" spans="1:14">
      <c r="A174" s="5">
        <v>40785</v>
      </c>
      <c r="B174" s="6">
        <v>1854.3</v>
      </c>
      <c r="C174" s="6">
        <f t="shared" si="16"/>
        <v>104.851569126378</v>
      </c>
      <c r="D174" s="6">
        <v>774</v>
      </c>
      <c r="E174" s="6">
        <f t="shared" si="17"/>
        <v>97.4811083123426</v>
      </c>
      <c r="F174" s="6">
        <v>1835.43</v>
      </c>
      <c r="G174" s="6">
        <f t="shared" si="18"/>
        <v>129.730703986429</v>
      </c>
      <c r="H174" s="6">
        <v>4.15</v>
      </c>
      <c r="I174" s="10">
        <f t="shared" si="19"/>
        <v>94.7488584474886</v>
      </c>
      <c r="K174" s="12">
        <f t="shared" si="20"/>
        <v>0.0168905950095969</v>
      </c>
      <c r="L174" s="12">
        <f t="shared" si="21"/>
        <v>0.0269610444751089</v>
      </c>
      <c r="M174" s="12">
        <f t="shared" si="22"/>
        <v>0.0262800333253189</v>
      </c>
      <c r="N174" s="12">
        <f t="shared" si="23"/>
        <v>0.00973236009732361</v>
      </c>
    </row>
    <row r="175" spans="1:14">
      <c r="A175" s="5">
        <v>40786</v>
      </c>
      <c r="B175" s="6">
        <v>1846.5</v>
      </c>
      <c r="C175" s="6">
        <f t="shared" si="16"/>
        <v>104.410517387617</v>
      </c>
      <c r="D175" s="6">
        <v>781.02</v>
      </c>
      <c r="E175" s="6">
        <f t="shared" si="17"/>
        <v>98.3652392947103</v>
      </c>
      <c r="F175" s="6">
        <v>1825.72</v>
      </c>
      <c r="G175" s="6">
        <f t="shared" si="18"/>
        <v>129.04438789935</v>
      </c>
      <c r="H175" s="6">
        <v>4.2</v>
      </c>
      <c r="I175" s="10">
        <f t="shared" si="19"/>
        <v>95.8904109589041</v>
      </c>
      <c r="K175" s="12">
        <f t="shared" si="20"/>
        <v>-0.00420643908752627</v>
      </c>
      <c r="L175" s="12">
        <f t="shared" si="21"/>
        <v>0.00906976744186044</v>
      </c>
      <c r="M175" s="12">
        <f t="shared" si="22"/>
        <v>-0.00529031344153688</v>
      </c>
      <c r="N175" s="12">
        <f t="shared" si="23"/>
        <v>0.0120481927710843</v>
      </c>
    </row>
    <row r="176" spans="1:14">
      <c r="A176" s="5">
        <v>40787</v>
      </c>
      <c r="B176" s="6">
        <v>1849.1</v>
      </c>
      <c r="C176" s="6">
        <f t="shared" si="16"/>
        <v>104.557534633871</v>
      </c>
      <c r="D176" s="6">
        <v>783.56</v>
      </c>
      <c r="E176" s="6">
        <f t="shared" si="17"/>
        <v>98.6851385390428</v>
      </c>
      <c r="F176" s="6">
        <v>1826.15</v>
      </c>
      <c r="G176" s="6">
        <f t="shared" si="18"/>
        <v>129.074780887758</v>
      </c>
      <c r="H176" s="6">
        <v>4.14</v>
      </c>
      <c r="I176" s="10">
        <f t="shared" si="19"/>
        <v>94.5205479452055</v>
      </c>
      <c r="K176" s="12">
        <f t="shared" si="20"/>
        <v>0.00140806932033572</v>
      </c>
      <c r="L176" s="12">
        <f t="shared" si="21"/>
        <v>0.00325215743514886</v>
      </c>
      <c r="M176" s="12">
        <f t="shared" si="22"/>
        <v>0.000235523519488237</v>
      </c>
      <c r="N176" s="12">
        <f t="shared" si="23"/>
        <v>-0.0142857142857144</v>
      </c>
    </row>
    <row r="177" spans="1:14">
      <c r="A177" s="5">
        <v>40788</v>
      </c>
      <c r="B177" s="6">
        <v>1882.5</v>
      </c>
      <c r="C177" s="6">
        <f t="shared" si="16"/>
        <v>106.446140797286</v>
      </c>
      <c r="D177" s="6">
        <v>777</v>
      </c>
      <c r="E177" s="6">
        <f t="shared" si="17"/>
        <v>97.8589420654912</v>
      </c>
      <c r="F177" s="6">
        <v>1882.88</v>
      </c>
      <c r="G177" s="6">
        <f t="shared" si="18"/>
        <v>133.084534916596</v>
      </c>
      <c r="H177" s="6">
        <v>4.11</v>
      </c>
      <c r="I177" s="10">
        <f t="shared" si="19"/>
        <v>93.8356164383562</v>
      </c>
      <c r="K177" s="12">
        <f t="shared" si="20"/>
        <v>0.0180628413822941</v>
      </c>
      <c r="L177" s="12">
        <f t="shared" si="21"/>
        <v>-0.0083720455357598</v>
      </c>
      <c r="M177" s="12">
        <f t="shared" si="22"/>
        <v>0.0310653560769926</v>
      </c>
      <c r="N177" s="12">
        <f t="shared" si="23"/>
        <v>-0.00724637681159405</v>
      </c>
    </row>
    <row r="178" spans="1:14">
      <c r="A178" s="5">
        <v>40791</v>
      </c>
      <c r="B178" s="6">
        <v>1888.5</v>
      </c>
      <c r="C178" s="6">
        <f t="shared" si="16"/>
        <v>106.785411365564</v>
      </c>
      <c r="D178" s="6">
        <v>763.65</v>
      </c>
      <c r="E178" s="6">
        <f t="shared" si="17"/>
        <v>96.1775818639798</v>
      </c>
      <c r="F178" s="6">
        <v>1900.23</v>
      </c>
      <c r="G178" s="6">
        <f t="shared" si="18"/>
        <v>134.310856658185</v>
      </c>
      <c r="H178" s="6">
        <v>4.06</v>
      </c>
      <c r="I178" s="10">
        <f t="shared" si="19"/>
        <v>92.6940639269406</v>
      </c>
      <c r="K178" s="12">
        <f t="shared" si="20"/>
        <v>0.00318725099601594</v>
      </c>
      <c r="L178" s="12">
        <f t="shared" si="21"/>
        <v>-0.0171814671814672</v>
      </c>
      <c r="M178" s="12">
        <f t="shared" si="22"/>
        <v>0.00921460740992517</v>
      </c>
      <c r="N178" s="12">
        <f t="shared" si="23"/>
        <v>-0.0121654501216547</v>
      </c>
    </row>
    <row r="179" spans="1:14">
      <c r="A179" s="5">
        <v>40792</v>
      </c>
      <c r="B179" s="6">
        <v>1854.5</v>
      </c>
      <c r="C179" s="6">
        <f t="shared" si="16"/>
        <v>104.862878145321</v>
      </c>
      <c r="D179" s="6">
        <v>752</v>
      </c>
      <c r="E179" s="6">
        <f t="shared" si="17"/>
        <v>94.7103274559194</v>
      </c>
      <c r="F179" s="6">
        <v>1875.4</v>
      </c>
      <c r="G179" s="6">
        <f t="shared" si="18"/>
        <v>132.555838281029</v>
      </c>
      <c r="H179" s="6">
        <v>4.04</v>
      </c>
      <c r="I179" s="10">
        <f t="shared" si="19"/>
        <v>92.2374429223744</v>
      </c>
      <c r="K179" s="12">
        <f t="shared" si="20"/>
        <v>-0.0180037066454858</v>
      </c>
      <c r="L179" s="12">
        <f t="shared" si="21"/>
        <v>-0.015255679958096</v>
      </c>
      <c r="M179" s="12">
        <f t="shared" si="22"/>
        <v>-0.0130668392773506</v>
      </c>
      <c r="N179" s="12">
        <f t="shared" si="23"/>
        <v>-0.00492610837438413</v>
      </c>
    </row>
    <row r="180" spans="1:14">
      <c r="A180" s="5">
        <v>40793</v>
      </c>
      <c r="B180" s="6">
        <v>1821.5</v>
      </c>
      <c r="C180" s="6">
        <f t="shared" si="16"/>
        <v>102.996890019791</v>
      </c>
      <c r="D180" s="6">
        <v>751.76</v>
      </c>
      <c r="E180" s="6">
        <f t="shared" si="17"/>
        <v>94.6801007556675</v>
      </c>
      <c r="F180" s="6">
        <v>1817.47</v>
      </c>
      <c r="G180" s="6">
        <f t="shared" si="18"/>
        <v>128.461266610122</v>
      </c>
      <c r="H180" s="6">
        <v>4.12</v>
      </c>
      <c r="I180" s="10">
        <f t="shared" si="19"/>
        <v>94.0639269406393</v>
      </c>
      <c r="K180" s="12">
        <f t="shared" si="20"/>
        <v>-0.017794553788083</v>
      </c>
      <c r="L180" s="12">
        <f t="shared" si="21"/>
        <v>-0.000319148936170225</v>
      </c>
      <c r="M180" s="12">
        <f t="shared" si="22"/>
        <v>-0.0308894102591447</v>
      </c>
      <c r="N180" s="12">
        <f t="shared" si="23"/>
        <v>0.0198019801980198</v>
      </c>
    </row>
    <row r="181" spans="1:14">
      <c r="A181" s="5">
        <v>40794</v>
      </c>
      <c r="B181" s="6">
        <v>1861.5</v>
      </c>
      <c r="C181" s="6">
        <f t="shared" si="16"/>
        <v>105.258693808312</v>
      </c>
      <c r="D181" s="6">
        <v>755.6</v>
      </c>
      <c r="E181" s="6">
        <f t="shared" si="17"/>
        <v>95.1637279596977</v>
      </c>
      <c r="F181" s="6">
        <v>1870.18</v>
      </c>
      <c r="G181" s="6">
        <f t="shared" si="18"/>
        <v>132.186881538027</v>
      </c>
      <c r="H181" s="6">
        <v>4.13</v>
      </c>
      <c r="I181" s="10">
        <f t="shared" si="19"/>
        <v>94.2922374429224</v>
      </c>
      <c r="K181" s="12">
        <f t="shared" si="20"/>
        <v>0.021959923140269</v>
      </c>
      <c r="L181" s="12">
        <f t="shared" si="21"/>
        <v>0.0051080131957008</v>
      </c>
      <c r="M181" s="12">
        <f t="shared" si="22"/>
        <v>0.0290018542259295</v>
      </c>
      <c r="N181" s="12">
        <f t="shared" si="23"/>
        <v>0.00242718446601937</v>
      </c>
    </row>
    <row r="182" spans="1:14">
      <c r="A182" s="5">
        <v>40795</v>
      </c>
      <c r="B182" s="6">
        <v>1833.5</v>
      </c>
      <c r="C182" s="6">
        <f t="shared" si="16"/>
        <v>103.675431156347</v>
      </c>
      <c r="D182" s="6">
        <v>736.68</v>
      </c>
      <c r="E182" s="6">
        <f t="shared" si="17"/>
        <v>92.7808564231738</v>
      </c>
      <c r="F182" s="6">
        <v>1855.7</v>
      </c>
      <c r="G182" s="6">
        <f t="shared" si="18"/>
        <v>131.163415323721</v>
      </c>
      <c r="H182" s="6">
        <v>3.99</v>
      </c>
      <c r="I182" s="10">
        <f t="shared" si="19"/>
        <v>91.0958904109589</v>
      </c>
      <c r="K182" s="12">
        <f t="shared" si="20"/>
        <v>-0.0150416330915928</v>
      </c>
      <c r="L182" s="12">
        <f t="shared" si="21"/>
        <v>-0.0250397035468503</v>
      </c>
      <c r="M182" s="12">
        <f t="shared" si="22"/>
        <v>-0.00774257023388124</v>
      </c>
      <c r="N182" s="12">
        <f t="shared" si="23"/>
        <v>-0.0338983050847457</v>
      </c>
    </row>
    <row r="183" spans="1:14">
      <c r="A183" s="5">
        <v>40798</v>
      </c>
      <c r="B183" s="6">
        <v>1808</v>
      </c>
      <c r="C183" s="6">
        <f t="shared" si="16"/>
        <v>102.233531241165</v>
      </c>
      <c r="D183" s="6">
        <v>704.05</v>
      </c>
      <c r="E183" s="6">
        <f t="shared" si="17"/>
        <v>88.6712846347607</v>
      </c>
      <c r="F183" s="6">
        <v>1815.3</v>
      </c>
      <c r="G183" s="6">
        <f t="shared" si="18"/>
        <v>128.307888040712</v>
      </c>
      <c r="H183" s="6">
        <v>3.96</v>
      </c>
      <c r="I183" s="10">
        <f t="shared" si="19"/>
        <v>90.4109589041096</v>
      </c>
      <c r="K183" s="12">
        <f t="shared" si="20"/>
        <v>-0.0139078265612217</v>
      </c>
      <c r="L183" s="12">
        <f t="shared" si="21"/>
        <v>-0.0442933159580822</v>
      </c>
      <c r="M183" s="12">
        <f t="shared" si="22"/>
        <v>-0.021770760359972</v>
      </c>
      <c r="N183" s="12">
        <f t="shared" si="23"/>
        <v>-0.00751879699248127</v>
      </c>
    </row>
    <row r="184" spans="1:14">
      <c r="A184" s="5">
        <v>40799</v>
      </c>
      <c r="B184" s="6">
        <v>1816.25</v>
      </c>
      <c r="C184" s="6">
        <f t="shared" si="16"/>
        <v>102.700028272547</v>
      </c>
      <c r="D184" s="6">
        <v>726</v>
      </c>
      <c r="E184" s="6">
        <f t="shared" si="17"/>
        <v>91.4357682619647</v>
      </c>
      <c r="F184" s="6">
        <v>1833.6</v>
      </c>
      <c r="G184" s="6">
        <f t="shared" si="18"/>
        <v>129.601357082273</v>
      </c>
      <c r="H184" s="6">
        <v>3.97</v>
      </c>
      <c r="I184" s="10">
        <f t="shared" si="19"/>
        <v>90.6392694063927</v>
      </c>
      <c r="K184" s="12">
        <f t="shared" si="20"/>
        <v>0.00456305309734513</v>
      </c>
      <c r="L184" s="12">
        <f t="shared" si="21"/>
        <v>0.0311767630139906</v>
      </c>
      <c r="M184" s="12">
        <f t="shared" si="22"/>
        <v>0.0100809783506858</v>
      </c>
      <c r="N184" s="12">
        <f t="shared" si="23"/>
        <v>0.00252525252525258</v>
      </c>
    </row>
    <row r="185" spans="1:14">
      <c r="A185" s="5">
        <v>40800</v>
      </c>
      <c r="B185" s="6">
        <v>1816</v>
      </c>
      <c r="C185" s="6">
        <f t="shared" si="16"/>
        <v>102.685891998869</v>
      </c>
      <c r="D185" s="6">
        <v>719.5</v>
      </c>
      <c r="E185" s="6">
        <f t="shared" si="17"/>
        <v>90.6171284634761</v>
      </c>
      <c r="F185" s="6">
        <v>1819.63</v>
      </c>
      <c r="G185" s="6">
        <f t="shared" si="18"/>
        <v>128.613938365847</v>
      </c>
      <c r="H185" s="6">
        <v>3.9</v>
      </c>
      <c r="I185" s="10">
        <f t="shared" si="19"/>
        <v>89.041095890411</v>
      </c>
      <c r="K185" s="12">
        <f t="shared" si="20"/>
        <v>-0.000137646249139711</v>
      </c>
      <c r="L185" s="12">
        <f t="shared" si="21"/>
        <v>-0.00895316804407714</v>
      </c>
      <c r="M185" s="12">
        <f t="shared" si="22"/>
        <v>-0.00761889179755661</v>
      </c>
      <c r="N185" s="12">
        <f t="shared" si="23"/>
        <v>-0.0176322418136021</v>
      </c>
    </row>
    <row r="186" spans="1:14">
      <c r="A186" s="5">
        <v>40801</v>
      </c>
      <c r="B186" s="6">
        <v>1787.25</v>
      </c>
      <c r="C186" s="6">
        <f t="shared" si="16"/>
        <v>101.060220525869</v>
      </c>
      <c r="D186" s="6">
        <v>724.5</v>
      </c>
      <c r="E186" s="6">
        <f t="shared" si="17"/>
        <v>91.2468513853904</v>
      </c>
      <c r="F186" s="6">
        <v>1788.57</v>
      </c>
      <c r="G186" s="6">
        <f t="shared" si="18"/>
        <v>126.418575063613</v>
      </c>
      <c r="H186" s="6">
        <v>3.94</v>
      </c>
      <c r="I186" s="10">
        <f t="shared" si="19"/>
        <v>89.9543378995434</v>
      </c>
      <c r="K186" s="12">
        <f t="shared" si="20"/>
        <v>-0.0158314977973568</v>
      </c>
      <c r="L186" s="12">
        <f t="shared" si="21"/>
        <v>0.00694927032661571</v>
      </c>
      <c r="M186" s="12">
        <f t="shared" si="22"/>
        <v>-0.0170694042195392</v>
      </c>
      <c r="N186" s="12">
        <f t="shared" si="23"/>
        <v>0.0102564102564103</v>
      </c>
    </row>
    <row r="187" spans="1:14">
      <c r="A187" s="5">
        <v>40802</v>
      </c>
      <c r="B187" s="6">
        <v>1811</v>
      </c>
      <c r="C187" s="6">
        <f t="shared" si="16"/>
        <v>102.403166525304</v>
      </c>
      <c r="D187" s="6">
        <v>730.58</v>
      </c>
      <c r="E187" s="6">
        <f t="shared" si="17"/>
        <v>92.0125944584383</v>
      </c>
      <c r="F187" s="6">
        <v>1811.88</v>
      </c>
      <c r="G187" s="6">
        <f t="shared" si="18"/>
        <v>128.066157760814</v>
      </c>
      <c r="H187" s="6">
        <v>3.93</v>
      </c>
      <c r="I187" s="10">
        <f t="shared" si="19"/>
        <v>89.7260273972603</v>
      </c>
      <c r="K187" s="12">
        <f t="shared" si="20"/>
        <v>0.0132885718282277</v>
      </c>
      <c r="L187" s="12">
        <f t="shared" si="21"/>
        <v>0.00839199447895106</v>
      </c>
      <c r="M187" s="12">
        <f t="shared" si="22"/>
        <v>0.0130327580133851</v>
      </c>
      <c r="N187" s="12">
        <f t="shared" si="23"/>
        <v>-0.00253807106598979</v>
      </c>
    </row>
    <row r="188" spans="1:14">
      <c r="A188" s="5">
        <v>40805</v>
      </c>
      <c r="B188" s="6">
        <v>1774</v>
      </c>
      <c r="C188" s="6">
        <f t="shared" si="16"/>
        <v>100.310998020922</v>
      </c>
      <c r="D188" s="6">
        <v>714.5</v>
      </c>
      <c r="E188" s="6">
        <f t="shared" si="17"/>
        <v>89.9874055415617</v>
      </c>
      <c r="F188" s="6">
        <v>1778.68</v>
      </c>
      <c r="G188" s="6">
        <f t="shared" si="18"/>
        <v>125.719536330223</v>
      </c>
      <c r="H188" s="6">
        <v>3.78</v>
      </c>
      <c r="I188" s="10">
        <f t="shared" si="19"/>
        <v>86.3013698630137</v>
      </c>
      <c r="K188" s="12">
        <f t="shared" si="20"/>
        <v>-0.0204307012700166</v>
      </c>
      <c r="L188" s="12">
        <f t="shared" si="21"/>
        <v>-0.0220099099345726</v>
      </c>
      <c r="M188" s="12">
        <f t="shared" si="22"/>
        <v>-0.0183235092831755</v>
      </c>
      <c r="N188" s="12">
        <f t="shared" si="23"/>
        <v>-0.0381679389312978</v>
      </c>
    </row>
    <row r="189" spans="1:14">
      <c r="A189" s="5">
        <v>40806</v>
      </c>
      <c r="B189" s="6">
        <v>1779.5</v>
      </c>
      <c r="C189" s="6">
        <f t="shared" si="16"/>
        <v>100.621996041843</v>
      </c>
      <c r="D189" s="6">
        <v>716.25</v>
      </c>
      <c r="E189" s="6">
        <f t="shared" si="17"/>
        <v>90.2078085642317</v>
      </c>
      <c r="F189" s="6">
        <v>1803.63</v>
      </c>
      <c r="G189" s="6">
        <f t="shared" si="18"/>
        <v>127.483036471586</v>
      </c>
      <c r="H189" s="6">
        <v>3.76</v>
      </c>
      <c r="I189" s="10">
        <f t="shared" si="19"/>
        <v>85.8447488584475</v>
      </c>
      <c r="K189" s="12">
        <f t="shared" si="20"/>
        <v>0.00310033821871477</v>
      </c>
      <c r="L189" s="12">
        <f t="shared" si="21"/>
        <v>0.00244926522043387</v>
      </c>
      <c r="M189" s="12">
        <f t="shared" si="22"/>
        <v>0.014027256167495</v>
      </c>
      <c r="N189" s="12">
        <f t="shared" si="23"/>
        <v>-0.0052910052910053</v>
      </c>
    </row>
    <row r="190" spans="1:14">
      <c r="A190" s="5">
        <v>40807</v>
      </c>
      <c r="B190" s="6">
        <v>1761</v>
      </c>
      <c r="C190" s="6">
        <f t="shared" si="16"/>
        <v>99.5759117896523</v>
      </c>
      <c r="D190" s="6">
        <v>694</v>
      </c>
      <c r="E190" s="6">
        <f t="shared" si="17"/>
        <v>87.4055415617129</v>
      </c>
      <c r="F190" s="6">
        <v>1782.35</v>
      </c>
      <c r="G190" s="6">
        <f t="shared" si="18"/>
        <v>125.978936952219</v>
      </c>
      <c r="H190" s="6">
        <v>3.75</v>
      </c>
      <c r="I190" s="10">
        <f t="shared" si="19"/>
        <v>85.6164383561644</v>
      </c>
      <c r="K190" s="12">
        <f t="shared" si="20"/>
        <v>-0.0103961787018826</v>
      </c>
      <c r="L190" s="12">
        <f t="shared" si="21"/>
        <v>-0.031064572425829</v>
      </c>
      <c r="M190" s="12">
        <f t="shared" si="22"/>
        <v>-0.011798428724295</v>
      </c>
      <c r="N190" s="12">
        <f t="shared" si="23"/>
        <v>-0.00265957446808505</v>
      </c>
    </row>
    <row r="191" spans="1:14">
      <c r="A191" s="5">
        <v>40808</v>
      </c>
      <c r="B191" s="6">
        <v>1688.5</v>
      </c>
      <c r="C191" s="6">
        <f t="shared" si="16"/>
        <v>95.4763924229573</v>
      </c>
      <c r="D191" s="6">
        <v>649.8</v>
      </c>
      <c r="E191" s="6">
        <f t="shared" si="17"/>
        <v>81.8387909319899</v>
      </c>
      <c r="F191" s="6">
        <v>1740.13</v>
      </c>
      <c r="G191" s="6">
        <f t="shared" si="18"/>
        <v>122.994769578739</v>
      </c>
      <c r="H191" s="6">
        <v>3.47</v>
      </c>
      <c r="I191" s="10">
        <f t="shared" si="19"/>
        <v>79.2237442922375</v>
      </c>
      <c r="K191" s="12">
        <f t="shared" si="20"/>
        <v>-0.0411697898921068</v>
      </c>
      <c r="L191" s="12">
        <f t="shared" si="21"/>
        <v>-0.0636887608069165</v>
      </c>
      <c r="M191" s="12">
        <f t="shared" si="22"/>
        <v>-0.0236878278677026</v>
      </c>
      <c r="N191" s="12">
        <f t="shared" si="23"/>
        <v>-0.0746666666666666</v>
      </c>
    </row>
    <row r="192" spans="1:14">
      <c r="A192" s="5">
        <v>40809</v>
      </c>
      <c r="B192" s="6">
        <v>1608.75</v>
      </c>
      <c r="C192" s="6">
        <f t="shared" si="16"/>
        <v>90.9669211195929</v>
      </c>
      <c r="D192" s="6">
        <v>635.3</v>
      </c>
      <c r="E192" s="6">
        <f t="shared" si="17"/>
        <v>80.0125944584383</v>
      </c>
      <c r="F192" s="6">
        <v>1656.8</v>
      </c>
      <c r="G192" s="6">
        <f t="shared" si="18"/>
        <v>117.104891150693</v>
      </c>
      <c r="H192" s="6">
        <v>3.33</v>
      </c>
      <c r="I192" s="10">
        <f t="shared" si="19"/>
        <v>76.027397260274</v>
      </c>
      <c r="K192" s="12">
        <f t="shared" si="20"/>
        <v>-0.0472312703583062</v>
      </c>
      <c r="L192" s="12">
        <f t="shared" si="21"/>
        <v>-0.0223145583256387</v>
      </c>
      <c r="M192" s="12">
        <f t="shared" si="22"/>
        <v>-0.0478872268163874</v>
      </c>
      <c r="N192" s="12">
        <f t="shared" si="23"/>
        <v>-0.0403458213256484</v>
      </c>
    </row>
    <row r="193" spans="1:14">
      <c r="A193" s="5">
        <v>40812</v>
      </c>
      <c r="B193" s="6">
        <v>1561.5</v>
      </c>
      <c r="C193" s="6">
        <f t="shared" si="16"/>
        <v>88.295165394402</v>
      </c>
      <c r="D193" s="6">
        <v>631.11</v>
      </c>
      <c r="E193" s="6">
        <f t="shared" si="17"/>
        <v>79.4848866498741</v>
      </c>
      <c r="F193" s="6">
        <v>1626.35</v>
      </c>
      <c r="G193" s="6">
        <f t="shared" si="18"/>
        <v>114.952643483178</v>
      </c>
      <c r="H193" s="6">
        <v>3.29</v>
      </c>
      <c r="I193" s="10">
        <f t="shared" si="19"/>
        <v>75.1141552511416</v>
      </c>
      <c r="K193" s="12">
        <f t="shared" si="20"/>
        <v>-0.0293706293706294</v>
      </c>
      <c r="L193" s="12">
        <f t="shared" si="21"/>
        <v>-0.00659530930269155</v>
      </c>
      <c r="M193" s="12">
        <f t="shared" si="22"/>
        <v>-0.0183788025108643</v>
      </c>
      <c r="N193" s="12">
        <f t="shared" si="23"/>
        <v>-0.012012012012012</v>
      </c>
    </row>
    <row r="194" spans="1:14">
      <c r="A194" s="5">
        <v>40813</v>
      </c>
      <c r="B194" s="6">
        <v>1561.5</v>
      </c>
      <c r="C194" s="6">
        <f t="shared" si="16"/>
        <v>88.295165394402</v>
      </c>
      <c r="D194" s="6">
        <v>647.5</v>
      </c>
      <c r="E194" s="6">
        <f t="shared" si="17"/>
        <v>81.5491183879093</v>
      </c>
      <c r="F194" s="6">
        <v>1650.13</v>
      </c>
      <c r="G194" s="6">
        <f t="shared" si="18"/>
        <v>116.633446423523</v>
      </c>
      <c r="H194" s="6">
        <v>3.44</v>
      </c>
      <c r="I194" s="10">
        <f t="shared" si="19"/>
        <v>78.5388127853881</v>
      </c>
      <c r="K194" s="12">
        <f t="shared" si="20"/>
        <v>0</v>
      </c>
      <c r="L194" s="12">
        <f t="shared" si="21"/>
        <v>0.0259701161445707</v>
      </c>
      <c r="M194" s="12">
        <f t="shared" si="22"/>
        <v>0.0146216988963017</v>
      </c>
      <c r="N194" s="12">
        <f t="shared" si="23"/>
        <v>0.0455927051671732</v>
      </c>
    </row>
    <row r="195" spans="1:14">
      <c r="A195" s="5">
        <v>40814</v>
      </c>
      <c r="B195" s="6">
        <v>1528</v>
      </c>
      <c r="C195" s="6">
        <f t="shared" si="16"/>
        <v>86.4009047215154</v>
      </c>
      <c r="D195" s="6">
        <v>620.75</v>
      </c>
      <c r="E195" s="6">
        <f t="shared" si="17"/>
        <v>78.1801007556675</v>
      </c>
      <c r="F195" s="6">
        <v>1608.8</v>
      </c>
      <c r="G195" s="6">
        <f t="shared" si="18"/>
        <v>113.712185467911</v>
      </c>
      <c r="H195" s="6">
        <v>3.28</v>
      </c>
      <c r="I195" s="10">
        <f t="shared" si="19"/>
        <v>74.8858447488584</v>
      </c>
      <c r="K195" s="12">
        <f t="shared" si="20"/>
        <v>-0.021453730387448</v>
      </c>
      <c r="L195" s="12">
        <f t="shared" si="21"/>
        <v>-0.0413127413127413</v>
      </c>
      <c r="M195" s="12">
        <f t="shared" si="22"/>
        <v>-0.0250465114869738</v>
      </c>
      <c r="N195" s="12">
        <f t="shared" si="23"/>
        <v>-0.0465116279069768</v>
      </c>
    </row>
    <row r="196" spans="1:14">
      <c r="A196" s="5">
        <v>40815</v>
      </c>
      <c r="B196" s="6">
        <v>1524</v>
      </c>
      <c r="C196" s="6">
        <f t="shared" si="16"/>
        <v>86.1747243426633</v>
      </c>
      <c r="D196" s="6">
        <v>620.42</v>
      </c>
      <c r="E196" s="6">
        <f t="shared" si="17"/>
        <v>78.1385390428212</v>
      </c>
      <c r="F196" s="6">
        <v>1614.4</v>
      </c>
      <c r="G196" s="6">
        <f t="shared" si="18"/>
        <v>114.108001130902</v>
      </c>
      <c r="H196" s="6">
        <v>3.27</v>
      </c>
      <c r="I196" s="10">
        <f t="shared" si="19"/>
        <v>74.6575342465753</v>
      </c>
      <c r="K196" s="12">
        <f t="shared" si="20"/>
        <v>-0.00261780104712042</v>
      </c>
      <c r="L196" s="12">
        <f t="shared" si="21"/>
        <v>-0.000531614981876828</v>
      </c>
      <c r="M196" s="12">
        <f t="shared" si="22"/>
        <v>0.00348085529587279</v>
      </c>
      <c r="N196" s="12">
        <f t="shared" si="23"/>
        <v>-0.00304878048780481</v>
      </c>
    </row>
    <row r="197" spans="1:14">
      <c r="A197" s="5">
        <v>40816</v>
      </c>
      <c r="B197" s="6">
        <v>1525</v>
      </c>
      <c r="C197" s="6">
        <f t="shared" ref="C197:C260" si="24">B197/1768.5*100</f>
        <v>86.2312694373763</v>
      </c>
      <c r="D197" s="6">
        <v>611.36</v>
      </c>
      <c r="E197" s="6">
        <f t="shared" ref="E197:E260" si="25">D197/794*100</f>
        <v>76.9974811083123</v>
      </c>
      <c r="F197" s="6">
        <v>1623.97</v>
      </c>
      <c r="G197" s="6">
        <f t="shared" ref="G197:G260" si="26">F197/1414.8*100</f>
        <v>114.784421826407</v>
      </c>
      <c r="H197" s="6">
        <v>3.17</v>
      </c>
      <c r="I197" s="10">
        <f t="shared" ref="I197:I260" si="27">H197/4.38*100</f>
        <v>72.3744292237443</v>
      </c>
      <c r="K197" s="12">
        <f t="shared" ref="K197:K260" si="28">(B197-B196)/B196</f>
        <v>0.000656167979002625</v>
      </c>
      <c r="L197" s="12">
        <f t="shared" ref="L197:L260" si="29">(D197-D196)/D196</f>
        <v>-0.0146030108636084</v>
      </c>
      <c r="M197" s="12">
        <f t="shared" ref="M197:M260" si="30">(F197-F196)/F196</f>
        <v>0.00592789890981165</v>
      </c>
      <c r="N197" s="12">
        <f t="shared" ref="N197:N260" si="31">(H197-H196)/H196</f>
        <v>-0.0305810397553517</v>
      </c>
    </row>
    <row r="198" spans="1:14">
      <c r="A198" s="5">
        <v>40819</v>
      </c>
      <c r="B198" s="6">
        <v>1508.75</v>
      </c>
      <c r="C198" s="6">
        <f t="shared" si="24"/>
        <v>85.3124116482895</v>
      </c>
      <c r="D198" s="6">
        <v>584.5</v>
      </c>
      <c r="E198" s="6">
        <f t="shared" si="25"/>
        <v>73.6146095717884</v>
      </c>
      <c r="F198" s="6">
        <v>1658.32</v>
      </c>
      <c r="G198" s="6">
        <f t="shared" si="26"/>
        <v>117.212326830647</v>
      </c>
      <c r="H198" s="6">
        <v>3.16</v>
      </c>
      <c r="I198" s="10">
        <f t="shared" si="27"/>
        <v>72.1461187214612</v>
      </c>
      <c r="K198" s="12">
        <f t="shared" si="28"/>
        <v>-0.010655737704918</v>
      </c>
      <c r="L198" s="12">
        <f t="shared" si="29"/>
        <v>-0.0439348338131379</v>
      </c>
      <c r="M198" s="12">
        <f t="shared" si="30"/>
        <v>0.0211518685690006</v>
      </c>
      <c r="N198" s="12">
        <f t="shared" si="31"/>
        <v>-0.00315457413249205</v>
      </c>
    </row>
    <row r="199" spans="1:14">
      <c r="A199" s="5">
        <v>40820</v>
      </c>
      <c r="B199" s="6">
        <v>1477.5</v>
      </c>
      <c r="C199" s="6">
        <f t="shared" si="24"/>
        <v>83.5453774385072</v>
      </c>
      <c r="D199" s="6">
        <v>565.25</v>
      </c>
      <c r="E199" s="6">
        <f t="shared" si="25"/>
        <v>71.1901763224181</v>
      </c>
      <c r="F199" s="6">
        <v>1623.95</v>
      </c>
      <c r="G199" s="6">
        <f t="shared" si="26"/>
        <v>114.783008199039</v>
      </c>
      <c r="H199" s="6">
        <v>3.07</v>
      </c>
      <c r="I199" s="10">
        <f t="shared" si="27"/>
        <v>70.0913242009132</v>
      </c>
      <c r="K199" s="12">
        <f t="shared" si="28"/>
        <v>-0.0207125103562552</v>
      </c>
      <c r="L199" s="12">
        <f t="shared" si="29"/>
        <v>-0.0329341317365269</v>
      </c>
      <c r="M199" s="12">
        <f t="shared" si="30"/>
        <v>-0.0207257947802595</v>
      </c>
      <c r="N199" s="12">
        <f t="shared" si="31"/>
        <v>-0.0284810126582279</v>
      </c>
    </row>
    <row r="200" spans="1:14">
      <c r="A200" s="5">
        <v>40821</v>
      </c>
      <c r="B200" s="6">
        <v>1493</v>
      </c>
      <c r="C200" s="6">
        <f t="shared" si="24"/>
        <v>84.4218264065592</v>
      </c>
      <c r="D200" s="6">
        <v>571.73</v>
      </c>
      <c r="E200" s="6">
        <f t="shared" si="25"/>
        <v>72.0062972292191</v>
      </c>
      <c r="F200" s="6">
        <v>1641.05</v>
      </c>
      <c r="G200" s="6">
        <f t="shared" si="26"/>
        <v>115.99165959853</v>
      </c>
      <c r="H200" s="6">
        <v>3.08</v>
      </c>
      <c r="I200" s="10">
        <f t="shared" si="27"/>
        <v>70.3196347031964</v>
      </c>
      <c r="K200" s="12">
        <f t="shared" si="28"/>
        <v>0.0104906937394247</v>
      </c>
      <c r="L200" s="12">
        <f t="shared" si="29"/>
        <v>0.0114639540026537</v>
      </c>
      <c r="M200" s="12">
        <f t="shared" si="30"/>
        <v>0.0105298808460851</v>
      </c>
      <c r="N200" s="12">
        <f t="shared" si="31"/>
        <v>0.00325732899022809</v>
      </c>
    </row>
    <row r="201" spans="1:14">
      <c r="A201" s="5">
        <v>40822</v>
      </c>
      <c r="B201" s="6">
        <v>1512.5</v>
      </c>
      <c r="C201" s="6">
        <f t="shared" si="24"/>
        <v>85.5244557534634</v>
      </c>
      <c r="D201" s="6">
        <v>604.82</v>
      </c>
      <c r="E201" s="6">
        <f t="shared" si="25"/>
        <v>76.1738035264484</v>
      </c>
      <c r="F201" s="6">
        <v>1651.43</v>
      </c>
      <c r="G201" s="6">
        <f t="shared" si="26"/>
        <v>116.725332202431</v>
      </c>
      <c r="H201" s="6">
        <v>3.27</v>
      </c>
      <c r="I201" s="10">
        <f t="shared" si="27"/>
        <v>74.6575342465753</v>
      </c>
      <c r="K201" s="12">
        <f t="shared" si="28"/>
        <v>0.0130609511051574</v>
      </c>
      <c r="L201" s="12">
        <f t="shared" si="29"/>
        <v>0.0578769698983787</v>
      </c>
      <c r="M201" s="12">
        <f t="shared" si="30"/>
        <v>0.00632521861003632</v>
      </c>
      <c r="N201" s="12">
        <f t="shared" si="31"/>
        <v>0.0616883116883117</v>
      </c>
    </row>
    <row r="202" spans="1:14">
      <c r="A202" s="5">
        <v>40823</v>
      </c>
      <c r="B202" s="6">
        <v>1495</v>
      </c>
      <c r="C202" s="6">
        <f t="shared" si="24"/>
        <v>84.5349165959853</v>
      </c>
      <c r="D202" s="6">
        <v>590</v>
      </c>
      <c r="E202" s="6">
        <f t="shared" si="25"/>
        <v>74.3073047858942</v>
      </c>
      <c r="F202" s="6">
        <v>1637.85</v>
      </c>
      <c r="G202" s="6">
        <f t="shared" si="26"/>
        <v>115.765479219678</v>
      </c>
      <c r="H202" s="6">
        <v>3.33</v>
      </c>
      <c r="I202" s="10">
        <f t="shared" si="27"/>
        <v>76.027397260274</v>
      </c>
      <c r="K202" s="12">
        <f t="shared" si="28"/>
        <v>-0.0115702479338843</v>
      </c>
      <c r="L202" s="12">
        <f t="shared" si="29"/>
        <v>-0.0245031579643531</v>
      </c>
      <c r="M202" s="12">
        <f t="shared" si="30"/>
        <v>-0.00822317627752927</v>
      </c>
      <c r="N202" s="12">
        <f t="shared" si="31"/>
        <v>0.018348623853211</v>
      </c>
    </row>
    <row r="203" spans="1:14">
      <c r="A203" s="5">
        <v>40826</v>
      </c>
      <c r="B203" s="6">
        <v>1524</v>
      </c>
      <c r="C203" s="6">
        <f t="shared" si="24"/>
        <v>86.1747243426633</v>
      </c>
      <c r="D203" s="6">
        <v>615.75</v>
      </c>
      <c r="E203" s="6">
        <f t="shared" si="25"/>
        <v>77.5503778337531</v>
      </c>
      <c r="F203" s="6">
        <v>1676.55</v>
      </c>
      <c r="G203" s="6">
        <f t="shared" si="26"/>
        <v>118.500848176421</v>
      </c>
      <c r="H203" s="6">
        <v>3.39</v>
      </c>
      <c r="I203" s="10">
        <f t="shared" si="27"/>
        <v>77.3972602739726</v>
      </c>
      <c r="K203" s="12">
        <f t="shared" si="28"/>
        <v>0.0193979933110368</v>
      </c>
      <c r="L203" s="12">
        <f t="shared" si="29"/>
        <v>0.0436440677966102</v>
      </c>
      <c r="M203" s="12">
        <f t="shared" si="30"/>
        <v>0.0236285374118509</v>
      </c>
      <c r="N203" s="12">
        <f t="shared" si="31"/>
        <v>0.018018018018018</v>
      </c>
    </row>
    <row r="204" spans="1:14">
      <c r="A204" s="5">
        <v>40827</v>
      </c>
      <c r="B204" s="6">
        <v>1520.5</v>
      </c>
      <c r="C204" s="6">
        <f t="shared" si="24"/>
        <v>85.9768165111677</v>
      </c>
      <c r="D204" s="6">
        <v>605</v>
      </c>
      <c r="E204" s="6">
        <f t="shared" si="25"/>
        <v>76.1964735516373</v>
      </c>
      <c r="F204" s="6">
        <v>1662.4</v>
      </c>
      <c r="G204" s="6">
        <f t="shared" si="26"/>
        <v>117.500706813684</v>
      </c>
      <c r="H204" s="6">
        <v>3.3</v>
      </c>
      <c r="I204" s="10">
        <f t="shared" si="27"/>
        <v>75.3424657534247</v>
      </c>
      <c r="K204" s="12">
        <f t="shared" si="28"/>
        <v>-0.00229658792650919</v>
      </c>
      <c r="L204" s="12">
        <f t="shared" si="29"/>
        <v>-0.0174583840844499</v>
      </c>
      <c r="M204" s="12">
        <f t="shared" si="30"/>
        <v>-0.008439951090036</v>
      </c>
      <c r="N204" s="12">
        <f t="shared" si="31"/>
        <v>-0.0265486725663718</v>
      </c>
    </row>
    <row r="205" spans="1:14">
      <c r="A205" s="5">
        <v>40828</v>
      </c>
      <c r="B205" s="6">
        <v>1550</v>
      </c>
      <c r="C205" s="6">
        <f t="shared" si="24"/>
        <v>87.6448968052021</v>
      </c>
      <c r="D205" s="6">
        <v>608.28</v>
      </c>
      <c r="E205" s="6">
        <f t="shared" si="25"/>
        <v>76.6095717884131</v>
      </c>
      <c r="F205" s="6">
        <v>1676.03</v>
      </c>
      <c r="G205" s="6">
        <f t="shared" si="26"/>
        <v>118.464093864857</v>
      </c>
      <c r="H205" s="6">
        <v>3.41</v>
      </c>
      <c r="I205" s="10">
        <f t="shared" si="27"/>
        <v>77.8538812785388</v>
      </c>
      <c r="K205" s="12">
        <f t="shared" si="28"/>
        <v>0.0194015126603091</v>
      </c>
      <c r="L205" s="12">
        <f t="shared" si="29"/>
        <v>0.00542148760330574</v>
      </c>
      <c r="M205" s="12">
        <f t="shared" si="30"/>
        <v>0.00819898941289694</v>
      </c>
      <c r="N205" s="12">
        <f t="shared" si="31"/>
        <v>0.0333333333333334</v>
      </c>
    </row>
    <row r="206" spans="1:14">
      <c r="A206" s="5">
        <v>40829</v>
      </c>
      <c r="B206" s="6">
        <v>1533.5</v>
      </c>
      <c r="C206" s="6">
        <f t="shared" si="24"/>
        <v>86.7119027424371</v>
      </c>
      <c r="D206" s="6">
        <v>593.2</v>
      </c>
      <c r="E206" s="6">
        <f t="shared" si="25"/>
        <v>74.7103274559194</v>
      </c>
      <c r="F206" s="6">
        <v>1668.14</v>
      </c>
      <c r="G206" s="6">
        <f t="shared" si="26"/>
        <v>117.90641786825</v>
      </c>
      <c r="H206" s="6">
        <v>3.31</v>
      </c>
      <c r="I206" s="10">
        <f t="shared" si="27"/>
        <v>75.5707762557078</v>
      </c>
      <c r="K206" s="12">
        <f t="shared" si="28"/>
        <v>-0.0106451612903226</v>
      </c>
      <c r="L206" s="12">
        <f t="shared" si="29"/>
        <v>-0.0247912145722364</v>
      </c>
      <c r="M206" s="12">
        <f t="shared" si="30"/>
        <v>-0.00470755296742891</v>
      </c>
      <c r="N206" s="12">
        <f t="shared" si="31"/>
        <v>-0.029325513196481</v>
      </c>
    </row>
    <row r="207" spans="1:14">
      <c r="A207" s="5">
        <v>40830</v>
      </c>
      <c r="B207" s="6">
        <v>1555.5</v>
      </c>
      <c r="C207" s="6">
        <f t="shared" si="24"/>
        <v>87.9558948261238</v>
      </c>
      <c r="D207" s="6">
        <v>624.5</v>
      </c>
      <c r="E207" s="6">
        <f t="shared" si="25"/>
        <v>78.6523929471033</v>
      </c>
      <c r="F207" s="6">
        <v>1680.73</v>
      </c>
      <c r="G207" s="6">
        <f t="shared" si="26"/>
        <v>118.796296296296</v>
      </c>
      <c r="H207" s="6">
        <v>3.42</v>
      </c>
      <c r="I207" s="10">
        <f t="shared" si="27"/>
        <v>78.0821917808219</v>
      </c>
      <c r="K207" s="12">
        <f t="shared" si="28"/>
        <v>0.0143462667101402</v>
      </c>
      <c r="L207" s="12">
        <f t="shared" si="29"/>
        <v>0.0527646662171274</v>
      </c>
      <c r="M207" s="12">
        <f t="shared" si="30"/>
        <v>0.00754732816190483</v>
      </c>
      <c r="N207" s="12">
        <f t="shared" si="31"/>
        <v>0.0332326283987915</v>
      </c>
    </row>
    <row r="208" spans="1:14">
      <c r="A208" s="5">
        <v>40833</v>
      </c>
      <c r="B208" s="6">
        <v>1554</v>
      </c>
      <c r="C208" s="6">
        <f t="shared" si="24"/>
        <v>87.8710771840543</v>
      </c>
      <c r="D208" s="6">
        <v>617.72</v>
      </c>
      <c r="E208" s="6">
        <f t="shared" si="25"/>
        <v>77.7984886649874</v>
      </c>
      <c r="F208" s="6">
        <v>1670.85</v>
      </c>
      <c r="G208" s="6">
        <f t="shared" si="26"/>
        <v>118.09796437659</v>
      </c>
      <c r="H208" s="6">
        <v>3.39</v>
      </c>
      <c r="I208" s="10">
        <f t="shared" si="27"/>
        <v>77.3972602739726</v>
      </c>
      <c r="K208" s="12">
        <f t="shared" si="28"/>
        <v>-0.000964320154291225</v>
      </c>
      <c r="L208" s="12">
        <f t="shared" si="29"/>
        <v>-0.0108566853482786</v>
      </c>
      <c r="M208" s="12">
        <f t="shared" si="30"/>
        <v>-0.00587839807702612</v>
      </c>
      <c r="N208" s="12">
        <f t="shared" si="31"/>
        <v>-0.00877192982456135</v>
      </c>
    </row>
    <row r="209" spans="1:14">
      <c r="A209" s="5">
        <v>40834</v>
      </c>
      <c r="B209" s="6">
        <v>1533.5</v>
      </c>
      <c r="C209" s="6">
        <f t="shared" si="24"/>
        <v>86.7119027424371</v>
      </c>
      <c r="D209" s="6">
        <v>622.43</v>
      </c>
      <c r="E209" s="6">
        <f t="shared" si="25"/>
        <v>78.3916876574307</v>
      </c>
      <c r="F209" s="6">
        <v>1657.85</v>
      </c>
      <c r="G209" s="6">
        <f t="shared" si="26"/>
        <v>117.179106587504</v>
      </c>
      <c r="H209" s="6">
        <v>3.37</v>
      </c>
      <c r="I209" s="10">
        <f t="shared" si="27"/>
        <v>76.9406392694064</v>
      </c>
      <c r="K209" s="12">
        <f t="shared" si="28"/>
        <v>-0.0131917631917632</v>
      </c>
      <c r="L209" s="12">
        <f t="shared" si="29"/>
        <v>0.0076248138315093</v>
      </c>
      <c r="M209" s="12">
        <f t="shared" si="30"/>
        <v>-0.00778047101774546</v>
      </c>
      <c r="N209" s="12">
        <f t="shared" si="31"/>
        <v>-0.00589970501474927</v>
      </c>
    </row>
    <row r="210" spans="1:14">
      <c r="A210" s="5">
        <v>40835</v>
      </c>
      <c r="B210" s="6">
        <v>1516.5</v>
      </c>
      <c r="C210" s="6">
        <f t="shared" si="24"/>
        <v>85.7506361323155</v>
      </c>
      <c r="D210" s="6">
        <v>604.25</v>
      </c>
      <c r="E210" s="6">
        <f t="shared" si="25"/>
        <v>76.1020151133501</v>
      </c>
      <c r="F210" s="6">
        <v>1640.75</v>
      </c>
      <c r="G210" s="6">
        <f t="shared" si="26"/>
        <v>115.970455188012</v>
      </c>
      <c r="H210" s="6">
        <v>3.26</v>
      </c>
      <c r="I210" s="10">
        <f t="shared" si="27"/>
        <v>74.4292237442922</v>
      </c>
      <c r="K210" s="12">
        <f t="shared" si="28"/>
        <v>-0.0110857515487447</v>
      </c>
      <c r="L210" s="12">
        <f t="shared" si="29"/>
        <v>-0.0292081037225069</v>
      </c>
      <c r="M210" s="12">
        <f t="shared" si="30"/>
        <v>-0.0103145640437916</v>
      </c>
      <c r="N210" s="12">
        <f t="shared" si="31"/>
        <v>-0.0326409495548962</v>
      </c>
    </row>
    <row r="211" spans="1:14">
      <c r="A211" s="5">
        <v>40836</v>
      </c>
      <c r="B211" s="6">
        <v>1496.5</v>
      </c>
      <c r="C211" s="6">
        <f t="shared" si="24"/>
        <v>84.6197342380548</v>
      </c>
      <c r="D211" s="6">
        <v>586</v>
      </c>
      <c r="E211" s="6">
        <f t="shared" si="25"/>
        <v>73.8035264483627</v>
      </c>
      <c r="F211" s="6">
        <v>1620.8</v>
      </c>
      <c r="G211" s="6">
        <f t="shared" si="26"/>
        <v>114.560361888606</v>
      </c>
      <c r="H211" s="6">
        <v>3.05</v>
      </c>
      <c r="I211" s="10">
        <f t="shared" si="27"/>
        <v>69.634703196347</v>
      </c>
      <c r="K211" s="12">
        <f t="shared" si="28"/>
        <v>-0.0131882624464227</v>
      </c>
      <c r="L211" s="12">
        <f t="shared" si="29"/>
        <v>-0.0302027306578403</v>
      </c>
      <c r="M211" s="12">
        <f t="shared" si="30"/>
        <v>-0.0121590735943928</v>
      </c>
      <c r="N211" s="12">
        <f t="shared" si="31"/>
        <v>-0.0644171779141104</v>
      </c>
    </row>
    <row r="212" spans="1:14">
      <c r="A212" s="5">
        <v>40837</v>
      </c>
      <c r="B212" s="6">
        <v>1511.5</v>
      </c>
      <c r="C212" s="6">
        <f t="shared" si="24"/>
        <v>85.4679106587504</v>
      </c>
      <c r="D212" s="6">
        <v>614.21</v>
      </c>
      <c r="E212" s="6">
        <f t="shared" si="25"/>
        <v>77.3564231738035</v>
      </c>
      <c r="F212" s="6">
        <v>1642.38</v>
      </c>
      <c r="G212" s="6">
        <f t="shared" si="26"/>
        <v>116.08566581849</v>
      </c>
      <c r="H212" s="6">
        <v>3.24</v>
      </c>
      <c r="I212" s="10">
        <f t="shared" si="27"/>
        <v>73.972602739726</v>
      </c>
      <c r="K212" s="12">
        <f t="shared" si="28"/>
        <v>0.0100233879051119</v>
      </c>
      <c r="L212" s="12">
        <f t="shared" si="29"/>
        <v>0.0481399317406144</v>
      </c>
      <c r="M212" s="12">
        <f t="shared" si="30"/>
        <v>0.0133144126357355</v>
      </c>
      <c r="N212" s="12">
        <f t="shared" si="31"/>
        <v>0.0622950819672132</v>
      </c>
    </row>
    <row r="213" spans="1:14">
      <c r="A213" s="5">
        <v>40840</v>
      </c>
      <c r="B213" s="6">
        <v>1545</v>
      </c>
      <c r="C213" s="6">
        <f t="shared" si="24"/>
        <v>87.362171331637</v>
      </c>
      <c r="D213" s="6">
        <v>638.85</v>
      </c>
      <c r="E213" s="6">
        <f t="shared" si="25"/>
        <v>80.4596977329975</v>
      </c>
      <c r="F213" s="6">
        <v>1653.48</v>
      </c>
      <c r="G213" s="6">
        <f t="shared" si="26"/>
        <v>116.870229007634</v>
      </c>
      <c r="H213" s="6">
        <v>3.46</v>
      </c>
      <c r="I213" s="10">
        <f t="shared" si="27"/>
        <v>78.9954337899543</v>
      </c>
      <c r="K213" s="12">
        <f t="shared" si="28"/>
        <v>0.0221634138273239</v>
      </c>
      <c r="L213" s="12">
        <f t="shared" si="29"/>
        <v>0.0401165725077742</v>
      </c>
      <c r="M213" s="12">
        <f t="shared" si="30"/>
        <v>0.00675848463814702</v>
      </c>
      <c r="N213" s="12">
        <f t="shared" si="31"/>
        <v>0.0679012345679011</v>
      </c>
    </row>
    <row r="214" spans="1:14">
      <c r="A214" s="5">
        <v>40841</v>
      </c>
      <c r="B214" s="6">
        <v>1565.5</v>
      </c>
      <c r="C214" s="6">
        <f t="shared" si="24"/>
        <v>88.5213457732542</v>
      </c>
      <c r="D214" s="6">
        <v>643.5</v>
      </c>
      <c r="E214" s="6">
        <f t="shared" si="25"/>
        <v>81.0453400503778</v>
      </c>
      <c r="F214" s="6">
        <v>1705.53</v>
      </c>
      <c r="G214" s="6">
        <f t="shared" si="26"/>
        <v>120.5491942324</v>
      </c>
      <c r="H214" s="6">
        <v>3.41</v>
      </c>
      <c r="I214" s="10">
        <f t="shared" si="27"/>
        <v>77.8538812785388</v>
      </c>
      <c r="K214" s="12">
        <f t="shared" si="28"/>
        <v>0.0132686084142395</v>
      </c>
      <c r="L214" s="12">
        <f t="shared" si="29"/>
        <v>0.00727870392110821</v>
      </c>
      <c r="M214" s="12">
        <f t="shared" si="30"/>
        <v>0.0314790623412439</v>
      </c>
      <c r="N214" s="12">
        <f t="shared" si="31"/>
        <v>-0.0144508670520231</v>
      </c>
    </row>
    <row r="215" spans="1:14">
      <c r="A215" s="5">
        <v>40842</v>
      </c>
      <c r="B215" s="6">
        <v>1595.5</v>
      </c>
      <c r="C215" s="6">
        <f t="shared" si="24"/>
        <v>90.2176986146452</v>
      </c>
      <c r="D215" s="6">
        <v>648.5</v>
      </c>
      <c r="E215" s="6">
        <f t="shared" si="25"/>
        <v>81.6750629722922</v>
      </c>
      <c r="F215" s="6">
        <v>1724.82</v>
      </c>
      <c r="G215" s="6">
        <f t="shared" si="26"/>
        <v>121.912637828668</v>
      </c>
      <c r="H215" s="6">
        <v>3.48</v>
      </c>
      <c r="I215" s="10">
        <f t="shared" si="27"/>
        <v>79.4520547945205</v>
      </c>
      <c r="K215" s="12">
        <f t="shared" si="28"/>
        <v>0.019163206643245</v>
      </c>
      <c r="L215" s="12">
        <f t="shared" si="29"/>
        <v>0.00777000777000777</v>
      </c>
      <c r="M215" s="12">
        <f t="shared" si="30"/>
        <v>0.0113102671896712</v>
      </c>
      <c r="N215" s="12">
        <f t="shared" si="31"/>
        <v>0.0205278592375366</v>
      </c>
    </row>
    <row r="216" spans="1:14">
      <c r="A216" s="5">
        <v>40843</v>
      </c>
      <c r="B216" s="6">
        <v>1637.5</v>
      </c>
      <c r="C216" s="6">
        <f t="shared" si="24"/>
        <v>92.5925925925926</v>
      </c>
      <c r="D216" s="6">
        <v>667.73</v>
      </c>
      <c r="E216" s="6">
        <f t="shared" si="25"/>
        <v>84.0969773299748</v>
      </c>
      <c r="F216" s="6">
        <v>1744.85</v>
      </c>
      <c r="G216" s="6">
        <f t="shared" si="26"/>
        <v>123.328385637546</v>
      </c>
      <c r="H216" s="6">
        <v>3.69</v>
      </c>
      <c r="I216" s="10">
        <f t="shared" si="27"/>
        <v>84.2465753424658</v>
      </c>
      <c r="K216" s="12">
        <f t="shared" si="28"/>
        <v>0.0263240363522407</v>
      </c>
      <c r="L216" s="12">
        <f t="shared" si="29"/>
        <v>0.0296530454895914</v>
      </c>
      <c r="M216" s="12">
        <f t="shared" si="30"/>
        <v>0.0116128059739567</v>
      </c>
      <c r="N216" s="12">
        <f t="shared" si="31"/>
        <v>0.0603448275862069</v>
      </c>
    </row>
    <row r="217" spans="1:14">
      <c r="A217" s="5">
        <v>40844</v>
      </c>
      <c r="B217" s="6">
        <v>1646.5</v>
      </c>
      <c r="C217" s="6">
        <f t="shared" si="24"/>
        <v>93.1014984450099</v>
      </c>
      <c r="D217" s="6">
        <v>664.34</v>
      </c>
      <c r="E217" s="6">
        <f t="shared" si="25"/>
        <v>83.6700251889169</v>
      </c>
      <c r="F217" s="6">
        <v>1743.75</v>
      </c>
      <c r="G217" s="6">
        <f t="shared" si="26"/>
        <v>123.250636132316</v>
      </c>
      <c r="H217" s="6">
        <v>3.71</v>
      </c>
      <c r="I217" s="10">
        <f t="shared" si="27"/>
        <v>84.703196347032</v>
      </c>
      <c r="K217" s="12">
        <f t="shared" si="28"/>
        <v>0.00549618320610687</v>
      </c>
      <c r="L217" s="12">
        <f t="shared" si="29"/>
        <v>-0.00507690234076646</v>
      </c>
      <c r="M217" s="12">
        <f t="shared" si="30"/>
        <v>-0.000630426684242146</v>
      </c>
      <c r="N217" s="12">
        <f t="shared" si="31"/>
        <v>0.00542005420054201</v>
      </c>
    </row>
    <row r="218" spans="1:14">
      <c r="A218" s="5">
        <v>40847</v>
      </c>
      <c r="B218" s="6">
        <v>1599.5</v>
      </c>
      <c r="C218" s="6">
        <f t="shared" si="24"/>
        <v>90.4438789934973</v>
      </c>
      <c r="D218" s="6">
        <v>645.64</v>
      </c>
      <c r="E218" s="6">
        <f t="shared" si="25"/>
        <v>81.3148614609572</v>
      </c>
      <c r="F218" s="6">
        <v>1714.85</v>
      </c>
      <c r="G218" s="6">
        <f t="shared" si="26"/>
        <v>121.207944585807</v>
      </c>
      <c r="H218" s="6">
        <v>3.62</v>
      </c>
      <c r="I218" s="10">
        <f t="shared" si="27"/>
        <v>82.648401826484</v>
      </c>
      <c r="K218" s="12">
        <f t="shared" si="28"/>
        <v>-0.0285453993319162</v>
      </c>
      <c r="L218" s="12">
        <f t="shared" si="29"/>
        <v>-0.0281482373483458</v>
      </c>
      <c r="M218" s="12">
        <f t="shared" si="30"/>
        <v>-0.016573476702509</v>
      </c>
      <c r="N218" s="12">
        <f t="shared" si="31"/>
        <v>-0.0242587601078167</v>
      </c>
    </row>
    <row r="219" spans="1:14">
      <c r="A219" s="5">
        <v>40848</v>
      </c>
      <c r="B219" s="6">
        <v>1590</v>
      </c>
      <c r="C219" s="6">
        <f t="shared" si="24"/>
        <v>89.9067005937235</v>
      </c>
      <c r="D219" s="6">
        <v>634.58</v>
      </c>
      <c r="E219" s="6">
        <f t="shared" si="25"/>
        <v>79.9219143576826</v>
      </c>
      <c r="F219" s="6">
        <v>1719.9</v>
      </c>
      <c r="G219" s="6">
        <f t="shared" si="26"/>
        <v>121.564885496183</v>
      </c>
      <c r="H219" s="6">
        <v>3.5</v>
      </c>
      <c r="I219" s="10">
        <f t="shared" si="27"/>
        <v>79.9086757990868</v>
      </c>
      <c r="K219" s="12">
        <f t="shared" si="28"/>
        <v>-0.00593935604876524</v>
      </c>
      <c r="L219" s="12">
        <f t="shared" si="29"/>
        <v>-0.0171302893253205</v>
      </c>
      <c r="M219" s="12">
        <f t="shared" si="30"/>
        <v>0.00294486398227261</v>
      </c>
      <c r="N219" s="12">
        <f t="shared" si="31"/>
        <v>-0.0331491712707183</v>
      </c>
    </row>
    <row r="220" spans="1:14">
      <c r="A220" s="5">
        <v>40849</v>
      </c>
      <c r="B220" s="6">
        <v>1602.5</v>
      </c>
      <c r="C220" s="6">
        <f t="shared" si="24"/>
        <v>90.6135142776364</v>
      </c>
      <c r="D220" s="6">
        <v>650.85</v>
      </c>
      <c r="E220" s="6">
        <f t="shared" si="25"/>
        <v>81.9710327455919</v>
      </c>
      <c r="F220" s="6">
        <v>1738.6</v>
      </c>
      <c r="G220" s="6">
        <f t="shared" si="26"/>
        <v>122.8866270851</v>
      </c>
      <c r="H220" s="6">
        <v>3.57</v>
      </c>
      <c r="I220" s="10">
        <f t="shared" si="27"/>
        <v>81.5068493150685</v>
      </c>
      <c r="K220" s="12">
        <f t="shared" si="28"/>
        <v>0.00786163522012579</v>
      </c>
      <c r="L220" s="12">
        <f t="shared" si="29"/>
        <v>0.0256390053263576</v>
      </c>
      <c r="M220" s="12">
        <f t="shared" si="30"/>
        <v>0.0108727251584393</v>
      </c>
      <c r="N220" s="12">
        <f t="shared" si="31"/>
        <v>0.02</v>
      </c>
    </row>
    <row r="221" spans="1:14">
      <c r="A221" s="5">
        <v>40850</v>
      </c>
      <c r="B221" s="6">
        <v>1640.5</v>
      </c>
      <c r="C221" s="6">
        <f t="shared" si="24"/>
        <v>92.7622278767317</v>
      </c>
      <c r="D221" s="6">
        <v>656.09</v>
      </c>
      <c r="E221" s="6">
        <f t="shared" si="25"/>
        <v>82.6309823677582</v>
      </c>
      <c r="F221" s="6">
        <v>1763.82</v>
      </c>
      <c r="G221" s="6">
        <f t="shared" si="26"/>
        <v>124.669211195929</v>
      </c>
      <c r="H221" s="6">
        <v>3.58</v>
      </c>
      <c r="I221" s="10">
        <f t="shared" si="27"/>
        <v>81.7351598173516</v>
      </c>
      <c r="K221" s="12">
        <f t="shared" si="28"/>
        <v>0.0237129485179407</v>
      </c>
      <c r="L221" s="12">
        <f t="shared" si="29"/>
        <v>0.00805101021740802</v>
      </c>
      <c r="M221" s="12">
        <f t="shared" si="30"/>
        <v>0.0145059243069136</v>
      </c>
      <c r="N221" s="12">
        <f t="shared" si="31"/>
        <v>0.00280112044817934</v>
      </c>
    </row>
    <row r="222" spans="1:14">
      <c r="A222" s="5">
        <v>40851</v>
      </c>
      <c r="B222" s="6">
        <v>1633.5</v>
      </c>
      <c r="C222" s="6">
        <f t="shared" si="24"/>
        <v>92.3664122137405</v>
      </c>
      <c r="D222" s="6">
        <v>655.54</v>
      </c>
      <c r="E222" s="6">
        <f t="shared" si="25"/>
        <v>82.5617128463476</v>
      </c>
      <c r="F222" s="6">
        <v>1754.65</v>
      </c>
      <c r="G222" s="6">
        <f t="shared" si="26"/>
        <v>124.021063047781</v>
      </c>
      <c r="H222" s="6">
        <v>3.56</v>
      </c>
      <c r="I222" s="10">
        <f t="shared" si="27"/>
        <v>81.2785388127854</v>
      </c>
      <c r="K222" s="12">
        <f t="shared" si="28"/>
        <v>-0.00426699177080159</v>
      </c>
      <c r="L222" s="12">
        <f t="shared" si="29"/>
        <v>-0.000838299623527364</v>
      </c>
      <c r="M222" s="12">
        <f t="shared" si="30"/>
        <v>-0.00519894320282106</v>
      </c>
      <c r="N222" s="12">
        <f t="shared" si="31"/>
        <v>-0.00558659217877095</v>
      </c>
    </row>
    <row r="223" spans="1:14">
      <c r="A223" s="5">
        <v>40854</v>
      </c>
      <c r="B223" s="6">
        <v>1658</v>
      </c>
      <c r="C223" s="6">
        <f t="shared" si="24"/>
        <v>93.7517670342098</v>
      </c>
      <c r="D223" s="6">
        <v>661.5</v>
      </c>
      <c r="E223" s="6">
        <f t="shared" si="25"/>
        <v>83.3123425692695</v>
      </c>
      <c r="F223" s="6">
        <v>1795.1</v>
      </c>
      <c r="G223" s="6">
        <f t="shared" si="26"/>
        <v>126.880124399208</v>
      </c>
      <c r="H223" s="6">
        <v>3.54</v>
      </c>
      <c r="I223" s="10">
        <f t="shared" si="27"/>
        <v>80.8219178082192</v>
      </c>
      <c r="K223" s="12">
        <f t="shared" si="28"/>
        <v>0.0149984695439241</v>
      </c>
      <c r="L223" s="12">
        <f t="shared" si="29"/>
        <v>0.00909174115995978</v>
      </c>
      <c r="M223" s="12">
        <f t="shared" si="30"/>
        <v>0.0230530305189068</v>
      </c>
      <c r="N223" s="12">
        <f t="shared" si="31"/>
        <v>-0.00561797752808989</v>
      </c>
    </row>
    <row r="224" spans="1:14">
      <c r="A224" s="5">
        <v>40855</v>
      </c>
      <c r="B224" s="6">
        <v>1661</v>
      </c>
      <c r="C224" s="6">
        <f t="shared" si="24"/>
        <v>93.9214023183489</v>
      </c>
      <c r="D224" s="6">
        <v>672</v>
      </c>
      <c r="E224" s="6">
        <f t="shared" si="25"/>
        <v>84.6347607052897</v>
      </c>
      <c r="F224" s="6">
        <v>1786.3</v>
      </c>
      <c r="G224" s="6">
        <f t="shared" si="26"/>
        <v>126.258128357365</v>
      </c>
      <c r="H224" s="6">
        <v>3.53</v>
      </c>
      <c r="I224" s="10">
        <f t="shared" si="27"/>
        <v>80.5936073059361</v>
      </c>
      <c r="K224" s="12">
        <f t="shared" si="28"/>
        <v>0.00180940892641737</v>
      </c>
      <c r="L224" s="12">
        <f t="shared" si="29"/>
        <v>0.0158730158730159</v>
      </c>
      <c r="M224" s="12">
        <f t="shared" si="30"/>
        <v>-0.00490223385883792</v>
      </c>
      <c r="N224" s="12">
        <f t="shared" si="31"/>
        <v>-0.00282485875706221</v>
      </c>
    </row>
    <row r="225" spans="1:14">
      <c r="A225" s="5">
        <v>40856</v>
      </c>
      <c r="B225" s="6">
        <v>1627.5</v>
      </c>
      <c r="C225" s="6">
        <f t="shared" si="24"/>
        <v>92.0271416454623</v>
      </c>
      <c r="D225" s="6">
        <v>646.45</v>
      </c>
      <c r="E225" s="6">
        <f t="shared" si="25"/>
        <v>81.4168765743073</v>
      </c>
      <c r="F225" s="6">
        <v>1769.95</v>
      </c>
      <c r="G225" s="6">
        <f t="shared" si="26"/>
        <v>125.102487984167</v>
      </c>
      <c r="H225" s="6">
        <v>3.45</v>
      </c>
      <c r="I225" s="10">
        <f t="shared" si="27"/>
        <v>78.7671232876712</v>
      </c>
      <c r="K225" s="12">
        <f t="shared" si="28"/>
        <v>-0.0201685731487056</v>
      </c>
      <c r="L225" s="12">
        <f t="shared" si="29"/>
        <v>-0.0380208333333333</v>
      </c>
      <c r="M225" s="12">
        <f t="shared" si="30"/>
        <v>-0.00915299781671607</v>
      </c>
      <c r="N225" s="12">
        <f t="shared" si="31"/>
        <v>-0.0226628895184135</v>
      </c>
    </row>
    <row r="226" spans="1:14">
      <c r="A226" s="5">
        <v>40857</v>
      </c>
      <c r="B226" s="6">
        <v>1621.75</v>
      </c>
      <c r="C226" s="6">
        <f t="shared" si="24"/>
        <v>91.7020073508623</v>
      </c>
      <c r="D226" s="6">
        <v>647.5</v>
      </c>
      <c r="E226" s="6">
        <f t="shared" si="25"/>
        <v>81.5491183879093</v>
      </c>
      <c r="F226" s="6">
        <v>1758.4</v>
      </c>
      <c r="G226" s="6">
        <f t="shared" si="26"/>
        <v>124.286118179248</v>
      </c>
      <c r="H226" s="6">
        <v>3.38</v>
      </c>
      <c r="I226" s="10">
        <f t="shared" si="27"/>
        <v>77.1689497716895</v>
      </c>
      <c r="K226" s="12">
        <f t="shared" si="28"/>
        <v>-0.00353302611367127</v>
      </c>
      <c r="L226" s="12">
        <f t="shared" si="29"/>
        <v>0.00162425554953972</v>
      </c>
      <c r="M226" s="12">
        <f t="shared" si="30"/>
        <v>-0.00652560806802449</v>
      </c>
      <c r="N226" s="12">
        <f t="shared" si="31"/>
        <v>-0.0202898550724638</v>
      </c>
    </row>
    <row r="227" spans="1:14">
      <c r="A227" s="5">
        <v>40858</v>
      </c>
      <c r="B227" s="6">
        <v>1644.25</v>
      </c>
      <c r="C227" s="6">
        <f t="shared" si="24"/>
        <v>92.9742719819056</v>
      </c>
      <c r="D227" s="6">
        <v>658.8</v>
      </c>
      <c r="E227" s="6">
        <f t="shared" si="25"/>
        <v>82.9722921914358</v>
      </c>
      <c r="F227" s="6">
        <v>1788.68</v>
      </c>
      <c r="G227" s="6">
        <f t="shared" si="26"/>
        <v>126.426350014136</v>
      </c>
      <c r="H227" s="6">
        <v>3.46</v>
      </c>
      <c r="I227" s="10">
        <f t="shared" si="27"/>
        <v>78.9954337899543</v>
      </c>
      <c r="K227" s="12">
        <f t="shared" si="28"/>
        <v>0.0138739016494528</v>
      </c>
      <c r="L227" s="12">
        <f t="shared" si="29"/>
        <v>0.0174517374517374</v>
      </c>
      <c r="M227" s="12">
        <f t="shared" si="30"/>
        <v>0.0172202001819836</v>
      </c>
      <c r="N227" s="12">
        <f t="shared" si="31"/>
        <v>0.0236686390532545</v>
      </c>
    </row>
    <row r="228" spans="1:14">
      <c r="A228" s="5">
        <v>40861</v>
      </c>
      <c r="B228" s="6">
        <v>1641.5</v>
      </c>
      <c r="C228" s="6">
        <f t="shared" si="24"/>
        <v>92.8187729714447</v>
      </c>
      <c r="D228" s="6">
        <v>664</v>
      </c>
      <c r="E228" s="6">
        <f t="shared" si="25"/>
        <v>83.6272040302267</v>
      </c>
      <c r="F228" s="6">
        <v>1780.43</v>
      </c>
      <c r="G228" s="6">
        <f t="shared" si="26"/>
        <v>125.843228724908</v>
      </c>
      <c r="H228" s="6">
        <v>3.51</v>
      </c>
      <c r="I228" s="10">
        <f t="shared" si="27"/>
        <v>80.1369863013699</v>
      </c>
      <c r="K228" s="12">
        <f t="shared" si="28"/>
        <v>-0.00167249505853733</v>
      </c>
      <c r="L228" s="12">
        <f t="shared" si="29"/>
        <v>0.00789313904068009</v>
      </c>
      <c r="M228" s="12">
        <f t="shared" si="30"/>
        <v>-0.00461233982601695</v>
      </c>
      <c r="N228" s="12">
        <f t="shared" si="31"/>
        <v>0.0144508670520231</v>
      </c>
    </row>
    <row r="229" spans="1:14">
      <c r="A229" s="5">
        <v>40862</v>
      </c>
      <c r="B229" s="6">
        <v>1640</v>
      </c>
      <c r="C229" s="6">
        <f t="shared" si="24"/>
        <v>92.7339553293752</v>
      </c>
      <c r="D229" s="6">
        <v>665.5</v>
      </c>
      <c r="E229" s="6">
        <f t="shared" si="25"/>
        <v>83.816120906801</v>
      </c>
      <c r="F229" s="6">
        <v>1780.82</v>
      </c>
      <c r="G229" s="6">
        <f t="shared" si="26"/>
        <v>125.870794458581</v>
      </c>
      <c r="H229" s="6">
        <v>3.48</v>
      </c>
      <c r="I229" s="10">
        <f t="shared" si="27"/>
        <v>79.4520547945205</v>
      </c>
      <c r="K229" s="12">
        <f t="shared" si="28"/>
        <v>-0.000913798355162961</v>
      </c>
      <c r="L229" s="12">
        <f t="shared" si="29"/>
        <v>0.00225903614457831</v>
      </c>
      <c r="M229" s="12">
        <f t="shared" si="30"/>
        <v>0.000219048207455431</v>
      </c>
      <c r="N229" s="12">
        <f t="shared" si="31"/>
        <v>-0.00854700854700849</v>
      </c>
    </row>
    <row r="230" spans="1:14">
      <c r="A230" s="5">
        <v>40863</v>
      </c>
      <c r="B230" s="6">
        <v>1619.75</v>
      </c>
      <c r="C230" s="6">
        <f t="shared" si="24"/>
        <v>91.5889171614362</v>
      </c>
      <c r="D230" s="6">
        <v>649.5</v>
      </c>
      <c r="E230" s="6">
        <f t="shared" si="25"/>
        <v>81.8010075566751</v>
      </c>
      <c r="F230" s="6">
        <v>1763.38</v>
      </c>
      <c r="G230" s="6">
        <f t="shared" si="26"/>
        <v>124.638111393837</v>
      </c>
      <c r="H230" s="6">
        <v>3.5</v>
      </c>
      <c r="I230" s="10">
        <f t="shared" si="27"/>
        <v>79.9086757990868</v>
      </c>
      <c r="K230" s="12">
        <f t="shared" si="28"/>
        <v>-0.0123475609756098</v>
      </c>
      <c r="L230" s="12">
        <f t="shared" si="29"/>
        <v>-0.0240420736288505</v>
      </c>
      <c r="M230" s="12">
        <f t="shared" si="30"/>
        <v>-0.00979324131579824</v>
      </c>
      <c r="N230" s="12">
        <f t="shared" si="31"/>
        <v>0.00574712643678161</v>
      </c>
    </row>
    <row r="231" spans="1:14">
      <c r="A231" s="5">
        <v>40864</v>
      </c>
      <c r="B231" s="6">
        <v>1583.25</v>
      </c>
      <c r="C231" s="6">
        <f t="shared" si="24"/>
        <v>89.5250212044105</v>
      </c>
      <c r="D231" s="6">
        <v>607.9</v>
      </c>
      <c r="E231" s="6">
        <f t="shared" si="25"/>
        <v>76.5617128463476</v>
      </c>
      <c r="F231" s="6">
        <v>1721.78</v>
      </c>
      <c r="G231" s="6">
        <f t="shared" si="26"/>
        <v>121.697766468759</v>
      </c>
      <c r="H231" s="6">
        <v>3.41</v>
      </c>
      <c r="I231" s="10">
        <f t="shared" si="27"/>
        <v>77.8538812785388</v>
      </c>
      <c r="K231" s="12">
        <f t="shared" si="28"/>
        <v>-0.0225343417194011</v>
      </c>
      <c r="L231" s="12">
        <f t="shared" si="29"/>
        <v>-0.0640492686682063</v>
      </c>
      <c r="M231" s="12">
        <f t="shared" si="30"/>
        <v>-0.0235910580816387</v>
      </c>
      <c r="N231" s="12">
        <f t="shared" si="31"/>
        <v>-0.0257142857142857</v>
      </c>
    </row>
    <row r="232" spans="1:14">
      <c r="A232" s="5">
        <v>40865</v>
      </c>
      <c r="B232" s="6">
        <v>1595</v>
      </c>
      <c r="C232" s="6">
        <f t="shared" si="24"/>
        <v>90.1894260672887</v>
      </c>
      <c r="D232" s="6">
        <v>603.5</v>
      </c>
      <c r="E232" s="6">
        <f t="shared" si="25"/>
        <v>76.007556675063</v>
      </c>
      <c r="F232" s="6">
        <v>1723.95</v>
      </c>
      <c r="G232" s="6">
        <f t="shared" si="26"/>
        <v>121.851145038168</v>
      </c>
      <c r="H232" s="6">
        <v>3.4</v>
      </c>
      <c r="I232" s="10">
        <f t="shared" si="27"/>
        <v>77.6255707762557</v>
      </c>
      <c r="K232" s="12">
        <f t="shared" si="28"/>
        <v>0.00742144323385441</v>
      </c>
      <c r="L232" s="12">
        <f t="shared" si="29"/>
        <v>-0.00723803257114653</v>
      </c>
      <c r="M232" s="12">
        <f t="shared" si="30"/>
        <v>0.00126032361858081</v>
      </c>
      <c r="N232" s="12">
        <f t="shared" si="31"/>
        <v>-0.00293255131964816</v>
      </c>
    </row>
    <row r="233" spans="1:14">
      <c r="A233" s="5">
        <v>40868</v>
      </c>
      <c r="B233" s="6">
        <v>1548.75</v>
      </c>
      <c r="C233" s="6">
        <f t="shared" si="24"/>
        <v>87.5742154368109</v>
      </c>
      <c r="D233" s="6">
        <v>590.63</v>
      </c>
      <c r="E233" s="6">
        <f t="shared" si="25"/>
        <v>74.3866498740554</v>
      </c>
      <c r="F233" s="6">
        <v>1677.32</v>
      </c>
      <c r="G233" s="6">
        <f t="shared" si="26"/>
        <v>118.555272830082</v>
      </c>
      <c r="H233" s="6">
        <v>3.3</v>
      </c>
      <c r="I233" s="10">
        <f t="shared" si="27"/>
        <v>75.3424657534247</v>
      </c>
      <c r="K233" s="12">
        <f t="shared" si="28"/>
        <v>-0.0289968652037618</v>
      </c>
      <c r="L233" s="12">
        <f t="shared" si="29"/>
        <v>-0.0213256006628003</v>
      </c>
      <c r="M233" s="12">
        <f t="shared" si="30"/>
        <v>-0.0270483482699615</v>
      </c>
      <c r="N233" s="12">
        <f t="shared" si="31"/>
        <v>-0.0294117647058824</v>
      </c>
    </row>
    <row r="234" spans="1:14">
      <c r="A234" s="5">
        <v>40869</v>
      </c>
      <c r="B234" s="6">
        <v>1567</v>
      </c>
      <c r="C234" s="6">
        <f t="shared" si="24"/>
        <v>88.6061634153237</v>
      </c>
      <c r="D234" s="6">
        <v>604</v>
      </c>
      <c r="E234" s="6">
        <f t="shared" si="25"/>
        <v>76.0705289672544</v>
      </c>
      <c r="F234" s="6">
        <v>1699.82</v>
      </c>
      <c r="G234" s="6">
        <f t="shared" si="26"/>
        <v>120.145603618886</v>
      </c>
      <c r="H234" s="6">
        <v>3.31</v>
      </c>
      <c r="I234" s="10">
        <f t="shared" si="27"/>
        <v>75.5707762557078</v>
      </c>
      <c r="K234" s="12">
        <f t="shared" si="28"/>
        <v>0.0117836965294592</v>
      </c>
      <c r="L234" s="12">
        <f t="shared" si="29"/>
        <v>0.022636845402367</v>
      </c>
      <c r="M234" s="12">
        <f t="shared" si="30"/>
        <v>0.0134142560751675</v>
      </c>
      <c r="N234" s="12">
        <f t="shared" si="31"/>
        <v>0.0030303030303031</v>
      </c>
    </row>
    <row r="235" spans="1:14">
      <c r="A235" s="5">
        <v>40870</v>
      </c>
      <c r="B235" s="6">
        <v>1547.75</v>
      </c>
      <c r="C235" s="6">
        <f t="shared" si="24"/>
        <v>87.5176703420978</v>
      </c>
      <c r="D235" s="6">
        <v>586</v>
      </c>
      <c r="E235" s="6">
        <f t="shared" si="25"/>
        <v>73.8035264483627</v>
      </c>
      <c r="F235" s="6">
        <v>1692.27</v>
      </c>
      <c r="G235" s="6">
        <f t="shared" si="26"/>
        <v>119.611959287532</v>
      </c>
      <c r="H235" s="6">
        <v>3.27</v>
      </c>
      <c r="I235" s="10">
        <f t="shared" si="27"/>
        <v>74.6575342465753</v>
      </c>
      <c r="K235" s="12">
        <f t="shared" si="28"/>
        <v>-0.0122846202935546</v>
      </c>
      <c r="L235" s="12">
        <f t="shared" si="29"/>
        <v>-0.0298013245033113</v>
      </c>
      <c r="M235" s="12">
        <f t="shared" si="30"/>
        <v>-0.00444164676259837</v>
      </c>
      <c r="N235" s="12">
        <f t="shared" si="31"/>
        <v>-0.0120845921450151</v>
      </c>
    </row>
    <row r="236" spans="1:14">
      <c r="A236" s="5">
        <v>40871</v>
      </c>
      <c r="B236" s="6">
        <v>1542</v>
      </c>
      <c r="C236" s="6">
        <f t="shared" si="24"/>
        <v>87.1925360474979</v>
      </c>
      <c r="D236" s="6">
        <v>578.15</v>
      </c>
      <c r="E236" s="6">
        <f t="shared" si="25"/>
        <v>72.8148614609572</v>
      </c>
      <c r="F236" s="6">
        <v>1694.32</v>
      </c>
      <c r="G236" s="6">
        <f t="shared" si="26"/>
        <v>119.756856092734</v>
      </c>
      <c r="H236" s="6">
        <v>3.28</v>
      </c>
      <c r="I236" s="10">
        <f t="shared" si="27"/>
        <v>74.8858447488584</v>
      </c>
      <c r="K236" s="12">
        <f t="shared" si="28"/>
        <v>-0.00371507026328541</v>
      </c>
      <c r="L236" s="12">
        <f t="shared" si="29"/>
        <v>-0.0133959044368601</v>
      </c>
      <c r="M236" s="12">
        <f t="shared" si="30"/>
        <v>0.00121139061733645</v>
      </c>
      <c r="N236" s="12">
        <f t="shared" si="31"/>
        <v>0.0030581039755351</v>
      </c>
    </row>
    <row r="237" spans="1:14">
      <c r="A237" s="5">
        <v>40872</v>
      </c>
      <c r="B237" s="6">
        <v>1530.5</v>
      </c>
      <c r="C237" s="6">
        <f t="shared" si="24"/>
        <v>86.542267458298</v>
      </c>
      <c r="D237" s="6">
        <v>565.75</v>
      </c>
      <c r="E237" s="6">
        <f t="shared" si="25"/>
        <v>71.2531486146096</v>
      </c>
      <c r="F237" s="6">
        <v>1683.53</v>
      </c>
      <c r="G237" s="6">
        <f t="shared" si="26"/>
        <v>118.994204127792</v>
      </c>
      <c r="H237" s="6">
        <v>3.27</v>
      </c>
      <c r="I237" s="10">
        <f t="shared" si="27"/>
        <v>74.6575342465753</v>
      </c>
      <c r="K237" s="12">
        <f t="shared" si="28"/>
        <v>-0.00745784695201038</v>
      </c>
      <c r="L237" s="12">
        <f t="shared" si="29"/>
        <v>-0.0214477211796246</v>
      </c>
      <c r="M237" s="12">
        <f t="shared" si="30"/>
        <v>-0.00636833655979978</v>
      </c>
      <c r="N237" s="12">
        <f t="shared" si="31"/>
        <v>-0.00304878048780481</v>
      </c>
    </row>
    <row r="238" spans="1:14">
      <c r="A238" s="5">
        <v>40875</v>
      </c>
      <c r="B238" s="6">
        <v>1543.63</v>
      </c>
      <c r="C238" s="6">
        <f t="shared" si="24"/>
        <v>87.2847045518801</v>
      </c>
      <c r="D238" s="6">
        <v>576.23</v>
      </c>
      <c r="E238" s="6">
        <f t="shared" si="25"/>
        <v>72.5730478589421</v>
      </c>
      <c r="F238" s="6">
        <v>1712.35</v>
      </c>
      <c r="G238" s="6">
        <f t="shared" si="26"/>
        <v>121.031241164829</v>
      </c>
      <c r="H238" s="6">
        <v>3.39</v>
      </c>
      <c r="I238" s="10">
        <f t="shared" si="27"/>
        <v>77.3972602739726</v>
      </c>
      <c r="K238" s="12">
        <f t="shared" si="28"/>
        <v>0.00857889578569102</v>
      </c>
      <c r="L238" s="12">
        <f t="shared" si="29"/>
        <v>0.0185240830755634</v>
      </c>
      <c r="M238" s="12">
        <f t="shared" si="30"/>
        <v>0.0171187920619175</v>
      </c>
      <c r="N238" s="12">
        <f t="shared" si="31"/>
        <v>0.036697247706422</v>
      </c>
    </row>
    <row r="239" spans="1:14">
      <c r="A239" s="5">
        <v>40876</v>
      </c>
      <c r="B239" s="6">
        <v>1536.25</v>
      </c>
      <c r="C239" s="6">
        <f t="shared" si="24"/>
        <v>86.8674017528979</v>
      </c>
      <c r="D239" s="6">
        <v>585.59</v>
      </c>
      <c r="E239" s="6">
        <f t="shared" si="25"/>
        <v>73.7518891687657</v>
      </c>
      <c r="F239" s="6">
        <v>1715.72</v>
      </c>
      <c r="G239" s="6">
        <f t="shared" si="26"/>
        <v>121.269437376308</v>
      </c>
      <c r="H239" s="6">
        <v>3.39</v>
      </c>
      <c r="I239" s="10">
        <f t="shared" si="27"/>
        <v>77.3972602739726</v>
      </c>
      <c r="K239" s="12">
        <f t="shared" si="28"/>
        <v>-0.00478093843731989</v>
      </c>
      <c r="L239" s="12">
        <f t="shared" si="29"/>
        <v>0.0162435138746681</v>
      </c>
      <c r="M239" s="12">
        <f t="shared" si="30"/>
        <v>0.00196805559611068</v>
      </c>
      <c r="N239" s="12">
        <f t="shared" si="31"/>
        <v>0</v>
      </c>
    </row>
    <row r="240" spans="1:14">
      <c r="A240" s="5">
        <v>40877</v>
      </c>
      <c r="B240" s="6">
        <v>1559</v>
      </c>
      <c r="C240" s="6">
        <f t="shared" si="24"/>
        <v>88.1538026576195</v>
      </c>
      <c r="D240" s="6">
        <v>612</v>
      </c>
      <c r="E240" s="6">
        <f t="shared" si="25"/>
        <v>77.0780856423174</v>
      </c>
      <c r="F240" s="6">
        <v>1746.38</v>
      </c>
      <c r="G240" s="6">
        <f t="shared" si="26"/>
        <v>123.436528131185</v>
      </c>
      <c r="H240" s="6">
        <v>3.56</v>
      </c>
      <c r="I240" s="10">
        <f t="shared" si="27"/>
        <v>81.2785388127854</v>
      </c>
      <c r="K240" s="12">
        <f t="shared" si="28"/>
        <v>0.0148087876322213</v>
      </c>
      <c r="L240" s="12">
        <f t="shared" si="29"/>
        <v>0.0450998138629416</v>
      </c>
      <c r="M240" s="12">
        <f t="shared" si="30"/>
        <v>0.0178700487258994</v>
      </c>
      <c r="N240" s="12">
        <f t="shared" si="31"/>
        <v>0.0501474926253687</v>
      </c>
    </row>
    <row r="241" spans="1:14">
      <c r="A241" s="5">
        <v>40878</v>
      </c>
      <c r="B241" s="6">
        <v>1560.5</v>
      </c>
      <c r="C241" s="6">
        <f t="shared" si="24"/>
        <v>88.238620299689</v>
      </c>
      <c r="D241" s="6">
        <v>631</v>
      </c>
      <c r="E241" s="6">
        <f t="shared" si="25"/>
        <v>79.4710327455919</v>
      </c>
      <c r="F241" s="6">
        <v>1744.82</v>
      </c>
      <c r="G241" s="6">
        <f t="shared" si="26"/>
        <v>123.326265196494</v>
      </c>
      <c r="H241" s="6">
        <v>3.52</v>
      </c>
      <c r="I241" s="10">
        <f t="shared" si="27"/>
        <v>80.365296803653</v>
      </c>
      <c r="K241" s="12">
        <f t="shared" si="28"/>
        <v>0.000962155227710071</v>
      </c>
      <c r="L241" s="12">
        <f t="shared" si="29"/>
        <v>0.0310457516339869</v>
      </c>
      <c r="M241" s="12">
        <f t="shared" si="30"/>
        <v>-0.000893276377420821</v>
      </c>
      <c r="N241" s="12">
        <f t="shared" si="31"/>
        <v>-0.0112359550561798</v>
      </c>
    </row>
    <row r="242" spans="1:14">
      <c r="A242" s="5">
        <v>40879</v>
      </c>
      <c r="B242" s="6">
        <v>1548</v>
      </c>
      <c r="C242" s="6">
        <f t="shared" si="24"/>
        <v>87.5318066157761</v>
      </c>
      <c r="D242" s="6">
        <v>641.1</v>
      </c>
      <c r="E242" s="6">
        <f t="shared" si="25"/>
        <v>80.7430730478589</v>
      </c>
      <c r="F242" s="6">
        <v>1746.75</v>
      </c>
      <c r="G242" s="6">
        <f t="shared" si="26"/>
        <v>123.462680237489</v>
      </c>
      <c r="H242" s="6">
        <v>3.57</v>
      </c>
      <c r="I242" s="10">
        <f t="shared" si="27"/>
        <v>81.5068493150685</v>
      </c>
      <c r="K242" s="12">
        <f t="shared" si="28"/>
        <v>-0.00801025312399872</v>
      </c>
      <c r="L242" s="12">
        <f t="shared" si="29"/>
        <v>0.0160063391442156</v>
      </c>
      <c r="M242" s="12">
        <f t="shared" si="30"/>
        <v>0.00110613129147996</v>
      </c>
      <c r="N242" s="12">
        <f t="shared" si="31"/>
        <v>0.0142045454545454</v>
      </c>
    </row>
    <row r="243" spans="1:14">
      <c r="A243" s="5">
        <v>40882</v>
      </c>
      <c r="B243" s="6">
        <v>1520.5</v>
      </c>
      <c r="C243" s="6">
        <f t="shared" si="24"/>
        <v>85.9768165111677</v>
      </c>
      <c r="D243" s="6">
        <v>633.5</v>
      </c>
      <c r="E243" s="6">
        <f t="shared" si="25"/>
        <v>79.7858942065491</v>
      </c>
      <c r="F243" s="6">
        <v>1723</v>
      </c>
      <c r="G243" s="6">
        <f t="shared" si="26"/>
        <v>121.783997738196</v>
      </c>
      <c r="H243" s="6">
        <v>3.59</v>
      </c>
      <c r="I243" s="10">
        <f t="shared" si="27"/>
        <v>81.9634703196347</v>
      </c>
      <c r="K243" s="12">
        <f t="shared" si="28"/>
        <v>-0.017764857881137</v>
      </c>
      <c r="L243" s="12">
        <f t="shared" si="29"/>
        <v>-0.0118546248635159</v>
      </c>
      <c r="M243" s="12">
        <f t="shared" si="30"/>
        <v>-0.0135966795477315</v>
      </c>
      <c r="N243" s="12">
        <f t="shared" si="31"/>
        <v>0.00560224089635855</v>
      </c>
    </row>
    <row r="244" spans="1:14">
      <c r="A244" s="5">
        <v>40883</v>
      </c>
      <c r="B244" s="6">
        <v>1524.5</v>
      </c>
      <c r="C244" s="6">
        <f t="shared" si="24"/>
        <v>86.2029968900198</v>
      </c>
      <c r="D244" s="6">
        <v>670.5</v>
      </c>
      <c r="E244" s="6">
        <f t="shared" si="25"/>
        <v>84.4458438287154</v>
      </c>
      <c r="F244" s="6">
        <v>1728.2</v>
      </c>
      <c r="G244" s="6">
        <f t="shared" si="26"/>
        <v>122.151540853831</v>
      </c>
      <c r="H244" s="6">
        <v>3.54</v>
      </c>
      <c r="I244" s="10">
        <f t="shared" si="27"/>
        <v>80.8219178082192</v>
      </c>
      <c r="K244" s="12">
        <f t="shared" si="28"/>
        <v>0.00263071358105886</v>
      </c>
      <c r="L244" s="12">
        <f t="shared" si="29"/>
        <v>0.058405682715075</v>
      </c>
      <c r="M244" s="12">
        <f t="shared" si="30"/>
        <v>0.00301799187463729</v>
      </c>
      <c r="N244" s="12">
        <f t="shared" si="31"/>
        <v>-0.0139275766016713</v>
      </c>
    </row>
    <row r="245" spans="1:14">
      <c r="A245" s="5">
        <v>40884</v>
      </c>
      <c r="B245" s="6">
        <v>1526.5</v>
      </c>
      <c r="C245" s="6">
        <f t="shared" si="24"/>
        <v>86.3160870794459</v>
      </c>
      <c r="D245" s="6">
        <v>677.65</v>
      </c>
      <c r="E245" s="6">
        <f t="shared" si="25"/>
        <v>85.3463476070529</v>
      </c>
      <c r="F245" s="6">
        <v>1741.8</v>
      </c>
      <c r="G245" s="6">
        <f t="shared" si="26"/>
        <v>123.112807463953</v>
      </c>
      <c r="H245" s="6">
        <v>3.53</v>
      </c>
      <c r="I245" s="10">
        <f t="shared" si="27"/>
        <v>80.5936073059361</v>
      </c>
      <c r="K245" s="12">
        <f t="shared" si="28"/>
        <v>0.00131190554280092</v>
      </c>
      <c r="L245" s="12">
        <f t="shared" si="29"/>
        <v>0.0106636838180462</v>
      </c>
      <c r="M245" s="12">
        <f t="shared" si="30"/>
        <v>0.00786945955329239</v>
      </c>
      <c r="N245" s="12">
        <f t="shared" si="31"/>
        <v>-0.00282485875706221</v>
      </c>
    </row>
    <row r="246" spans="1:14">
      <c r="A246" s="5">
        <v>40885</v>
      </c>
      <c r="B246" s="6">
        <v>1494</v>
      </c>
      <c r="C246" s="6">
        <f t="shared" si="24"/>
        <v>84.4783715012723</v>
      </c>
      <c r="D246" s="6">
        <v>673</v>
      </c>
      <c r="E246" s="6">
        <f t="shared" si="25"/>
        <v>84.7607052896725</v>
      </c>
      <c r="F246" s="6">
        <v>1708.38</v>
      </c>
      <c r="G246" s="6">
        <f t="shared" si="26"/>
        <v>120.750636132316</v>
      </c>
      <c r="H246" s="6">
        <v>3.49</v>
      </c>
      <c r="I246" s="10">
        <f t="shared" si="27"/>
        <v>79.6803652968037</v>
      </c>
      <c r="K246" s="12">
        <f t="shared" si="28"/>
        <v>-0.0212905339010809</v>
      </c>
      <c r="L246" s="12">
        <f t="shared" si="29"/>
        <v>-0.00686194938390021</v>
      </c>
      <c r="M246" s="12">
        <f t="shared" si="30"/>
        <v>-0.0191870478815018</v>
      </c>
      <c r="N246" s="12">
        <f t="shared" si="31"/>
        <v>-0.0113314447592067</v>
      </c>
    </row>
    <row r="247" spans="1:14">
      <c r="A247" s="5">
        <v>40886</v>
      </c>
      <c r="B247" s="6">
        <v>1514.5</v>
      </c>
      <c r="C247" s="6">
        <f t="shared" si="24"/>
        <v>85.6375459428895</v>
      </c>
      <c r="D247" s="6">
        <v>684.94</v>
      </c>
      <c r="E247" s="6">
        <f t="shared" si="25"/>
        <v>86.264483627204</v>
      </c>
      <c r="F247" s="6">
        <v>1711.6</v>
      </c>
      <c r="G247" s="6">
        <f t="shared" si="26"/>
        <v>120.978230138535</v>
      </c>
      <c r="H247" s="6">
        <v>3.53</v>
      </c>
      <c r="I247" s="10">
        <f t="shared" si="27"/>
        <v>80.5936073059361</v>
      </c>
      <c r="K247" s="12">
        <f t="shared" si="28"/>
        <v>0.0137215528781794</v>
      </c>
      <c r="L247" s="12">
        <f t="shared" si="29"/>
        <v>0.0177414561664191</v>
      </c>
      <c r="M247" s="12">
        <f t="shared" si="30"/>
        <v>0.00188482656083529</v>
      </c>
      <c r="N247" s="12">
        <f t="shared" si="31"/>
        <v>0.0114613180515758</v>
      </c>
    </row>
    <row r="248" spans="1:14">
      <c r="A248" s="5">
        <v>40889</v>
      </c>
      <c r="B248" s="6">
        <v>1487</v>
      </c>
      <c r="C248" s="6">
        <f t="shared" si="24"/>
        <v>84.082555838281</v>
      </c>
      <c r="D248" s="6">
        <v>660</v>
      </c>
      <c r="E248" s="6">
        <f t="shared" si="25"/>
        <v>83.1234256926952</v>
      </c>
      <c r="F248" s="6">
        <v>1666.57</v>
      </c>
      <c r="G248" s="6">
        <f t="shared" si="26"/>
        <v>117.795448119876</v>
      </c>
      <c r="H248" s="6">
        <v>3.44</v>
      </c>
      <c r="I248" s="10">
        <f t="shared" si="27"/>
        <v>78.5388127853881</v>
      </c>
      <c r="K248" s="12">
        <f t="shared" si="28"/>
        <v>-0.0181578078573787</v>
      </c>
      <c r="L248" s="12">
        <f t="shared" si="29"/>
        <v>-0.0364119484918388</v>
      </c>
      <c r="M248" s="12">
        <f t="shared" si="30"/>
        <v>-0.0263087169899509</v>
      </c>
      <c r="N248" s="12">
        <f t="shared" si="31"/>
        <v>-0.0254957507082153</v>
      </c>
    </row>
    <row r="249" spans="1:14">
      <c r="A249" s="5">
        <v>40890</v>
      </c>
      <c r="B249" s="6">
        <v>1474.5</v>
      </c>
      <c r="C249" s="6">
        <f t="shared" si="24"/>
        <v>83.3757421543681</v>
      </c>
      <c r="D249" s="6">
        <v>644.5</v>
      </c>
      <c r="E249" s="6">
        <f t="shared" si="25"/>
        <v>81.1712846347607</v>
      </c>
      <c r="F249" s="6">
        <v>1631.57</v>
      </c>
      <c r="G249" s="6">
        <f t="shared" si="26"/>
        <v>115.32160022618</v>
      </c>
      <c r="H249" s="6">
        <v>3.44</v>
      </c>
      <c r="I249" s="10">
        <f t="shared" si="27"/>
        <v>78.5388127853881</v>
      </c>
      <c r="K249" s="12">
        <f t="shared" si="28"/>
        <v>-0.00840618695359785</v>
      </c>
      <c r="L249" s="12">
        <f t="shared" si="29"/>
        <v>-0.0234848484848485</v>
      </c>
      <c r="M249" s="12">
        <f t="shared" si="30"/>
        <v>-0.0210012180706481</v>
      </c>
      <c r="N249" s="12">
        <f t="shared" si="31"/>
        <v>0</v>
      </c>
    </row>
    <row r="250" spans="1:14">
      <c r="A250" s="5">
        <v>40891</v>
      </c>
      <c r="B250" s="6">
        <v>1422.25</v>
      </c>
      <c r="C250" s="6">
        <f t="shared" si="24"/>
        <v>80.4212609556121</v>
      </c>
      <c r="D250" s="6">
        <v>617.2</v>
      </c>
      <c r="E250" s="6">
        <f t="shared" si="25"/>
        <v>77.7329974811083</v>
      </c>
      <c r="F250" s="6">
        <v>1574.05</v>
      </c>
      <c r="G250" s="6">
        <f t="shared" si="26"/>
        <v>111.256007916313</v>
      </c>
      <c r="H250" s="6">
        <v>3.26</v>
      </c>
      <c r="I250" s="10">
        <f t="shared" si="27"/>
        <v>74.4292237442922</v>
      </c>
      <c r="K250" s="12">
        <f t="shared" si="28"/>
        <v>-0.0354357409291285</v>
      </c>
      <c r="L250" s="12">
        <f t="shared" si="29"/>
        <v>-0.0423584173778122</v>
      </c>
      <c r="M250" s="12">
        <f t="shared" si="30"/>
        <v>-0.0352543868788958</v>
      </c>
      <c r="N250" s="12">
        <f t="shared" si="31"/>
        <v>-0.0523255813953489</v>
      </c>
    </row>
    <row r="251" spans="1:14">
      <c r="A251" s="5">
        <v>40892</v>
      </c>
      <c r="B251" s="6">
        <v>1406</v>
      </c>
      <c r="C251" s="6">
        <f t="shared" si="24"/>
        <v>79.5024031665253</v>
      </c>
      <c r="D251" s="6">
        <v>619.25</v>
      </c>
      <c r="E251" s="6">
        <f t="shared" si="25"/>
        <v>77.9911838790932</v>
      </c>
      <c r="F251" s="6">
        <v>1570.52</v>
      </c>
      <c r="G251" s="6">
        <f t="shared" si="26"/>
        <v>111.006502685892</v>
      </c>
      <c r="H251" s="6">
        <v>3.26</v>
      </c>
      <c r="I251" s="10">
        <f t="shared" si="27"/>
        <v>74.4292237442922</v>
      </c>
      <c r="K251" s="12">
        <f t="shared" si="28"/>
        <v>-0.0114255580945685</v>
      </c>
      <c r="L251" s="12">
        <f t="shared" si="29"/>
        <v>0.0033214517174335</v>
      </c>
      <c r="M251" s="12">
        <f t="shared" si="30"/>
        <v>-0.00224262253422698</v>
      </c>
      <c r="N251" s="12">
        <f t="shared" si="31"/>
        <v>0</v>
      </c>
    </row>
    <row r="252" spans="1:14">
      <c r="A252" s="5">
        <v>40893</v>
      </c>
      <c r="B252" s="6">
        <v>1420</v>
      </c>
      <c r="C252" s="6">
        <f t="shared" si="24"/>
        <v>80.2940344925078</v>
      </c>
      <c r="D252" s="6">
        <v>623.89</v>
      </c>
      <c r="E252" s="6">
        <f t="shared" si="25"/>
        <v>78.5755667506297</v>
      </c>
      <c r="F252" s="6">
        <v>1598.95</v>
      </c>
      <c r="G252" s="6">
        <f t="shared" si="26"/>
        <v>113.015973989256</v>
      </c>
      <c r="H252" s="6">
        <v>3.32</v>
      </c>
      <c r="I252" s="10">
        <f t="shared" si="27"/>
        <v>75.7990867579909</v>
      </c>
      <c r="K252" s="12">
        <f t="shared" si="28"/>
        <v>0.00995732574679943</v>
      </c>
      <c r="L252" s="12">
        <f t="shared" si="29"/>
        <v>0.00749293500201855</v>
      </c>
      <c r="M252" s="12">
        <f t="shared" si="30"/>
        <v>0.0181022845936378</v>
      </c>
      <c r="N252" s="12">
        <f t="shared" si="31"/>
        <v>0.0184049079754601</v>
      </c>
    </row>
    <row r="253" spans="1:14">
      <c r="A253" s="5">
        <v>40896</v>
      </c>
      <c r="B253" s="6">
        <v>1411</v>
      </c>
      <c r="C253" s="6">
        <f t="shared" si="24"/>
        <v>79.7851286400905</v>
      </c>
      <c r="D253" s="6">
        <v>609</v>
      </c>
      <c r="E253" s="6">
        <f t="shared" si="25"/>
        <v>76.7002518891688</v>
      </c>
      <c r="F253" s="6">
        <v>1594.27</v>
      </c>
      <c r="G253" s="6">
        <f t="shared" si="26"/>
        <v>112.685185185185</v>
      </c>
      <c r="H253" s="6">
        <v>3.29</v>
      </c>
      <c r="I253" s="10">
        <f t="shared" si="27"/>
        <v>75.1141552511416</v>
      </c>
      <c r="K253" s="12">
        <f t="shared" si="28"/>
        <v>-0.00633802816901408</v>
      </c>
      <c r="L253" s="12">
        <f t="shared" si="29"/>
        <v>-0.0238663867027841</v>
      </c>
      <c r="M253" s="12">
        <f t="shared" si="30"/>
        <v>-0.00292692079176964</v>
      </c>
      <c r="N253" s="12">
        <f t="shared" si="31"/>
        <v>-0.0090361445783132</v>
      </c>
    </row>
    <row r="254" spans="1:14">
      <c r="A254" s="5">
        <v>40897</v>
      </c>
      <c r="B254" s="6">
        <v>1432</v>
      </c>
      <c r="C254" s="6">
        <f t="shared" si="24"/>
        <v>80.9725756290642</v>
      </c>
      <c r="D254" s="6">
        <v>626.41</v>
      </c>
      <c r="E254" s="6">
        <f t="shared" si="25"/>
        <v>78.8929471032746</v>
      </c>
      <c r="F254" s="6">
        <v>1615.9</v>
      </c>
      <c r="G254" s="6">
        <f t="shared" si="26"/>
        <v>114.214023183489</v>
      </c>
      <c r="H254" s="6">
        <v>3.35</v>
      </c>
      <c r="I254" s="10">
        <f t="shared" si="27"/>
        <v>76.4840182648402</v>
      </c>
      <c r="K254" s="12">
        <f t="shared" si="28"/>
        <v>0.0148830616583983</v>
      </c>
      <c r="L254" s="12">
        <f t="shared" si="29"/>
        <v>0.0285878489326765</v>
      </c>
      <c r="M254" s="12">
        <f t="shared" si="30"/>
        <v>0.0135673380293176</v>
      </c>
      <c r="N254" s="12">
        <f t="shared" si="31"/>
        <v>0.0182370820668693</v>
      </c>
    </row>
    <row r="255" spans="1:14">
      <c r="A255" s="5">
        <v>40898</v>
      </c>
      <c r="B255" s="6">
        <v>1428.5</v>
      </c>
      <c r="C255" s="6">
        <f t="shared" si="24"/>
        <v>80.7746677975686</v>
      </c>
      <c r="D255" s="6">
        <v>633.79</v>
      </c>
      <c r="E255" s="6">
        <f t="shared" si="25"/>
        <v>79.8224181360201</v>
      </c>
      <c r="F255" s="6">
        <v>1615.23</v>
      </c>
      <c r="G255" s="6">
        <f t="shared" si="26"/>
        <v>114.166666666667</v>
      </c>
      <c r="H255" s="6">
        <v>3.37</v>
      </c>
      <c r="I255" s="10">
        <f t="shared" si="27"/>
        <v>76.9406392694064</v>
      </c>
      <c r="K255" s="12">
        <f t="shared" si="28"/>
        <v>-0.00244413407821229</v>
      </c>
      <c r="L255" s="12">
        <f t="shared" si="29"/>
        <v>0.0117814211139669</v>
      </c>
      <c r="M255" s="12">
        <f t="shared" si="30"/>
        <v>-0.000414629618169486</v>
      </c>
      <c r="N255" s="12">
        <f t="shared" si="31"/>
        <v>0.00597014925373135</v>
      </c>
    </row>
    <row r="256" spans="1:14">
      <c r="A256" s="5">
        <v>40899</v>
      </c>
      <c r="B256" s="6">
        <v>1422</v>
      </c>
      <c r="C256" s="6">
        <f t="shared" si="24"/>
        <v>80.4071246819338</v>
      </c>
      <c r="D256" s="6">
        <v>652.38</v>
      </c>
      <c r="E256" s="6">
        <f t="shared" si="25"/>
        <v>82.1637279596977</v>
      </c>
      <c r="F256" s="6">
        <v>1605.55</v>
      </c>
      <c r="G256" s="6">
        <f t="shared" si="26"/>
        <v>113.482471020639</v>
      </c>
      <c r="H256" s="6">
        <v>3.42</v>
      </c>
      <c r="I256" s="10">
        <f t="shared" si="27"/>
        <v>78.0821917808219</v>
      </c>
      <c r="K256" s="12">
        <f t="shared" si="28"/>
        <v>-0.00455022751137557</v>
      </c>
      <c r="L256" s="12">
        <f t="shared" si="29"/>
        <v>0.0293314820366368</v>
      </c>
      <c r="M256" s="12">
        <f t="shared" si="30"/>
        <v>-0.00599295456374638</v>
      </c>
      <c r="N256" s="12">
        <f t="shared" si="31"/>
        <v>0.0148367952522255</v>
      </c>
    </row>
    <row r="257" spans="1:14">
      <c r="A257" s="5">
        <v>40900</v>
      </c>
      <c r="B257" s="6">
        <v>1425.5</v>
      </c>
      <c r="C257" s="6">
        <f t="shared" si="24"/>
        <v>80.6050325134295</v>
      </c>
      <c r="D257" s="6">
        <v>660.5</v>
      </c>
      <c r="E257" s="6">
        <f t="shared" si="25"/>
        <v>83.1863979848867</v>
      </c>
      <c r="F257" s="6">
        <v>1606.35</v>
      </c>
      <c r="G257" s="6">
        <f t="shared" si="26"/>
        <v>113.539016115352</v>
      </c>
      <c r="H257" s="6">
        <v>3.46</v>
      </c>
      <c r="I257" s="10">
        <f t="shared" si="27"/>
        <v>78.9954337899543</v>
      </c>
      <c r="K257" s="12">
        <f t="shared" si="28"/>
        <v>0.00246132208157525</v>
      </c>
      <c r="L257" s="12">
        <f t="shared" si="29"/>
        <v>0.012446733498881</v>
      </c>
      <c r="M257" s="12">
        <f t="shared" si="30"/>
        <v>0.000498271620316997</v>
      </c>
      <c r="N257" s="12">
        <f t="shared" si="31"/>
        <v>0.0116959064327485</v>
      </c>
    </row>
    <row r="258" spans="1:14">
      <c r="A258" s="5">
        <v>40903</v>
      </c>
      <c r="B258" s="6">
        <v>1425.5</v>
      </c>
      <c r="C258" s="6">
        <f t="shared" si="24"/>
        <v>80.6050325134295</v>
      </c>
      <c r="D258" s="6">
        <v>661.49</v>
      </c>
      <c r="E258" s="6">
        <f t="shared" si="25"/>
        <v>83.3110831234257</v>
      </c>
      <c r="F258" s="6">
        <v>1606.95</v>
      </c>
      <c r="G258" s="6">
        <f t="shared" si="26"/>
        <v>113.581424936387</v>
      </c>
      <c r="H258" s="6">
        <v>3.46</v>
      </c>
      <c r="I258" s="10">
        <f t="shared" si="27"/>
        <v>78.9954337899543</v>
      </c>
      <c r="K258" s="12">
        <f t="shared" si="28"/>
        <v>0</v>
      </c>
      <c r="L258" s="12">
        <f t="shared" si="29"/>
        <v>0.0014988644965935</v>
      </c>
      <c r="M258" s="12">
        <f t="shared" si="30"/>
        <v>0.00037351760201708</v>
      </c>
      <c r="N258" s="12">
        <f t="shared" si="31"/>
        <v>0</v>
      </c>
    </row>
    <row r="259" spans="1:14">
      <c r="A259" s="5">
        <v>40904</v>
      </c>
      <c r="B259" s="6">
        <v>1428.5</v>
      </c>
      <c r="C259" s="6">
        <f t="shared" si="24"/>
        <v>80.7746677975686</v>
      </c>
      <c r="D259" s="6">
        <v>661.99</v>
      </c>
      <c r="E259" s="6">
        <f t="shared" si="25"/>
        <v>83.3740554156171</v>
      </c>
      <c r="F259" s="6">
        <v>1593.22</v>
      </c>
      <c r="G259" s="6">
        <f t="shared" si="26"/>
        <v>112.610969748374</v>
      </c>
      <c r="H259" s="6">
        <v>3.46</v>
      </c>
      <c r="I259" s="10">
        <f t="shared" si="27"/>
        <v>78.9954337899543</v>
      </c>
      <c r="K259" s="12">
        <f t="shared" si="28"/>
        <v>0.00210452472816556</v>
      </c>
      <c r="L259" s="12">
        <f t="shared" si="29"/>
        <v>0.00075586932531104</v>
      </c>
      <c r="M259" s="12">
        <f t="shared" si="30"/>
        <v>-0.00854413640748002</v>
      </c>
      <c r="N259" s="12">
        <f t="shared" si="31"/>
        <v>0</v>
      </c>
    </row>
    <row r="260" spans="1:14">
      <c r="A260" s="5">
        <v>40905</v>
      </c>
      <c r="B260" s="6">
        <v>1384.75</v>
      </c>
      <c r="C260" s="6">
        <f t="shared" si="24"/>
        <v>78.3008199038733</v>
      </c>
      <c r="D260" s="6">
        <v>637.25</v>
      </c>
      <c r="E260" s="6">
        <f t="shared" si="25"/>
        <v>80.2581863979849</v>
      </c>
      <c r="F260" s="6">
        <v>1555.43</v>
      </c>
      <c r="G260" s="6">
        <f t="shared" si="26"/>
        <v>109.939920836867</v>
      </c>
      <c r="H260" s="6">
        <v>3.38</v>
      </c>
      <c r="I260" s="10">
        <f t="shared" si="27"/>
        <v>77.1689497716895</v>
      </c>
      <c r="K260" s="12">
        <f t="shared" si="28"/>
        <v>-0.0306265313265663</v>
      </c>
      <c r="L260" s="12">
        <f t="shared" si="29"/>
        <v>-0.0373721657426849</v>
      </c>
      <c r="M260" s="12">
        <f t="shared" si="30"/>
        <v>-0.0237192603658001</v>
      </c>
      <c r="N260" s="12">
        <f t="shared" si="31"/>
        <v>-0.023121387283237</v>
      </c>
    </row>
    <row r="261" spans="1:14">
      <c r="A261" s="5">
        <v>40906</v>
      </c>
      <c r="B261" s="6">
        <v>1370.38</v>
      </c>
      <c r="C261" s="6">
        <f t="shared" ref="C261:C324" si="32">B261/1768.5*100</f>
        <v>77.4882668928471</v>
      </c>
      <c r="D261" s="6">
        <v>631</v>
      </c>
      <c r="E261" s="6">
        <f t="shared" ref="E261:E324" si="33">D261/794*100</f>
        <v>79.4710327455919</v>
      </c>
      <c r="F261" s="6">
        <v>1545.97</v>
      </c>
      <c r="G261" s="6">
        <f t="shared" ref="G261:G324" si="34">F261/1414.8*100</f>
        <v>109.271275091886</v>
      </c>
      <c r="H261" s="6">
        <v>3.36</v>
      </c>
      <c r="I261" s="10">
        <f t="shared" ref="I261:I324" si="35">H261/4.38*100</f>
        <v>76.7123287671233</v>
      </c>
      <c r="K261" s="12">
        <f t="shared" ref="K261:K324" si="36">(B261-B260)/B260</f>
        <v>-0.0103773244267918</v>
      </c>
      <c r="L261" s="12">
        <f t="shared" ref="L261:L324" si="37">(D261-D260)/D260</f>
        <v>-0.00980776775205963</v>
      </c>
      <c r="M261" s="12">
        <f t="shared" ref="M261:M324" si="38">(F261-F260)/F260</f>
        <v>-0.00608191946921432</v>
      </c>
      <c r="N261" s="12">
        <f t="shared" ref="N261:N324" si="39">(H261-H260)/H260</f>
        <v>-0.00591715976331361</v>
      </c>
    </row>
    <row r="262" spans="1:14">
      <c r="A262" s="5">
        <v>40907</v>
      </c>
      <c r="B262" s="6">
        <v>1394.5</v>
      </c>
      <c r="C262" s="6">
        <f t="shared" si="32"/>
        <v>78.8521345773254</v>
      </c>
      <c r="D262" s="6">
        <v>653.5</v>
      </c>
      <c r="E262" s="6">
        <f t="shared" si="33"/>
        <v>82.3047858942065</v>
      </c>
      <c r="F262" s="6">
        <v>1563.7</v>
      </c>
      <c r="G262" s="6">
        <f t="shared" si="34"/>
        <v>110.524455753463</v>
      </c>
      <c r="H262" s="6">
        <v>3.44</v>
      </c>
      <c r="I262" s="10">
        <f t="shared" si="35"/>
        <v>78.5388127853881</v>
      </c>
      <c r="K262" s="12">
        <f t="shared" si="36"/>
        <v>0.0176009573986777</v>
      </c>
      <c r="L262" s="12">
        <f t="shared" si="37"/>
        <v>0.0356576862123613</v>
      </c>
      <c r="M262" s="12">
        <f t="shared" si="38"/>
        <v>0.0114685278498289</v>
      </c>
      <c r="N262" s="12">
        <f t="shared" si="39"/>
        <v>0.0238095238095238</v>
      </c>
    </row>
    <row r="263" spans="1:14">
      <c r="A263" s="5">
        <v>40910</v>
      </c>
      <c r="B263" s="6">
        <v>1394.5</v>
      </c>
      <c r="C263" s="6">
        <f t="shared" si="32"/>
        <v>78.8521345773254</v>
      </c>
      <c r="D263" s="6">
        <v>653.49</v>
      </c>
      <c r="E263" s="6">
        <f t="shared" si="33"/>
        <v>82.3035264483627</v>
      </c>
      <c r="F263" s="6">
        <v>1566.27</v>
      </c>
      <c r="G263" s="6">
        <f t="shared" si="34"/>
        <v>110.706106870229</v>
      </c>
      <c r="H263" s="6">
        <v>3.44</v>
      </c>
      <c r="I263" s="10">
        <f t="shared" si="35"/>
        <v>78.5388127853881</v>
      </c>
      <c r="K263" s="12">
        <f t="shared" si="36"/>
        <v>0</v>
      </c>
      <c r="L263" s="12">
        <f t="shared" si="37"/>
        <v>-1.53022188217152e-5</v>
      </c>
      <c r="M263" s="12">
        <f t="shared" si="38"/>
        <v>0.00164353776299798</v>
      </c>
      <c r="N263" s="12">
        <f t="shared" si="39"/>
        <v>0</v>
      </c>
    </row>
    <row r="264" spans="1:14">
      <c r="A264" s="5">
        <v>40911</v>
      </c>
      <c r="B264" s="6">
        <v>1426</v>
      </c>
      <c r="C264" s="6">
        <f t="shared" si="32"/>
        <v>80.633305060786</v>
      </c>
      <c r="D264" s="6">
        <v>661.75</v>
      </c>
      <c r="E264" s="6">
        <f t="shared" si="33"/>
        <v>83.3438287153652</v>
      </c>
      <c r="F264" s="6">
        <v>1603.5</v>
      </c>
      <c r="G264" s="6">
        <f t="shared" si="34"/>
        <v>113.337574215437</v>
      </c>
      <c r="H264" s="6">
        <v>3.53</v>
      </c>
      <c r="I264" s="10">
        <f t="shared" si="35"/>
        <v>80.5936073059361</v>
      </c>
      <c r="K264" s="12">
        <f t="shared" si="36"/>
        <v>0.022588741484403</v>
      </c>
      <c r="L264" s="12">
        <f t="shared" si="37"/>
        <v>0.0126398261641341</v>
      </c>
      <c r="M264" s="12">
        <f t="shared" si="38"/>
        <v>0.023769848110479</v>
      </c>
      <c r="N264" s="12">
        <f t="shared" si="39"/>
        <v>0.0261627906976744</v>
      </c>
    </row>
    <row r="265" spans="1:14">
      <c r="A265" s="5">
        <v>40912</v>
      </c>
      <c r="B265" s="6">
        <v>1419.5</v>
      </c>
      <c r="C265" s="6">
        <f t="shared" si="32"/>
        <v>80.2657619451513</v>
      </c>
      <c r="D265" s="6">
        <v>649.58</v>
      </c>
      <c r="E265" s="6">
        <f t="shared" si="33"/>
        <v>81.8110831234257</v>
      </c>
      <c r="F265" s="6">
        <v>1611.6</v>
      </c>
      <c r="G265" s="6">
        <f t="shared" si="34"/>
        <v>113.910093299406</v>
      </c>
      <c r="H265" s="6">
        <v>3.41</v>
      </c>
      <c r="I265" s="10">
        <f t="shared" si="35"/>
        <v>77.8538812785388</v>
      </c>
      <c r="K265" s="12">
        <f t="shared" si="36"/>
        <v>-0.00455820476858345</v>
      </c>
      <c r="L265" s="12">
        <f t="shared" si="37"/>
        <v>-0.0183906309029089</v>
      </c>
      <c r="M265" s="12">
        <f t="shared" si="38"/>
        <v>0.00505144995322726</v>
      </c>
      <c r="N265" s="12">
        <f t="shared" si="39"/>
        <v>-0.0339943342776203</v>
      </c>
    </row>
    <row r="266" spans="1:14">
      <c r="A266" s="5">
        <v>40913</v>
      </c>
      <c r="B266" s="6">
        <v>1411</v>
      </c>
      <c r="C266" s="6">
        <f t="shared" si="32"/>
        <v>79.7851286400905</v>
      </c>
      <c r="D266" s="6">
        <v>638.24</v>
      </c>
      <c r="E266" s="6">
        <f t="shared" si="33"/>
        <v>80.3828715365239</v>
      </c>
      <c r="F266" s="6">
        <v>1622.72</v>
      </c>
      <c r="G266" s="6">
        <f t="shared" si="34"/>
        <v>114.696070115917</v>
      </c>
      <c r="H266" s="6">
        <v>3.41</v>
      </c>
      <c r="I266" s="10">
        <f t="shared" si="35"/>
        <v>77.8538812785388</v>
      </c>
      <c r="K266" s="12">
        <f t="shared" si="36"/>
        <v>-0.00598802395209581</v>
      </c>
      <c r="L266" s="12">
        <f t="shared" si="37"/>
        <v>-0.0174574340342991</v>
      </c>
      <c r="M266" s="12">
        <f t="shared" si="38"/>
        <v>0.00689997517994547</v>
      </c>
      <c r="N266" s="12">
        <f t="shared" si="39"/>
        <v>0</v>
      </c>
    </row>
    <row r="267" spans="1:14">
      <c r="A267" s="5">
        <v>40914</v>
      </c>
      <c r="B267" s="6">
        <v>1401.5</v>
      </c>
      <c r="C267" s="6">
        <f t="shared" si="32"/>
        <v>79.2479502403167</v>
      </c>
      <c r="D267" s="6">
        <v>612.75</v>
      </c>
      <c r="E267" s="6">
        <f t="shared" si="33"/>
        <v>77.1725440806045</v>
      </c>
      <c r="F267" s="6">
        <v>1617.95</v>
      </c>
      <c r="G267" s="6">
        <f t="shared" si="34"/>
        <v>114.358919988691</v>
      </c>
      <c r="H267" s="6">
        <v>3.43</v>
      </c>
      <c r="I267" s="10">
        <f t="shared" si="35"/>
        <v>78.310502283105</v>
      </c>
      <c r="K267" s="12">
        <f t="shared" si="36"/>
        <v>-0.00673281360737066</v>
      </c>
      <c r="L267" s="12">
        <f t="shared" si="37"/>
        <v>-0.03993795437453</v>
      </c>
      <c r="M267" s="12">
        <f t="shared" si="38"/>
        <v>-0.00293950897258922</v>
      </c>
      <c r="N267" s="12">
        <f t="shared" si="39"/>
        <v>0.00586510263929619</v>
      </c>
    </row>
    <row r="268" spans="1:14">
      <c r="A268" s="5">
        <v>40917</v>
      </c>
      <c r="B268" s="6">
        <v>1426</v>
      </c>
      <c r="C268" s="6">
        <f t="shared" si="32"/>
        <v>80.633305060786</v>
      </c>
      <c r="D268" s="6">
        <v>615.96</v>
      </c>
      <c r="E268" s="6">
        <f t="shared" si="33"/>
        <v>77.5768261964736</v>
      </c>
      <c r="F268" s="6">
        <v>1611.57</v>
      </c>
      <c r="G268" s="6">
        <f t="shared" si="34"/>
        <v>113.907972858355</v>
      </c>
      <c r="H268" s="6">
        <v>3.4</v>
      </c>
      <c r="I268" s="10">
        <f t="shared" si="35"/>
        <v>77.6255707762557</v>
      </c>
      <c r="K268" s="12">
        <f t="shared" si="36"/>
        <v>0.0174812700677845</v>
      </c>
      <c r="L268" s="12">
        <f t="shared" si="37"/>
        <v>0.00523867809057533</v>
      </c>
      <c r="M268" s="12">
        <f t="shared" si="38"/>
        <v>-0.00394326153465812</v>
      </c>
      <c r="N268" s="12">
        <f t="shared" si="39"/>
        <v>-0.00874635568513127</v>
      </c>
    </row>
    <row r="269" spans="1:14">
      <c r="A269" s="5">
        <v>40918</v>
      </c>
      <c r="B269" s="6">
        <v>1461.75</v>
      </c>
      <c r="C269" s="6">
        <f t="shared" si="32"/>
        <v>82.6547921967769</v>
      </c>
      <c r="D269" s="6">
        <v>635</v>
      </c>
      <c r="E269" s="6">
        <f t="shared" si="33"/>
        <v>79.9748110831234</v>
      </c>
      <c r="F269" s="6">
        <v>1632.35</v>
      </c>
      <c r="G269" s="6">
        <f t="shared" si="34"/>
        <v>115.376731693526</v>
      </c>
      <c r="H269" s="6">
        <v>3.51</v>
      </c>
      <c r="I269" s="10">
        <f t="shared" si="35"/>
        <v>80.1369863013699</v>
      </c>
      <c r="K269" s="12">
        <f t="shared" si="36"/>
        <v>0.025070126227209</v>
      </c>
      <c r="L269" s="12">
        <f t="shared" si="37"/>
        <v>0.0309110981232547</v>
      </c>
      <c r="M269" s="12">
        <f t="shared" si="38"/>
        <v>0.0128942583939885</v>
      </c>
      <c r="N269" s="12">
        <f t="shared" si="39"/>
        <v>0.0323529411764705</v>
      </c>
    </row>
    <row r="270" spans="1:14">
      <c r="A270" s="5">
        <v>40919</v>
      </c>
      <c r="B270" s="6">
        <v>1496.5</v>
      </c>
      <c r="C270" s="6">
        <f t="shared" si="32"/>
        <v>84.6197342380548</v>
      </c>
      <c r="D270" s="6">
        <v>641</v>
      </c>
      <c r="E270" s="6">
        <f t="shared" si="33"/>
        <v>80.7304785894207</v>
      </c>
      <c r="F270" s="6">
        <v>1641.97</v>
      </c>
      <c r="G270" s="6">
        <f t="shared" si="34"/>
        <v>116.05668645745</v>
      </c>
      <c r="H270" s="6">
        <v>3.52</v>
      </c>
      <c r="I270" s="10">
        <f t="shared" si="35"/>
        <v>80.365296803653</v>
      </c>
      <c r="K270" s="12">
        <f t="shared" si="36"/>
        <v>0.0237728749786215</v>
      </c>
      <c r="L270" s="12">
        <f t="shared" si="37"/>
        <v>0.0094488188976378</v>
      </c>
      <c r="M270" s="12">
        <f t="shared" si="38"/>
        <v>0.00589334395197116</v>
      </c>
      <c r="N270" s="12">
        <f t="shared" si="39"/>
        <v>0.00284900284900292</v>
      </c>
    </row>
    <row r="271" spans="1:14">
      <c r="A271" s="5">
        <v>40920</v>
      </c>
      <c r="B271" s="6">
        <v>1498.94</v>
      </c>
      <c r="C271" s="6">
        <f t="shared" si="32"/>
        <v>84.7577042691547</v>
      </c>
      <c r="D271" s="6">
        <v>636.25</v>
      </c>
      <c r="E271" s="6">
        <f t="shared" si="33"/>
        <v>80.132241813602</v>
      </c>
      <c r="F271" s="6">
        <v>1650.25</v>
      </c>
      <c r="G271" s="6">
        <f t="shared" si="34"/>
        <v>116.64192818773</v>
      </c>
      <c r="H271" s="6">
        <v>3.63</v>
      </c>
      <c r="I271" s="10">
        <f t="shared" si="35"/>
        <v>82.8767123287671</v>
      </c>
      <c r="K271" s="12">
        <f t="shared" si="36"/>
        <v>0.00163047109923158</v>
      </c>
      <c r="L271" s="12">
        <f t="shared" si="37"/>
        <v>-0.00741029641185647</v>
      </c>
      <c r="M271" s="12">
        <f t="shared" si="38"/>
        <v>0.00504272307045803</v>
      </c>
      <c r="N271" s="12">
        <f t="shared" si="39"/>
        <v>0.03125</v>
      </c>
    </row>
    <row r="272" spans="1:14">
      <c r="A272" s="5">
        <v>40921</v>
      </c>
      <c r="B272" s="6">
        <v>1489.5</v>
      </c>
      <c r="C272" s="6">
        <f t="shared" si="32"/>
        <v>84.2239185750636</v>
      </c>
      <c r="D272" s="6">
        <v>638.25</v>
      </c>
      <c r="E272" s="6">
        <f t="shared" si="33"/>
        <v>80.3841309823678</v>
      </c>
      <c r="F272" s="6">
        <v>1639</v>
      </c>
      <c r="G272" s="6">
        <f t="shared" si="34"/>
        <v>115.846762793328</v>
      </c>
      <c r="H272" s="6">
        <v>3.62</v>
      </c>
      <c r="I272" s="10">
        <f t="shared" si="35"/>
        <v>82.648401826484</v>
      </c>
      <c r="K272" s="12">
        <f t="shared" si="36"/>
        <v>-0.00629778376719552</v>
      </c>
      <c r="L272" s="12">
        <f t="shared" si="37"/>
        <v>0.0031434184675835</v>
      </c>
      <c r="M272" s="12">
        <f t="shared" si="38"/>
        <v>-0.00681714891683078</v>
      </c>
      <c r="N272" s="12">
        <f t="shared" si="39"/>
        <v>-0.00275482093663906</v>
      </c>
    </row>
    <row r="273" spans="1:14">
      <c r="A273" s="5">
        <v>40924</v>
      </c>
      <c r="B273" s="6">
        <v>1498.5</v>
      </c>
      <c r="C273" s="6">
        <f t="shared" si="32"/>
        <v>84.7328244274809</v>
      </c>
      <c r="D273" s="6">
        <v>639.85</v>
      </c>
      <c r="E273" s="6">
        <f t="shared" si="33"/>
        <v>80.5856423173804</v>
      </c>
      <c r="F273" s="6">
        <v>1643.8</v>
      </c>
      <c r="G273" s="6">
        <f t="shared" si="34"/>
        <v>116.186033361606</v>
      </c>
      <c r="H273" s="6">
        <v>3.66</v>
      </c>
      <c r="I273" s="10">
        <f t="shared" si="35"/>
        <v>83.5616438356164</v>
      </c>
      <c r="K273" s="12">
        <f t="shared" si="36"/>
        <v>0.00604229607250755</v>
      </c>
      <c r="L273" s="12">
        <f t="shared" si="37"/>
        <v>0.00250685468076776</v>
      </c>
      <c r="M273" s="12">
        <f t="shared" si="38"/>
        <v>0.00292861500915189</v>
      </c>
      <c r="N273" s="12">
        <f t="shared" si="39"/>
        <v>0.0110497237569061</v>
      </c>
    </row>
    <row r="274" spans="1:14">
      <c r="A274" s="5">
        <v>40925</v>
      </c>
      <c r="B274" s="6">
        <v>1522.06</v>
      </c>
      <c r="C274" s="6">
        <f t="shared" si="32"/>
        <v>86.06502685892</v>
      </c>
      <c r="D274" s="6">
        <v>652.25</v>
      </c>
      <c r="E274" s="6">
        <f t="shared" si="33"/>
        <v>82.147355163728</v>
      </c>
      <c r="F274" s="6">
        <v>1652.05</v>
      </c>
      <c r="G274" s="6">
        <f t="shared" si="34"/>
        <v>116.769154650834</v>
      </c>
      <c r="H274" s="6">
        <v>3.71</v>
      </c>
      <c r="I274" s="10">
        <f t="shared" si="35"/>
        <v>84.703196347032</v>
      </c>
      <c r="K274" s="12">
        <f t="shared" si="36"/>
        <v>0.0157223890557224</v>
      </c>
      <c r="L274" s="12">
        <f t="shared" si="37"/>
        <v>0.019379542080175</v>
      </c>
      <c r="M274" s="12">
        <f t="shared" si="38"/>
        <v>0.00501885874193941</v>
      </c>
      <c r="N274" s="12">
        <f t="shared" si="39"/>
        <v>0.0136612021857923</v>
      </c>
    </row>
    <row r="275" spans="1:14">
      <c r="A275" s="5">
        <v>40926</v>
      </c>
      <c r="B275" s="6">
        <v>1523.25</v>
      </c>
      <c r="C275" s="6">
        <f t="shared" si="32"/>
        <v>86.1323155216285</v>
      </c>
      <c r="D275" s="6">
        <v>667.73</v>
      </c>
      <c r="E275" s="6">
        <f t="shared" si="33"/>
        <v>84.0969773299748</v>
      </c>
      <c r="F275" s="6">
        <v>1659.95</v>
      </c>
      <c r="G275" s="6">
        <f t="shared" si="34"/>
        <v>117.327537461125</v>
      </c>
      <c r="H275" s="6">
        <v>3.73</v>
      </c>
      <c r="I275" s="10">
        <f t="shared" si="35"/>
        <v>85.1598173515982</v>
      </c>
      <c r="K275" s="12">
        <f t="shared" si="36"/>
        <v>0.000781835144475286</v>
      </c>
      <c r="L275" s="12">
        <f t="shared" si="37"/>
        <v>0.0237332311230357</v>
      </c>
      <c r="M275" s="12">
        <f t="shared" si="38"/>
        <v>0.00478193759268793</v>
      </c>
      <c r="N275" s="12">
        <f t="shared" si="39"/>
        <v>0.00539083557951483</v>
      </c>
    </row>
    <row r="276" spans="1:14">
      <c r="A276" s="5">
        <v>40927</v>
      </c>
      <c r="B276" s="6">
        <v>1521.63</v>
      </c>
      <c r="C276" s="6">
        <f t="shared" si="32"/>
        <v>86.0407124681934</v>
      </c>
      <c r="D276" s="6">
        <v>675.83</v>
      </c>
      <c r="E276" s="6">
        <f t="shared" si="33"/>
        <v>85.1171284634761</v>
      </c>
      <c r="F276" s="6">
        <v>1658.35</v>
      </c>
      <c r="G276" s="6">
        <f t="shared" si="34"/>
        <v>117.214447271699</v>
      </c>
      <c r="H276" s="6">
        <v>3.79</v>
      </c>
      <c r="I276" s="10">
        <f t="shared" si="35"/>
        <v>86.5296803652968</v>
      </c>
      <c r="K276" s="12">
        <f t="shared" si="36"/>
        <v>-0.00106351550960111</v>
      </c>
      <c r="L276" s="12">
        <f t="shared" si="37"/>
        <v>0.012130651610681</v>
      </c>
      <c r="M276" s="12">
        <f t="shared" si="38"/>
        <v>-0.000963884454351117</v>
      </c>
      <c r="N276" s="12">
        <f t="shared" si="39"/>
        <v>0.0160857908847185</v>
      </c>
    </row>
    <row r="277" spans="1:14">
      <c r="A277" s="5">
        <v>40928</v>
      </c>
      <c r="B277" s="6">
        <v>1534.31</v>
      </c>
      <c r="C277" s="6">
        <f t="shared" si="32"/>
        <v>86.7577042691546</v>
      </c>
      <c r="D277" s="6">
        <v>677.5</v>
      </c>
      <c r="E277" s="6">
        <f t="shared" si="33"/>
        <v>85.3274559193955</v>
      </c>
      <c r="F277" s="6">
        <v>1666.65</v>
      </c>
      <c r="G277" s="6">
        <f t="shared" si="34"/>
        <v>117.801102629347</v>
      </c>
      <c r="H277" s="6">
        <v>3.72</v>
      </c>
      <c r="I277" s="10">
        <f t="shared" si="35"/>
        <v>84.9315068493151</v>
      </c>
      <c r="K277" s="12">
        <f t="shared" si="36"/>
        <v>0.00833316903583646</v>
      </c>
      <c r="L277" s="12">
        <f t="shared" si="37"/>
        <v>0.00247103561546537</v>
      </c>
      <c r="M277" s="12">
        <f t="shared" si="38"/>
        <v>0.00500497482437373</v>
      </c>
      <c r="N277" s="12">
        <f t="shared" si="39"/>
        <v>-0.0184696569920844</v>
      </c>
    </row>
    <row r="278" spans="1:14">
      <c r="A278" s="5">
        <v>40931</v>
      </c>
      <c r="B278" s="6">
        <v>1561.75</v>
      </c>
      <c r="C278" s="6">
        <f t="shared" si="32"/>
        <v>88.3093016680803</v>
      </c>
      <c r="D278" s="6">
        <v>686.78</v>
      </c>
      <c r="E278" s="6">
        <f t="shared" si="33"/>
        <v>86.4962216624685</v>
      </c>
      <c r="F278" s="6">
        <v>1677.18</v>
      </c>
      <c r="G278" s="6">
        <f t="shared" si="34"/>
        <v>118.545377438507</v>
      </c>
      <c r="H278" s="6">
        <v>3.79</v>
      </c>
      <c r="I278" s="10">
        <f t="shared" si="35"/>
        <v>86.5296803652968</v>
      </c>
      <c r="K278" s="12">
        <f t="shared" si="36"/>
        <v>0.0178842606774381</v>
      </c>
      <c r="L278" s="12">
        <f t="shared" si="37"/>
        <v>0.0136974169741697</v>
      </c>
      <c r="M278" s="12">
        <f t="shared" si="38"/>
        <v>0.00631806318063179</v>
      </c>
      <c r="N278" s="12">
        <f t="shared" si="39"/>
        <v>0.0188172043010752</v>
      </c>
    </row>
    <row r="279" spans="1:14">
      <c r="A279" s="5">
        <v>40932</v>
      </c>
      <c r="B279" s="6">
        <v>1549.38</v>
      </c>
      <c r="C279" s="6">
        <f t="shared" si="32"/>
        <v>87.6098388464801</v>
      </c>
      <c r="D279" s="6">
        <v>679.75</v>
      </c>
      <c r="E279" s="6">
        <f t="shared" si="33"/>
        <v>85.6108312342569</v>
      </c>
      <c r="F279" s="6">
        <v>1665.68</v>
      </c>
      <c r="G279" s="6">
        <f t="shared" si="34"/>
        <v>117.732541702007</v>
      </c>
      <c r="H279" s="6">
        <v>3.78</v>
      </c>
      <c r="I279" s="10">
        <f t="shared" si="35"/>
        <v>86.3013698630137</v>
      </c>
      <c r="K279" s="12">
        <f t="shared" si="36"/>
        <v>-0.00792060188890661</v>
      </c>
      <c r="L279" s="12">
        <f t="shared" si="37"/>
        <v>-0.0102361746119572</v>
      </c>
      <c r="M279" s="12">
        <f t="shared" si="38"/>
        <v>-0.00685674763591266</v>
      </c>
      <c r="N279" s="12">
        <f t="shared" si="39"/>
        <v>-0.00263852242744069</v>
      </c>
    </row>
    <row r="280" spans="1:14">
      <c r="A280" s="5">
        <v>40933</v>
      </c>
      <c r="B280" s="6">
        <v>1581.75</v>
      </c>
      <c r="C280" s="6">
        <f t="shared" si="32"/>
        <v>89.440203562341</v>
      </c>
      <c r="D280" s="6">
        <v>693.25</v>
      </c>
      <c r="E280" s="6">
        <f t="shared" si="33"/>
        <v>87.3110831234257</v>
      </c>
      <c r="F280" s="6">
        <v>1710.57</v>
      </c>
      <c r="G280" s="6">
        <f t="shared" si="34"/>
        <v>120.905428329092</v>
      </c>
      <c r="H280" s="6">
        <v>3.8</v>
      </c>
      <c r="I280" s="10">
        <f t="shared" si="35"/>
        <v>86.7579908675799</v>
      </c>
      <c r="K280" s="12">
        <f t="shared" si="36"/>
        <v>0.0208922278588854</v>
      </c>
      <c r="L280" s="12">
        <f t="shared" si="37"/>
        <v>0.0198602427363001</v>
      </c>
      <c r="M280" s="12">
        <f t="shared" si="38"/>
        <v>0.0269499543729887</v>
      </c>
      <c r="N280" s="12">
        <f t="shared" si="39"/>
        <v>0.0052910052910053</v>
      </c>
    </row>
    <row r="281" spans="1:14">
      <c r="A281" s="5">
        <v>40934</v>
      </c>
      <c r="B281" s="6">
        <v>1609.19</v>
      </c>
      <c r="C281" s="6">
        <f t="shared" si="32"/>
        <v>90.9918009612666</v>
      </c>
      <c r="D281" s="6">
        <v>691.25</v>
      </c>
      <c r="E281" s="6">
        <f t="shared" si="33"/>
        <v>87.0591939546599</v>
      </c>
      <c r="F281" s="6">
        <v>1720.65</v>
      </c>
      <c r="G281" s="6">
        <f t="shared" si="34"/>
        <v>121.617896522477</v>
      </c>
      <c r="H281" s="6">
        <v>3.89</v>
      </c>
      <c r="I281" s="10">
        <f t="shared" si="35"/>
        <v>88.8127853881279</v>
      </c>
      <c r="K281" s="12">
        <f t="shared" si="36"/>
        <v>0.0173478741899795</v>
      </c>
      <c r="L281" s="12">
        <f t="shared" si="37"/>
        <v>-0.00288496213487198</v>
      </c>
      <c r="M281" s="12">
        <f t="shared" si="38"/>
        <v>0.00589277258457716</v>
      </c>
      <c r="N281" s="12">
        <f t="shared" si="39"/>
        <v>0.0236842105263159</v>
      </c>
    </row>
    <row r="282" spans="1:14">
      <c r="A282" s="5">
        <v>40935</v>
      </c>
      <c r="B282" s="6">
        <v>1621.5</v>
      </c>
      <c r="C282" s="6">
        <f t="shared" si="32"/>
        <v>91.6878710771841</v>
      </c>
      <c r="D282" s="6">
        <v>690</v>
      </c>
      <c r="E282" s="6">
        <f t="shared" si="33"/>
        <v>86.9017632241814</v>
      </c>
      <c r="F282" s="6">
        <v>1739.07</v>
      </c>
      <c r="G282" s="6">
        <f t="shared" si="34"/>
        <v>122.919847328244</v>
      </c>
      <c r="H282" s="6">
        <v>3.86</v>
      </c>
      <c r="I282" s="10">
        <f t="shared" si="35"/>
        <v>88.1278538812785</v>
      </c>
      <c r="K282" s="12">
        <f t="shared" si="36"/>
        <v>0.00764981139579537</v>
      </c>
      <c r="L282" s="12">
        <f t="shared" si="37"/>
        <v>-0.00180831826401447</v>
      </c>
      <c r="M282" s="12">
        <f t="shared" si="38"/>
        <v>0.0107052567343735</v>
      </c>
      <c r="N282" s="12">
        <f t="shared" si="39"/>
        <v>-0.00771208226221086</v>
      </c>
    </row>
    <row r="283" spans="1:14">
      <c r="A283" s="5">
        <v>40938</v>
      </c>
      <c r="B283" s="6">
        <v>1612.5</v>
      </c>
      <c r="C283" s="6">
        <f t="shared" si="32"/>
        <v>91.1789652247668</v>
      </c>
      <c r="D283" s="6">
        <v>688.5</v>
      </c>
      <c r="E283" s="6">
        <f t="shared" si="33"/>
        <v>86.7128463476071</v>
      </c>
      <c r="F283" s="6">
        <v>1730.07</v>
      </c>
      <c r="G283" s="6">
        <f t="shared" si="34"/>
        <v>122.283715012723</v>
      </c>
      <c r="H283" s="6">
        <v>3.82</v>
      </c>
      <c r="I283" s="10">
        <f t="shared" si="35"/>
        <v>87.2146118721461</v>
      </c>
      <c r="K283" s="12">
        <f t="shared" si="36"/>
        <v>-0.00555041628122109</v>
      </c>
      <c r="L283" s="12">
        <f t="shared" si="37"/>
        <v>-0.00217391304347826</v>
      </c>
      <c r="M283" s="12">
        <f t="shared" si="38"/>
        <v>-0.00517517983749935</v>
      </c>
      <c r="N283" s="12">
        <f t="shared" si="39"/>
        <v>-0.0103626943005181</v>
      </c>
    </row>
    <row r="284" spans="1:14">
      <c r="A284" s="5">
        <v>40939</v>
      </c>
      <c r="B284" s="6">
        <v>1587.13</v>
      </c>
      <c r="C284" s="6">
        <f t="shared" si="32"/>
        <v>89.7444161718971</v>
      </c>
      <c r="D284" s="6">
        <v>684.3</v>
      </c>
      <c r="E284" s="6">
        <f t="shared" si="33"/>
        <v>86.183879093199</v>
      </c>
      <c r="F284" s="6">
        <v>1737.6</v>
      </c>
      <c r="G284" s="6">
        <f t="shared" si="34"/>
        <v>122.815945716709</v>
      </c>
      <c r="H284" s="6">
        <v>3.76</v>
      </c>
      <c r="I284" s="10">
        <f t="shared" si="35"/>
        <v>85.8447488584475</v>
      </c>
      <c r="K284" s="12">
        <f t="shared" si="36"/>
        <v>-0.0157333333333333</v>
      </c>
      <c r="L284" s="12">
        <f t="shared" si="37"/>
        <v>-0.00610021786492381</v>
      </c>
      <c r="M284" s="12">
        <f t="shared" si="38"/>
        <v>0.00435242504638539</v>
      </c>
      <c r="N284" s="12">
        <f t="shared" si="39"/>
        <v>-0.0157068062827225</v>
      </c>
    </row>
    <row r="285" spans="1:14">
      <c r="A285" s="5">
        <v>40940</v>
      </c>
      <c r="B285" s="6">
        <v>1618</v>
      </c>
      <c r="C285" s="6">
        <f t="shared" si="32"/>
        <v>91.4899632456884</v>
      </c>
      <c r="D285" s="6">
        <v>697.55</v>
      </c>
      <c r="E285" s="6">
        <f t="shared" si="33"/>
        <v>87.852644836272</v>
      </c>
      <c r="F285" s="6">
        <v>1743.4</v>
      </c>
      <c r="G285" s="6">
        <f t="shared" si="34"/>
        <v>123.225897653379</v>
      </c>
      <c r="H285" s="6">
        <v>3.82</v>
      </c>
      <c r="I285" s="10">
        <f t="shared" si="35"/>
        <v>87.2146118721461</v>
      </c>
      <c r="K285" s="12">
        <f t="shared" si="36"/>
        <v>0.0194502025668974</v>
      </c>
      <c r="L285" s="12">
        <f t="shared" si="37"/>
        <v>0.0193628525500511</v>
      </c>
      <c r="M285" s="12">
        <f t="shared" si="38"/>
        <v>0.00333793738489882</v>
      </c>
      <c r="N285" s="12">
        <f t="shared" si="39"/>
        <v>0.0159574468085107</v>
      </c>
    </row>
    <row r="286" spans="1:14">
      <c r="A286" s="5">
        <v>40941</v>
      </c>
      <c r="B286" s="6">
        <v>1630.5</v>
      </c>
      <c r="C286" s="6">
        <f t="shared" si="32"/>
        <v>92.1967769296014</v>
      </c>
      <c r="D286" s="6">
        <v>707.5</v>
      </c>
      <c r="E286" s="6">
        <f t="shared" si="33"/>
        <v>89.1057934508816</v>
      </c>
      <c r="F286" s="6">
        <v>1759.48</v>
      </c>
      <c r="G286" s="6">
        <f t="shared" si="34"/>
        <v>124.362454057111</v>
      </c>
      <c r="H286" s="6">
        <v>3.77</v>
      </c>
      <c r="I286" s="10">
        <f t="shared" si="35"/>
        <v>86.0730593607306</v>
      </c>
      <c r="K286" s="12">
        <f t="shared" si="36"/>
        <v>0.00772558714462299</v>
      </c>
      <c r="L286" s="12">
        <f t="shared" si="37"/>
        <v>0.0142642104508638</v>
      </c>
      <c r="M286" s="12">
        <f t="shared" si="38"/>
        <v>0.00922335665940113</v>
      </c>
      <c r="N286" s="12">
        <f t="shared" si="39"/>
        <v>-0.013089005235602</v>
      </c>
    </row>
    <row r="287" spans="1:14">
      <c r="A287" s="5">
        <v>40942</v>
      </c>
      <c r="B287" s="6">
        <v>1623.75</v>
      </c>
      <c r="C287" s="6">
        <f t="shared" si="32"/>
        <v>91.8150975402884</v>
      </c>
      <c r="D287" s="6">
        <v>707.25</v>
      </c>
      <c r="E287" s="6">
        <f t="shared" si="33"/>
        <v>89.0743073047859</v>
      </c>
      <c r="F287" s="6">
        <v>1726.25</v>
      </c>
      <c r="G287" s="6">
        <f t="shared" si="34"/>
        <v>122.013712185468</v>
      </c>
      <c r="H287" s="6">
        <v>3.87</v>
      </c>
      <c r="I287" s="10">
        <f t="shared" si="35"/>
        <v>88.3561643835616</v>
      </c>
      <c r="K287" s="12">
        <f t="shared" si="36"/>
        <v>-0.00413983440662373</v>
      </c>
      <c r="L287" s="12">
        <f t="shared" si="37"/>
        <v>-0.000353356890459364</v>
      </c>
      <c r="M287" s="12">
        <f t="shared" si="38"/>
        <v>-0.0188862618500921</v>
      </c>
      <c r="N287" s="12">
        <f t="shared" si="39"/>
        <v>0.0265251989389921</v>
      </c>
    </row>
    <row r="288" spans="1:14">
      <c r="A288" s="5">
        <v>40945</v>
      </c>
      <c r="B288" s="6">
        <v>1626.13</v>
      </c>
      <c r="C288" s="6">
        <f t="shared" si="32"/>
        <v>91.9496748657054</v>
      </c>
      <c r="D288" s="6">
        <v>702.85</v>
      </c>
      <c r="E288" s="6">
        <f t="shared" si="33"/>
        <v>88.5201511335013</v>
      </c>
      <c r="F288" s="6">
        <v>1720.35</v>
      </c>
      <c r="G288" s="6">
        <f t="shared" si="34"/>
        <v>121.596692111959</v>
      </c>
      <c r="H288" s="6">
        <v>3.84</v>
      </c>
      <c r="I288" s="10">
        <f t="shared" si="35"/>
        <v>87.6712328767123</v>
      </c>
      <c r="K288" s="12">
        <f t="shared" si="36"/>
        <v>0.00146574287913787</v>
      </c>
      <c r="L288" s="12">
        <f t="shared" si="37"/>
        <v>-0.00622127960410036</v>
      </c>
      <c r="M288" s="12">
        <f t="shared" si="38"/>
        <v>-0.00341781317885595</v>
      </c>
      <c r="N288" s="12">
        <f t="shared" si="39"/>
        <v>-0.00775193798449619</v>
      </c>
    </row>
    <row r="289" spans="1:14">
      <c r="A289" s="5">
        <v>40946</v>
      </c>
      <c r="B289" s="6">
        <v>1650.5</v>
      </c>
      <c r="C289" s="6">
        <f t="shared" si="32"/>
        <v>93.327678823862</v>
      </c>
      <c r="D289" s="6">
        <v>709.75</v>
      </c>
      <c r="E289" s="6">
        <f t="shared" si="33"/>
        <v>89.3891687657431</v>
      </c>
      <c r="F289" s="6">
        <v>1745.48</v>
      </c>
      <c r="G289" s="6">
        <f t="shared" si="34"/>
        <v>123.372914899632</v>
      </c>
      <c r="H289" s="6">
        <v>3.84</v>
      </c>
      <c r="I289" s="10">
        <f t="shared" si="35"/>
        <v>87.6712328767123</v>
      </c>
      <c r="K289" s="12">
        <f t="shared" si="36"/>
        <v>0.0149865016942064</v>
      </c>
      <c r="L289" s="12">
        <f t="shared" si="37"/>
        <v>0.00981717293874934</v>
      </c>
      <c r="M289" s="12">
        <f t="shared" si="38"/>
        <v>0.0146074926613771</v>
      </c>
      <c r="N289" s="12">
        <f t="shared" si="39"/>
        <v>0</v>
      </c>
    </row>
    <row r="290" spans="1:14">
      <c r="A290" s="5">
        <v>40947</v>
      </c>
      <c r="B290" s="6">
        <v>1664.5</v>
      </c>
      <c r="C290" s="6">
        <f t="shared" si="32"/>
        <v>94.1193101498445</v>
      </c>
      <c r="D290" s="6">
        <v>714.63</v>
      </c>
      <c r="E290" s="6">
        <f t="shared" si="33"/>
        <v>90.0037783375315</v>
      </c>
      <c r="F290" s="6">
        <v>1733.2</v>
      </c>
      <c r="G290" s="6">
        <f t="shared" si="34"/>
        <v>122.504947695787</v>
      </c>
      <c r="H290" s="6">
        <v>3.88</v>
      </c>
      <c r="I290" s="10">
        <f t="shared" si="35"/>
        <v>88.5844748858447</v>
      </c>
      <c r="K290" s="12">
        <f t="shared" si="36"/>
        <v>0.0084822780975462</v>
      </c>
      <c r="L290" s="12">
        <f t="shared" si="37"/>
        <v>0.00687566044381824</v>
      </c>
      <c r="M290" s="12">
        <f t="shared" si="38"/>
        <v>-0.00703531406833649</v>
      </c>
      <c r="N290" s="12">
        <f t="shared" si="39"/>
        <v>0.0104166666666667</v>
      </c>
    </row>
    <row r="291" spans="1:14">
      <c r="A291" s="5">
        <v>40948</v>
      </c>
      <c r="B291" s="6">
        <v>1656</v>
      </c>
      <c r="C291" s="6">
        <f t="shared" si="32"/>
        <v>93.6386768447837</v>
      </c>
      <c r="D291" s="6">
        <v>711.25</v>
      </c>
      <c r="E291" s="6">
        <f t="shared" si="33"/>
        <v>89.5780856423174</v>
      </c>
      <c r="F291" s="6">
        <v>1729.4</v>
      </c>
      <c r="G291" s="6">
        <f t="shared" si="34"/>
        <v>122.2363584959</v>
      </c>
      <c r="H291" s="6">
        <v>3.96</v>
      </c>
      <c r="I291" s="10">
        <f t="shared" si="35"/>
        <v>90.4109589041096</v>
      </c>
      <c r="K291" s="12">
        <f t="shared" si="36"/>
        <v>-0.00510663863021928</v>
      </c>
      <c r="L291" s="12">
        <f t="shared" si="37"/>
        <v>-0.00472972027482753</v>
      </c>
      <c r="M291" s="12">
        <f t="shared" si="38"/>
        <v>-0.00219247634433415</v>
      </c>
      <c r="N291" s="12">
        <f t="shared" si="39"/>
        <v>0.0206185567010309</v>
      </c>
    </row>
    <row r="292" spans="1:14">
      <c r="A292" s="5">
        <v>40949</v>
      </c>
      <c r="B292" s="6">
        <v>1658.25</v>
      </c>
      <c r="C292" s="6">
        <f t="shared" si="32"/>
        <v>93.765903307888</v>
      </c>
      <c r="D292" s="6">
        <v>703.25</v>
      </c>
      <c r="E292" s="6">
        <f t="shared" si="33"/>
        <v>88.5705289672544</v>
      </c>
      <c r="F292" s="6">
        <v>1722</v>
      </c>
      <c r="G292" s="6">
        <f t="shared" si="34"/>
        <v>121.713316369805</v>
      </c>
      <c r="H292" s="6">
        <v>3.84</v>
      </c>
      <c r="I292" s="10">
        <f t="shared" si="35"/>
        <v>87.6712328767123</v>
      </c>
      <c r="K292" s="12">
        <f t="shared" si="36"/>
        <v>0.00135869565217391</v>
      </c>
      <c r="L292" s="12">
        <f t="shared" si="37"/>
        <v>-0.0112478031634446</v>
      </c>
      <c r="M292" s="12">
        <f t="shared" si="38"/>
        <v>-0.00427894067306586</v>
      </c>
      <c r="N292" s="12">
        <f t="shared" si="39"/>
        <v>-0.0303030303030303</v>
      </c>
    </row>
    <row r="293" spans="1:14">
      <c r="A293" s="5">
        <v>40952</v>
      </c>
      <c r="B293" s="6">
        <v>1651.94</v>
      </c>
      <c r="C293" s="6">
        <f t="shared" si="32"/>
        <v>93.4091037602488</v>
      </c>
      <c r="D293" s="6">
        <v>699.13</v>
      </c>
      <c r="E293" s="6">
        <f t="shared" si="33"/>
        <v>88.051637279597</v>
      </c>
      <c r="F293" s="6">
        <v>1722.27</v>
      </c>
      <c r="G293" s="6">
        <f t="shared" si="34"/>
        <v>121.732400339271</v>
      </c>
      <c r="H293" s="6">
        <v>3.81</v>
      </c>
      <c r="I293" s="10">
        <f t="shared" si="35"/>
        <v>86.986301369863</v>
      </c>
      <c r="K293" s="12">
        <f t="shared" si="36"/>
        <v>-0.00380521634252974</v>
      </c>
      <c r="L293" s="12">
        <f t="shared" si="37"/>
        <v>-0.0058585140419481</v>
      </c>
      <c r="M293" s="12">
        <f t="shared" si="38"/>
        <v>0.000156794425087097</v>
      </c>
      <c r="N293" s="12">
        <f t="shared" si="39"/>
        <v>-0.00781249999999995</v>
      </c>
    </row>
    <row r="294" spans="1:14">
      <c r="A294" s="5">
        <v>40953</v>
      </c>
      <c r="B294" s="6">
        <v>1631.13</v>
      </c>
      <c r="C294" s="6">
        <f t="shared" si="32"/>
        <v>92.2324003392706</v>
      </c>
      <c r="D294" s="6">
        <v>686.58</v>
      </c>
      <c r="E294" s="6">
        <f t="shared" si="33"/>
        <v>86.4710327455919</v>
      </c>
      <c r="F294" s="6">
        <v>1720.18</v>
      </c>
      <c r="G294" s="6">
        <f t="shared" si="34"/>
        <v>121.584676279333</v>
      </c>
      <c r="H294" s="6">
        <v>3.81</v>
      </c>
      <c r="I294" s="10">
        <f t="shared" si="35"/>
        <v>86.986301369863</v>
      </c>
      <c r="K294" s="12">
        <f t="shared" si="36"/>
        <v>-0.0125973098296548</v>
      </c>
      <c r="L294" s="12">
        <f t="shared" si="37"/>
        <v>-0.0179508818102498</v>
      </c>
      <c r="M294" s="12">
        <f t="shared" si="38"/>
        <v>-0.0012135147218496</v>
      </c>
      <c r="N294" s="12">
        <f t="shared" si="39"/>
        <v>0</v>
      </c>
    </row>
    <row r="295" spans="1:14">
      <c r="A295" s="5">
        <v>40954</v>
      </c>
      <c r="B295" s="6">
        <v>1634.31</v>
      </c>
      <c r="C295" s="6">
        <f t="shared" si="32"/>
        <v>92.412213740458</v>
      </c>
      <c r="D295" s="6">
        <v>683.13</v>
      </c>
      <c r="E295" s="6">
        <f t="shared" si="33"/>
        <v>86.036523929471</v>
      </c>
      <c r="F295" s="6">
        <v>1728.15</v>
      </c>
      <c r="G295" s="6">
        <f t="shared" si="34"/>
        <v>122.148006785411</v>
      </c>
      <c r="H295" s="6">
        <v>3.79</v>
      </c>
      <c r="I295" s="10">
        <f t="shared" si="35"/>
        <v>86.5296803652968</v>
      </c>
      <c r="K295" s="12">
        <f t="shared" si="36"/>
        <v>0.00194956870390455</v>
      </c>
      <c r="L295" s="12">
        <f t="shared" si="37"/>
        <v>-0.00502490605610423</v>
      </c>
      <c r="M295" s="12">
        <f t="shared" si="38"/>
        <v>0.00463323605669176</v>
      </c>
      <c r="N295" s="12">
        <f t="shared" si="39"/>
        <v>-0.005249343832021</v>
      </c>
    </row>
    <row r="296" spans="1:14">
      <c r="A296" s="5">
        <v>40955</v>
      </c>
      <c r="B296" s="6">
        <v>1624.5</v>
      </c>
      <c r="C296" s="6">
        <f t="shared" si="32"/>
        <v>91.8575063613232</v>
      </c>
      <c r="D296" s="6">
        <v>695.45</v>
      </c>
      <c r="E296" s="6">
        <f t="shared" si="33"/>
        <v>87.588161209068</v>
      </c>
      <c r="F296" s="6">
        <v>1728.07</v>
      </c>
      <c r="G296" s="6">
        <f t="shared" si="34"/>
        <v>122.14235227594</v>
      </c>
      <c r="H296" s="6">
        <v>3.76</v>
      </c>
      <c r="I296" s="10">
        <f t="shared" si="35"/>
        <v>85.8447488584475</v>
      </c>
      <c r="K296" s="12">
        <f t="shared" si="36"/>
        <v>-0.00600253317913979</v>
      </c>
      <c r="L296" s="12">
        <f t="shared" si="37"/>
        <v>0.018034634696178</v>
      </c>
      <c r="M296" s="12">
        <f t="shared" si="38"/>
        <v>-4.62922778694874e-5</v>
      </c>
      <c r="N296" s="12">
        <f t="shared" si="39"/>
        <v>-0.00791556728232196</v>
      </c>
    </row>
    <row r="297" spans="1:14">
      <c r="A297" s="5">
        <v>40956</v>
      </c>
      <c r="B297" s="6">
        <v>1633.25</v>
      </c>
      <c r="C297" s="6">
        <f t="shared" si="32"/>
        <v>92.3522759400622</v>
      </c>
      <c r="D297" s="6">
        <v>684.48</v>
      </c>
      <c r="E297" s="6">
        <f t="shared" si="33"/>
        <v>86.2065491183879</v>
      </c>
      <c r="F297" s="6">
        <v>1723.38</v>
      </c>
      <c r="G297" s="6">
        <f t="shared" si="34"/>
        <v>121.810856658185</v>
      </c>
      <c r="H297" s="6">
        <v>3.71</v>
      </c>
      <c r="I297" s="10">
        <f t="shared" si="35"/>
        <v>84.703196347032</v>
      </c>
      <c r="K297" s="12">
        <f t="shared" si="36"/>
        <v>0.00538627269929209</v>
      </c>
      <c r="L297" s="12">
        <f t="shared" si="37"/>
        <v>-0.0157739593069236</v>
      </c>
      <c r="M297" s="12">
        <f t="shared" si="38"/>
        <v>-0.00271401042781822</v>
      </c>
      <c r="N297" s="12">
        <f t="shared" si="39"/>
        <v>-0.0132978723404255</v>
      </c>
    </row>
    <row r="298" spans="1:14">
      <c r="A298" s="5">
        <v>40959</v>
      </c>
      <c r="B298" s="6">
        <v>1647</v>
      </c>
      <c r="C298" s="6">
        <f t="shared" si="32"/>
        <v>93.1297709923664</v>
      </c>
      <c r="D298" s="6">
        <v>695.28</v>
      </c>
      <c r="E298" s="6">
        <f t="shared" si="33"/>
        <v>87.5667506297229</v>
      </c>
      <c r="F298" s="6">
        <v>1734.95</v>
      </c>
      <c r="G298" s="6">
        <f t="shared" si="34"/>
        <v>122.628640090472</v>
      </c>
      <c r="H298" s="6">
        <v>3.73</v>
      </c>
      <c r="I298" s="10">
        <f t="shared" si="35"/>
        <v>85.1598173515982</v>
      </c>
      <c r="K298" s="12">
        <f t="shared" si="36"/>
        <v>0.0084187968773917</v>
      </c>
      <c r="L298" s="12">
        <f t="shared" si="37"/>
        <v>0.0157784011220196</v>
      </c>
      <c r="M298" s="12">
        <f t="shared" si="38"/>
        <v>0.00671355127714139</v>
      </c>
      <c r="N298" s="12">
        <f t="shared" si="39"/>
        <v>0.00539083557951483</v>
      </c>
    </row>
    <row r="299" spans="1:14">
      <c r="A299" s="5">
        <v>40960</v>
      </c>
      <c r="B299" s="6">
        <v>1686.75</v>
      </c>
      <c r="C299" s="6">
        <f t="shared" si="32"/>
        <v>95.3774385072095</v>
      </c>
      <c r="D299" s="6">
        <v>710.5</v>
      </c>
      <c r="E299" s="6">
        <f t="shared" si="33"/>
        <v>89.4836272040302</v>
      </c>
      <c r="F299" s="6">
        <v>1759.13</v>
      </c>
      <c r="G299" s="6">
        <f t="shared" si="34"/>
        <v>124.337715578174</v>
      </c>
      <c r="H299" s="6">
        <v>3.83</v>
      </c>
      <c r="I299" s="10">
        <f t="shared" si="35"/>
        <v>87.4429223744292</v>
      </c>
      <c r="K299" s="12">
        <f t="shared" si="36"/>
        <v>0.0241347905282332</v>
      </c>
      <c r="L299" s="12">
        <f t="shared" si="37"/>
        <v>0.0218904613968474</v>
      </c>
      <c r="M299" s="12">
        <f t="shared" si="38"/>
        <v>0.0139370010663132</v>
      </c>
      <c r="N299" s="12">
        <f t="shared" si="39"/>
        <v>0.0268096514745309</v>
      </c>
    </row>
    <row r="300" spans="1:14">
      <c r="A300" s="5">
        <v>40961</v>
      </c>
      <c r="B300" s="6">
        <v>1724.13</v>
      </c>
      <c r="C300" s="6">
        <f t="shared" si="32"/>
        <v>97.4910941475827</v>
      </c>
      <c r="D300" s="6">
        <v>723.4</v>
      </c>
      <c r="E300" s="6">
        <f t="shared" si="33"/>
        <v>91.1083123425693</v>
      </c>
      <c r="F300" s="6">
        <v>1776.22</v>
      </c>
      <c r="G300" s="6">
        <f t="shared" si="34"/>
        <v>125.545660163981</v>
      </c>
      <c r="H300" s="6">
        <v>3.82</v>
      </c>
      <c r="I300" s="10">
        <f t="shared" si="35"/>
        <v>87.2146118721461</v>
      </c>
      <c r="K300" s="12">
        <f t="shared" si="36"/>
        <v>0.0221609604268564</v>
      </c>
      <c r="L300" s="12">
        <f t="shared" si="37"/>
        <v>0.0181562280084447</v>
      </c>
      <c r="M300" s="12">
        <f t="shared" si="38"/>
        <v>0.00971502958848972</v>
      </c>
      <c r="N300" s="12">
        <f t="shared" si="39"/>
        <v>-0.00261096605744131</v>
      </c>
    </row>
    <row r="301" spans="1:14">
      <c r="A301" s="5">
        <v>40962</v>
      </c>
      <c r="B301" s="6">
        <v>1722.75</v>
      </c>
      <c r="C301" s="6">
        <f t="shared" si="32"/>
        <v>97.4130619168787</v>
      </c>
      <c r="D301" s="6">
        <v>717.68</v>
      </c>
      <c r="E301" s="6">
        <f t="shared" si="33"/>
        <v>90.3879093198992</v>
      </c>
      <c r="F301" s="6">
        <v>1780.68</v>
      </c>
      <c r="G301" s="6">
        <f t="shared" si="34"/>
        <v>125.860899067006</v>
      </c>
      <c r="H301" s="6">
        <v>3.81</v>
      </c>
      <c r="I301" s="10">
        <f t="shared" si="35"/>
        <v>86.986301369863</v>
      </c>
      <c r="K301" s="12">
        <f t="shared" si="36"/>
        <v>-0.000800403681857</v>
      </c>
      <c r="L301" s="12">
        <f t="shared" si="37"/>
        <v>-0.00790710533591378</v>
      </c>
      <c r="M301" s="12">
        <f t="shared" si="38"/>
        <v>0.00251095022013041</v>
      </c>
      <c r="N301" s="12">
        <f t="shared" si="39"/>
        <v>-0.00261780104712036</v>
      </c>
    </row>
    <row r="302" spans="1:14">
      <c r="A302" s="5">
        <v>40963</v>
      </c>
      <c r="B302" s="6">
        <v>1713.13</v>
      </c>
      <c r="C302" s="6">
        <f t="shared" si="32"/>
        <v>96.8690981057393</v>
      </c>
      <c r="D302" s="6">
        <v>710.5</v>
      </c>
      <c r="E302" s="6">
        <f t="shared" si="33"/>
        <v>89.4836272040302</v>
      </c>
      <c r="F302" s="6">
        <v>1772.45</v>
      </c>
      <c r="G302" s="6">
        <f t="shared" si="34"/>
        <v>125.279191405146</v>
      </c>
      <c r="H302" s="6">
        <v>3.88</v>
      </c>
      <c r="I302" s="10">
        <f t="shared" si="35"/>
        <v>88.5844748858447</v>
      </c>
      <c r="K302" s="12">
        <f t="shared" si="36"/>
        <v>-0.00558409519663323</v>
      </c>
      <c r="L302" s="12">
        <f t="shared" si="37"/>
        <v>-0.0100044588117266</v>
      </c>
      <c r="M302" s="12">
        <f t="shared" si="38"/>
        <v>-0.00462182986274907</v>
      </c>
      <c r="N302" s="12">
        <f t="shared" si="39"/>
        <v>0.0183727034120734</v>
      </c>
    </row>
    <row r="303" spans="1:14">
      <c r="A303" s="5">
        <v>40966</v>
      </c>
      <c r="B303" s="6">
        <v>1706.5</v>
      </c>
      <c r="C303" s="6">
        <f t="shared" si="32"/>
        <v>96.4942041277919</v>
      </c>
      <c r="D303" s="6">
        <v>708.13</v>
      </c>
      <c r="E303" s="6">
        <f t="shared" si="33"/>
        <v>89.1851385390428</v>
      </c>
      <c r="F303" s="6">
        <v>1767.68</v>
      </c>
      <c r="G303" s="6">
        <f t="shared" si="34"/>
        <v>124.942041277919</v>
      </c>
      <c r="H303" s="6">
        <v>3.88</v>
      </c>
      <c r="I303" s="10">
        <f t="shared" si="35"/>
        <v>88.5844748858447</v>
      </c>
      <c r="K303" s="12">
        <f t="shared" si="36"/>
        <v>-0.00387010909855067</v>
      </c>
      <c r="L303" s="12">
        <f t="shared" si="37"/>
        <v>-0.0033356790992259</v>
      </c>
      <c r="M303" s="12">
        <f t="shared" si="38"/>
        <v>-0.00269119016051227</v>
      </c>
      <c r="N303" s="12">
        <f t="shared" si="39"/>
        <v>0</v>
      </c>
    </row>
    <row r="304" spans="1:14">
      <c r="A304" s="5">
        <v>40967</v>
      </c>
      <c r="B304" s="6">
        <v>1718.75</v>
      </c>
      <c r="C304" s="6">
        <f t="shared" si="32"/>
        <v>97.1868815380266</v>
      </c>
      <c r="D304" s="6">
        <v>722</v>
      </c>
      <c r="E304" s="6">
        <f t="shared" si="33"/>
        <v>90.9319899244333</v>
      </c>
      <c r="F304" s="6">
        <v>1784.23</v>
      </c>
      <c r="G304" s="6">
        <f t="shared" si="34"/>
        <v>126.111817924795</v>
      </c>
      <c r="H304" s="6">
        <v>3.9</v>
      </c>
      <c r="I304" s="10">
        <f t="shared" si="35"/>
        <v>89.041095890411</v>
      </c>
      <c r="K304" s="12">
        <f t="shared" si="36"/>
        <v>0.00717843539408145</v>
      </c>
      <c r="L304" s="12">
        <f t="shared" si="37"/>
        <v>0.0195867990340757</v>
      </c>
      <c r="M304" s="12">
        <f t="shared" si="38"/>
        <v>0.0093625543084721</v>
      </c>
      <c r="N304" s="12">
        <f t="shared" si="39"/>
        <v>0.00515463917525774</v>
      </c>
    </row>
    <row r="305" spans="1:14">
      <c r="A305" s="5">
        <v>40968</v>
      </c>
      <c r="B305" s="6">
        <v>1679.25</v>
      </c>
      <c r="C305" s="6">
        <f t="shared" si="32"/>
        <v>94.9533502968617</v>
      </c>
      <c r="D305" s="6">
        <v>702.25</v>
      </c>
      <c r="E305" s="6">
        <f t="shared" si="33"/>
        <v>88.4445843828715</v>
      </c>
      <c r="F305" s="6">
        <v>1696.85</v>
      </c>
      <c r="G305" s="6">
        <f t="shared" si="34"/>
        <v>119.935679954764</v>
      </c>
      <c r="H305" s="6">
        <v>3.85</v>
      </c>
      <c r="I305" s="10">
        <f t="shared" si="35"/>
        <v>87.8995433789954</v>
      </c>
      <c r="K305" s="12">
        <f t="shared" si="36"/>
        <v>-0.0229818181818182</v>
      </c>
      <c r="L305" s="12">
        <f t="shared" si="37"/>
        <v>-0.0273545706371191</v>
      </c>
      <c r="M305" s="12">
        <f t="shared" si="38"/>
        <v>-0.0489735067788346</v>
      </c>
      <c r="N305" s="12">
        <f t="shared" si="39"/>
        <v>-0.0128205128205128</v>
      </c>
    </row>
    <row r="306" spans="1:14">
      <c r="A306" s="5">
        <v>40969</v>
      </c>
      <c r="B306" s="6">
        <v>1700.25</v>
      </c>
      <c r="C306" s="6">
        <f t="shared" si="32"/>
        <v>96.1407972858355</v>
      </c>
      <c r="D306" s="6">
        <v>716.6</v>
      </c>
      <c r="E306" s="6">
        <f t="shared" si="33"/>
        <v>90.2518891687657</v>
      </c>
      <c r="F306" s="6">
        <v>1718.28</v>
      </c>
      <c r="G306" s="6">
        <f t="shared" si="34"/>
        <v>121.450381679389</v>
      </c>
      <c r="H306" s="6">
        <v>3.91</v>
      </c>
      <c r="I306" s="10">
        <f t="shared" si="35"/>
        <v>89.2694063926941</v>
      </c>
      <c r="K306" s="12">
        <f t="shared" si="36"/>
        <v>0.0125055828494864</v>
      </c>
      <c r="L306" s="12">
        <f t="shared" si="37"/>
        <v>0.020434318262727</v>
      </c>
      <c r="M306" s="12">
        <f t="shared" si="38"/>
        <v>0.0126292836726877</v>
      </c>
      <c r="N306" s="12">
        <f t="shared" si="39"/>
        <v>0.0155844155844156</v>
      </c>
    </row>
    <row r="307" spans="1:14">
      <c r="A307" s="5">
        <v>40970</v>
      </c>
      <c r="B307" s="6">
        <v>1699.25</v>
      </c>
      <c r="C307" s="6">
        <f t="shared" si="32"/>
        <v>96.0842521911224</v>
      </c>
      <c r="D307" s="6">
        <v>713.63</v>
      </c>
      <c r="E307" s="6">
        <f t="shared" si="33"/>
        <v>89.8778337531486</v>
      </c>
      <c r="F307" s="6">
        <v>1712.6</v>
      </c>
      <c r="G307" s="6">
        <f t="shared" si="34"/>
        <v>121.048911506927</v>
      </c>
      <c r="H307" s="6">
        <v>3.89</v>
      </c>
      <c r="I307" s="10">
        <f t="shared" si="35"/>
        <v>88.8127853881279</v>
      </c>
      <c r="K307" s="12">
        <f t="shared" si="36"/>
        <v>-0.000588148801646817</v>
      </c>
      <c r="L307" s="12">
        <f t="shared" si="37"/>
        <v>-0.00414457158805474</v>
      </c>
      <c r="M307" s="12">
        <f t="shared" si="38"/>
        <v>-0.00330563121260799</v>
      </c>
      <c r="N307" s="12">
        <f t="shared" si="39"/>
        <v>-0.0051150895140665</v>
      </c>
    </row>
    <row r="308" spans="1:14">
      <c r="A308" s="5">
        <v>40973</v>
      </c>
      <c r="B308" s="6">
        <v>1662.63</v>
      </c>
      <c r="C308" s="6">
        <f t="shared" si="32"/>
        <v>94.0135708227311</v>
      </c>
      <c r="D308" s="6">
        <v>703.78</v>
      </c>
      <c r="E308" s="6">
        <f t="shared" si="33"/>
        <v>88.6372795969773</v>
      </c>
      <c r="F308" s="6">
        <v>1706.5</v>
      </c>
      <c r="G308" s="6">
        <f t="shared" si="34"/>
        <v>120.61775515974</v>
      </c>
      <c r="H308" s="6">
        <v>3.86</v>
      </c>
      <c r="I308" s="10">
        <f t="shared" si="35"/>
        <v>88.1278538812785</v>
      </c>
      <c r="K308" s="12">
        <f t="shared" si="36"/>
        <v>-0.0215506841253494</v>
      </c>
      <c r="L308" s="12">
        <f t="shared" si="37"/>
        <v>-0.013802670851842</v>
      </c>
      <c r="M308" s="12">
        <f t="shared" si="38"/>
        <v>-0.0035618358052084</v>
      </c>
      <c r="N308" s="12">
        <f t="shared" si="39"/>
        <v>-0.00771208226221086</v>
      </c>
    </row>
    <row r="309" spans="1:14">
      <c r="A309" s="5">
        <v>40974</v>
      </c>
      <c r="B309" s="6">
        <v>1614.88</v>
      </c>
      <c r="C309" s="6">
        <f t="shared" si="32"/>
        <v>91.3135425501838</v>
      </c>
      <c r="D309" s="6">
        <v>667.38</v>
      </c>
      <c r="E309" s="6">
        <f t="shared" si="33"/>
        <v>84.0528967254408</v>
      </c>
      <c r="F309" s="6">
        <v>1674.32</v>
      </c>
      <c r="G309" s="6">
        <f t="shared" si="34"/>
        <v>118.343228724908</v>
      </c>
      <c r="H309" s="6">
        <v>3.76</v>
      </c>
      <c r="I309" s="10">
        <f t="shared" si="35"/>
        <v>85.8447488584475</v>
      </c>
      <c r="K309" s="12">
        <f t="shared" si="36"/>
        <v>-0.0287195587713442</v>
      </c>
      <c r="L309" s="12">
        <f t="shared" si="37"/>
        <v>-0.0517207081758504</v>
      </c>
      <c r="M309" s="12">
        <f t="shared" si="38"/>
        <v>-0.0188573102842075</v>
      </c>
      <c r="N309" s="12">
        <f t="shared" si="39"/>
        <v>-0.0259067357512954</v>
      </c>
    </row>
    <row r="310" spans="1:14">
      <c r="A310" s="5">
        <v>40975</v>
      </c>
      <c r="B310" s="6">
        <v>1630</v>
      </c>
      <c r="C310" s="6">
        <f t="shared" si="32"/>
        <v>92.1685043822448</v>
      </c>
      <c r="D310" s="6">
        <v>685.29</v>
      </c>
      <c r="E310" s="6">
        <f t="shared" si="33"/>
        <v>86.308564231738</v>
      </c>
      <c r="F310" s="6">
        <v>1684.98</v>
      </c>
      <c r="G310" s="6">
        <f t="shared" si="34"/>
        <v>119.096692111959</v>
      </c>
      <c r="H310" s="6">
        <v>3.76</v>
      </c>
      <c r="I310" s="10">
        <f t="shared" si="35"/>
        <v>85.8447488584475</v>
      </c>
      <c r="K310" s="12">
        <f t="shared" si="36"/>
        <v>0.00936292479936583</v>
      </c>
      <c r="L310" s="12">
        <f t="shared" si="37"/>
        <v>0.0268362851748628</v>
      </c>
      <c r="M310" s="12">
        <f t="shared" si="38"/>
        <v>0.00636676382053615</v>
      </c>
      <c r="N310" s="12">
        <f t="shared" si="39"/>
        <v>0</v>
      </c>
    </row>
    <row r="311" spans="1:14">
      <c r="A311" s="5">
        <v>40976</v>
      </c>
      <c r="B311" s="6">
        <v>1662.5</v>
      </c>
      <c r="C311" s="6">
        <f t="shared" si="32"/>
        <v>94.0062199604184</v>
      </c>
      <c r="D311" s="6">
        <v>700.46</v>
      </c>
      <c r="E311" s="6">
        <f t="shared" si="33"/>
        <v>88.2191435768262</v>
      </c>
      <c r="F311" s="6">
        <v>1699.77</v>
      </c>
      <c r="G311" s="6">
        <f t="shared" si="34"/>
        <v>120.142069550466</v>
      </c>
      <c r="H311" s="6">
        <v>3.78</v>
      </c>
      <c r="I311" s="10">
        <f t="shared" si="35"/>
        <v>86.3013698630137</v>
      </c>
      <c r="K311" s="12">
        <f t="shared" si="36"/>
        <v>0.0199386503067485</v>
      </c>
      <c r="L311" s="12">
        <f t="shared" si="37"/>
        <v>0.0221366136963914</v>
      </c>
      <c r="M311" s="12">
        <f t="shared" si="38"/>
        <v>0.0087775522558131</v>
      </c>
      <c r="N311" s="12">
        <f t="shared" si="39"/>
        <v>0.00531914893617022</v>
      </c>
    </row>
    <row r="312" spans="1:14">
      <c r="A312" s="5">
        <v>40977</v>
      </c>
      <c r="B312" s="6">
        <v>1684.25</v>
      </c>
      <c r="C312" s="6">
        <f t="shared" si="32"/>
        <v>95.2360757704269</v>
      </c>
      <c r="D312" s="6">
        <v>708</v>
      </c>
      <c r="E312" s="6">
        <f t="shared" si="33"/>
        <v>89.1687657430731</v>
      </c>
      <c r="F312" s="6">
        <v>1713.65</v>
      </c>
      <c r="G312" s="6">
        <f t="shared" si="34"/>
        <v>121.123126943738</v>
      </c>
      <c r="H312" s="6">
        <v>3.86</v>
      </c>
      <c r="I312" s="10">
        <f t="shared" si="35"/>
        <v>88.1278538812785</v>
      </c>
      <c r="K312" s="12">
        <f t="shared" si="36"/>
        <v>0.0130827067669173</v>
      </c>
      <c r="L312" s="12">
        <f t="shared" si="37"/>
        <v>0.0107643548525254</v>
      </c>
      <c r="M312" s="12">
        <f t="shared" si="38"/>
        <v>0.00816581066850227</v>
      </c>
      <c r="N312" s="12">
        <f t="shared" si="39"/>
        <v>0.0211640211640212</v>
      </c>
    </row>
    <row r="313" spans="1:14">
      <c r="A313" s="5">
        <v>40980</v>
      </c>
      <c r="B313" s="6">
        <v>1695</v>
      </c>
      <c r="C313" s="6">
        <f t="shared" si="32"/>
        <v>95.843935538592</v>
      </c>
      <c r="D313" s="6">
        <v>700.63</v>
      </c>
      <c r="E313" s="6">
        <f t="shared" si="33"/>
        <v>88.2405541561713</v>
      </c>
      <c r="F313" s="6">
        <v>1701.32</v>
      </c>
      <c r="G313" s="6">
        <f t="shared" si="34"/>
        <v>120.251625671473</v>
      </c>
      <c r="H313" s="6">
        <v>3.83</v>
      </c>
      <c r="I313" s="10">
        <f t="shared" si="35"/>
        <v>87.4429223744292</v>
      </c>
      <c r="K313" s="12">
        <f t="shared" si="36"/>
        <v>0.00638266290633813</v>
      </c>
      <c r="L313" s="12">
        <f t="shared" si="37"/>
        <v>-0.010409604519774</v>
      </c>
      <c r="M313" s="12">
        <f t="shared" si="38"/>
        <v>-0.00719516820821063</v>
      </c>
      <c r="N313" s="12">
        <f t="shared" si="39"/>
        <v>-0.00777202072538855</v>
      </c>
    </row>
    <row r="314" spans="1:14">
      <c r="A314" s="5">
        <v>40981</v>
      </c>
      <c r="B314" s="6">
        <v>1688</v>
      </c>
      <c r="C314" s="6">
        <f t="shared" si="32"/>
        <v>95.4481198756008</v>
      </c>
      <c r="D314" s="6">
        <v>704.69</v>
      </c>
      <c r="E314" s="6">
        <f t="shared" si="33"/>
        <v>88.7518891687658</v>
      </c>
      <c r="F314" s="6">
        <v>1674.1</v>
      </c>
      <c r="G314" s="6">
        <f t="shared" si="34"/>
        <v>118.327678823862</v>
      </c>
      <c r="H314" s="6">
        <v>3.88</v>
      </c>
      <c r="I314" s="10">
        <f t="shared" si="35"/>
        <v>88.5844748858447</v>
      </c>
      <c r="K314" s="12">
        <f t="shared" si="36"/>
        <v>-0.00412979351032448</v>
      </c>
      <c r="L314" s="12">
        <f t="shared" si="37"/>
        <v>0.00579478469377569</v>
      </c>
      <c r="M314" s="12">
        <f t="shared" si="38"/>
        <v>-0.0159993416876308</v>
      </c>
      <c r="N314" s="12">
        <f t="shared" si="39"/>
        <v>0.0130548302872062</v>
      </c>
    </row>
    <row r="315" spans="1:14">
      <c r="A315" s="5">
        <v>40982</v>
      </c>
      <c r="B315" s="6">
        <v>1673</v>
      </c>
      <c r="C315" s="6">
        <f t="shared" si="32"/>
        <v>94.5999434549053</v>
      </c>
      <c r="D315" s="6">
        <v>698.93</v>
      </c>
      <c r="E315" s="6">
        <f t="shared" si="33"/>
        <v>88.0264483627204</v>
      </c>
      <c r="F315" s="6">
        <v>1644.88</v>
      </c>
      <c r="G315" s="6">
        <f t="shared" si="34"/>
        <v>116.262369239468</v>
      </c>
      <c r="H315" s="6">
        <v>3.84</v>
      </c>
      <c r="I315" s="10">
        <f t="shared" si="35"/>
        <v>87.6712328767123</v>
      </c>
      <c r="K315" s="12">
        <f t="shared" si="36"/>
        <v>-0.00888625592417062</v>
      </c>
      <c r="L315" s="12">
        <f t="shared" si="37"/>
        <v>-0.00817380692219289</v>
      </c>
      <c r="M315" s="12">
        <f t="shared" si="38"/>
        <v>-0.017454154471059</v>
      </c>
      <c r="N315" s="12">
        <f t="shared" si="39"/>
        <v>-0.0103092783505155</v>
      </c>
    </row>
    <row r="316" spans="1:14">
      <c r="A316" s="5">
        <v>40983</v>
      </c>
      <c r="B316" s="6">
        <v>1686</v>
      </c>
      <c r="C316" s="6">
        <f t="shared" si="32"/>
        <v>95.3350296861747</v>
      </c>
      <c r="D316" s="6">
        <v>705.89</v>
      </c>
      <c r="E316" s="6">
        <f t="shared" si="33"/>
        <v>88.9030226700252</v>
      </c>
      <c r="F316" s="6">
        <v>1658.43</v>
      </c>
      <c r="G316" s="6">
        <f t="shared" si="34"/>
        <v>117.22010178117</v>
      </c>
      <c r="H316" s="6">
        <v>3.89</v>
      </c>
      <c r="I316" s="10">
        <f t="shared" si="35"/>
        <v>88.8127853881279</v>
      </c>
      <c r="K316" s="12">
        <f t="shared" si="36"/>
        <v>0.00777047220561865</v>
      </c>
      <c r="L316" s="12">
        <f t="shared" si="37"/>
        <v>0.00995807877756004</v>
      </c>
      <c r="M316" s="12">
        <f t="shared" si="38"/>
        <v>0.00823768299207234</v>
      </c>
      <c r="N316" s="12">
        <f t="shared" si="39"/>
        <v>0.0130208333333334</v>
      </c>
    </row>
    <row r="317" spans="1:14">
      <c r="A317" s="5">
        <v>40984</v>
      </c>
      <c r="B317" s="6">
        <v>1671.75</v>
      </c>
      <c r="C317" s="6">
        <f t="shared" si="32"/>
        <v>94.529262086514</v>
      </c>
      <c r="D317" s="6">
        <v>700.22</v>
      </c>
      <c r="E317" s="6">
        <f t="shared" si="33"/>
        <v>88.1889168765743</v>
      </c>
      <c r="F317" s="6">
        <v>1660</v>
      </c>
      <c r="G317" s="6">
        <f t="shared" si="34"/>
        <v>117.331071529545</v>
      </c>
      <c r="H317" s="6">
        <v>3.87</v>
      </c>
      <c r="I317" s="10">
        <f t="shared" si="35"/>
        <v>88.3561643835616</v>
      </c>
      <c r="K317" s="12">
        <f t="shared" si="36"/>
        <v>-0.00845195729537367</v>
      </c>
      <c r="L317" s="12">
        <f t="shared" si="37"/>
        <v>-0.00803241298219264</v>
      </c>
      <c r="M317" s="12">
        <f t="shared" si="38"/>
        <v>0.000946678485073193</v>
      </c>
      <c r="N317" s="12">
        <f t="shared" si="39"/>
        <v>-0.0051413881748072</v>
      </c>
    </row>
    <row r="318" spans="1:14">
      <c r="A318" s="5">
        <v>40987</v>
      </c>
      <c r="B318" s="6">
        <v>1683.75</v>
      </c>
      <c r="C318" s="6">
        <f t="shared" si="32"/>
        <v>95.2078032230704</v>
      </c>
      <c r="D318" s="6">
        <v>707.88</v>
      </c>
      <c r="E318" s="6">
        <f t="shared" si="33"/>
        <v>89.1536523929471</v>
      </c>
      <c r="F318" s="6">
        <v>1664.52</v>
      </c>
      <c r="G318" s="6">
        <f t="shared" si="34"/>
        <v>117.650551314673</v>
      </c>
      <c r="H318" s="6">
        <v>3.9</v>
      </c>
      <c r="I318" s="10">
        <f t="shared" si="35"/>
        <v>89.041095890411</v>
      </c>
      <c r="K318" s="12">
        <f t="shared" si="36"/>
        <v>0.00717810677433827</v>
      </c>
      <c r="L318" s="12">
        <f t="shared" si="37"/>
        <v>0.0109394190397303</v>
      </c>
      <c r="M318" s="12">
        <f t="shared" si="38"/>
        <v>0.00272289156626505</v>
      </c>
      <c r="N318" s="12">
        <f t="shared" si="39"/>
        <v>0.00775193798449607</v>
      </c>
    </row>
    <row r="319" spans="1:14">
      <c r="A319" s="5">
        <v>40988</v>
      </c>
      <c r="B319" s="6">
        <v>1655.63</v>
      </c>
      <c r="C319" s="6">
        <f t="shared" si="32"/>
        <v>93.6177551597399</v>
      </c>
      <c r="D319" s="6">
        <v>692.5</v>
      </c>
      <c r="E319" s="6">
        <f t="shared" si="33"/>
        <v>87.2166246851385</v>
      </c>
      <c r="F319" s="6">
        <v>1650.77</v>
      </c>
      <c r="G319" s="6">
        <f t="shared" si="34"/>
        <v>116.678682499293</v>
      </c>
      <c r="H319" s="6">
        <v>3.84</v>
      </c>
      <c r="I319" s="10">
        <f t="shared" si="35"/>
        <v>87.6712328767123</v>
      </c>
      <c r="K319" s="12">
        <f t="shared" si="36"/>
        <v>-0.0167008166295471</v>
      </c>
      <c r="L319" s="12">
        <f t="shared" si="37"/>
        <v>-0.0217268463581398</v>
      </c>
      <c r="M319" s="12">
        <f t="shared" si="38"/>
        <v>-0.00826063970393867</v>
      </c>
      <c r="N319" s="12">
        <f t="shared" si="39"/>
        <v>-0.0153846153846154</v>
      </c>
    </row>
    <row r="320" spans="1:14">
      <c r="A320" s="5">
        <v>40989</v>
      </c>
      <c r="B320" s="6">
        <v>1639.75</v>
      </c>
      <c r="C320" s="6">
        <f t="shared" si="32"/>
        <v>92.7198190556969</v>
      </c>
      <c r="D320" s="6">
        <v>684.89</v>
      </c>
      <c r="E320" s="6">
        <f t="shared" si="33"/>
        <v>86.2581863979849</v>
      </c>
      <c r="F320" s="6">
        <v>1650.43</v>
      </c>
      <c r="G320" s="6">
        <f t="shared" si="34"/>
        <v>116.65465083404</v>
      </c>
      <c r="H320" s="6">
        <v>3.85</v>
      </c>
      <c r="I320" s="10">
        <f t="shared" si="35"/>
        <v>87.8995433789954</v>
      </c>
      <c r="K320" s="12">
        <f t="shared" si="36"/>
        <v>-0.00959151501241226</v>
      </c>
      <c r="L320" s="12">
        <f t="shared" si="37"/>
        <v>-0.0109891696750903</v>
      </c>
      <c r="M320" s="12">
        <f t="shared" si="38"/>
        <v>-0.000205964489298884</v>
      </c>
      <c r="N320" s="12">
        <f t="shared" si="39"/>
        <v>0.00260416666666673</v>
      </c>
    </row>
    <row r="321" spans="1:14">
      <c r="A321" s="5">
        <v>40990</v>
      </c>
      <c r="B321" s="6">
        <v>1620.38</v>
      </c>
      <c r="C321" s="6">
        <f t="shared" si="32"/>
        <v>91.6245405711055</v>
      </c>
      <c r="D321" s="6">
        <v>656.35</v>
      </c>
      <c r="E321" s="6">
        <f t="shared" si="33"/>
        <v>82.6637279596977</v>
      </c>
      <c r="F321" s="6">
        <v>1645.9</v>
      </c>
      <c r="G321" s="6">
        <f t="shared" si="34"/>
        <v>116.334464235228</v>
      </c>
      <c r="H321" s="6">
        <v>3.78</v>
      </c>
      <c r="I321" s="10">
        <f t="shared" si="35"/>
        <v>86.3013698630137</v>
      </c>
      <c r="K321" s="12">
        <f t="shared" si="36"/>
        <v>-0.0118127763378563</v>
      </c>
      <c r="L321" s="12">
        <f t="shared" si="37"/>
        <v>-0.0416709252580706</v>
      </c>
      <c r="M321" s="12">
        <f t="shared" si="38"/>
        <v>-0.00274473924977126</v>
      </c>
      <c r="N321" s="12">
        <f t="shared" si="39"/>
        <v>-0.0181818181818183</v>
      </c>
    </row>
    <row r="322" spans="1:14">
      <c r="A322" s="5">
        <v>40991</v>
      </c>
      <c r="B322" s="6">
        <v>1626.5</v>
      </c>
      <c r="C322" s="6">
        <f t="shared" si="32"/>
        <v>91.9705965507492</v>
      </c>
      <c r="D322" s="6">
        <v>658.75</v>
      </c>
      <c r="E322" s="6">
        <f t="shared" si="33"/>
        <v>82.9659949622166</v>
      </c>
      <c r="F322" s="6">
        <v>1661.9</v>
      </c>
      <c r="G322" s="6">
        <f t="shared" si="34"/>
        <v>117.465366129488</v>
      </c>
      <c r="H322" s="6">
        <v>3.81</v>
      </c>
      <c r="I322" s="10">
        <f t="shared" si="35"/>
        <v>86.986301369863</v>
      </c>
      <c r="K322" s="12">
        <f t="shared" si="36"/>
        <v>0.00377689184018557</v>
      </c>
      <c r="L322" s="12">
        <f t="shared" si="37"/>
        <v>0.00365658566313701</v>
      </c>
      <c r="M322" s="12">
        <f t="shared" si="38"/>
        <v>0.00972112522024424</v>
      </c>
      <c r="N322" s="12">
        <f t="shared" si="39"/>
        <v>0.007936507936508</v>
      </c>
    </row>
    <row r="323" spans="1:14">
      <c r="A323" s="5">
        <v>40994</v>
      </c>
      <c r="B323" s="6">
        <v>1648.13</v>
      </c>
      <c r="C323" s="6">
        <f t="shared" si="32"/>
        <v>93.1936669493922</v>
      </c>
      <c r="D323" s="6">
        <v>672.5</v>
      </c>
      <c r="E323" s="6">
        <f t="shared" si="33"/>
        <v>84.6977329974811</v>
      </c>
      <c r="F323" s="6">
        <v>1690.07</v>
      </c>
      <c r="G323" s="6">
        <f t="shared" si="34"/>
        <v>119.456460277071</v>
      </c>
      <c r="H323" s="6">
        <v>3.89</v>
      </c>
      <c r="I323" s="10">
        <f t="shared" si="35"/>
        <v>88.8127853881279</v>
      </c>
      <c r="K323" s="12">
        <f t="shared" si="36"/>
        <v>0.0132984936981249</v>
      </c>
      <c r="L323" s="12">
        <f t="shared" si="37"/>
        <v>0.0208728652751423</v>
      </c>
      <c r="M323" s="12">
        <f t="shared" si="38"/>
        <v>0.0169504783681328</v>
      </c>
      <c r="N323" s="12">
        <f t="shared" si="39"/>
        <v>0.020997375328084</v>
      </c>
    </row>
    <row r="324" spans="1:14">
      <c r="A324" s="5">
        <v>40995</v>
      </c>
      <c r="B324" s="6">
        <v>1654.06</v>
      </c>
      <c r="C324" s="6">
        <f t="shared" si="32"/>
        <v>93.5289793610404</v>
      </c>
      <c r="D324" s="6">
        <v>659.06</v>
      </c>
      <c r="E324" s="6">
        <f t="shared" si="33"/>
        <v>83.0050377833753</v>
      </c>
      <c r="F324" s="6">
        <v>1680.77</v>
      </c>
      <c r="G324" s="6">
        <f t="shared" si="34"/>
        <v>118.799123551032</v>
      </c>
      <c r="H324" s="6">
        <v>3.88</v>
      </c>
      <c r="I324" s="10">
        <f t="shared" si="35"/>
        <v>88.5844748858447</v>
      </c>
      <c r="K324" s="12">
        <f t="shared" si="36"/>
        <v>0.00359801714670556</v>
      </c>
      <c r="L324" s="12">
        <f t="shared" si="37"/>
        <v>-0.0199851301115242</v>
      </c>
      <c r="M324" s="12">
        <f t="shared" si="38"/>
        <v>-0.00550273065612664</v>
      </c>
      <c r="N324" s="12">
        <f t="shared" si="39"/>
        <v>-0.00257069408740366</v>
      </c>
    </row>
    <row r="325" spans="1:14">
      <c r="A325" s="5">
        <v>40996</v>
      </c>
      <c r="B325" s="6">
        <v>1635.75</v>
      </c>
      <c r="C325" s="6">
        <f t="shared" ref="C325:C388" si="40">B325/1768.5*100</f>
        <v>92.4936386768448</v>
      </c>
      <c r="D325" s="6">
        <v>647.75</v>
      </c>
      <c r="E325" s="6">
        <f t="shared" ref="E325:E388" si="41">D325/794*100</f>
        <v>81.580604534005</v>
      </c>
      <c r="F325" s="6">
        <v>1663.68</v>
      </c>
      <c r="G325" s="6">
        <f t="shared" ref="G325:G388" si="42">F325/1414.8*100</f>
        <v>117.591178965225</v>
      </c>
      <c r="H325" s="6">
        <v>3.8</v>
      </c>
      <c r="I325" s="10">
        <f t="shared" ref="I325:I388" si="43">H325/4.38*100</f>
        <v>86.7579908675799</v>
      </c>
      <c r="K325" s="12">
        <f t="shared" ref="K325:K388" si="44">(B325-B324)/B324</f>
        <v>-0.0110697314486778</v>
      </c>
      <c r="L325" s="12">
        <f t="shared" ref="L325:L388" si="45">(D325-D324)/D324</f>
        <v>-0.017160804782569</v>
      </c>
      <c r="M325" s="12">
        <f t="shared" ref="M325:M388" si="46">(F325-F324)/F324</f>
        <v>-0.0101679587331996</v>
      </c>
      <c r="N325" s="12">
        <f t="shared" ref="N325:N388" si="47">(H325-H324)/H324</f>
        <v>-0.0206185567010309</v>
      </c>
    </row>
    <row r="326" spans="1:14">
      <c r="A326" s="5">
        <v>40997</v>
      </c>
      <c r="B326" s="6">
        <v>1627.75</v>
      </c>
      <c r="C326" s="6">
        <f t="shared" si="40"/>
        <v>92.0412779191405</v>
      </c>
      <c r="D326" s="6">
        <v>645.29</v>
      </c>
      <c r="E326" s="6">
        <f t="shared" si="41"/>
        <v>81.2707808564232</v>
      </c>
      <c r="F326" s="6">
        <v>1661.57</v>
      </c>
      <c r="G326" s="6">
        <f t="shared" si="42"/>
        <v>117.442041277919</v>
      </c>
      <c r="H326" s="6">
        <v>3.8</v>
      </c>
      <c r="I326" s="10">
        <f t="shared" si="43"/>
        <v>86.7579908675799</v>
      </c>
      <c r="K326" s="12">
        <f t="shared" si="44"/>
        <v>-0.00489072290998013</v>
      </c>
      <c r="L326" s="12">
        <f t="shared" si="45"/>
        <v>-0.00379776148205332</v>
      </c>
      <c r="M326" s="12">
        <f t="shared" si="46"/>
        <v>-0.00126827274475868</v>
      </c>
      <c r="N326" s="12">
        <f t="shared" si="47"/>
        <v>0</v>
      </c>
    </row>
    <row r="327" spans="1:14">
      <c r="A327" s="5">
        <v>40998</v>
      </c>
      <c r="B327" s="6">
        <v>1638.75</v>
      </c>
      <c r="C327" s="6">
        <f t="shared" si="40"/>
        <v>92.6632739609839</v>
      </c>
      <c r="D327" s="6">
        <v>653.86</v>
      </c>
      <c r="E327" s="6">
        <f t="shared" si="41"/>
        <v>82.3501259445844</v>
      </c>
      <c r="F327" s="6">
        <v>1668.35</v>
      </c>
      <c r="G327" s="6">
        <f t="shared" si="42"/>
        <v>117.921260955612</v>
      </c>
      <c r="H327" s="6">
        <v>3.84</v>
      </c>
      <c r="I327" s="10">
        <f t="shared" si="43"/>
        <v>87.6712328767123</v>
      </c>
      <c r="K327" s="12">
        <f t="shared" si="44"/>
        <v>0.00675779450161266</v>
      </c>
      <c r="L327" s="12">
        <f t="shared" si="45"/>
        <v>0.0132808504703312</v>
      </c>
      <c r="M327" s="12">
        <f t="shared" si="46"/>
        <v>0.00408047810203601</v>
      </c>
      <c r="N327" s="12">
        <f t="shared" si="47"/>
        <v>0.0105263157894737</v>
      </c>
    </row>
    <row r="328" spans="1:14">
      <c r="A328" s="5">
        <v>41001</v>
      </c>
      <c r="B328" s="6">
        <v>1650.88</v>
      </c>
      <c r="C328" s="6">
        <f t="shared" si="40"/>
        <v>93.349165959853</v>
      </c>
      <c r="D328" s="6">
        <v>656.19</v>
      </c>
      <c r="E328" s="6">
        <f t="shared" si="41"/>
        <v>82.6435768261965</v>
      </c>
      <c r="F328" s="6">
        <v>1677.68</v>
      </c>
      <c r="G328" s="6">
        <f t="shared" si="42"/>
        <v>118.580718122703</v>
      </c>
      <c r="H328" s="6">
        <v>3.93</v>
      </c>
      <c r="I328" s="10">
        <f t="shared" si="43"/>
        <v>89.7260273972603</v>
      </c>
      <c r="K328" s="12">
        <f t="shared" si="44"/>
        <v>0.00740198321891692</v>
      </c>
      <c r="L328" s="12">
        <f t="shared" si="45"/>
        <v>0.003563453950387</v>
      </c>
      <c r="M328" s="12">
        <f t="shared" si="46"/>
        <v>0.00559235172475809</v>
      </c>
      <c r="N328" s="12">
        <f t="shared" si="47"/>
        <v>0.0234375000000001</v>
      </c>
    </row>
    <row r="329" spans="1:14">
      <c r="A329" s="5">
        <v>41002</v>
      </c>
      <c r="B329" s="6">
        <v>1642.63</v>
      </c>
      <c r="C329" s="6">
        <f t="shared" si="40"/>
        <v>92.8826689284705</v>
      </c>
      <c r="D329" s="6">
        <v>651.08</v>
      </c>
      <c r="E329" s="6">
        <f t="shared" si="41"/>
        <v>82</v>
      </c>
      <c r="F329" s="6">
        <v>1646.13</v>
      </c>
      <c r="G329" s="6">
        <f t="shared" si="42"/>
        <v>116.350720949958</v>
      </c>
      <c r="H329" s="6">
        <v>3.92</v>
      </c>
      <c r="I329" s="10">
        <f t="shared" si="43"/>
        <v>89.4977168949772</v>
      </c>
      <c r="K329" s="12">
        <f t="shared" si="44"/>
        <v>-0.00499733475479744</v>
      </c>
      <c r="L329" s="12">
        <f t="shared" si="45"/>
        <v>-0.00778737865557234</v>
      </c>
      <c r="M329" s="12">
        <f t="shared" si="46"/>
        <v>-0.0188057317247627</v>
      </c>
      <c r="N329" s="12">
        <f t="shared" si="47"/>
        <v>-0.00254452926208657</v>
      </c>
    </row>
    <row r="330" spans="1:14">
      <c r="A330" s="5">
        <v>41003</v>
      </c>
      <c r="B330" s="6">
        <v>1600.13</v>
      </c>
      <c r="C330" s="6">
        <f t="shared" si="40"/>
        <v>90.4795024031665</v>
      </c>
      <c r="D330" s="6">
        <v>634.97</v>
      </c>
      <c r="E330" s="6">
        <f t="shared" si="41"/>
        <v>79.9710327455919</v>
      </c>
      <c r="F330" s="6">
        <v>1620.77</v>
      </c>
      <c r="G330" s="6">
        <f t="shared" si="42"/>
        <v>114.558241447554</v>
      </c>
      <c r="H330" s="6">
        <v>3.79</v>
      </c>
      <c r="I330" s="10">
        <f t="shared" si="43"/>
        <v>86.5296803652968</v>
      </c>
      <c r="K330" s="12">
        <f t="shared" si="44"/>
        <v>-0.0258731424605663</v>
      </c>
      <c r="L330" s="12">
        <f t="shared" si="45"/>
        <v>-0.0247435031025373</v>
      </c>
      <c r="M330" s="12">
        <f t="shared" si="46"/>
        <v>-0.0154058306452104</v>
      </c>
      <c r="N330" s="12">
        <f t="shared" si="47"/>
        <v>-0.0331632653061224</v>
      </c>
    </row>
    <row r="331" spans="1:14">
      <c r="A331" s="5">
        <v>41004</v>
      </c>
      <c r="B331" s="6">
        <v>1604.63</v>
      </c>
      <c r="C331" s="6">
        <f t="shared" si="40"/>
        <v>90.7339553293752</v>
      </c>
      <c r="D331" s="6">
        <v>645.5</v>
      </c>
      <c r="E331" s="6">
        <f t="shared" si="41"/>
        <v>81.2972292191436</v>
      </c>
      <c r="F331" s="6">
        <v>1631.23</v>
      </c>
      <c r="G331" s="6">
        <f t="shared" si="42"/>
        <v>115.297568560927</v>
      </c>
      <c r="H331" s="6">
        <v>3.8</v>
      </c>
      <c r="I331" s="10">
        <f t="shared" si="43"/>
        <v>86.7579908675799</v>
      </c>
      <c r="K331" s="12">
        <f t="shared" si="44"/>
        <v>0.00281227150294039</v>
      </c>
      <c r="L331" s="12">
        <f t="shared" si="45"/>
        <v>0.0165834606359355</v>
      </c>
      <c r="M331" s="12">
        <f t="shared" si="46"/>
        <v>0.00645372261332579</v>
      </c>
      <c r="N331" s="12">
        <f t="shared" si="47"/>
        <v>0.00263852242744058</v>
      </c>
    </row>
    <row r="332" spans="1:14">
      <c r="A332" s="5">
        <v>41005</v>
      </c>
      <c r="B332" s="6">
        <v>1601.15</v>
      </c>
      <c r="C332" s="6">
        <f t="shared" si="40"/>
        <v>90.5371783997738</v>
      </c>
      <c r="D332" s="6">
        <v>641.7</v>
      </c>
      <c r="E332" s="6">
        <f t="shared" si="41"/>
        <v>80.8186397984887</v>
      </c>
      <c r="F332" s="6">
        <v>1636.43</v>
      </c>
      <c r="G332" s="6">
        <f t="shared" si="42"/>
        <v>115.665111676562</v>
      </c>
      <c r="H332" s="6">
        <v>3.8</v>
      </c>
      <c r="I332" s="10">
        <f t="shared" si="43"/>
        <v>86.7579908675799</v>
      </c>
      <c r="K332" s="12">
        <f t="shared" si="44"/>
        <v>-0.00216872425418945</v>
      </c>
      <c r="L332" s="12">
        <f t="shared" si="45"/>
        <v>-0.00588690937257933</v>
      </c>
      <c r="M332" s="12">
        <f t="shared" si="46"/>
        <v>0.00318777854747647</v>
      </c>
      <c r="N332" s="12">
        <f t="shared" si="47"/>
        <v>0</v>
      </c>
    </row>
    <row r="333" spans="1:14">
      <c r="A333" s="5">
        <v>41008</v>
      </c>
      <c r="B333" s="6">
        <v>1612.5</v>
      </c>
      <c r="C333" s="6">
        <f t="shared" si="40"/>
        <v>91.1789652247668</v>
      </c>
      <c r="D333" s="6">
        <v>643.75</v>
      </c>
      <c r="E333" s="6">
        <f t="shared" si="41"/>
        <v>81.0768261964735</v>
      </c>
      <c r="F333" s="6">
        <v>1640.2</v>
      </c>
      <c r="G333" s="6">
        <f t="shared" si="42"/>
        <v>115.931580435397</v>
      </c>
      <c r="H333" s="6">
        <v>3.8</v>
      </c>
      <c r="I333" s="10">
        <f t="shared" si="43"/>
        <v>86.7579908675799</v>
      </c>
      <c r="K333" s="12">
        <f t="shared" si="44"/>
        <v>0.00708865502919771</v>
      </c>
      <c r="L333" s="12">
        <f t="shared" si="45"/>
        <v>0.00319463923951995</v>
      </c>
      <c r="M333" s="12">
        <f t="shared" si="46"/>
        <v>0.00230379545718423</v>
      </c>
      <c r="N333" s="12">
        <f t="shared" si="47"/>
        <v>0</v>
      </c>
    </row>
    <row r="334" spans="1:14">
      <c r="A334" s="5">
        <v>41009</v>
      </c>
      <c r="B334" s="6">
        <v>1598.13</v>
      </c>
      <c r="C334" s="6">
        <f t="shared" si="40"/>
        <v>90.3664122137405</v>
      </c>
      <c r="D334" s="6">
        <v>638.75</v>
      </c>
      <c r="E334" s="6">
        <f t="shared" si="41"/>
        <v>80.4471032745592</v>
      </c>
      <c r="F334" s="6">
        <v>1659.93</v>
      </c>
      <c r="G334" s="6">
        <f t="shared" si="42"/>
        <v>117.326123833757</v>
      </c>
      <c r="H334" s="6">
        <v>3.65</v>
      </c>
      <c r="I334" s="10">
        <f t="shared" si="43"/>
        <v>83.3333333333333</v>
      </c>
      <c r="K334" s="12">
        <f t="shared" si="44"/>
        <v>-0.00891162790697668</v>
      </c>
      <c r="L334" s="12">
        <f t="shared" si="45"/>
        <v>-0.00776699029126214</v>
      </c>
      <c r="M334" s="12">
        <f t="shared" si="46"/>
        <v>0.0120290208511157</v>
      </c>
      <c r="N334" s="12">
        <f t="shared" si="47"/>
        <v>-0.0394736842105263</v>
      </c>
    </row>
    <row r="335" spans="1:14">
      <c r="A335" s="5">
        <v>41010</v>
      </c>
      <c r="B335" s="6">
        <v>1584.88</v>
      </c>
      <c r="C335" s="6">
        <f t="shared" si="40"/>
        <v>89.6171897087928</v>
      </c>
      <c r="D335" s="6">
        <v>643</v>
      </c>
      <c r="E335" s="6">
        <f t="shared" si="41"/>
        <v>80.9823677581864</v>
      </c>
      <c r="F335" s="6">
        <v>1659.13</v>
      </c>
      <c r="G335" s="6">
        <f t="shared" si="42"/>
        <v>117.269578739044</v>
      </c>
      <c r="H335" s="6">
        <v>3.66</v>
      </c>
      <c r="I335" s="10">
        <f t="shared" si="43"/>
        <v>83.5616438356164</v>
      </c>
      <c r="K335" s="12">
        <f t="shared" si="44"/>
        <v>-0.00829094003616727</v>
      </c>
      <c r="L335" s="12">
        <f t="shared" si="45"/>
        <v>0.00665362035225049</v>
      </c>
      <c r="M335" s="12">
        <f t="shared" si="46"/>
        <v>-0.000481948033953212</v>
      </c>
      <c r="N335" s="12">
        <f t="shared" si="47"/>
        <v>0.00273972602739732</v>
      </c>
    </row>
    <row r="336" spans="1:14">
      <c r="A336" s="5">
        <v>41011</v>
      </c>
      <c r="B336" s="6">
        <v>1604.63</v>
      </c>
      <c r="C336" s="6">
        <f t="shared" si="40"/>
        <v>90.7339553293752</v>
      </c>
      <c r="D336" s="6">
        <v>652.63</v>
      </c>
      <c r="E336" s="6">
        <f t="shared" si="41"/>
        <v>82.1952141057934</v>
      </c>
      <c r="F336" s="6">
        <v>1675.77</v>
      </c>
      <c r="G336" s="6">
        <f t="shared" si="42"/>
        <v>118.445716709075</v>
      </c>
      <c r="H336" s="6">
        <v>3.75</v>
      </c>
      <c r="I336" s="10">
        <f t="shared" si="43"/>
        <v>85.6164383561644</v>
      </c>
      <c r="K336" s="12">
        <f t="shared" si="44"/>
        <v>0.0124615112816112</v>
      </c>
      <c r="L336" s="12">
        <f t="shared" si="45"/>
        <v>0.0149766718506998</v>
      </c>
      <c r="M336" s="12">
        <f t="shared" si="46"/>
        <v>0.0100293527330588</v>
      </c>
      <c r="N336" s="12">
        <f t="shared" si="47"/>
        <v>0.0245901639344262</v>
      </c>
    </row>
    <row r="337" spans="1:14">
      <c r="A337" s="5">
        <v>41012</v>
      </c>
      <c r="B337" s="6">
        <v>1584.38</v>
      </c>
      <c r="C337" s="6">
        <f t="shared" si="40"/>
        <v>89.5889171614363</v>
      </c>
      <c r="D337" s="6">
        <v>644.13</v>
      </c>
      <c r="E337" s="6">
        <f t="shared" si="41"/>
        <v>81.124685138539</v>
      </c>
      <c r="F337" s="6">
        <v>1658.15</v>
      </c>
      <c r="G337" s="6">
        <f t="shared" si="42"/>
        <v>117.200310998021</v>
      </c>
      <c r="H337" s="6">
        <v>3.65</v>
      </c>
      <c r="I337" s="10">
        <f t="shared" si="43"/>
        <v>83.3333333333333</v>
      </c>
      <c r="K337" s="12">
        <f t="shared" si="44"/>
        <v>-0.0126197316515334</v>
      </c>
      <c r="L337" s="12">
        <f t="shared" si="45"/>
        <v>-0.013024225058609</v>
      </c>
      <c r="M337" s="12">
        <f t="shared" si="46"/>
        <v>-0.010514569421818</v>
      </c>
      <c r="N337" s="12">
        <f t="shared" si="47"/>
        <v>-0.0266666666666667</v>
      </c>
    </row>
    <row r="338" spans="1:14">
      <c r="A338" s="5">
        <v>41015</v>
      </c>
      <c r="B338" s="6">
        <v>1576</v>
      </c>
      <c r="C338" s="6">
        <f t="shared" si="40"/>
        <v>89.115069267741</v>
      </c>
      <c r="D338" s="6">
        <v>652.68</v>
      </c>
      <c r="E338" s="6">
        <f t="shared" si="41"/>
        <v>82.2015113350126</v>
      </c>
      <c r="F338" s="6">
        <v>1651.88</v>
      </c>
      <c r="G338" s="6">
        <f t="shared" si="42"/>
        <v>116.757138818208</v>
      </c>
      <c r="H338" s="6">
        <v>3.65</v>
      </c>
      <c r="I338" s="10">
        <f t="shared" si="43"/>
        <v>83.3333333333333</v>
      </c>
      <c r="K338" s="12">
        <f t="shared" si="44"/>
        <v>-0.00528913518221646</v>
      </c>
      <c r="L338" s="12">
        <f t="shared" si="45"/>
        <v>0.0132737180382841</v>
      </c>
      <c r="M338" s="12">
        <f t="shared" si="46"/>
        <v>-0.00378132255827276</v>
      </c>
      <c r="N338" s="12">
        <f t="shared" si="47"/>
        <v>0</v>
      </c>
    </row>
    <row r="339" spans="1:14">
      <c r="A339" s="5">
        <v>41016</v>
      </c>
      <c r="B339" s="6">
        <v>1584.75</v>
      </c>
      <c r="C339" s="6">
        <f t="shared" si="40"/>
        <v>89.6098388464801</v>
      </c>
      <c r="D339" s="6">
        <v>661.7</v>
      </c>
      <c r="E339" s="6">
        <f t="shared" si="41"/>
        <v>83.3375314861461</v>
      </c>
      <c r="F339" s="6">
        <v>1649.57</v>
      </c>
      <c r="G339" s="6">
        <f t="shared" si="42"/>
        <v>116.593864857224</v>
      </c>
      <c r="H339" s="6">
        <v>3.7</v>
      </c>
      <c r="I339" s="10">
        <f t="shared" si="43"/>
        <v>84.4748858447489</v>
      </c>
      <c r="K339" s="12">
        <f t="shared" si="44"/>
        <v>0.00555203045685279</v>
      </c>
      <c r="L339" s="12">
        <f t="shared" si="45"/>
        <v>0.0138199423913711</v>
      </c>
      <c r="M339" s="12">
        <f t="shared" si="46"/>
        <v>-0.00139840666392242</v>
      </c>
      <c r="N339" s="12">
        <f t="shared" si="47"/>
        <v>0.0136986301369864</v>
      </c>
    </row>
    <row r="340" spans="1:14">
      <c r="A340" s="5">
        <v>41017</v>
      </c>
      <c r="B340" s="6">
        <v>1578.5</v>
      </c>
      <c r="C340" s="6">
        <f t="shared" si="40"/>
        <v>89.2564320045236</v>
      </c>
      <c r="D340" s="6">
        <v>657.38</v>
      </c>
      <c r="E340" s="6">
        <f t="shared" si="41"/>
        <v>82.7934508816121</v>
      </c>
      <c r="F340" s="6">
        <v>1642.1</v>
      </c>
      <c r="G340" s="6">
        <f t="shared" si="42"/>
        <v>116.065875035341</v>
      </c>
      <c r="H340" s="6">
        <v>3.69</v>
      </c>
      <c r="I340" s="10">
        <f t="shared" si="43"/>
        <v>84.2465753424658</v>
      </c>
      <c r="K340" s="12">
        <f t="shared" si="44"/>
        <v>-0.00394383972235368</v>
      </c>
      <c r="L340" s="12">
        <f t="shared" si="45"/>
        <v>-0.00652863835575042</v>
      </c>
      <c r="M340" s="12">
        <f t="shared" si="46"/>
        <v>-0.00452845286953571</v>
      </c>
      <c r="N340" s="12">
        <f t="shared" si="47"/>
        <v>-0.00270270270270276</v>
      </c>
    </row>
    <row r="341" spans="1:14">
      <c r="A341" s="5">
        <v>41018</v>
      </c>
      <c r="B341" s="6">
        <v>1580.5</v>
      </c>
      <c r="C341" s="6">
        <f t="shared" si="40"/>
        <v>89.3695221939497</v>
      </c>
      <c r="D341" s="6">
        <v>663.25</v>
      </c>
      <c r="E341" s="6">
        <f t="shared" si="41"/>
        <v>83.5327455919395</v>
      </c>
      <c r="F341" s="6">
        <v>1642.93</v>
      </c>
      <c r="G341" s="6">
        <f t="shared" si="42"/>
        <v>116.124540571105</v>
      </c>
      <c r="H341" s="6">
        <v>3.67</v>
      </c>
      <c r="I341" s="10">
        <f t="shared" si="43"/>
        <v>83.7899543378995</v>
      </c>
      <c r="K341" s="12">
        <f t="shared" si="44"/>
        <v>0.00126702565726956</v>
      </c>
      <c r="L341" s="12">
        <f t="shared" si="45"/>
        <v>0.00892938635188172</v>
      </c>
      <c r="M341" s="12">
        <f t="shared" si="46"/>
        <v>0.000505450337981947</v>
      </c>
      <c r="N341" s="12">
        <f t="shared" si="47"/>
        <v>-0.00542005420054201</v>
      </c>
    </row>
    <row r="342" spans="1:14">
      <c r="A342" s="5">
        <v>41019</v>
      </c>
      <c r="B342" s="6">
        <v>1581.5</v>
      </c>
      <c r="C342" s="6">
        <f t="shared" si="40"/>
        <v>89.4260672886627</v>
      </c>
      <c r="D342" s="6">
        <v>675.5</v>
      </c>
      <c r="E342" s="6">
        <f t="shared" si="41"/>
        <v>85.0755667506297</v>
      </c>
      <c r="F342" s="6">
        <v>1642.93</v>
      </c>
      <c r="G342" s="6">
        <f t="shared" si="42"/>
        <v>116.124540571105</v>
      </c>
      <c r="H342" s="6">
        <v>3.74</v>
      </c>
      <c r="I342" s="10">
        <f t="shared" si="43"/>
        <v>85.3881278538813</v>
      </c>
      <c r="K342" s="12">
        <f t="shared" si="44"/>
        <v>0.000632711167352104</v>
      </c>
      <c r="L342" s="12">
        <f t="shared" si="45"/>
        <v>0.0184696569920844</v>
      </c>
      <c r="M342" s="12">
        <f t="shared" si="46"/>
        <v>0</v>
      </c>
      <c r="N342" s="12">
        <f t="shared" si="47"/>
        <v>0.0190735694822889</v>
      </c>
    </row>
    <row r="343" spans="1:14">
      <c r="A343" s="5">
        <v>41022</v>
      </c>
      <c r="B343" s="6">
        <v>1560.5</v>
      </c>
      <c r="C343" s="6">
        <f t="shared" si="40"/>
        <v>88.238620299689</v>
      </c>
      <c r="D343" s="6">
        <v>671.96</v>
      </c>
      <c r="E343" s="6">
        <f t="shared" si="41"/>
        <v>84.6297229219144</v>
      </c>
      <c r="F343" s="6">
        <v>1638.82</v>
      </c>
      <c r="G343" s="6">
        <f t="shared" si="42"/>
        <v>115.834040147017</v>
      </c>
      <c r="H343" s="6">
        <v>3.68</v>
      </c>
      <c r="I343" s="10">
        <f t="shared" si="43"/>
        <v>84.0182648401827</v>
      </c>
      <c r="K343" s="12">
        <f t="shared" si="44"/>
        <v>-0.0132785330382548</v>
      </c>
      <c r="L343" s="12">
        <f t="shared" si="45"/>
        <v>-0.00524056254626197</v>
      </c>
      <c r="M343" s="12">
        <f t="shared" si="46"/>
        <v>-0.00250162818866301</v>
      </c>
      <c r="N343" s="12">
        <f t="shared" si="47"/>
        <v>-0.0160427807486631</v>
      </c>
    </row>
    <row r="344" spans="1:14">
      <c r="A344" s="5">
        <v>41023</v>
      </c>
      <c r="B344" s="6">
        <v>1546.5</v>
      </c>
      <c r="C344" s="6">
        <f t="shared" si="40"/>
        <v>87.4469889737065</v>
      </c>
      <c r="D344" s="6">
        <v>667.03</v>
      </c>
      <c r="E344" s="6">
        <f t="shared" si="41"/>
        <v>84.0088161209068</v>
      </c>
      <c r="F344" s="6">
        <v>1642.27</v>
      </c>
      <c r="G344" s="6">
        <f t="shared" si="42"/>
        <v>116.077890867967</v>
      </c>
      <c r="H344" s="6">
        <v>3.75</v>
      </c>
      <c r="I344" s="10">
        <f t="shared" si="43"/>
        <v>85.6164383561644</v>
      </c>
      <c r="K344" s="12">
        <f t="shared" si="44"/>
        <v>-0.00897148349887856</v>
      </c>
      <c r="L344" s="12">
        <f t="shared" si="45"/>
        <v>-0.00733674623489503</v>
      </c>
      <c r="M344" s="12">
        <f t="shared" si="46"/>
        <v>0.00210517323440039</v>
      </c>
      <c r="N344" s="12">
        <f t="shared" si="47"/>
        <v>0.0190217391304347</v>
      </c>
    </row>
    <row r="345" spans="1:14">
      <c r="A345" s="5">
        <v>41024</v>
      </c>
      <c r="B345" s="6">
        <v>1554.06</v>
      </c>
      <c r="C345" s="6">
        <f t="shared" si="40"/>
        <v>87.8744698897371</v>
      </c>
      <c r="D345" s="6">
        <v>663.13</v>
      </c>
      <c r="E345" s="6">
        <f t="shared" si="41"/>
        <v>83.5176322418136</v>
      </c>
      <c r="F345" s="6">
        <v>1643.63</v>
      </c>
      <c r="G345" s="6">
        <f t="shared" si="42"/>
        <v>116.174017528979</v>
      </c>
      <c r="H345" s="6">
        <v>3.77</v>
      </c>
      <c r="I345" s="10">
        <f t="shared" si="43"/>
        <v>86.0730593607306</v>
      </c>
      <c r="K345" s="12">
        <f t="shared" si="44"/>
        <v>0.00488845780795341</v>
      </c>
      <c r="L345" s="12">
        <f t="shared" si="45"/>
        <v>-0.00584681348664974</v>
      </c>
      <c r="M345" s="12">
        <f t="shared" si="46"/>
        <v>0.000828122050576414</v>
      </c>
      <c r="N345" s="12">
        <f t="shared" si="47"/>
        <v>0.00533333333333334</v>
      </c>
    </row>
    <row r="346" spans="1:14">
      <c r="A346" s="5">
        <v>41025</v>
      </c>
      <c r="B346" s="6">
        <v>1569.13</v>
      </c>
      <c r="C346" s="6">
        <f t="shared" si="40"/>
        <v>88.7266044670625</v>
      </c>
      <c r="D346" s="6">
        <v>672.5</v>
      </c>
      <c r="E346" s="6">
        <f t="shared" si="41"/>
        <v>84.6977329974811</v>
      </c>
      <c r="F346" s="6">
        <v>1657.43</v>
      </c>
      <c r="G346" s="6">
        <f t="shared" si="42"/>
        <v>117.149420412779</v>
      </c>
      <c r="H346" s="6">
        <v>3.83</v>
      </c>
      <c r="I346" s="10">
        <f t="shared" si="43"/>
        <v>87.4429223744292</v>
      </c>
      <c r="K346" s="12">
        <f t="shared" si="44"/>
        <v>0.00969718028904944</v>
      </c>
      <c r="L346" s="12">
        <f t="shared" si="45"/>
        <v>0.0141299594348016</v>
      </c>
      <c r="M346" s="12">
        <f t="shared" si="46"/>
        <v>0.00839605020594657</v>
      </c>
      <c r="N346" s="12">
        <f t="shared" si="47"/>
        <v>0.0159151193633952</v>
      </c>
    </row>
    <row r="347" spans="1:14">
      <c r="A347" s="5">
        <v>41026</v>
      </c>
      <c r="B347" s="6">
        <v>1572.13</v>
      </c>
      <c r="C347" s="6">
        <f t="shared" si="40"/>
        <v>88.8962397512016</v>
      </c>
      <c r="D347" s="6">
        <v>681.63</v>
      </c>
      <c r="E347" s="6">
        <f t="shared" si="41"/>
        <v>85.8476070528967</v>
      </c>
      <c r="F347" s="6">
        <v>1662.75</v>
      </c>
      <c r="G347" s="6">
        <f t="shared" si="42"/>
        <v>117.525445292621</v>
      </c>
      <c r="H347" s="6">
        <v>3.88</v>
      </c>
      <c r="I347" s="10">
        <f t="shared" si="43"/>
        <v>88.5844748858447</v>
      </c>
      <c r="K347" s="12">
        <f t="shared" si="44"/>
        <v>0.0019118874790489</v>
      </c>
      <c r="L347" s="12">
        <f t="shared" si="45"/>
        <v>0.0135762081784387</v>
      </c>
      <c r="M347" s="12">
        <f t="shared" si="46"/>
        <v>0.00320978864869101</v>
      </c>
      <c r="N347" s="12">
        <f t="shared" si="47"/>
        <v>0.0130548302872062</v>
      </c>
    </row>
    <row r="348" spans="1:14">
      <c r="A348" s="5">
        <v>41029</v>
      </c>
      <c r="B348" s="6">
        <v>1567</v>
      </c>
      <c r="C348" s="6">
        <f t="shared" si="40"/>
        <v>88.6061634153237</v>
      </c>
      <c r="D348" s="6">
        <v>683.03</v>
      </c>
      <c r="E348" s="6">
        <f t="shared" si="41"/>
        <v>86.0239294710327</v>
      </c>
      <c r="F348" s="6">
        <v>1664.75</v>
      </c>
      <c r="G348" s="6">
        <f t="shared" si="42"/>
        <v>117.666808029403</v>
      </c>
      <c r="H348" s="6">
        <v>3.87</v>
      </c>
      <c r="I348" s="10">
        <f t="shared" si="43"/>
        <v>88.3561643835616</v>
      </c>
      <c r="K348" s="12">
        <f t="shared" si="44"/>
        <v>-0.00326308893030481</v>
      </c>
      <c r="L348" s="12">
        <f t="shared" si="45"/>
        <v>0.0020539002097912</v>
      </c>
      <c r="M348" s="12">
        <f t="shared" si="46"/>
        <v>0.00120282664261013</v>
      </c>
      <c r="N348" s="12">
        <f t="shared" si="47"/>
        <v>-0.00257731958762881</v>
      </c>
    </row>
    <row r="349" spans="1:14">
      <c r="A349" s="5">
        <v>41030</v>
      </c>
      <c r="B349" s="6">
        <v>1571.88</v>
      </c>
      <c r="C349" s="6">
        <f t="shared" si="40"/>
        <v>88.8821034775233</v>
      </c>
      <c r="D349" s="6">
        <v>680.29</v>
      </c>
      <c r="E349" s="6">
        <f t="shared" si="41"/>
        <v>85.6788413098237</v>
      </c>
      <c r="F349" s="6">
        <v>1662.43</v>
      </c>
      <c r="G349" s="6">
        <f t="shared" si="42"/>
        <v>117.502827254736</v>
      </c>
      <c r="H349" s="6">
        <v>3.87</v>
      </c>
      <c r="I349" s="10">
        <f t="shared" si="43"/>
        <v>88.3561643835616</v>
      </c>
      <c r="K349" s="12">
        <f t="shared" si="44"/>
        <v>0.0031142310146778</v>
      </c>
      <c r="L349" s="12">
        <f t="shared" si="45"/>
        <v>-0.00401153682854342</v>
      </c>
      <c r="M349" s="12">
        <f t="shared" si="46"/>
        <v>-0.00139360264303946</v>
      </c>
      <c r="N349" s="12">
        <f t="shared" si="47"/>
        <v>0</v>
      </c>
    </row>
    <row r="350" spans="1:14">
      <c r="A350" s="5">
        <v>41031</v>
      </c>
      <c r="B350" s="6">
        <v>1562.25</v>
      </c>
      <c r="C350" s="6">
        <f t="shared" si="40"/>
        <v>88.3375742154368</v>
      </c>
      <c r="D350" s="6">
        <v>666</v>
      </c>
      <c r="E350" s="6">
        <f t="shared" si="41"/>
        <v>83.8790931989924</v>
      </c>
      <c r="F350" s="6">
        <v>1653.5</v>
      </c>
      <c r="G350" s="6">
        <f t="shared" si="42"/>
        <v>116.871642635001</v>
      </c>
      <c r="H350" s="6">
        <v>3.81</v>
      </c>
      <c r="I350" s="10">
        <f t="shared" si="43"/>
        <v>86.986301369863</v>
      </c>
      <c r="K350" s="12">
        <f t="shared" si="44"/>
        <v>-0.00612642186426452</v>
      </c>
      <c r="L350" s="12">
        <f t="shared" si="45"/>
        <v>-0.0210057475488394</v>
      </c>
      <c r="M350" s="12">
        <f t="shared" si="46"/>
        <v>-0.0053716547463653</v>
      </c>
      <c r="N350" s="12">
        <f t="shared" si="47"/>
        <v>-0.0155038759689923</v>
      </c>
    </row>
    <row r="351" spans="1:14">
      <c r="A351" s="5">
        <v>41032</v>
      </c>
      <c r="B351" s="6">
        <v>1536.88</v>
      </c>
      <c r="C351" s="6">
        <f t="shared" si="40"/>
        <v>86.9030251625671</v>
      </c>
      <c r="D351" s="6">
        <v>660.1</v>
      </c>
      <c r="E351" s="6">
        <f t="shared" si="41"/>
        <v>83.1360201511335</v>
      </c>
      <c r="F351" s="6">
        <v>1635.98</v>
      </c>
      <c r="G351" s="6">
        <f t="shared" si="42"/>
        <v>115.633305060786</v>
      </c>
      <c r="H351" s="6">
        <v>3.76</v>
      </c>
      <c r="I351" s="10">
        <f t="shared" si="43"/>
        <v>85.8447488584475</v>
      </c>
      <c r="K351" s="12">
        <f t="shared" si="44"/>
        <v>-0.0162393983037285</v>
      </c>
      <c r="L351" s="12">
        <f t="shared" si="45"/>
        <v>-0.00885885885885883</v>
      </c>
      <c r="M351" s="12">
        <f t="shared" si="46"/>
        <v>-0.0105957060780163</v>
      </c>
      <c r="N351" s="12">
        <f t="shared" si="47"/>
        <v>-0.0131233595800526</v>
      </c>
    </row>
    <row r="352" spans="1:14">
      <c r="A352" s="5">
        <v>41033</v>
      </c>
      <c r="B352" s="6">
        <v>1527.13</v>
      </c>
      <c r="C352" s="6">
        <f t="shared" si="40"/>
        <v>86.3517104891151</v>
      </c>
      <c r="D352" s="6">
        <v>650.75</v>
      </c>
      <c r="E352" s="6">
        <f t="shared" si="41"/>
        <v>81.9584382871537</v>
      </c>
      <c r="F352" s="6">
        <v>1642.22</v>
      </c>
      <c r="G352" s="6">
        <f t="shared" si="42"/>
        <v>116.074356799548</v>
      </c>
      <c r="H352" s="6">
        <v>3.74</v>
      </c>
      <c r="I352" s="10">
        <f t="shared" si="43"/>
        <v>85.3881278538813</v>
      </c>
      <c r="K352" s="12">
        <f t="shared" si="44"/>
        <v>-0.00634402165426058</v>
      </c>
      <c r="L352" s="12">
        <f t="shared" si="45"/>
        <v>-0.0141645205271929</v>
      </c>
      <c r="M352" s="12">
        <f t="shared" si="46"/>
        <v>0.00381422755779411</v>
      </c>
      <c r="N352" s="12">
        <f t="shared" si="47"/>
        <v>-0.0053191489361701</v>
      </c>
    </row>
    <row r="353" spans="1:14">
      <c r="A353" s="5">
        <v>41036</v>
      </c>
      <c r="B353" s="6">
        <v>1528.88</v>
      </c>
      <c r="C353" s="6">
        <f t="shared" si="40"/>
        <v>86.4506644048629</v>
      </c>
      <c r="D353" s="6">
        <v>647.25</v>
      </c>
      <c r="E353" s="6">
        <f t="shared" si="41"/>
        <v>81.5176322418136</v>
      </c>
      <c r="F353" s="6">
        <v>1638.55</v>
      </c>
      <c r="G353" s="6">
        <f t="shared" si="42"/>
        <v>115.814956177552</v>
      </c>
      <c r="H353" s="6">
        <v>3.74</v>
      </c>
      <c r="I353" s="10">
        <f t="shared" si="43"/>
        <v>85.3881278538813</v>
      </c>
      <c r="K353" s="12">
        <f t="shared" si="44"/>
        <v>0.0011459404241944</v>
      </c>
      <c r="L353" s="12">
        <f t="shared" si="45"/>
        <v>-0.00537840952746831</v>
      </c>
      <c r="M353" s="12">
        <f t="shared" si="46"/>
        <v>-0.00223477974936371</v>
      </c>
      <c r="N353" s="12">
        <f t="shared" si="47"/>
        <v>0</v>
      </c>
    </row>
    <row r="354" spans="1:14">
      <c r="A354" s="5">
        <v>41037</v>
      </c>
      <c r="B354" s="6">
        <v>1511.25</v>
      </c>
      <c r="C354" s="6">
        <f t="shared" si="40"/>
        <v>85.4537743850721</v>
      </c>
      <c r="D354" s="6">
        <v>622.63</v>
      </c>
      <c r="E354" s="6">
        <f t="shared" si="41"/>
        <v>78.4168765743073</v>
      </c>
      <c r="F354" s="6">
        <v>1605.47</v>
      </c>
      <c r="G354" s="6">
        <f t="shared" si="42"/>
        <v>113.476816511168</v>
      </c>
      <c r="H354" s="6">
        <v>3.72</v>
      </c>
      <c r="I354" s="10">
        <f t="shared" si="43"/>
        <v>84.9315068493151</v>
      </c>
      <c r="K354" s="12">
        <f t="shared" si="44"/>
        <v>-0.011531317042541</v>
      </c>
      <c r="L354" s="12">
        <f t="shared" si="45"/>
        <v>-0.0380378524526844</v>
      </c>
      <c r="M354" s="12">
        <f t="shared" si="46"/>
        <v>-0.0201885813676726</v>
      </c>
      <c r="N354" s="12">
        <f t="shared" si="47"/>
        <v>-0.0053475935828877</v>
      </c>
    </row>
    <row r="355" spans="1:14">
      <c r="A355" s="5">
        <v>41038</v>
      </c>
      <c r="B355" s="6">
        <v>1500</v>
      </c>
      <c r="C355" s="6">
        <f t="shared" si="40"/>
        <v>84.8176420695505</v>
      </c>
      <c r="D355" s="6">
        <v>613.75</v>
      </c>
      <c r="E355" s="6">
        <f t="shared" si="41"/>
        <v>77.2984886649874</v>
      </c>
      <c r="F355" s="6">
        <v>1589.57</v>
      </c>
      <c r="G355" s="6">
        <f t="shared" si="42"/>
        <v>112.352982753746</v>
      </c>
      <c r="H355" s="6">
        <v>3.7</v>
      </c>
      <c r="I355" s="10">
        <f t="shared" si="43"/>
        <v>84.4748858447489</v>
      </c>
      <c r="K355" s="12">
        <f t="shared" si="44"/>
        <v>-0.00744416873449132</v>
      </c>
      <c r="L355" s="12">
        <f t="shared" si="45"/>
        <v>-0.0142620818142396</v>
      </c>
      <c r="M355" s="12">
        <f t="shared" si="46"/>
        <v>-0.00990364192417179</v>
      </c>
      <c r="N355" s="12">
        <f t="shared" si="47"/>
        <v>-0.00537634408602151</v>
      </c>
    </row>
    <row r="356" spans="1:14">
      <c r="A356" s="5">
        <v>41039</v>
      </c>
      <c r="B356" s="6">
        <v>1487.88</v>
      </c>
      <c r="C356" s="6">
        <f t="shared" si="40"/>
        <v>84.1323155216285</v>
      </c>
      <c r="D356" s="6">
        <v>615.75</v>
      </c>
      <c r="E356" s="6">
        <f t="shared" si="41"/>
        <v>77.5503778337531</v>
      </c>
      <c r="F356" s="6">
        <v>1594.02</v>
      </c>
      <c r="G356" s="6">
        <f t="shared" si="42"/>
        <v>112.667514843087</v>
      </c>
      <c r="H356" s="6">
        <v>3.72</v>
      </c>
      <c r="I356" s="10">
        <f t="shared" si="43"/>
        <v>84.9315068493151</v>
      </c>
      <c r="K356" s="12">
        <f t="shared" si="44"/>
        <v>-0.00807999999999993</v>
      </c>
      <c r="L356" s="12">
        <f t="shared" si="45"/>
        <v>0.00325865580448065</v>
      </c>
      <c r="M356" s="12">
        <f t="shared" si="46"/>
        <v>0.00279949923564237</v>
      </c>
      <c r="N356" s="12">
        <f t="shared" si="47"/>
        <v>0.00540540540540541</v>
      </c>
    </row>
    <row r="357" spans="1:14">
      <c r="A357" s="5">
        <v>41040</v>
      </c>
      <c r="B357" s="6">
        <v>1464.5</v>
      </c>
      <c r="C357" s="6">
        <f t="shared" si="40"/>
        <v>82.8102912072378</v>
      </c>
      <c r="D357" s="6">
        <v>602.75</v>
      </c>
      <c r="E357" s="6">
        <f t="shared" si="41"/>
        <v>75.9130982367758</v>
      </c>
      <c r="F357" s="6">
        <v>1579.4</v>
      </c>
      <c r="G357" s="6">
        <f t="shared" si="42"/>
        <v>111.634153237207</v>
      </c>
      <c r="H357" s="6">
        <v>3.68</v>
      </c>
      <c r="I357" s="10">
        <f t="shared" si="43"/>
        <v>84.0182648401827</v>
      </c>
      <c r="K357" s="12">
        <f t="shared" si="44"/>
        <v>-0.0157136328198511</v>
      </c>
      <c r="L357" s="12">
        <f t="shared" si="45"/>
        <v>-0.0211124644742184</v>
      </c>
      <c r="M357" s="12">
        <f t="shared" si="46"/>
        <v>-0.00917177952597828</v>
      </c>
      <c r="N357" s="12">
        <f t="shared" si="47"/>
        <v>-0.010752688172043</v>
      </c>
    </row>
    <row r="358" spans="1:14">
      <c r="A358" s="5">
        <v>41043</v>
      </c>
      <c r="B358" s="6">
        <v>1438.5</v>
      </c>
      <c r="C358" s="6">
        <f t="shared" si="40"/>
        <v>81.3401187446989</v>
      </c>
      <c r="D358" s="6">
        <v>589.1</v>
      </c>
      <c r="E358" s="6">
        <f t="shared" si="41"/>
        <v>74.1939546599496</v>
      </c>
      <c r="F358" s="6">
        <v>1556.72</v>
      </c>
      <c r="G358" s="6">
        <f t="shared" si="42"/>
        <v>110.031099802092</v>
      </c>
      <c r="H358" s="6">
        <v>3.58</v>
      </c>
      <c r="I358" s="10">
        <f t="shared" si="43"/>
        <v>81.7351598173516</v>
      </c>
      <c r="K358" s="12">
        <f t="shared" si="44"/>
        <v>-0.0177534994878798</v>
      </c>
      <c r="L358" s="12">
        <f t="shared" si="45"/>
        <v>-0.0226462048942347</v>
      </c>
      <c r="M358" s="12">
        <f t="shared" si="46"/>
        <v>-0.0143598835000634</v>
      </c>
      <c r="N358" s="12">
        <f t="shared" si="47"/>
        <v>-0.0271739130434783</v>
      </c>
    </row>
    <row r="359" spans="1:14">
      <c r="A359" s="5">
        <v>41044</v>
      </c>
      <c r="B359" s="6">
        <v>1433.38</v>
      </c>
      <c r="C359" s="6">
        <f t="shared" si="40"/>
        <v>81.0506078597682</v>
      </c>
      <c r="D359" s="6">
        <v>594.86</v>
      </c>
      <c r="E359" s="6">
        <f t="shared" si="41"/>
        <v>74.919395465995</v>
      </c>
      <c r="F359" s="6">
        <v>1544.21</v>
      </c>
      <c r="G359" s="6">
        <f t="shared" si="42"/>
        <v>109.146875883517</v>
      </c>
      <c r="H359" s="6">
        <v>3.54</v>
      </c>
      <c r="I359" s="10">
        <f t="shared" si="43"/>
        <v>80.8219178082192</v>
      </c>
      <c r="K359" s="12">
        <f t="shared" si="44"/>
        <v>-0.00355926312130684</v>
      </c>
      <c r="L359" s="12">
        <f t="shared" si="45"/>
        <v>0.00977762688847393</v>
      </c>
      <c r="M359" s="12">
        <f t="shared" si="46"/>
        <v>-0.00803612724189321</v>
      </c>
      <c r="N359" s="12">
        <f t="shared" si="47"/>
        <v>-0.0111731843575419</v>
      </c>
    </row>
    <row r="360" spans="1:14">
      <c r="A360" s="5">
        <v>41045</v>
      </c>
      <c r="B360" s="6">
        <v>1431.38</v>
      </c>
      <c r="C360" s="6">
        <f t="shared" si="40"/>
        <v>80.9375176703421</v>
      </c>
      <c r="D360" s="6">
        <v>593</v>
      </c>
      <c r="E360" s="6">
        <f t="shared" si="41"/>
        <v>74.6851385390428</v>
      </c>
      <c r="F360" s="6">
        <v>1539.57</v>
      </c>
      <c r="G360" s="6">
        <f t="shared" si="42"/>
        <v>108.818914334182</v>
      </c>
      <c r="H360" s="6">
        <v>3.49</v>
      </c>
      <c r="I360" s="10">
        <f t="shared" si="43"/>
        <v>79.6803652968037</v>
      </c>
      <c r="K360" s="12">
        <f t="shared" si="44"/>
        <v>-0.00139530340872623</v>
      </c>
      <c r="L360" s="12">
        <f t="shared" si="45"/>
        <v>-0.00312678613455269</v>
      </c>
      <c r="M360" s="12">
        <f t="shared" si="46"/>
        <v>-0.00300477266693008</v>
      </c>
      <c r="N360" s="12">
        <f t="shared" si="47"/>
        <v>-0.0141242937853107</v>
      </c>
    </row>
    <row r="361" spans="1:14">
      <c r="A361" s="5">
        <v>41046</v>
      </c>
      <c r="B361" s="6">
        <v>1452.75</v>
      </c>
      <c r="C361" s="6">
        <f t="shared" si="40"/>
        <v>82.1458863443596</v>
      </c>
      <c r="D361" s="6">
        <v>603.5</v>
      </c>
      <c r="E361" s="6">
        <f t="shared" si="41"/>
        <v>76.007556675063</v>
      </c>
      <c r="F361" s="6">
        <v>1574.27</v>
      </c>
      <c r="G361" s="6">
        <f t="shared" si="42"/>
        <v>111.271557817359</v>
      </c>
      <c r="H361" s="6">
        <v>3.49</v>
      </c>
      <c r="I361" s="10">
        <f t="shared" si="43"/>
        <v>79.6803652968037</v>
      </c>
      <c r="K361" s="12">
        <f t="shared" si="44"/>
        <v>0.0149296483114197</v>
      </c>
      <c r="L361" s="12">
        <f t="shared" si="45"/>
        <v>0.0177065767284992</v>
      </c>
      <c r="M361" s="12">
        <f t="shared" si="46"/>
        <v>0.0225387608228272</v>
      </c>
      <c r="N361" s="12">
        <f t="shared" si="47"/>
        <v>0</v>
      </c>
    </row>
    <row r="362" spans="1:14">
      <c r="A362" s="5">
        <v>41047</v>
      </c>
      <c r="B362" s="6">
        <v>1455.5</v>
      </c>
      <c r="C362" s="6">
        <f t="shared" si="40"/>
        <v>82.3013853548205</v>
      </c>
      <c r="D362" s="6">
        <v>603.5</v>
      </c>
      <c r="E362" s="6">
        <f t="shared" si="41"/>
        <v>76.007556675063</v>
      </c>
      <c r="F362" s="6">
        <v>1592.99</v>
      </c>
      <c r="G362" s="6">
        <f t="shared" si="42"/>
        <v>112.594713033644</v>
      </c>
      <c r="H362" s="6">
        <v>3.49</v>
      </c>
      <c r="I362" s="10">
        <f t="shared" si="43"/>
        <v>79.6803652968037</v>
      </c>
      <c r="K362" s="12">
        <f t="shared" si="44"/>
        <v>0.00189296162450525</v>
      </c>
      <c r="L362" s="12">
        <f t="shared" si="45"/>
        <v>0</v>
      </c>
      <c r="M362" s="12">
        <f t="shared" si="46"/>
        <v>0.011891225774486</v>
      </c>
      <c r="N362" s="12">
        <f t="shared" si="47"/>
        <v>0</v>
      </c>
    </row>
    <row r="363" spans="1:14">
      <c r="A363" s="5">
        <v>41050</v>
      </c>
      <c r="B363" s="6">
        <v>1467.13</v>
      </c>
      <c r="C363" s="6">
        <f t="shared" si="40"/>
        <v>82.9590048063331</v>
      </c>
      <c r="D363" s="6">
        <v>614.5</v>
      </c>
      <c r="E363" s="6">
        <f t="shared" si="41"/>
        <v>77.3929471032746</v>
      </c>
      <c r="F363" s="6">
        <v>1593.07</v>
      </c>
      <c r="G363" s="6">
        <f t="shared" si="42"/>
        <v>112.600367543116</v>
      </c>
      <c r="H363" s="6">
        <v>3.53</v>
      </c>
      <c r="I363" s="10">
        <f t="shared" si="43"/>
        <v>80.5936073059361</v>
      </c>
      <c r="K363" s="12">
        <f t="shared" si="44"/>
        <v>0.0079903813122639</v>
      </c>
      <c r="L363" s="12">
        <f t="shared" si="45"/>
        <v>0.0182270091135046</v>
      </c>
      <c r="M363" s="12">
        <f t="shared" si="46"/>
        <v>5.02200264910183e-5</v>
      </c>
      <c r="N363" s="12">
        <f t="shared" si="47"/>
        <v>0.0114613180515758</v>
      </c>
    </row>
    <row r="364" spans="1:14">
      <c r="A364" s="5">
        <v>41051</v>
      </c>
      <c r="B364" s="6">
        <v>1444.75</v>
      </c>
      <c r="C364" s="6">
        <f t="shared" si="40"/>
        <v>81.6935255866554</v>
      </c>
      <c r="D364" s="6">
        <v>611.38</v>
      </c>
      <c r="E364" s="6">
        <f t="shared" si="41"/>
        <v>77</v>
      </c>
      <c r="F364" s="6">
        <v>1568.5</v>
      </c>
      <c r="G364" s="6">
        <f t="shared" si="42"/>
        <v>110.863726321742</v>
      </c>
      <c r="H364" s="6">
        <v>3.53</v>
      </c>
      <c r="I364" s="10">
        <f t="shared" si="43"/>
        <v>80.5936073059361</v>
      </c>
      <c r="K364" s="12">
        <f t="shared" si="44"/>
        <v>-0.0152542719459081</v>
      </c>
      <c r="L364" s="12">
        <f t="shared" si="45"/>
        <v>-0.0050772986167616</v>
      </c>
      <c r="M364" s="12">
        <f t="shared" si="46"/>
        <v>-0.0154230510900337</v>
      </c>
      <c r="N364" s="12">
        <f t="shared" si="47"/>
        <v>0</v>
      </c>
    </row>
    <row r="365" spans="1:14">
      <c r="A365" s="5">
        <v>41052</v>
      </c>
      <c r="B365" s="6">
        <v>1425</v>
      </c>
      <c r="C365" s="6">
        <f t="shared" si="40"/>
        <v>80.5767599660729</v>
      </c>
      <c r="D365" s="6">
        <v>592.77</v>
      </c>
      <c r="E365" s="6">
        <f t="shared" si="41"/>
        <v>74.6561712846348</v>
      </c>
      <c r="F365" s="6">
        <v>1561.45</v>
      </c>
      <c r="G365" s="6">
        <f t="shared" si="42"/>
        <v>110.365422674583</v>
      </c>
      <c r="H365" s="6">
        <v>3.44</v>
      </c>
      <c r="I365" s="10">
        <f t="shared" si="43"/>
        <v>78.5388127853881</v>
      </c>
      <c r="K365" s="12">
        <f t="shared" si="44"/>
        <v>-0.0136701851531407</v>
      </c>
      <c r="L365" s="12">
        <f t="shared" si="45"/>
        <v>-0.0304393339657824</v>
      </c>
      <c r="M365" s="12">
        <f t="shared" si="46"/>
        <v>-0.00449474019764103</v>
      </c>
      <c r="N365" s="12">
        <f t="shared" si="47"/>
        <v>-0.0254957507082153</v>
      </c>
    </row>
    <row r="366" spans="1:14">
      <c r="A366" s="5">
        <v>41053</v>
      </c>
      <c r="B366" s="6">
        <v>1420</v>
      </c>
      <c r="C366" s="6">
        <f t="shared" si="40"/>
        <v>80.2940344925078</v>
      </c>
      <c r="D366" s="6">
        <v>586.48</v>
      </c>
      <c r="E366" s="6">
        <f t="shared" si="41"/>
        <v>73.8639798488665</v>
      </c>
      <c r="F366" s="6">
        <v>1559.25</v>
      </c>
      <c r="G366" s="6">
        <f t="shared" si="42"/>
        <v>110.209923664122</v>
      </c>
      <c r="H366" s="6">
        <v>3.47</v>
      </c>
      <c r="I366" s="10">
        <f t="shared" si="43"/>
        <v>79.2237442922375</v>
      </c>
      <c r="K366" s="12">
        <f t="shared" si="44"/>
        <v>-0.00350877192982456</v>
      </c>
      <c r="L366" s="12">
        <f t="shared" si="45"/>
        <v>-0.0106111982725171</v>
      </c>
      <c r="M366" s="12">
        <f t="shared" si="46"/>
        <v>-0.00140894681225787</v>
      </c>
      <c r="N366" s="12">
        <f t="shared" si="47"/>
        <v>0.00872093023255821</v>
      </c>
    </row>
    <row r="367" spans="1:14">
      <c r="A367" s="5">
        <v>41054</v>
      </c>
      <c r="B367" s="6">
        <v>1431</v>
      </c>
      <c r="C367" s="6">
        <f t="shared" si="40"/>
        <v>80.9160305343512</v>
      </c>
      <c r="D367" s="6">
        <v>589.96</v>
      </c>
      <c r="E367" s="6">
        <f t="shared" si="41"/>
        <v>74.3022670025189</v>
      </c>
      <c r="F367" s="6">
        <v>1573.03</v>
      </c>
      <c r="G367" s="6">
        <f t="shared" si="42"/>
        <v>111.183912920554</v>
      </c>
      <c r="H367" s="6">
        <v>3.48</v>
      </c>
      <c r="I367" s="10">
        <f t="shared" si="43"/>
        <v>79.4520547945205</v>
      </c>
      <c r="K367" s="12">
        <f t="shared" si="44"/>
        <v>0.00774647887323944</v>
      </c>
      <c r="L367" s="12">
        <f t="shared" si="45"/>
        <v>0.00593370617923888</v>
      </c>
      <c r="M367" s="12">
        <f t="shared" si="46"/>
        <v>0.00883758217091549</v>
      </c>
      <c r="N367" s="12">
        <f t="shared" si="47"/>
        <v>0.0028818443804034</v>
      </c>
    </row>
    <row r="368" spans="1:14">
      <c r="A368" s="5">
        <v>41057</v>
      </c>
      <c r="B368" s="6">
        <v>1439.5</v>
      </c>
      <c r="C368" s="6">
        <f t="shared" si="40"/>
        <v>81.3966638394119</v>
      </c>
      <c r="D368" s="6">
        <v>605.32</v>
      </c>
      <c r="E368" s="6">
        <f t="shared" si="41"/>
        <v>76.2367758186398</v>
      </c>
      <c r="F368" s="6">
        <v>1573.4</v>
      </c>
      <c r="G368" s="6">
        <f t="shared" si="42"/>
        <v>111.210065026859</v>
      </c>
      <c r="H368" s="6">
        <v>3.5</v>
      </c>
      <c r="I368" s="10">
        <f t="shared" si="43"/>
        <v>79.9086757990868</v>
      </c>
      <c r="K368" s="12">
        <f t="shared" si="44"/>
        <v>0.00593990216631726</v>
      </c>
      <c r="L368" s="12">
        <f t="shared" si="45"/>
        <v>0.0260356634348092</v>
      </c>
      <c r="M368" s="12">
        <f t="shared" si="46"/>
        <v>0.000235214840149341</v>
      </c>
      <c r="N368" s="12">
        <f t="shared" si="47"/>
        <v>0.00574712643678161</v>
      </c>
    </row>
    <row r="369" spans="1:14">
      <c r="A369" s="5">
        <v>41058</v>
      </c>
      <c r="B369" s="6">
        <v>1430</v>
      </c>
      <c r="C369" s="6">
        <f t="shared" si="40"/>
        <v>80.8594854396381</v>
      </c>
      <c r="D369" s="6">
        <v>604.62</v>
      </c>
      <c r="E369" s="6">
        <f t="shared" si="41"/>
        <v>76.1486146095718</v>
      </c>
      <c r="F369" s="6">
        <v>1555.15</v>
      </c>
      <c r="G369" s="6">
        <f t="shared" si="42"/>
        <v>109.920130053718</v>
      </c>
      <c r="H369" s="6">
        <v>3.48</v>
      </c>
      <c r="I369" s="10">
        <f t="shared" si="43"/>
        <v>79.4520547945205</v>
      </c>
      <c r="K369" s="12">
        <f t="shared" si="44"/>
        <v>-0.00659951372004168</v>
      </c>
      <c r="L369" s="12">
        <f t="shared" si="45"/>
        <v>-0.00115641313685331</v>
      </c>
      <c r="M369" s="12">
        <f t="shared" si="46"/>
        <v>-0.011599084784543</v>
      </c>
      <c r="N369" s="12">
        <f t="shared" si="47"/>
        <v>-0.00571428571428572</v>
      </c>
    </row>
    <row r="370" spans="1:14">
      <c r="A370" s="5">
        <v>41059</v>
      </c>
      <c r="B370" s="6">
        <v>1400.5</v>
      </c>
      <c r="C370" s="6">
        <f t="shared" si="40"/>
        <v>79.1914051456036</v>
      </c>
      <c r="D370" s="6">
        <v>611.75</v>
      </c>
      <c r="E370" s="6">
        <f t="shared" si="41"/>
        <v>77.0465994962217</v>
      </c>
      <c r="F370" s="6">
        <v>1563.38</v>
      </c>
      <c r="G370" s="6">
        <f t="shared" si="42"/>
        <v>110.501837715578</v>
      </c>
      <c r="H370" s="6">
        <v>3.39</v>
      </c>
      <c r="I370" s="10">
        <f t="shared" si="43"/>
        <v>77.3972602739726</v>
      </c>
      <c r="K370" s="12">
        <f t="shared" si="44"/>
        <v>-0.0206293706293706</v>
      </c>
      <c r="L370" s="12">
        <f t="shared" si="45"/>
        <v>0.0117925308458205</v>
      </c>
      <c r="M370" s="12">
        <f t="shared" si="46"/>
        <v>0.00529209401022411</v>
      </c>
      <c r="N370" s="12">
        <f t="shared" si="47"/>
        <v>-0.0258620689655172</v>
      </c>
    </row>
    <row r="371" spans="1:14">
      <c r="A371" s="5">
        <v>41060</v>
      </c>
      <c r="B371" s="6">
        <v>1415.5</v>
      </c>
      <c r="C371" s="6">
        <f t="shared" si="40"/>
        <v>80.0395815662991</v>
      </c>
      <c r="D371" s="6">
        <v>612.25</v>
      </c>
      <c r="E371" s="6">
        <f t="shared" si="41"/>
        <v>77.1095717884131</v>
      </c>
      <c r="F371" s="6">
        <v>1560.43</v>
      </c>
      <c r="G371" s="6">
        <f t="shared" si="42"/>
        <v>110.293327678824</v>
      </c>
      <c r="H371" s="6">
        <v>3.37</v>
      </c>
      <c r="I371" s="10">
        <f t="shared" si="43"/>
        <v>76.9406392694064</v>
      </c>
      <c r="K371" s="12">
        <f t="shared" si="44"/>
        <v>0.0107104605498036</v>
      </c>
      <c r="L371" s="12">
        <f t="shared" si="45"/>
        <v>0.00081732733959951</v>
      </c>
      <c r="M371" s="12">
        <f t="shared" si="46"/>
        <v>-0.00188693727692566</v>
      </c>
      <c r="N371" s="12">
        <f t="shared" si="47"/>
        <v>-0.00589970501474927</v>
      </c>
    </row>
    <row r="372" spans="1:14">
      <c r="A372" s="5">
        <v>41061</v>
      </c>
      <c r="B372" s="6">
        <v>1445</v>
      </c>
      <c r="C372" s="6">
        <f t="shared" si="40"/>
        <v>81.7076618603336</v>
      </c>
      <c r="D372" s="6">
        <v>613.25</v>
      </c>
      <c r="E372" s="6">
        <f t="shared" si="41"/>
        <v>77.235516372796</v>
      </c>
      <c r="F372" s="6">
        <v>1624.1</v>
      </c>
      <c r="G372" s="6">
        <f t="shared" si="42"/>
        <v>114.793610404297</v>
      </c>
      <c r="H372" s="6">
        <v>3.34</v>
      </c>
      <c r="I372" s="10">
        <f t="shared" si="43"/>
        <v>76.2557077625571</v>
      </c>
      <c r="K372" s="12">
        <f t="shared" si="44"/>
        <v>0.020840692334864</v>
      </c>
      <c r="L372" s="12">
        <f t="shared" si="45"/>
        <v>0.00163331972233565</v>
      </c>
      <c r="M372" s="12">
        <f t="shared" si="46"/>
        <v>0.0408028556231294</v>
      </c>
      <c r="N372" s="12">
        <f t="shared" si="47"/>
        <v>-0.00890207715133538</v>
      </c>
    </row>
    <row r="373" spans="1:14">
      <c r="A373" s="5">
        <v>41064</v>
      </c>
      <c r="B373" s="6">
        <v>1429.88</v>
      </c>
      <c r="C373" s="6">
        <f t="shared" si="40"/>
        <v>80.8527000282726</v>
      </c>
      <c r="D373" s="6">
        <v>612.41</v>
      </c>
      <c r="E373" s="6">
        <f t="shared" si="41"/>
        <v>77.1297229219144</v>
      </c>
      <c r="F373" s="6">
        <v>1618.85</v>
      </c>
      <c r="G373" s="6">
        <f t="shared" si="42"/>
        <v>114.422533220243</v>
      </c>
      <c r="H373" s="6">
        <v>3.34</v>
      </c>
      <c r="I373" s="10">
        <f t="shared" si="43"/>
        <v>76.2557077625571</v>
      </c>
      <c r="K373" s="12">
        <f t="shared" si="44"/>
        <v>-0.0104636678200691</v>
      </c>
      <c r="L373" s="12">
        <f t="shared" si="45"/>
        <v>-0.00136975132490833</v>
      </c>
      <c r="M373" s="12">
        <f t="shared" si="46"/>
        <v>-0.00323255957145496</v>
      </c>
      <c r="N373" s="12">
        <f t="shared" si="47"/>
        <v>0</v>
      </c>
    </row>
    <row r="374" spans="1:14">
      <c r="A374" s="5">
        <v>41065</v>
      </c>
      <c r="B374" s="6">
        <v>1436.88</v>
      </c>
      <c r="C374" s="6">
        <f t="shared" si="40"/>
        <v>81.2485156912638</v>
      </c>
      <c r="D374" s="6">
        <v>623.81</v>
      </c>
      <c r="E374" s="6">
        <f t="shared" si="41"/>
        <v>78.5654911838791</v>
      </c>
      <c r="F374" s="6">
        <v>1617.05</v>
      </c>
      <c r="G374" s="6">
        <f t="shared" si="42"/>
        <v>114.295306757139</v>
      </c>
      <c r="H374" s="6">
        <v>3.34</v>
      </c>
      <c r="I374" s="10">
        <f t="shared" si="43"/>
        <v>76.2557077625571</v>
      </c>
      <c r="K374" s="12">
        <f t="shared" si="44"/>
        <v>0.00489551570761183</v>
      </c>
      <c r="L374" s="12">
        <f t="shared" si="45"/>
        <v>0.0186149801603501</v>
      </c>
      <c r="M374" s="12">
        <f t="shared" si="46"/>
        <v>-0.00111190042313986</v>
      </c>
      <c r="N374" s="12">
        <f t="shared" si="47"/>
        <v>0</v>
      </c>
    </row>
    <row r="375" spans="1:14">
      <c r="A375" s="5">
        <v>41066</v>
      </c>
      <c r="B375" s="6">
        <v>1463.25</v>
      </c>
      <c r="C375" s="6">
        <f t="shared" si="40"/>
        <v>82.7396098388465</v>
      </c>
      <c r="D375" s="6">
        <v>627.13</v>
      </c>
      <c r="E375" s="6">
        <f t="shared" si="41"/>
        <v>78.9836272040302</v>
      </c>
      <c r="F375" s="6">
        <v>1619.3</v>
      </c>
      <c r="G375" s="6">
        <f t="shared" si="42"/>
        <v>114.454339836019</v>
      </c>
      <c r="H375" s="6">
        <v>3.36</v>
      </c>
      <c r="I375" s="10">
        <f t="shared" si="43"/>
        <v>76.7123287671233</v>
      </c>
      <c r="K375" s="12">
        <f t="shared" si="44"/>
        <v>0.0183522632370135</v>
      </c>
      <c r="L375" s="12">
        <f t="shared" si="45"/>
        <v>0.00532213334188303</v>
      </c>
      <c r="M375" s="12">
        <f t="shared" si="46"/>
        <v>0.00139142265236078</v>
      </c>
      <c r="N375" s="12">
        <f t="shared" si="47"/>
        <v>0.00598802395209581</v>
      </c>
    </row>
    <row r="376" spans="1:14">
      <c r="A376" s="5">
        <v>41067</v>
      </c>
      <c r="B376" s="6">
        <v>1441.13</v>
      </c>
      <c r="C376" s="6">
        <f t="shared" si="40"/>
        <v>81.4888323437942</v>
      </c>
      <c r="D376" s="6">
        <v>621.98</v>
      </c>
      <c r="E376" s="6">
        <f t="shared" si="41"/>
        <v>78.3350125944584</v>
      </c>
      <c r="F376" s="6">
        <v>1589.4</v>
      </c>
      <c r="G376" s="6">
        <f t="shared" si="42"/>
        <v>112.34096692112</v>
      </c>
      <c r="H376" s="6">
        <v>3.4</v>
      </c>
      <c r="I376" s="10">
        <f t="shared" si="43"/>
        <v>77.6255707762557</v>
      </c>
      <c r="K376" s="12">
        <f t="shared" si="44"/>
        <v>-0.0151170339996582</v>
      </c>
      <c r="L376" s="12">
        <f t="shared" si="45"/>
        <v>-0.00821201345813464</v>
      </c>
      <c r="M376" s="12">
        <f t="shared" si="46"/>
        <v>-0.0184647687272277</v>
      </c>
      <c r="N376" s="12">
        <f t="shared" si="47"/>
        <v>0.0119047619047619</v>
      </c>
    </row>
    <row r="377" spans="1:14">
      <c r="A377" s="5">
        <v>41068</v>
      </c>
      <c r="B377" s="6">
        <v>1433</v>
      </c>
      <c r="C377" s="6">
        <f t="shared" si="40"/>
        <v>81.0291207237772</v>
      </c>
      <c r="D377" s="6">
        <v>613.85</v>
      </c>
      <c r="E377" s="6">
        <f t="shared" si="41"/>
        <v>77.3110831234257</v>
      </c>
      <c r="F377" s="6">
        <v>1593.45</v>
      </c>
      <c r="G377" s="6">
        <f t="shared" si="42"/>
        <v>112.627226463104</v>
      </c>
      <c r="H377" s="6">
        <v>3.3</v>
      </c>
      <c r="I377" s="10">
        <f t="shared" si="43"/>
        <v>75.3424657534247</v>
      </c>
      <c r="K377" s="12">
        <f t="shared" si="44"/>
        <v>-0.00564140639636959</v>
      </c>
      <c r="L377" s="12">
        <f t="shared" si="45"/>
        <v>-0.013071159844368</v>
      </c>
      <c r="M377" s="12">
        <f t="shared" si="46"/>
        <v>0.0025481313703284</v>
      </c>
      <c r="N377" s="12">
        <f t="shared" si="47"/>
        <v>-0.0294117647058824</v>
      </c>
    </row>
    <row r="378" spans="1:14">
      <c r="A378" s="5">
        <v>41071</v>
      </c>
      <c r="B378" s="6">
        <v>1444.13</v>
      </c>
      <c r="C378" s="6">
        <f t="shared" si="40"/>
        <v>81.6584676279333</v>
      </c>
      <c r="D378" s="6">
        <v>622.25</v>
      </c>
      <c r="E378" s="6">
        <f t="shared" si="41"/>
        <v>78.3690176322418</v>
      </c>
      <c r="F378" s="6">
        <v>1596.77</v>
      </c>
      <c r="G378" s="6">
        <f t="shared" si="42"/>
        <v>112.861888606163</v>
      </c>
      <c r="H378" s="6">
        <v>3.36</v>
      </c>
      <c r="I378" s="10">
        <f t="shared" si="43"/>
        <v>76.7123287671233</v>
      </c>
      <c r="K378" s="12">
        <f t="shared" si="44"/>
        <v>0.00776692254012569</v>
      </c>
      <c r="L378" s="12">
        <f t="shared" si="45"/>
        <v>0.0136841247861855</v>
      </c>
      <c r="M378" s="12">
        <f t="shared" si="46"/>
        <v>0.0020835294486805</v>
      </c>
      <c r="N378" s="12">
        <f t="shared" si="47"/>
        <v>0.0181818181818182</v>
      </c>
    </row>
    <row r="379" spans="1:14">
      <c r="A379" s="5">
        <v>41072</v>
      </c>
      <c r="B379" s="6">
        <v>1454.25</v>
      </c>
      <c r="C379" s="6">
        <f t="shared" si="40"/>
        <v>82.2307039864292</v>
      </c>
      <c r="D379" s="6">
        <v>625</v>
      </c>
      <c r="E379" s="6">
        <f t="shared" si="41"/>
        <v>78.7153652392947</v>
      </c>
      <c r="F379" s="6">
        <v>1609.8</v>
      </c>
      <c r="G379" s="6">
        <f t="shared" si="42"/>
        <v>113.782866836302</v>
      </c>
      <c r="H379" s="6">
        <v>3.35</v>
      </c>
      <c r="I379" s="10">
        <f t="shared" si="43"/>
        <v>76.4840182648402</v>
      </c>
      <c r="K379" s="12">
        <f t="shared" si="44"/>
        <v>0.0070076793640461</v>
      </c>
      <c r="L379" s="12">
        <f t="shared" si="45"/>
        <v>0.00441944556046605</v>
      </c>
      <c r="M379" s="12">
        <f t="shared" si="46"/>
        <v>0.00816022345109188</v>
      </c>
      <c r="N379" s="12">
        <f t="shared" si="47"/>
        <v>-0.00297619047619041</v>
      </c>
    </row>
    <row r="380" spans="1:14">
      <c r="A380" s="5">
        <v>41073</v>
      </c>
      <c r="B380" s="6">
        <v>1464.63</v>
      </c>
      <c r="C380" s="6">
        <f t="shared" si="40"/>
        <v>82.8176420695505</v>
      </c>
      <c r="D380" s="6">
        <v>618.25</v>
      </c>
      <c r="E380" s="6">
        <f t="shared" si="41"/>
        <v>77.8652392947103</v>
      </c>
      <c r="F380" s="6">
        <v>1617.05</v>
      </c>
      <c r="G380" s="6">
        <f t="shared" si="42"/>
        <v>114.295306757139</v>
      </c>
      <c r="H380" s="6">
        <v>3.35</v>
      </c>
      <c r="I380" s="10">
        <f t="shared" si="43"/>
        <v>76.4840182648402</v>
      </c>
      <c r="K380" s="12">
        <f t="shared" si="44"/>
        <v>0.00713769984528115</v>
      </c>
      <c r="L380" s="12">
        <f t="shared" si="45"/>
        <v>-0.0108</v>
      </c>
      <c r="M380" s="12">
        <f t="shared" si="46"/>
        <v>0.0045036650515592</v>
      </c>
      <c r="N380" s="12">
        <f t="shared" si="47"/>
        <v>0</v>
      </c>
    </row>
    <row r="381" spans="1:14">
      <c r="A381" s="5">
        <v>41074</v>
      </c>
      <c r="B381" s="6">
        <v>1494.88</v>
      </c>
      <c r="C381" s="6">
        <f t="shared" si="40"/>
        <v>84.5281311846197</v>
      </c>
      <c r="D381" s="6">
        <v>633.53</v>
      </c>
      <c r="E381" s="6">
        <f t="shared" si="41"/>
        <v>79.7896725440806</v>
      </c>
      <c r="F381" s="6">
        <v>1623.73</v>
      </c>
      <c r="G381" s="6">
        <f t="shared" si="42"/>
        <v>114.767458297993</v>
      </c>
      <c r="H381" s="6">
        <v>3.36</v>
      </c>
      <c r="I381" s="10">
        <f t="shared" si="43"/>
        <v>76.7123287671233</v>
      </c>
      <c r="K381" s="12">
        <f t="shared" si="44"/>
        <v>0.0206536804517182</v>
      </c>
      <c r="L381" s="12">
        <f t="shared" si="45"/>
        <v>0.0247149211484027</v>
      </c>
      <c r="M381" s="12">
        <f t="shared" si="46"/>
        <v>0.00413097925234227</v>
      </c>
      <c r="N381" s="12">
        <f t="shared" si="47"/>
        <v>0.00298507462686561</v>
      </c>
    </row>
    <row r="382" spans="1:14">
      <c r="A382" s="5">
        <v>41075</v>
      </c>
      <c r="B382" s="6">
        <v>1484.06</v>
      </c>
      <c r="C382" s="6">
        <f t="shared" si="40"/>
        <v>83.9163132598247</v>
      </c>
      <c r="D382" s="6">
        <v>627.5</v>
      </c>
      <c r="E382" s="6">
        <f t="shared" si="41"/>
        <v>79.0302267002519</v>
      </c>
      <c r="F382" s="6">
        <v>1627.1</v>
      </c>
      <c r="G382" s="6">
        <f t="shared" si="42"/>
        <v>115.005654509471</v>
      </c>
      <c r="H382" s="6">
        <v>3.4</v>
      </c>
      <c r="I382" s="10">
        <f t="shared" si="43"/>
        <v>77.6255707762557</v>
      </c>
      <c r="K382" s="12">
        <f t="shared" si="44"/>
        <v>-0.00723803917371305</v>
      </c>
      <c r="L382" s="12">
        <f t="shared" si="45"/>
        <v>-0.00951809701198045</v>
      </c>
      <c r="M382" s="12">
        <f t="shared" si="46"/>
        <v>0.00207546821207953</v>
      </c>
      <c r="N382" s="12">
        <f t="shared" si="47"/>
        <v>0.0119047619047619</v>
      </c>
    </row>
    <row r="383" spans="1:14">
      <c r="A383" s="5">
        <v>41078</v>
      </c>
      <c r="B383" s="6">
        <v>1483.75</v>
      </c>
      <c r="C383" s="6">
        <f t="shared" si="40"/>
        <v>83.8987842804637</v>
      </c>
      <c r="D383" s="6">
        <v>632.64</v>
      </c>
      <c r="E383" s="6">
        <f t="shared" si="41"/>
        <v>79.6775818639799</v>
      </c>
      <c r="F383" s="6">
        <v>1628.07</v>
      </c>
      <c r="G383" s="6">
        <f t="shared" si="42"/>
        <v>115.074215436811</v>
      </c>
      <c r="H383" s="6">
        <v>3.4</v>
      </c>
      <c r="I383" s="10">
        <f t="shared" si="43"/>
        <v>77.6255707762557</v>
      </c>
      <c r="K383" s="12">
        <f t="shared" si="44"/>
        <v>-0.000208886433163043</v>
      </c>
      <c r="L383" s="12">
        <f t="shared" si="45"/>
        <v>0.00819123505976093</v>
      </c>
      <c r="M383" s="12">
        <f t="shared" si="46"/>
        <v>0.000596152664249295</v>
      </c>
      <c r="N383" s="12">
        <f t="shared" si="47"/>
        <v>0</v>
      </c>
    </row>
    <row r="384" spans="1:14">
      <c r="A384" s="5">
        <v>41079</v>
      </c>
      <c r="B384" s="6">
        <v>1481.75</v>
      </c>
      <c r="C384" s="6">
        <f t="shared" si="40"/>
        <v>83.7856940910376</v>
      </c>
      <c r="D384" s="6">
        <v>629.4</v>
      </c>
      <c r="E384" s="6">
        <f t="shared" si="41"/>
        <v>79.2695214105793</v>
      </c>
      <c r="F384" s="6">
        <v>1618.52</v>
      </c>
      <c r="G384" s="6">
        <f t="shared" si="42"/>
        <v>114.399208368674</v>
      </c>
      <c r="H384" s="6">
        <v>3.45</v>
      </c>
      <c r="I384" s="10">
        <f t="shared" si="43"/>
        <v>78.7671232876712</v>
      </c>
      <c r="K384" s="12">
        <f t="shared" si="44"/>
        <v>-0.00134793597304128</v>
      </c>
      <c r="L384" s="12">
        <f t="shared" si="45"/>
        <v>-0.00512139605462824</v>
      </c>
      <c r="M384" s="12">
        <f t="shared" si="46"/>
        <v>-0.0058658411493363</v>
      </c>
      <c r="N384" s="12">
        <f t="shared" si="47"/>
        <v>0.0147058823529413</v>
      </c>
    </row>
    <row r="385" spans="1:14">
      <c r="A385" s="5">
        <v>41080</v>
      </c>
      <c r="B385" s="6">
        <v>1458.1</v>
      </c>
      <c r="C385" s="6">
        <f t="shared" si="40"/>
        <v>82.4484026010743</v>
      </c>
      <c r="D385" s="6">
        <v>619.6</v>
      </c>
      <c r="E385" s="6">
        <f t="shared" si="41"/>
        <v>78.0352644836272</v>
      </c>
      <c r="F385" s="6">
        <v>1607.48</v>
      </c>
      <c r="G385" s="6">
        <f t="shared" si="42"/>
        <v>113.618886061634</v>
      </c>
      <c r="H385" s="6">
        <v>3.42</v>
      </c>
      <c r="I385" s="10">
        <f t="shared" si="43"/>
        <v>78.0821917808219</v>
      </c>
      <c r="K385" s="12">
        <f t="shared" si="44"/>
        <v>-0.0159608570946517</v>
      </c>
      <c r="L385" s="12">
        <f t="shared" si="45"/>
        <v>-0.015570384493168</v>
      </c>
      <c r="M385" s="12">
        <f t="shared" si="46"/>
        <v>-0.0068210463880582</v>
      </c>
      <c r="N385" s="12">
        <f t="shared" si="47"/>
        <v>-0.00869565217391311</v>
      </c>
    </row>
    <row r="386" spans="1:14">
      <c r="A386" s="5">
        <v>41081</v>
      </c>
      <c r="B386" s="6">
        <v>1438.7</v>
      </c>
      <c r="C386" s="6">
        <f t="shared" si="40"/>
        <v>81.3514277636415</v>
      </c>
      <c r="D386" s="6">
        <v>608.7</v>
      </c>
      <c r="E386" s="6">
        <f t="shared" si="41"/>
        <v>76.6624685138539</v>
      </c>
      <c r="F386" s="6">
        <v>1566.28</v>
      </c>
      <c r="G386" s="6">
        <f t="shared" si="42"/>
        <v>110.706813683913</v>
      </c>
      <c r="H386" s="6">
        <v>3.33</v>
      </c>
      <c r="I386" s="10">
        <f t="shared" si="43"/>
        <v>76.027397260274</v>
      </c>
      <c r="K386" s="12">
        <f t="shared" si="44"/>
        <v>-0.0133049859406075</v>
      </c>
      <c r="L386" s="12">
        <f t="shared" si="45"/>
        <v>-0.0175919948353776</v>
      </c>
      <c r="M386" s="12">
        <f t="shared" si="46"/>
        <v>-0.025630178913579</v>
      </c>
      <c r="N386" s="12">
        <f t="shared" si="47"/>
        <v>-0.0263157894736842</v>
      </c>
    </row>
    <row r="387" spans="1:14">
      <c r="A387" s="5">
        <v>41082</v>
      </c>
      <c r="B387" s="6">
        <v>1436.68</v>
      </c>
      <c r="C387" s="6">
        <f t="shared" si="40"/>
        <v>81.2372066723212</v>
      </c>
      <c r="D387" s="6">
        <v>607.5</v>
      </c>
      <c r="E387" s="6">
        <f t="shared" si="41"/>
        <v>76.5113350125945</v>
      </c>
      <c r="F387" s="6">
        <v>1572.45</v>
      </c>
      <c r="G387" s="6">
        <f t="shared" si="42"/>
        <v>111.142917726887</v>
      </c>
      <c r="H387" s="6">
        <v>3.32</v>
      </c>
      <c r="I387" s="10">
        <f t="shared" si="43"/>
        <v>75.7990867579909</v>
      </c>
      <c r="K387" s="12">
        <f t="shared" si="44"/>
        <v>-0.00140404531869047</v>
      </c>
      <c r="L387" s="12">
        <f t="shared" si="45"/>
        <v>-0.00197141448989658</v>
      </c>
      <c r="M387" s="12">
        <f t="shared" si="46"/>
        <v>0.00393927011773123</v>
      </c>
      <c r="N387" s="12">
        <f t="shared" si="47"/>
        <v>-0.00300300300300307</v>
      </c>
    </row>
    <row r="388" spans="1:14">
      <c r="A388" s="5">
        <v>41085</v>
      </c>
      <c r="B388" s="6">
        <v>1443.6</v>
      </c>
      <c r="C388" s="6">
        <f t="shared" si="40"/>
        <v>81.6284987277354</v>
      </c>
      <c r="D388" s="6">
        <v>607.3</v>
      </c>
      <c r="E388" s="6">
        <f t="shared" si="41"/>
        <v>76.4861460957179</v>
      </c>
      <c r="F388" s="6">
        <v>1584.48</v>
      </c>
      <c r="G388" s="6">
        <f t="shared" si="42"/>
        <v>111.993214588634</v>
      </c>
      <c r="H388" s="6">
        <v>3.33</v>
      </c>
      <c r="I388" s="10">
        <f t="shared" si="43"/>
        <v>76.027397260274</v>
      </c>
      <c r="K388" s="12">
        <f t="shared" si="44"/>
        <v>0.00481666063423995</v>
      </c>
      <c r="L388" s="12">
        <f t="shared" si="45"/>
        <v>-0.00032921810699596</v>
      </c>
      <c r="M388" s="12">
        <f t="shared" si="46"/>
        <v>0.00765048173232851</v>
      </c>
      <c r="N388" s="12">
        <f t="shared" si="47"/>
        <v>0.00301204819277115</v>
      </c>
    </row>
    <row r="389" spans="1:14">
      <c r="A389" s="5">
        <v>41086</v>
      </c>
      <c r="B389" s="6">
        <v>1427.2</v>
      </c>
      <c r="C389" s="6">
        <f t="shared" ref="C389:C452" si="48">B389/1768.5*100</f>
        <v>80.7011591744416</v>
      </c>
      <c r="D389" s="6">
        <v>596.3</v>
      </c>
      <c r="E389" s="6">
        <f t="shared" ref="E389:E452" si="49">D389/794*100</f>
        <v>75.1007556675063</v>
      </c>
      <c r="F389" s="6">
        <v>1572.93</v>
      </c>
      <c r="G389" s="6">
        <f t="shared" ref="G389:G452" si="50">F389/1414.8*100</f>
        <v>111.176844783715</v>
      </c>
      <c r="H389" s="6">
        <v>3.34</v>
      </c>
      <c r="I389" s="10">
        <f t="shared" ref="I389:I452" si="51">H389/4.38*100</f>
        <v>76.2557077625571</v>
      </c>
      <c r="K389" s="12">
        <f t="shared" ref="K389:K452" si="52">(B389-B388)/B388</f>
        <v>-0.0113604876697145</v>
      </c>
      <c r="L389" s="12">
        <f t="shared" ref="L389:L452" si="53">(D389-D388)/D388</f>
        <v>-0.0181129589988474</v>
      </c>
      <c r="M389" s="12">
        <f t="shared" ref="M389:M452" si="54">(F389-F388)/F388</f>
        <v>-0.00728945774007874</v>
      </c>
      <c r="N389" s="12">
        <f t="shared" ref="N389:N452" si="55">(H389-H388)/H388</f>
        <v>0.00300300300300294</v>
      </c>
    </row>
    <row r="390" spans="1:14">
      <c r="A390" s="5">
        <v>41087</v>
      </c>
      <c r="B390" s="6">
        <v>1410.15</v>
      </c>
      <c r="C390" s="6">
        <f t="shared" si="48"/>
        <v>79.7370653095844</v>
      </c>
      <c r="D390" s="6">
        <v>577.33</v>
      </c>
      <c r="E390" s="6">
        <f t="shared" si="49"/>
        <v>72.7115869017632</v>
      </c>
      <c r="F390" s="6">
        <v>1574.2</v>
      </c>
      <c r="G390" s="6">
        <f t="shared" si="50"/>
        <v>111.266610121572</v>
      </c>
      <c r="H390" s="6">
        <v>3.37</v>
      </c>
      <c r="I390" s="10">
        <f t="shared" si="51"/>
        <v>76.9406392694064</v>
      </c>
      <c r="K390" s="12">
        <f t="shared" si="52"/>
        <v>-0.0119464686098654</v>
      </c>
      <c r="L390" s="12">
        <f t="shared" si="53"/>
        <v>-0.0318128458829447</v>
      </c>
      <c r="M390" s="12">
        <f t="shared" si="54"/>
        <v>0.000807410374269663</v>
      </c>
      <c r="N390" s="12">
        <f t="shared" si="55"/>
        <v>0.00898203592814379</v>
      </c>
    </row>
    <row r="391" spans="1:14">
      <c r="A391" s="5">
        <v>41088</v>
      </c>
      <c r="B391" s="6">
        <v>1389</v>
      </c>
      <c r="C391" s="6">
        <f t="shared" si="48"/>
        <v>78.5411365564037</v>
      </c>
      <c r="D391" s="6">
        <v>564.6</v>
      </c>
      <c r="E391" s="6">
        <f t="shared" si="49"/>
        <v>71.1083123425693</v>
      </c>
      <c r="F391" s="6">
        <v>1552.63</v>
      </c>
      <c r="G391" s="6">
        <f t="shared" si="50"/>
        <v>109.742013005372</v>
      </c>
      <c r="H391" s="6">
        <v>3.35</v>
      </c>
      <c r="I391" s="10">
        <f t="shared" si="51"/>
        <v>76.4840182648402</v>
      </c>
      <c r="K391" s="12">
        <f t="shared" si="52"/>
        <v>-0.0149984044250612</v>
      </c>
      <c r="L391" s="12">
        <f t="shared" si="53"/>
        <v>-0.0220497808878804</v>
      </c>
      <c r="M391" s="12">
        <f t="shared" si="54"/>
        <v>-0.0137021979418117</v>
      </c>
      <c r="N391" s="12">
        <f t="shared" si="55"/>
        <v>-0.00593471810089021</v>
      </c>
    </row>
    <row r="392" spans="1:14">
      <c r="A392" s="5">
        <v>41089</v>
      </c>
      <c r="B392" s="6">
        <v>1447.8</v>
      </c>
      <c r="C392" s="6">
        <f t="shared" si="48"/>
        <v>81.8659881255301</v>
      </c>
      <c r="D392" s="6">
        <v>582.19</v>
      </c>
      <c r="E392" s="6">
        <f t="shared" si="49"/>
        <v>73.323677581864</v>
      </c>
      <c r="F392" s="6">
        <v>1597.4</v>
      </c>
      <c r="G392" s="6">
        <f t="shared" si="50"/>
        <v>112.90641786825</v>
      </c>
      <c r="H392" s="6">
        <v>3.49</v>
      </c>
      <c r="I392" s="10">
        <f t="shared" si="51"/>
        <v>79.6803652968037</v>
      </c>
      <c r="K392" s="12">
        <f t="shared" si="52"/>
        <v>0.0423326133909287</v>
      </c>
      <c r="L392" s="12">
        <f t="shared" si="53"/>
        <v>0.0311547998583068</v>
      </c>
      <c r="M392" s="12">
        <f t="shared" si="54"/>
        <v>0.0288349445779097</v>
      </c>
      <c r="N392" s="12">
        <f t="shared" si="55"/>
        <v>0.0417910447761194</v>
      </c>
    </row>
    <row r="393" spans="1:14">
      <c r="A393" s="5">
        <v>41092</v>
      </c>
      <c r="B393" s="6">
        <v>1455.78</v>
      </c>
      <c r="C393" s="6">
        <f t="shared" si="48"/>
        <v>82.3172179813401</v>
      </c>
      <c r="D393" s="6">
        <v>575.25</v>
      </c>
      <c r="E393" s="6">
        <f t="shared" si="49"/>
        <v>72.4496221662469</v>
      </c>
      <c r="F393" s="6">
        <v>1597.1</v>
      </c>
      <c r="G393" s="6">
        <f t="shared" si="50"/>
        <v>112.885213457733</v>
      </c>
      <c r="H393" s="6">
        <v>3.46</v>
      </c>
      <c r="I393" s="10">
        <f t="shared" si="51"/>
        <v>78.9954337899543</v>
      </c>
      <c r="K393" s="12">
        <f t="shared" si="52"/>
        <v>0.00551181102362206</v>
      </c>
      <c r="L393" s="12">
        <f t="shared" si="53"/>
        <v>-0.0119205070509628</v>
      </c>
      <c r="M393" s="12">
        <f t="shared" si="54"/>
        <v>-0.000187805183423176</v>
      </c>
      <c r="N393" s="12">
        <f t="shared" si="55"/>
        <v>-0.00859598853868202</v>
      </c>
    </row>
    <row r="394" spans="1:14">
      <c r="A394" s="5">
        <v>41093</v>
      </c>
      <c r="B394" s="6">
        <v>1489.9</v>
      </c>
      <c r="C394" s="6">
        <f t="shared" si="48"/>
        <v>84.2465366129488</v>
      </c>
      <c r="D394" s="6">
        <v>599.1</v>
      </c>
      <c r="E394" s="6">
        <f t="shared" si="49"/>
        <v>75.4534005037783</v>
      </c>
      <c r="F394" s="6">
        <v>1617.35</v>
      </c>
      <c r="G394" s="6">
        <f t="shared" si="50"/>
        <v>114.316511167656</v>
      </c>
      <c r="H394" s="6">
        <v>3.55</v>
      </c>
      <c r="I394" s="10">
        <f t="shared" si="51"/>
        <v>81.0502283105023</v>
      </c>
      <c r="K394" s="12">
        <f t="shared" si="52"/>
        <v>0.0234376073307781</v>
      </c>
      <c r="L394" s="12">
        <f t="shared" si="53"/>
        <v>0.0414602346805737</v>
      </c>
      <c r="M394" s="12">
        <f t="shared" si="54"/>
        <v>0.0126792311063803</v>
      </c>
      <c r="N394" s="12">
        <f t="shared" si="55"/>
        <v>0.0260115606936416</v>
      </c>
    </row>
    <row r="395" spans="1:14">
      <c r="A395" s="5">
        <v>41094</v>
      </c>
      <c r="B395" s="6">
        <v>1480</v>
      </c>
      <c r="C395" s="6">
        <f t="shared" si="48"/>
        <v>83.6867401752898</v>
      </c>
      <c r="D395" s="6">
        <v>595.45</v>
      </c>
      <c r="E395" s="6">
        <f t="shared" si="49"/>
        <v>74.9937027707809</v>
      </c>
      <c r="F395" s="6">
        <v>1615.63</v>
      </c>
      <c r="G395" s="6">
        <f t="shared" si="50"/>
        <v>114.194939214023</v>
      </c>
      <c r="H395" s="6">
        <v>3.5</v>
      </c>
      <c r="I395" s="10">
        <f t="shared" si="51"/>
        <v>79.9086757990868</v>
      </c>
      <c r="K395" s="12">
        <f t="shared" si="52"/>
        <v>-0.0066447412578026</v>
      </c>
      <c r="L395" s="12">
        <f t="shared" si="53"/>
        <v>-0.00609247204139539</v>
      </c>
      <c r="M395" s="12">
        <f t="shared" si="54"/>
        <v>-0.0010634680186724</v>
      </c>
      <c r="N395" s="12">
        <f t="shared" si="55"/>
        <v>-0.0140845070422535</v>
      </c>
    </row>
    <row r="396" spans="1:14">
      <c r="A396" s="5">
        <v>41095</v>
      </c>
      <c r="B396" s="6">
        <v>1474.45</v>
      </c>
      <c r="C396" s="6">
        <f t="shared" si="48"/>
        <v>83.3729148996325</v>
      </c>
      <c r="D396" s="6">
        <v>586.5</v>
      </c>
      <c r="E396" s="6">
        <f t="shared" si="49"/>
        <v>73.8664987405541</v>
      </c>
      <c r="F396" s="6">
        <v>1604.68</v>
      </c>
      <c r="G396" s="6">
        <f t="shared" si="50"/>
        <v>113.420978230139</v>
      </c>
      <c r="H396" s="6">
        <v>3.49</v>
      </c>
      <c r="I396" s="10">
        <f t="shared" si="51"/>
        <v>79.6803652968037</v>
      </c>
      <c r="K396" s="12">
        <f t="shared" si="52"/>
        <v>-0.00374999999999997</v>
      </c>
      <c r="L396" s="12">
        <f t="shared" si="53"/>
        <v>-0.0150306490889244</v>
      </c>
      <c r="M396" s="12">
        <f t="shared" si="54"/>
        <v>-0.00677754188768471</v>
      </c>
      <c r="N396" s="12">
        <f t="shared" si="55"/>
        <v>-0.0028571428571428</v>
      </c>
    </row>
    <row r="397" spans="1:14">
      <c r="A397" s="5">
        <v>41096</v>
      </c>
      <c r="B397" s="6">
        <v>1444.5</v>
      </c>
      <c r="C397" s="6">
        <f t="shared" si="48"/>
        <v>81.6793893129771</v>
      </c>
      <c r="D397" s="6">
        <v>576.45</v>
      </c>
      <c r="E397" s="6">
        <f t="shared" si="49"/>
        <v>72.6007556675063</v>
      </c>
      <c r="F397" s="6">
        <v>1583.75</v>
      </c>
      <c r="G397" s="6">
        <f t="shared" si="50"/>
        <v>111.941617189709</v>
      </c>
      <c r="H397" s="6">
        <v>3.42</v>
      </c>
      <c r="I397" s="10">
        <f t="shared" si="51"/>
        <v>78.0821917808219</v>
      </c>
      <c r="K397" s="12">
        <f t="shared" si="52"/>
        <v>-0.0203126589575774</v>
      </c>
      <c r="L397" s="12">
        <f t="shared" si="53"/>
        <v>-0.0171355498721227</v>
      </c>
      <c r="M397" s="12">
        <f t="shared" si="54"/>
        <v>-0.0130430989356134</v>
      </c>
      <c r="N397" s="12">
        <f t="shared" si="55"/>
        <v>-0.020057306590258</v>
      </c>
    </row>
    <row r="398" spans="1:14">
      <c r="A398" s="5">
        <v>41099</v>
      </c>
      <c r="B398" s="6">
        <v>1444.25</v>
      </c>
      <c r="C398" s="6">
        <f t="shared" si="48"/>
        <v>81.6652530392988</v>
      </c>
      <c r="D398" s="6">
        <v>583.03</v>
      </c>
      <c r="E398" s="6">
        <f t="shared" si="49"/>
        <v>73.4294710327456</v>
      </c>
      <c r="F398" s="6">
        <v>1587.68</v>
      </c>
      <c r="G398" s="6">
        <f t="shared" si="50"/>
        <v>112.219394967487</v>
      </c>
      <c r="H398" s="6">
        <v>3.43</v>
      </c>
      <c r="I398" s="10">
        <f t="shared" si="51"/>
        <v>78.310502283105</v>
      </c>
      <c r="K398" s="12">
        <f t="shared" si="52"/>
        <v>-0.00017307026652821</v>
      </c>
      <c r="L398" s="12">
        <f t="shared" si="53"/>
        <v>0.0114146933819064</v>
      </c>
      <c r="M398" s="12">
        <f t="shared" si="54"/>
        <v>0.00248145224940809</v>
      </c>
      <c r="N398" s="12">
        <f t="shared" si="55"/>
        <v>0.0029239766081872</v>
      </c>
    </row>
    <row r="399" spans="1:14">
      <c r="A399" s="5">
        <v>41100</v>
      </c>
      <c r="B399" s="6">
        <v>1423.98</v>
      </c>
      <c r="C399" s="6">
        <f t="shared" si="48"/>
        <v>80.5190839694657</v>
      </c>
      <c r="D399" s="6">
        <v>575.5</v>
      </c>
      <c r="E399" s="6">
        <f t="shared" si="49"/>
        <v>72.4811083123426</v>
      </c>
      <c r="F399" s="6">
        <v>1567.28</v>
      </c>
      <c r="G399" s="6">
        <f t="shared" si="50"/>
        <v>110.777495052304</v>
      </c>
      <c r="H399" s="6">
        <v>3.4</v>
      </c>
      <c r="I399" s="10">
        <f t="shared" si="51"/>
        <v>77.6255707762557</v>
      </c>
      <c r="K399" s="12">
        <f t="shared" si="52"/>
        <v>-0.0140349662454561</v>
      </c>
      <c r="L399" s="12">
        <f t="shared" si="53"/>
        <v>-0.0129152873780079</v>
      </c>
      <c r="M399" s="12">
        <f t="shared" si="54"/>
        <v>-0.0128489368134637</v>
      </c>
      <c r="N399" s="12">
        <f t="shared" si="55"/>
        <v>-0.00874635568513127</v>
      </c>
    </row>
    <row r="400" spans="1:14">
      <c r="A400" s="5">
        <v>41101</v>
      </c>
      <c r="B400" s="6">
        <v>1427.6</v>
      </c>
      <c r="C400" s="6">
        <f t="shared" si="48"/>
        <v>80.7237772123268</v>
      </c>
      <c r="D400" s="6">
        <v>583.5</v>
      </c>
      <c r="E400" s="6">
        <f t="shared" si="49"/>
        <v>73.4886649874055</v>
      </c>
      <c r="F400" s="6">
        <v>1576.4</v>
      </c>
      <c r="G400" s="6">
        <f t="shared" si="50"/>
        <v>111.422109132033</v>
      </c>
      <c r="H400" s="6">
        <v>3.42</v>
      </c>
      <c r="I400" s="10">
        <f t="shared" si="51"/>
        <v>78.0821917808219</v>
      </c>
      <c r="K400" s="12">
        <f t="shared" si="52"/>
        <v>0.00254217053610296</v>
      </c>
      <c r="L400" s="12">
        <f t="shared" si="53"/>
        <v>0.0139009556907037</v>
      </c>
      <c r="M400" s="12">
        <f t="shared" si="54"/>
        <v>0.00581899851972852</v>
      </c>
      <c r="N400" s="12">
        <f t="shared" si="55"/>
        <v>0.00588235294117648</v>
      </c>
    </row>
    <row r="401" spans="1:14">
      <c r="A401" s="5">
        <v>41102</v>
      </c>
      <c r="B401" s="6">
        <v>1416.85</v>
      </c>
      <c r="C401" s="6">
        <f t="shared" si="48"/>
        <v>80.1159174441617</v>
      </c>
      <c r="D401" s="6">
        <v>578.5</v>
      </c>
      <c r="E401" s="6">
        <f t="shared" si="49"/>
        <v>72.8589420654912</v>
      </c>
      <c r="F401" s="6">
        <v>1571.95</v>
      </c>
      <c r="G401" s="6">
        <f t="shared" si="50"/>
        <v>111.107577042692</v>
      </c>
      <c r="H401" s="6">
        <v>3.44</v>
      </c>
      <c r="I401" s="10">
        <f t="shared" si="51"/>
        <v>78.5388127853881</v>
      </c>
      <c r="K401" s="12">
        <f t="shared" si="52"/>
        <v>-0.00753012048192771</v>
      </c>
      <c r="L401" s="12">
        <f t="shared" si="53"/>
        <v>-0.00856898029134533</v>
      </c>
      <c r="M401" s="12">
        <f t="shared" si="54"/>
        <v>-0.00282288759198176</v>
      </c>
      <c r="N401" s="12">
        <f t="shared" si="55"/>
        <v>0.00584795321637427</v>
      </c>
    </row>
    <row r="402" spans="1:14">
      <c r="A402" s="5">
        <v>41103</v>
      </c>
      <c r="B402" s="6">
        <v>1430.5</v>
      </c>
      <c r="C402" s="6">
        <f t="shared" si="48"/>
        <v>80.8877579869946</v>
      </c>
      <c r="D402" s="6">
        <v>585.4</v>
      </c>
      <c r="E402" s="6">
        <f t="shared" si="49"/>
        <v>73.727959697733</v>
      </c>
      <c r="F402" s="6">
        <v>1589.68</v>
      </c>
      <c r="G402" s="6">
        <f t="shared" si="50"/>
        <v>112.360757704269</v>
      </c>
      <c r="H402" s="6">
        <v>3.5</v>
      </c>
      <c r="I402" s="10">
        <f t="shared" si="51"/>
        <v>79.9086757990868</v>
      </c>
      <c r="K402" s="12">
        <f t="shared" si="52"/>
        <v>0.00963404735857719</v>
      </c>
      <c r="L402" s="12">
        <f t="shared" si="53"/>
        <v>0.0119273984442523</v>
      </c>
      <c r="M402" s="12">
        <f t="shared" si="54"/>
        <v>0.0112789847005312</v>
      </c>
      <c r="N402" s="12">
        <f t="shared" si="55"/>
        <v>0.0174418604651163</v>
      </c>
    </row>
    <row r="403" spans="1:14">
      <c r="A403" s="5">
        <v>41106</v>
      </c>
      <c r="B403" s="6">
        <v>1417.7</v>
      </c>
      <c r="C403" s="6">
        <f t="shared" si="48"/>
        <v>80.1639807746678</v>
      </c>
      <c r="D403" s="6">
        <v>577.25</v>
      </c>
      <c r="E403" s="6">
        <f t="shared" si="49"/>
        <v>72.7015113350126</v>
      </c>
      <c r="F403" s="6">
        <v>1589.38</v>
      </c>
      <c r="G403" s="6">
        <f t="shared" si="50"/>
        <v>112.339553293752</v>
      </c>
      <c r="H403" s="6">
        <v>3.49</v>
      </c>
      <c r="I403" s="10">
        <f t="shared" si="51"/>
        <v>79.6803652968037</v>
      </c>
      <c r="K403" s="12">
        <f t="shared" si="52"/>
        <v>-0.00894792030758473</v>
      </c>
      <c r="L403" s="12">
        <f t="shared" si="53"/>
        <v>-0.0139221045439016</v>
      </c>
      <c r="M403" s="12">
        <f t="shared" si="54"/>
        <v>-0.000188717226108371</v>
      </c>
      <c r="N403" s="12">
        <f t="shared" si="55"/>
        <v>-0.0028571428571428</v>
      </c>
    </row>
    <row r="404" spans="1:14">
      <c r="A404" s="5">
        <v>41107</v>
      </c>
      <c r="B404" s="6">
        <v>1417</v>
      </c>
      <c r="C404" s="6">
        <f t="shared" si="48"/>
        <v>80.1243992083687</v>
      </c>
      <c r="D404" s="6">
        <v>583</v>
      </c>
      <c r="E404" s="6">
        <f t="shared" si="49"/>
        <v>73.4256926952141</v>
      </c>
      <c r="F404" s="6">
        <v>1583.4</v>
      </c>
      <c r="G404" s="6">
        <f t="shared" si="50"/>
        <v>111.916878710772</v>
      </c>
      <c r="H404" s="6">
        <v>3.44</v>
      </c>
      <c r="I404" s="10">
        <f t="shared" si="51"/>
        <v>78.5388127853881</v>
      </c>
      <c r="K404" s="12">
        <f t="shared" si="52"/>
        <v>-0.000493757494533431</v>
      </c>
      <c r="L404" s="12">
        <f t="shared" si="53"/>
        <v>0.00996102208748376</v>
      </c>
      <c r="M404" s="12">
        <f t="shared" si="54"/>
        <v>-0.00376247341730739</v>
      </c>
      <c r="N404" s="12">
        <f t="shared" si="55"/>
        <v>-0.01432664756447</v>
      </c>
    </row>
    <row r="405" spans="1:14">
      <c r="A405" s="5">
        <v>41108</v>
      </c>
      <c r="B405" s="6">
        <v>1405.6</v>
      </c>
      <c r="C405" s="6">
        <f t="shared" si="48"/>
        <v>79.4797851286401</v>
      </c>
      <c r="D405" s="6">
        <v>575.04</v>
      </c>
      <c r="E405" s="6">
        <f t="shared" si="49"/>
        <v>72.4231738035264</v>
      </c>
      <c r="F405" s="6">
        <v>1573.52</v>
      </c>
      <c r="G405" s="6">
        <f t="shared" si="50"/>
        <v>111.218546791066</v>
      </c>
      <c r="H405" s="6">
        <v>3.46</v>
      </c>
      <c r="I405" s="10">
        <f t="shared" si="51"/>
        <v>78.9954337899543</v>
      </c>
      <c r="K405" s="12">
        <f t="shared" si="52"/>
        <v>-0.00804516584333105</v>
      </c>
      <c r="L405" s="12">
        <f t="shared" si="53"/>
        <v>-0.0136535162950258</v>
      </c>
      <c r="M405" s="12">
        <f t="shared" si="54"/>
        <v>-0.0062397372742201</v>
      </c>
      <c r="N405" s="12">
        <f t="shared" si="55"/>
        <v>0.0058139534883721</v>
      </c>
    </row>
    <row r="406" spans="1:14">
      <c r="A406" s="5">
        <v>41109</v>
      </c>
      <c r="B406" s="6">
        <v>1419</v>
      </c>
      <c r="C406" s="6">
        <f t="shared" si="48"/>
        <v>80.2374893977947</v>
      </c>
      <c r="D406" s="6">
        <v>583.7</v>
      </c>
      <c r="E406" s="6">
        <f t="shared" si="49"/>
        <v>73.5138539042821</v>
      </c>
      <c r="F406" s="6">
        <v>1581.43</v>
      </c>
      <c r="G406" s="6">
        <f t="shared" si="50"/>
        <v>111.777636415041</v>
      </c>
      <c r="H406" s="6">
        <v>3.51</v>
      </c>
      <c r="I406" s="10">
        <f t="shared" si="51"/>
        <v>80.1369863013699</v>
      </c>
      <c r="K406" s="12">
        <f t="shared" si="52"/>
        <v>0.00953329538986916</v>
      </c>
      <c r="L406" s="12">
        <f t="shared" si="53"/>
        <v>0.0150598219254314</v>
      </c>
      <c r="M406" s="12">
        <f t="shared" si="54"/>
        <v>0.00502694595556465</v>
      </c>
      <c r="N406" s="12">
        <f t="shared" si="55"/>
        <v>0.0144508670520231</v>
      </c>
    </row>
    <row r="407" spans="1:14">
      <c r="A407" s="5">
        <v>41110</v>
      </c>
      <c r="B407" s="6">
        <v>1414</v>
      </c>
      <c r="C407" s="6">
        <f t="shared" si="48"/>
        <v>79.9547639242296</v>
      </c>
      <c r="D407" s="6">
        <v>576</v>
      </c>
      <c r="E407" s="6">
        <f t="shared" si="49"/>
        <v>72.544080604534</v>
      </c>
      <c r="F407" s="6">
        <v>1584.5</v>
      </c>
      <c r="G407" s="6">
        <f t="shared" si="50"/>
        <v>111.994628216002</v>
      </c>
      <c r="H407" s="6">
        <v>3.42</v>
      </c>
      <c r="I407" s="10">
        <f t="shared" si="51"/>
        <v>78.0821917808219</v>
      </c>
      <c r="K407" s="12">
        <f t="shared" si="52"/>
        <v>-0.00352360817477097</v>
      </c>
      <c r="L407" s="12">
        <f t="shared" si="53"/>
        <v>-0.0131917080692137</v>
      </c>
      <c r="M407" s="12">
        <f t="shared" si="54"/>
        <v>0.00194128099251939</v>
      </c>
      <c r="N407" s="12">
        <f t="shared" si="55"/>
        <v>-0.0256410256410256</v>
      </c>
    </row>
    <row r="408" spans="1:14">
      <c r="A408" s="5">
        <v>41113</v>
      </c>
      <c r="B408" s="6">
        <v>1399.7</v>
      </c>
      <c r="C408" s="6">
        <f t="shared" si="48"/>
        <v>79.1461690698332</v>
      </c>
      <c r="D408" s="6">
        <v>571</v>
      </c>
      <c r="E408" s="6">
        <f t="shared" si="49"/>
        <v>71.9143576826197</v>
      </c>
      <c r="F408" s="6">
        <v>1576.95</v>
      </c>
      <c r="G408" s="6">
        <f t="shared" si="50"/>
        <v>111.460983884648</v>
      </c>
      <c r="H408" s="6">
        <v>3.36</v>
      </c>
      <c r="I408" s="10">
        <f t="shared" si="51"/>
        <v>76.7123287671233</v>
      </c>
      <c r="K408" s="12">
        <f t="shared" si="52"/>
        <v>-0.0101131541725601</v>
      </c>
      <c r="L408" s="12">
        <f t="shared" si="53"/>
        <v>-0.00868055555555556</v>
      </c>
      <c r="M408" s="12">
        <f t="shared" si="54"/>
        <v>-0.00476491006626693</v>
      </c>
      <c r="N408" s="12">
        <f t="shared" si="55"/>
        <v>-0.0175438596491228</v>
      </c>
    </row>
    <row r="409" spans="1:14">
      <c r="A409" s="5">
        <v>41114</v>
      </c>
      <c r="B409" s="6">
        <v>1384.58</v>
      </c>
      <c r="C409" s="6">
        <f t="shared" si="48"/>
        <v>78.2912072377721</v>
      </c>
      <c r="D409" s="6">
        <v>563.75</v>
      </c>
      <c r="E409" s="6">
        <f t="shared" si="49"/>
        <v>71.0012594458438</v>
      </c>
      <c r="F409" s="6">
        <v>1580.95</v>
      </c>
      <c r="G409" s="6">
        <f t="shared" si="50"/>
        <v>111.743709358213</v>
      </c>
      <c r="H409" s="6">
        <v>3.36</v>
      </c>
      <c r="I409" s="10">
        <f t="shared" si="51"/>
        <v>76.7123287671233</v>
      </c>
      <c r="K409" s="12">
        <f t="shared" si="52"/>
        <v>-0.010802314781739</v>
      </c>
      <c r="L409" s="12">
        <f t="shared" si="53"/>
        <v>-0.0126970227670753</v>
      </c>
      <c r="M409" s="12">
        <f t="shared" si="54"/>
        <v>0.00253654205903802</v>
      </c>
      <c r="N409" s="12">
        <f t="shared" si="55"/>
        <v>0</v>
      </c>
    </row>
    <row r="410" spans="1:14">
      <c r="A410" s="5">
        <v>41115</v>
      </c>
      <c r="B410" s="6">
        <v>1399.25</v>
      </c>
      <c r="C410" s="6">
        <f t="shared" si="48"/>
        <v>79.1207237772123</v>
      </c>
      <c r="D410" s="6">
        <v>566.25</v>
      </c>
      <c r="E410" s="6">
        <f t="shared" si="49"/>
        <v>71.316120906801</v>
      </c>
      <c r="F410" s="6">
        <v>1604.45</v>
      </c>
      <c r="G410" s="6">
        <f t="shared" si="50"/>
        <v>113.404721515409</v>
      </c>
      <c r="H410" s="6">
        <v>3.37</v>
      </c>
      <c r="I410" s="10">
        <f t="shared" si="51"/>
        <v>76.9406392694064</v>
      </c>
      <c r="K410" s="12">
        <f t="shared" si="52"/>
        <v>0.0105952707680308</v>
      </c>
      <c r="L410" s="12">
        <f t="shared" si="53"/>
        <v>0.00443458980044346</v>
      </c>
      <c r="M410" s="12">
        <f t="shared" si="54"/>
        <v>0.0148644802175907</v>
      </c>
      <c r="N410" s="12">
        <f t="shared" si="55"/>
        <v>0.00297619047619054</v>
      </c>
    </row>
    <row r="411" spans="1:14">
      <c r="A411" s="5">
        <v>41116</v>
      </c>
      <c r="B411" s="6">
        <v>1405.15</v>
      </c>
      <c r="C411" s="6">
        <f t="shared" si="48"/>
        <v>79.4543398360192</v>
      </c>
      <c r="D411" s="6">
        <v>568.25</v>
      </c>
      <c r="E411" s="6">
        <f t="shared" si="49"/>
        <v>71.5680100755667</v>
      </c>
      <c r="F411" s="6">
        <v>1615.77</v>
      </c>
      <c r="G411" s="6">
        <f t="shared" si="50"/>
        <v>114.204834605598</v>
      </c>
      <c r="H411" s="6">
        <v>3.39</v>
      </c>
      <c r="I411" s="10">
        <f t="shared" si="51"/>
        <v>77.3972602739726</v>
      </c>
      <c r="K411" s="12">
        <f t="shared" si="52"/>
        <v>0.00421654457745227</v>
      </c>
      <c r="L411" s="12">
        <f t="shared" si="53"/>
        <v>0.00353200883002208</v>
      </c>
      <c r="M411" s="12">
        <f t="shared" si="54"/>
        <v>0.00705537723207326</v>
      </c>
      <c r="N411" s="12">
        <f t="shared" si="55"/>
        <v>0.00593471810089021</v>
      </c>
    </row>
    <row r="412" spans="1:14">
      <c r="A412" s="5">
        <v>41117</v>
      </c>
      <c r="B412" s="6">
        <v>1410.7</v>
      </c>
      <c r="C412" s="6">
        <f t="shared" si="48"/>
        <v>79.7681651116766</v>
      </c>
      <c r="D412" s="6">
        <v>578.75</v>
      </c>
      <c r="E412" s="6">
        <f t="shared" si="49"/>
        <v>72.8904282115869</v>
      </c>
      <c r="F412" s="6">
        <v>1622.9</v>
      </c>
      <c r="G412" s="6">
        <f t="shared" si="50"/>
        <v>114.708792762228</v>
      </c>
      <c r="H412" s="6">
        <v>3.43</v>
      </c>
      <c r="I412" s="10">
        <f t="shared" si="51"/>
        <v>78.310502283105</v>
      </c>
      <c r="K412" s="12">
        <f t="shared" si="52"/>
        <v>0.0039497562537807</v>
      </c>
      <c r="L412" s="12">
        <f t="shared" si="53"/>
        <v>0.0184777826660801</v>
      </c>
      <c r="M412" s="12">
        <f t="shared" si="54"/>
        <v>0.00441275676612396</v>
      </c>
      <c r="N412" s="12">
        <f t="shared" si="55"/>
        <v>0.0117994100294985</v>
      </c>
    </row>
    <row r="413" spans="1:14">
      <c r="A413" s="5">
        <v>41120</v>
      </c>
      <c r="B413" s="6">
        <v>1416.8</v>
      </c>
      <c r="C413" s="6">
        <f t="shared" si="48"/>
        <v>80.1130901894261</v>
      </c>
      <c r="D413" s="6">
        <v>588.38</v>
      </c>
      <c r="E413" s="6">
        <f t="shared" si="49"/>
        <v>74.1032745591939</v>
      </c>
      <c r="F413" s="6">
        <v>1621.97</v>
      </c>
      <c r="G413" s="6">
        <f t="shared" si="50"/>
        <v>114.643059089624</v>
      </c>
      <c r="H413" s="6">
        <v>3.42</v>
      </c>
      <c r="I413" s="10">
        <f t="shared" si="51"/>
        <v>78.0821917808219</v>
      </c>
      <c r="K413" s="12">
        <f t="shared" si="52"/>
        <v>0.00432409442120926</v>
      </c>
      <c r="L413" s="12">
        <f t="shared" si="53"/>
        <v>0.0166393088552916</v>
      </c>
      <c r="M413" s="12">
        <f t="shared" si="54"/>
        <v>-0.000573048246965348</v>
      </c>
      <c r="N413" s="12">
        <f t="shared" si="55"/>
        <v>-0.0029154518950438</v>
      </c>
    </row>
    <row r="414" spans="1:14">
      <c r="A414" s="5">
        <v>41121</v>
      </c>
      <c r="B414" s="6">
        <v>1415.3</v>
      </c>
      <c r="C414" s="6">
        <f t="shared" si="48"/>
        <v>80.0282725473565</v>
      </c>
      <c r="D414" s="6">
        <v>589.25</v>
      </c>
      <c r="E414" s="6">
        <f t="shared" si="49"/>
        <v>74.2128463476071</v>
      </c>
      <c r="F414" s="6">
        <v>1614.3</v>
      </c>
      <c r="G414" s="6">
        <f t="shared" si="50"/>
        <v>114.100932994063</v>
      </c>
      <c r="H414" s="6">
        <v>3.43</v>
      </c>
      <c r="I414" s="10">
        <f t="shared" si="51"/>
        <v>78.310502283105</v>
      </c>
      <c r="K414" s="12">
        <f t="shared" si="52"/>
        <v>-0.00105872388481084</v>
      </c>
      <c r="L414" s="12">
        <f t="shared" si="53"/>
        <v>0.00147863625548116</v>
      </c>
      <c r="M414" s="12">
        <f t="shared" si="54"/>
        <v>-0.00472881742572308</v>
      </c>
      <c r="N414" s="12">
        <f t="shared" si="55"/>
        <v>0.0029239766081872</v>
      </c>
    </row>
    <row r="415" spans="1:14">
      <c r="A415" s="5">
        <v>41122</v>
      </c>
      <c r="B415" s="6">
        <v>1398.4</v>
      </c>
      <c r="C415" s="6">
        <f t="shared" si="48"/>
        <v>79.0726604467063</v>
      </c>
      <c r="D415" s="6">
        <v>582.81</v>
      </c>
      <c r="E415" s="6">
        <f t="shared" si="49"/>
        <v>73.4017632241814</v>
      </c>
      <c r="F415" s="6">
        <v>1599.48</v>
      </c>
      <c r="G415" s="6">
        <f t="shared" si="50"/>
        <v>113.053435114504</v>
      </c>
      <c r="H415" s="6">
        <v>3.36</v>
      </c>
      <c r="I415" s="10">
        <f t="shared" si="51"/>
        <v>76.7123287671233</v>
      </c>
      <c r="K415" s="12">
        <f t="shared" si="52"/>
        <v>-0.0119409312513247</v>
      </c>
      <c r="L415" s="12">
        <f t="shared" si="53"/>
        <v>-0.0109291472210438</v>
      </c>
      <c r="M415" s="12">
        <f t="shared" si="54"/>
        <v>-0.00918044973053332</v>
      </c>
      <c r="N415" s="12">
        <f t="shared" si="55"/>
        <v>-0.0204081632653062</v>
      </c>
    </row>
    <row r="416" spans="1:14">
      <c r="A416" s="5">
        <v>41123</v>
      </c>
      <c r="B416" s="6">
        <v>1388</v>
      </c>
      <c r="C416" s="6">
        <f t="shared" si="48"/>
        <v>78.4845914616907</v>
      </c>
      <c r="D416" s="6">
        <v>570.64</v>
      </c>
      <c r="E416" s="6">
        <f t="shared" si="49"/>
        <v>71.8690176322418</v>
      </c>
      <c r="F416" s="6">
        <v>1588.63</v>
      </c>
      <c r="G416" s="6">
        <f t="shared" si="50"/>
        <v>112.286542267458</v>
      </c>
      <c r="H416" s="6">
        <v>3.32</v>
      </c>
      <c r="I416" s="10">
        <f t="shared" si="51"/>
        <v>75.7990867579909</v>
      </c>
      <c r="K416" s="12">
        <f t="shared" si="52"/>
        <v>-0.00743707093821517</v>
      </c>
      <c r="L416" s="12">
        <f t="shared" si="53"/>
        <v>-0.0208815909129904</v>
      </c>
      <c r="M416" s="12">
        <f t="shared" si="54"/>
        <v>-0.00678345462275234</v>
      </c>
      <c r="N416" s="12">
        <f t="shared" si="55"/>
        <v>-0.0119047619047619</v>
      </c>
    </row>
    <row r="417" spans="1:14">
      <c r="A417" s="5">
        <v>41124</v>
      </c>
      <c r="B417" s="6">
        <v>1406</v>
      </c>
      <c r="C417" s="6">
        <f t="shared" si="48"/>
        <v>79.5024031665253</v>
      </c>
      <c r="D417" s="6">
        <v>579.25</v>
      </c>
      <c r="E417" s="6">
        <f t="shared" si="49"/>
        <v>72.9534005037783</v>
      </c>
      <c r="F417" s="6">
        <v>1603.48</v>
      </c>
      <c r="G417" s="6">
        <f t="shared" si="50"/>
        <v>113.336160588069</v>
      </c>
      <c r="H417" s="6">
        <v>3.38</v>
      </c>
      <c r="I417" s="10">
        <f t="shared" si="51"/>
        <v>77.1689497716895</v>
      </c>
      <c r="K417" s="12">
        <f t="shared" si="52"/>
        <v>0.0129682997118156</v>
      </c>
      <c r="L417" s="12">
        <f t="shared" si="53"/>
        <v>0.0150883218842002</v>
      </c>
      <c r="M417" s="12">
        <f t="shared" si="54"/>
        <v>0.00934767692917791</v>
      </c>
      <c r="N417" s="12">
        <f t="shared" si="55"/>
        <v>0.0180722891566265</v>
      </c>
    </row>
    <row r="418" spans="1:14">
      <c r="A418" s="5">
        <v>41127</v>
      </c>
      <c r="B418" s="6">
        <v>1398.78</v>
      </c>
      <c r="C418" s="6">
        <f t="shared" si="48"/>
        <v>79.0941475826972</v>
      </c>
      <c r="D418" s="6">
        <v>579.2</v>
      </c>
      <c r="E418" s="6">
        <f t="shared" si="49"/>
        <v>72.9471032745592</v>
      </c>
      <c r="F418" s="6">
        <v>1610.5</v>
      </c>
      <c r="G418" s="6">
        <f t="shared" si="50"/>
        <v>113.832343794176</v>
      </c>
      <c r="H418" s="6">
        <v>3.4</v>
      </c>
      <c r="I418" s="10">
        <f t="shared" si="51"/>
        <v>77.6255707762557</v>
      </c>
      <c r="K418" s="12">
        <f t="shared" si="52"/>
        <v>-0.00513513513513515</v>
      </c>
      <c r="L418" s="12">
        <f t="shared" si="53"/>
        <v>-8.6318515321458e-5</v>
      </c>
      <c r="M418" s="12">
        <f t="shared" si="54"/>
        <v>0.00437797789807168</v>
      </c>
      <c r="N418" s="12">
        <f t="shared" si="55"/>
        <v>0.00591715976331361</v>
      </c>
    </row>
    <row r="419" spans="1:14">
      <c r="A419" s="5">
        <v>41128</v>
      </c>
      <c r="B419" s="6">
        <v>1408.57</v>
      </c>
      <c r="C419" s="6">
        <f t="shared" si="48"/>
        <v>79.6477240599378</v>
      </c>
      <c r="D419" s="6">
        <v>586.1</v>
      </c>
      <c r="E419" s="6">
        <f t="shared" si="49"/>
        <v>73.816120906801</v>
      </c>
      <c r="F419" s="6">
        <v>1612.2</v>
      </c>
      <c r="G419" s="6">
        <f t="shared" si="50"/>
        <v>113.952502120441</v>
      </c>
      <c r="H419" s="6">
        <v>3.44</v>
      </c>
      <c r="I419" s="10">
        <f t="shared" si="51"/>
        <v>78.5388127853881</v>
      </c>
      <c r="K419" s="12">
        <f t="shared" si="52"/>
        <v>0.00699895623328898</v>
      </c>
      <c r="L419" s="12">
        <f t="shared" si="53"/>
        <v>0.0119129834254143</v>
      </c>
      <c r="M419" s="12">
        <f t="shared" si="54"/>
        <v>0.00105557280347721</v>
      </c>
      <c r="N419" s="12">
        <f t="shared" si="55"/>
        <v>0.011764705882353</v>
      </c>
    </row>
    <row r="420" spans="1:14">
      <c r="A420" s="5">
        <v>41129</v>
      </c>
      <c r="B420" s="6">
        <v>1408.43</v>
      </c>
      <c r="C420" s="6">
        <f t="shared" si="48"/>
        <v>79.639807746678</v>
      </c>
      <c r="D420" s="6">
        <v>586.11</v>
      </c>
      <c r="E420" s="6">
        <f t="shared" si="49"/>
        <v>73.8173803526448</v>
      </c>
      <c r="F420" s="6">
        <v>1612.13</v>
      </c>
      <c r="G420" s="6">
        <f t="shared" si="50"/>
        <v>113.947554424654</v>
      </c>
      <c r="H420" s="6">
        <v>3.42</v>
      </c>
      <c r="I420" s="10">
        <f t="shared" si="51"/>
        <v>78.0821917808219</v>
      </c>
      <c r="K420" s="12">
        <f t="shared" si="52"/>
        <v>-9.93915815329538e-5</v>
      </c>
      <c r="L420" s="12">
        <f t="shared" si="53"/>
        <v>1.70619348233935e-5</v>
      </c>
      <c r="M420" s="12">
        <f t="shared" si="54"/>
        <v>-4.34189306537255e-5</v>
      </c>
      <c r="N420" s="12">
        <f t="shared" si="55"/>
        <v>-0.0058139534883721</v>
      </c>
    </row>
    <row r="421" spans="1:14">
      <c r="A421" s="5">
        <v>41130</v>
      </c>
      <c r="B421" s="6">
        <v>1412</v>
      </c>
      <c r="C421" s="6">
        <f t="shared" si="48"/>
        <v>79.8416737348035</v>
      </c>
      <c r="D421" s="6">
        <v>584.9</v>
      </c>
      <c r="E421" s="6">
        <f t="shared" si="49"/>
        <v>73.6649874055416</v>
      </c>
      <c r="F421" s="6">
        <v>1617.25</v>
      </c>
      <c r="G421" s="6">
        <f t="shared" si="50"/>
        <v>114.309443030817</v>
      </c>
      <c r="H421" s="6">
        <v>3.42</v>
      </c>
      <c r="I421" s="10">
        <f t="shared" si="51"/>
        <v>78.0821917808219</v>
      </c>
      <c r="K421" s="12">
        <f t="shared" si="52"/>
        <v>0.00253473726063769</v>
      </c>
      <c r="L421" s="12">
        <f t="shared" si="53"/>
        <v>-0.00206445888996952</v>
      </c>
      <c r="M421" s="12">
        <f t="shared" si="54"/>
        <v>0.0031759225372643</v>
      </c>
      <c r="N421" s="12">
        <f t="shared" si="55"/>
        <v>0</v>
      </c>
    </row>
    <row r="422" spans="1:14">
      <c r="A422" s="5">
        <v>41131</v>
      </c>
      <c r="B422" s="6">
        <v>1400.3</v>
      </c>
      <c r="C422" s="6">
        <f t="shared" si="48"/>
        <v>79.180096126661</v>
      </c>
      <c r="D422" s="6">
        <v>581.93</v>
      </c>
      <c r="E422" s="6">
        <f t="shared" si="49"/>
        <v>73.2909319899244</v>
      </c>
      <c r="F422" s="6">
        <v>1620.2</v>
      </c>
      <c r="G422" s="6">
        <f t="shared" si="50"/>
        <v>114.517953067571</v>
      </c>
      <c r="H422" s="6">
        <v>3.39</v>
      </c>
      <c r="I422" s="10">
        <f t="shared" si="51"/>
        <v>77.3972602739726</v>
      </c>
      <c r="K422" s="12">
        <f t="shared" si="52"/>
        <v>-0.00828611898017</v>
      </c>
      <c r="L422" s="12">
        <f t="shared" si="53"/>
        <v>-0.00507779107539755</v>
      </c>
      <c r="M422" s="12">
        <f t="shared" si="54"/>
        <v>0.0018240840933684</v>
      </c>
      <c r="N422" s="12">
        <f t="shared" si="55"/>
        <v>-0.00877192982456135</v>
      </c>
    </row>
    <row r="423" spans="1:14">
      <c r="A423" s="5">
        <v>41134</v>
      </c>
      <c r="B423" s="6">
        <v>1386.68</v>
      </c>
      <c r="C423" s="6">
        <f t="shared" si="48"/>
        <v>78.4099519366695</v>
      </c>
      <c r="D423" s="6">
        <v>574.03</v>
      </c>
      <c r="E423" s="6">
        <f t="shared" si="49"/>
        <v>72.2959697732997</v>
      </c>
      <c r="F423" s="6">
        <v>1609.75</v>
      </c>
      <c r="G423" s="6">
        <f t="shared" si="50"/>
        <v>113.779332767882</v>
      </c>
      <c r="H423" s="6">
        <v>3.35</v>
      </c>
      <c r="I423" s="10">
        <f t="shared" si="51"/>
        <v>76.4840182648402</v>
      </c>
      <c r="K423" s="12">
        <f t="shared" si="52"/>
        <v>-0.00972648718131821</v>
      </c>
      <c r="L423" s="12">
        <f t="shared" si="53"/>
        <v>-0.0135755159555273</v>
      </c>
      <c r="M423" s="12">
        <f t="shared" si="54"/>
        <v>-0.00644982100975191</v>
      </c>
      <c r="N423" s="12">
        <f t="shared" si="55"/>
        <v>-0.0117994100294985</v>
      </c>
    </row>
    <row r="424" spans="1:14">
      <c r="A424" s="5">
        <v>41135</v>
      </c>
      <c r="B424" s="6">
        <v>1396.05</v>
      </c>
      <c r="C424" s="6">
        <f t="shared" si="48"/>
        <v>78.9397794741306</v>
      </c>
      <c r="D424" s="6">
        <v>578</v>
      </c>
      <c r="E424" s="6">
        <f t="shared" si="49"/>
        <v>72.7959697732997</v>
      </c>
      <c r="F424" s="6">
        <v>1599.05</v>
      </c>
      <c r="G424" s="6">
        <f t="shared" si="50"/>
        <v>113.023042126096</v>
      </c>
      <c r="H424" s="6">
        <v>3.36</v>
      </c>
      <c r="I424" s="10">
        <f t="shared" si="51"/>
        <v>76.7123287671233</v>
      </c>
      <c r="K424" s="12">
        <f t="shared" si="52"/>
        <v>0.00675714656589833</v>
      </c>
      <c r="L424" s="12">
        <f t="shared" si="53"/>
        <v>0.00691601484242989</v>
      </c>
      <c r="M424" s="12">
        <f t="shared" si="54"/>
        <v>-0.00664699487498062</v>
      </c>
      <c r="N424" s="12">
        <f t="shared" si="55"/>
        <v>0.00298507462686561</v>
      </c>
    </row>
    <row r="425" spans="1:14">
      <c r="A425" s="5">
        <v>41136</v>
      </c>
      <c r="B425" s="6">
        <v>1394.45</v>
      </c>
      <c r="C425" s="6">
        <f t="shared" si="48"/>
        <v>78.8493073225898</v>
      </c>
      <c r="D425" s="6">
        <v>576</v>
      </c>
      <c r="E425" s="6">
        <f t="shared" si="49"/>
        <v>72.544080604534</v>
      </c>
      <c r="F425" s="6">
        <v>1603.1</v>
      </c>
      <c r="G425" s="6">
        <f t="shared" si="50"/>
        <v>113.30930166808</v>
      </c>
      <c r="H425" s="6">
        <v>3.35</v>
      </c>
      <c r="I425" s="10">
        <f t="shared" si="51"/>
        <v>76.4840182648402</v>
      </c>
      <c r="K425" s="12">
        <f t="shared" si="52"/>
        <v>-0.00114609075606168</v>
      </c>
      <c r="L425" s="12">
        <f t="shared" si="53"/>
        <v>-0.00346020761245675</v>
      </c>
      <c r="M425" s="12">
        <f t="shared" si="54"/>
        <v>0.00253275382258213</v>
      </c>
      <c r="N425" s="12">
        <f t="shared" si="55"/>
        <v>-0.00297619047619041</v>
      </c>
    </row>
    <row r="426" spans="1:14">
      <c r="A426" s="5">
        <v>41137</v>
      </c>
      <c r="B426" s="6">
        <v>1441.78</v>
      </c>
      <c r="C426" s="6">
        <f t="shared" si="48"/>
        <v>81.5255866553577</v>
      </c>
      <c r="D426" s="6">
        <v>583.65</v>
      </c>
      <c r="E426" s="6">
        <f t="shared" si="49"/>
        <v>73.507556675063</v>
      </c>
      <c r="F426" s="6">
        <v>1615.1</v>
      </c>
      <c r="G426" s="6">
        <f t="shared" si="50"/>
        <v>114.157478088776</v>
      </c>
      <c r="H426" s="6">
        <v>3.38</v>
      </c>
      <c r="I426" s="10">
        <f t="shared" si="51"/>
        <v>77.1689497716895</v>
      </c>
      <c r="K426" s="12">
        <f t="shared" si="52"/>
        <v>0.0339416974434364</v>
      </c>
      <c r="L426" s="12">
        <f t="shared" si="53"/>
        <v>0.01328125</v>
      </c>
      <c r="M426" s="12">
        <f t="shared" si="54"/>
        <v>0.00748549684985341</v>
      </c>
      <c r="N426" s="12">
        <f t="shared" si="55"/>
        <v>0.00895522388059696</v>
      </c>
    </row>
    <row r="427" spans="1:14">
      <c r="A427" s="5">
        <v>41138</v>
      </c>
      <c r="B427" s="6">
        <v>1474.25</v>
      </c>
      <c r="C427" s="6">
        <f t="shared" si="48"/>
        <v>83.3616058806899</v>
      </c>
      <c r="D427" s="6">
        <v>608.25</v>
      </c>
      <c r="E427" s="6">
        <f t="shared" si="49"/>
        <v>76.6057934508816</v>
      </c>
      <c r="F427" s="6">
        <v>1616.05</v>
      </c>
      <c r="G427" s="6">
        <f t="shared" si="50"/>
        <v>114.224625388748</v>
      </c>
      <c r="H427" s="6">
        <v>3.42</v>
      </c>
      <c r="I427" s="10">
        <f t="shared" si="51"/>
        <v>78.0821917808219</v>
      </c>
      <c r="K427" s="12">
        <f t="shared" si="52"/>
        <v>0.0225207729334573</v>
      </c>
      <c r="L427" s="12">
        <f t="shared" si="53"/>
        <v>0.0421485479311231</v>
      </c>
      <c r="M427" s="12">
        <f t="shared" si="54"/>
        <v>0.000588198873134819</v>
      </c>
      <c r="N427" s="12">
        <f t="shared" si="55"/>
        <v>0.0118343195266272</v>
      </c>
    </row>
    <row r="428" spans="1:14">
      <c r="A428" s="5">
        <v>41141</v>
      </c>
      <c r="B428" s="6">
        <v>1492.15</v>
      </c>
      <c r="C428" s="6">
        <f t="shared" si="48"/>
        <v>84.3737630760532</v>
      </c>
      <c r="D428" s="6">
        <v>607.88</v>
      </c>
      <c r="E428" s="6">
        <f t="shared" si="49"/>
        <v>76.55919395466</v>
      </c>
      <c r="F428" s="6">
        <v>1620.5</v>
      </c>
      <c r="G428" s="6">
        <f t="shared" si="50"/>
        <v>114.539157478089</v>
      </c>
      <c r="H428" s="6">
        <v>3.38</v>
      </c>
      <c r="I428" s="10">
        <f t="shared" si="51"/>
        <v>77.1689497716895</v>
      </c>
      <c r="K428" s="12">
        <f t="shared" si="52"/>
        <v>0.0121417670001696</v>
      </c>
      <c r="L428" s="12">
        <f t="shared" si="53"/>
        <v>-0.000608302507192774</v>
      </c>
      <c r="M428" s="12">
        <f t="shared" si="54"/>
        <v>0.00275362767241115</v>
      </c>
      <c r="N428" s="12">
        <f t="shared" si="55"/>
        <v>-0.0116959064327485</v>
      </c>
    </row>
    <row r="429" spans="1:14">
      <c r="A429" s="5">
        <v>41142</v>
      </c>
      <c r="B429" s="6">
        <v>1508.97</v>
      </c>
      <c r="C429" s="6">
        <f t="shared" si="48"/>
        <v>85.3248515691264</v>
      </c>
      <c r="D429" s="6">
        <v>624.25</v>
      </c>
      <c r="E429" s="6">
        <f t="shared" si="49"/>
        <v>78.6209068010076</v>
      </c>
      <c r="F429" s="6">
        <v>1637.8</v>
      </c>
      <c r="G429" s="6">
        <f t="shared" si="50"/>
        <v>115.761945151258</v>
      </c>
      <c r="H429" s="6">
        <v>3.45</v>
      </c>
      <c r="I429" s="10">
        <f t="shared" si="51"/>
        <v>78.7671232876712</v>
      </c>
      <c r="K429" s="12">
        <f t="shared" si="52"/>
        <v>0.0112723251683812</v>
      </c>
      <c r="L429" s="12">
        <f t="shared" si="53"/>
        <v>0.0269296571691781</v>
      </c>
      <c r="M429" s="12">
        <f t="shared" si="54"/>
        <v>0.0106757173711817</v>
      </c>
      <c r="N429" s="12">
        <f t="shared" si="55"/>
        <v>0.0207100591715977</v>
      </c>
    </row>
    <row r="430" spans="1:14">
      <c r="A430" s="5">
        <v>41143</v>
      </c>
      <c r="B430" s="6">
        <v>1536</v>
      </c>
      <c r="C430" s="6">
        <f t="shared" si="48"/>
        <v>86.8532654792197</v>
      </c>
      <c r="D430" s="6">
        <v>631.75</v>
      </c>
      <c r="E430" s="6">
        <f t="shared" si="49"/>
        <v>79.5654911838791</v>
      </c>
      <c r="F430" s="6">
        <v>1654.65</v>
      </c>
      <c r="G430" s="6">
        <f t="shared" si="50"/>
        <v>116.952926208651</v>
      </c>
      <c r="H430" s="6">
        <v>3.45</v>
      </c>
      <c r="I430" s="10">
        <f t="shared" si="51"/>
        <v>78.7671232876712</v>
      </c>
      <c r="K430" s="12">
        <f t="shared" si="52"/>
        <v>0.0179128809717887</v>
      </c>
      <c r="L430" s="12">
        <f t="shared" si="53"/>
        <v>0.0120144173007609</v>
      </c>
      <c r="M430" s="12">
        <f t="shared" si="54"/>
        <v>0.0102881914763708</v>
      </c>
      <c r="N430" s="12">
        <f t="shared" si="55"/>
        <v>0</v>
      </c>
    </row>
    <row r="431" spans="1:14">
      <c r="A431" s="5">
        <v>41144</v>
      </c>
      <c r="B431" s="6">
        <v>1541.95</v>
      </c>
      <c r="C431" s="6">
        <f t="shared" si="48"/>
        <v>87.1897087927622</v>
      </c>
      <c r="D431" s="6">
        <v>654.75</v>
      </c>
      <c r="E431" s="6">
        <f t="shared" si="49"/>
        <v>82.4622166246851</v>
      </c>
      <c r="F431" s="6">
        <v>1670.6</v>
      </c>
      <c r="G431" s="6">
        <f t="shared" si="50"/>
        <v>118.080294034492</v>
      </c>
      <c r="H431" s="6">
        <v>3.48</v>
      </c>
      <c r="I431" s="10">
        <f t="shared" si="51"/>
        <v>79.4520547945205</v>
      </c>
      <c r="K431" s="12">
        <f t="shared" si="52"/>
        <v>0.0038736979166667</v>
      </c>
      <c r="L431" s="12">
        <f t="shared" si="53"/>
        <v>0.036406806489909</v>
      </c>
      <c r="M431" s="12">
        <f t="shared" si="54"/>
        <v>0.00963950080077347</v>
      </c>
      <c r="N431" s="12">
        <f t="shared" si="55"/>
        <v>0.00869565217391299</v>
      </c>
    </row>
    <row r="432" spans="1:14">
      <c r="A432" s="5">
        <v>41145</v>
      </c>
      <c r="B432" s="6">
        <v>1549.45</v>
      </c>
      <c r="C432" s="6">
        <f t="shared" si="48"/>
        <v>87.61379700311</v>
      </c>
      <c r="D432" s="6">
        <v>652.55</v>
      </c>
      <c r="E432" s="6">
        <f t="shared" si="49"/>
        <v>82.1851385390428</v>
      </c>
      <c r="F432" s="6">
        <v>1670.55</v>
      </c>
      <c r="G432" s="6">
        <f t="shared" si="50"/>
        <v>118.076759966073</v>
      </c>
      <c r="H432" s="6">
        <v>3.46</v>
      </c>
      <c r="I432" s="10">
        <f t="shared" si="51"/>
        <v>78.9954337899543</v>
      </c>
      <c r="K432" s="12">
        <f t="shared" si="52"/>
        <v>0.00486397094588022</v>
      </c>
      <c r="L432" s="12">
        <f t="shared" si="53"/>
        <v>-0.00336006109201992</v>
      </c>
      <c r="M432" s="12">
        <f t="shared" si="54"/>
        <v>-2.99293666945735e-5</v>
      </c>
      <c r="N432" s="12">
        <f t="shared" si="55"/>
        <v>-0.00574712643678161</v>
      </c>
    </row>
    <row r="433" spans="1:14">
      <c r="A433" s="5">
        <v>41148</v>
      </c>
      <c r="B433" s="6">
        <v>1543.98</v>
      </c>
      <c r="C433" s="6">
        <f t="shared" si="48"/>
        <v>87.3044953350297</v>
      </c>
      <c r="D433" s="6">
        <v>650.5</v>
      </c>
      <c r="E433" s="6">
        <f t="shared" si="49"/>
        <v>81.9269521410579</v>
      </c>
      <c r="F433" s="6">
        <v>1664.1</v>
      </c>
      <c r="G433" s="6">
        <f t="shared" si="50"/>
        <v>117.620865139949</v>
      </c>
      <c r="H433" s="6">
        <v>3.46</v>
      </c>
      <c r="I433" s="10">
        <f t="shared" si="51"/>
        <v>78.9954337899543</v>
      </c>
      <c r="K433" s="12">
        <f t="shared" si="52"/>
        <v>-0.00353028493981737</v>
      </c>
      <c r="L433" s="12">
        <f t="shared" si="53"/>
        <v>-0.0031415217224733</v>
      </c>
      <c r="M433" s="12">
        <f t="shared" si="54"/>
        <v>-0.00386100386100389</v>
      </c>
      <c r="N433" s="12">
        <f t="shared" si="55"/>
        <v>0</v>
      </c>
    </row>
    <row r="434" spans="1:14">
      <c r="A434" s="5">
        <v>41149</v>
      </c>
      <c r="B434" s="6">
        <v>1518</v>
      </c>
      <c r="C434" s="6">
        <f t="shared" si="48"/>
        <v>85.8354537743851</v>
      </c>
      <c r="D434" s="6">
        <v>639.1</v>
      </c>
      <c r="E434" s="6">
        <f t="shared" si="49"/>
        <v>80.4911838790932</v>
      </c>
      <c r="F434" s="6">
        <v>1666.9</v>
      </c>
      <c r="G434" s="6">
        <f t="shared" si="50"/>
        <v>117.818772971445</v>
      </c>
      <c r="H434" s="6">
        <v>3.44</v>
      </c>
      <c r="I434" s="10">
        <f t="shared" si="51"/>
        <v>78.5388127853881</v>
      </c>
      <c r="K434" s="12">
        <f t="shared" si="52"/>
        <v>-0.0168266428321611</v>
      </c>
      <c r="L434" s="12">
        <f t="shared" si="53"/>
        <v>-0.0175249807840123</v>
      </c>
      <c r="M434" s="12">
        <f t="shared" si="54"/>
        <v>0.00168259119043338</v>
      </c>
      <c r="N434" s="12">
        <f t="shared" si="55"/>
        <v>-0.00578034682080925</v>
      </c>
    </row>
    <row r="435" spans="1:14">
      <c r="A435" s="5">
        <v>41150</v>
      </c>
      <c r="B435" s="6">
        <v>1516.55</v>
      </c>
      <c r="C435" s="6">
        <f t="shared" si="48"/>
        <v>85.7534633870512</v>
      </c>
      <c r="D435" s="6">
        <v>631.75</v>
      </c>
      <c r="E435" s="6">
        <f t="shared" si="49"/>
        <v>79.5654911838791</v>
      </c>
      <c r="F435" s="6">
        <v>1656.5</v>
      </c>
      <c r="G435" s="6">
        <f t="shared" si="50"/>
        <v>117.083686740175</v>
      </c>
      <c r="H435" s="6">
        <v>3.43</v>
      </c>
      <c r="I435" s="10">
        <f t="shared" si="51"/>
        <v>78.310502283105</v>
      </c>
      <c r="K435" s="12">
        <f t="shared" si="52"/>
        <v>-0.000955204216073811</v>
      </c>
      <c r="L435" s="12">
        <f t="shared" si="53"/>
        <v>-0.011500547645126</v>
      </c>
      <c r="M435" s="12">
        <f t="shared" si="54"/>
        <v>-0.00623912652228693</v>
      </c>
      <c r="N435" s="12">
        <f t="shared" si="55"/>
        <v>-0.00290697674418598</v>
      </c>
    </row>
    <row r="436" spans="1:14">
      <c r="A436" s="5">
        <v>41151</v>
      </c>
      <c r="B436" s="6">
        <v>1507.65</v>
      </c>
      <c r="C436" s="6">
        <f t="shared" si="48"/>
        <v>85.2502120441052</v>
      </c>
      <c r="D436" s="6">
        <v>618.5</v>
      </c>
      <c r="E436" s="6">
        <f t="shared" si="49"/>
        <v>77.8967254408061</v>
      </c>
      <c r="F436" s="6">
        <v>1655.6</v>
      </c>
      <c r="G436" s="6">
        <f t="shared" si="50"/>
        <v>117.020073508623</v>
      </c>
      <c r="H436" s="6">
        <v>3.43</v>
      </c>
      <c r="I436" s="10">
        <f t="shared" si="51"/>
        <v>78.310502283105</v>
      </c>
      <c r="K436" s="12">
        <f t="shared" si="52"/>
        <v>-0.00586858329761621</v>
      </c>
      <c r="L436" s="12">
        <f t="shared" si="53"/>
        <v>-0.0209734863474476</v>
      </c>
      <c r="M436" s="12">
        <f t="shared" si="54"/>
        <v>-0.000543314216722059</v>
      </c>
      <c r="N436" s="12">
        <f t="shared" si="55"/>
        <v>0</v>
      </c>
    </row>
    <row r="437" spans="1:14">
      <c r="A437" s="5">
        <v>41152</v>
      </c>
      <c r="B437" s="6">
        <v>1540</v>
      </c>
      <c r="C437" s="6">
        <f t="shared" si="48"/>
        <v>87.0794458580718</v>
      </c>
      <c r="D437" s="6">
        <v>629.75</v>
      </c>
      <c r="E437" s="6">
        <f t="shared" si="49"/>
        <v>79.3136020151133</v>
      </c>
      <c r="F437" s="6">
        <v>1692.01</v>
      </c>
      <c r="G437" s="6">
        <f t="shared" si="50"/>
        <v>119.59358213175</v>
      </c>
      <c r="H437" s="6">
        <v>3.45</v>
      </c>
      <c r="I437" s="10">
        <f t="shared" si="51"/>
        <v>78.7671232876712</v>
      </c>
      <c r="K437" s="12">
        <f t="shared" si="52"/>
        <v>0.021457234769343</v>
      </c>
      <c r="L437" s="12">
        <f t="shared" si="53"/>
        <v>0.0181891673403395</v>
      </c>
      <c r="M437" s="12">
        <f t="shared" si="54"/>
        <v>0.0219920270596763</v>
      </c>
      <c r="N437" s="12">
        <f t="shared" si="55"/>
        <v>0.00583090379008747</v>
      </c>
    </row>
    <row r="438" spans="1:14">
      <c r="A438" s="5">
        <v>41155</v>
      </c>
      <c r="B438" s="6">
        <v>1551.55</v>
      </c>
      <c r="C438" s="6">
        <f t="shared" si="48"/>
        <v>87.7325417020074</v>
      </c>
      <c r="D438" s="6">
        <v>631.38</v>
      </c>
      <c r="E438" s="6">
        <f t="shared" si="49"/>
        <v>79.5188916876574</v>
      </c>
      <c r="F438" s="6">
        <v>1692.5</v>
      </c>
      <c r="G438" s="6">
        <f t="shared" si="50"/>
        <v>119.628216002262</v>
      </c>
      <c r="H438" s="6">
        <v>3.48</v>
      </c>
      <c r="I438" s="10">
        <f t="shared" si="51"/>
        <v>79.4520547945205</v>
      </c>
      <c r="K438" s="12">
        <f t="shared" si="52"/>
        <v>0.00749999999999997</v>
      </c>
      <c r="L438" s="12">
        <f t="shared" si="53"/>
        <v>0.00258832870186581</v>
      </c>
      <c r="M438" s="12">
        <f t="shared" si="54"/>
        <v>0.000289596397184419</v>
      </c>
      <c r="N438" s="12">
        <f t="shared" si="55"/>
        <v>0.00869565217391299</v>
      </c>
    </row>
    <row r="439" spans="1:14">
      <c r="A439" s="5">
        <v>41156</v>
      </c>
      <c r="B439" s="6">
        <v>1569.45</v>
      </c>
      <c r="C439" s="6">
        <f t="shared" si="48"/>
        <v>88.7446988973707</v>
      </c>
      <c r="D439" s="6">
        <v>640.75</v>
      </c>
      <c r="E439" s="6">
        <f t="shared" si="49"/>
        <v>80.6989924433249</v>
      </c>
      <c r="F439" s="6">
        <v>1695.75</v>
      </c>
      <c r="G439" s="6">
        <f t="shared" si="50"/>
        <v>119.857930449533</v>
      </c>
      <c r="H439" s="6">
        <v>3.46</v>
      </c>
      <c r="I439" s="10">
        <f t="shared" si="51"/>
        <v>78.9954337899543</v>
      </c>
      <c r="K439" s="12">
        <f t="shared" si="52"/>
        <v>0.0115368502465277</v>
      </c>
      <c r="L439" s="12">
        <f t="shared" si="53"/>
        <v>0.0148405080933828</v>
      </c>
      <c r="M439" s="12">
        <f t="shared" si="54"/>
        <v>0.00192023633677991</v>
      </c>
      <c r="N439" s="12">
        <f t="shared" si="55"/>
        <v>-0.00574712643678161</v>
      </c>
    </row>
    <row r="440" spans="1:14">
      <c r="A440" s="5">
        <v>41157</v>
      </c>
      <c r="B440" s="6">
        <v>1571.35</v>
      </c>
      <c r="C440" s="6">
        <f t="shared" si="48"/>
        <v>88.8521345773254</v>
      </c>
      <c r="D440" s="6">
        <v>644.78</v>
      </c>
      <c r="E440" s="6">
        <f t="shared" si="49"/>
        <v>81.2065491183879</v>
      </c>
      <c r="F440" s="6">
        <v>1693</v>
      </c>
      <c r="G440" s="6">
        <f t="shared" si="50"/>
        <v>119.663556686457</v>
      </c>
      <c r="H440" s="6">
        <v>3.51</v>
      </c>
      <c r="I440" s="10">
        <f t="shared" si="51"/>
        <v>80.1369863013699</v>
      </c>
      <c r="K440" s="12">
        <f t="shared" si="52"/>
        <v>0.00121061518366298</v>
      </c>
      <c r="L440" s="12">
        <f t="shared" si="53"/>
        <v>0.00628950448692934</v>
      </c>
      <c r="M440" s="12">
        <f t="shared" si="54"/>
        <v>-0.00162170131210379</v>
      </c>
      <c r="N440" s="12">
        <f t="shared" si="55"/>
        <v>0.0144508670520231</v>
      </c>
    </row>
    <row r="441" spans="1:14">
      <c r="A441" s="5">
        <v>41158</v>
      </c>
      <c r="B441" s="6">
        <v>1583.1</v>
      </c>
      <c r="C441" s="6">
        <f t="shared" si="48"/>
        <v>89.5165394402036</v>
      </c>
      <c r="D441" s="6">
        <v>646.1</v>
      </c>
      <c r="E441" s="6">
        <f t="shared" si="49"/>
        <v>81.3727959697733</v>
      </c>
      <c r="F441" s="6">
        <v>1700.28</v>
      </c>
      <c r="G441" s="6">
        <f t="shared" si="50"/>
        <v>120.178117048346</v>
      </c>
      <c r="H441" s="6">
        <v>3.49</v>
      </c>
      <c r="I441" s="10">
        <f t="shared" si="51"/>
        <v>79.6803652968037</v>
      </c>
      <c r="K441" s="12">
        <f t="shared" si="52"/>
        <v>0.00747764660960321</v>
      </c>
      <c r="L441" s="12">
        <f t="shared" si="53"/>
        <v>0.0020472099010516</v>
      </c>
      <c r="M441" s="12">
        <f t="shared" si="54"/>
        <v>0.00430005906674541</v>
      </c>
      <c r="N441" s="12">
        <f t="shared" si="55"/>
        <v>-0.00569800569800558</v>
      </c>
    </row>
    <row r="442" spans="1:14">
      <c r="A442" s="5">
        <v>41159</v>
      </c>
      <c r="B442" s="6">
        <v>1591.35</v>
      </c>
      <c r="C442" s="6">
        <f t="shared" si="48"/>
        <v>89.9830364715861</v>
      </c>
      <c r="D442" s="6">
        <v>653.55</v>
      </c>
      <c r="E442" s="6">
        <f t="shared" si="49"/>
        <v>82.3110831234257</v>
      </c>
      <c r="F442" s="6">
        <v>1735.65</v>
      </c>
      <c r="G442" s="6">
        <f t="shared" si="50"/>
        <v>122.678117048346</v>
      </c>
      <c r="H442" s="6">
        <v>3.61</v>
      </c>
      <c r="I442" s="10">
        <f t="shared" si="51"/>
        <v>82.4200913242009</v>
      </c>
      <c r="K442" s="12">
        <f t="shared" si="52"/>
        <v>0.00521129429600152</v>
      </c>
      <c r="L442" s="12">
        <f t="shared" si="53"/>
        <v>0.0115307227983283</v>
      </c>
      <c r="M442" s="12">
        <f t="shared" si="54"/>
        <v>0.0208024560660598</v>
      </c>
      <c r="N442" s="12">
        <f t="shared" si="55"/>
        <v>0.0343839541547277</v>
      </c>
    </row>
    <row r="443" spans="1:14">
      <c r="A443" s="5">
        <v>41162</v>
      </c>
      <c r="B443" s="6">
        <v>1592.95</v>
      </c>
      <c r="C443" s="6">
        <f t="shared" si="48"/>
        <v>90.0735086231269</v>
      </c>
      <c r="D443" s="6">
        <v>667.85</v>
      </c>
      <c r="E443" s="6">
        <f t="shared" si="49"/>
        <v>84.1120906801008</v>
      </c>
      <c r="F443" s="6">
        <v>1726.25</v>
      </c>
      <c r="G443" s="6">
        <f t="shared" si="50"/>
        <v>122.013712185468</v>
      </c>
      <c r="H443" s="6">
        <v>3.65</v>
      </c>
      <c r="I443" s="10">
        <f t="shared" si="51"/>
        <v>83.3333333333333</v>
      </c>
      <c r="K443" s="12">
        <f t="shared" si="52"/>
        <v>0.00100543563640942</v>
      </c>
      <c r="L443" s="12">
        <f t="shared" si="53"/>
        <v>0.0218804988141689</v>
      </c>
      <c r="M443" s="12">
        <f t="shared" si="54"/>
        <v>-0.00541583844669149</v>
      </c>
      <c r="N443" s="12">
        <f t="shared" si="55"/>
        <v>0.0110803324099723</v>
      </c>
    </row>
    <row r="444" spans="1:14">
      <c r="A444" s="5">
        <v>41163</v>
      </c>
      <c r="B444" s="6">
        <v>1605.25</v>
      </c>
      <c r="C444" s="6">
        <f t="shared" si="48"/>
        <v>90.7690132880973</v>
      </c>
      <c r="D444" s="6">
        <v>669.8</v>
      </c>
      <c r="E444" s="6">
        <f t="shared" si="49"/>
        <v>84.3576826196473</v>
      </c>
      <c r="F444" s="6">
        <v>1732.2</v>
      </c>
      <c r="G444" s="6">
        <f t="shared" si="50"/>
        <v>122.434266327396</v>
      </c>
      <c r="H444" s="6">
        <v>3.66</v>
      </c>
      <c r="I444" s="10">
        <f t="shared" si="51"/>
        <v>83.5616438356164</v>
      </c>
      <c r="K444" s="12">
        <f t="shared" si="52"/>
        <v>0.00772152296054487</v>
      </c>
      <c r="L444" s="12">
        <f t="shared" si="53"/>
        <v>0.00291981732424936</v>
      </c>
      <c r="M444" s="12">
        <f t="shared" si="54"/>
        <v>0.00344677769732081</v>
      </c>
      <c r="N444" s="12">
        <f t="shared" si="55"/>
        <v>0.00273972602739732</v>
      </c>
    </row>
    <row r="445" spans="1:14">
      <c r="A445" s="5">
        <v>41164</v>
      </c>
      <c r="B445" s="6">
        <v>1646.05</v>
      </c>
      <c r="C445" s="6">
        <f t="shared" si="48"/>
        <v>93.076053152389</v>
      </c>
      <c r="D445" s="6">
        <v>677.2</v>
      </c>
      <c r="E445" s="6">
        <f t="shared" si="49"/>
        <v>85.2896725440806</v>
      </c>
      <c r="F445" s="6">
        <v>1730.8</v>
      </c>
      <c r="G445" s="6">
        <f t="shared" si="50"/>
        <v>122.335312411648</v>
      </c>
      <c r="H445" s="6">
        <v>3.67</v>
      </c>
      <c r="I445" s="10">
        <f t="shared" si="51"/>
        <v>83.7899543378995</v>
      </c>
      <c r="K445" s="12">
        <f t="shared" si="52"/>
        <v>0.0254166017754244</v>
      </c>
      <c r="L445" s="12">
        <f t="shared" si="53"/>
        <v>0.0110480740519559</v>
      </c>
      <c r="M445" s="12">
        <f t="shared" si="54"/>
        <v>-0.000808220759727567</v>
      </c>
      <c r="N445" s="12">
        <f t="shared" si="55"/>
        <v>0.00273224043715841</v>
      </c>
    </row>
    <row r="446" spans="1:14">
      <c r="A446" s="5">
        <v>41165</v>
      </c>
      <c r="B446" s="6">
        <v>1684.95</v>
      </c>
      <c r="C446" s="6">
        <f t="shared" si="48"/>
        <v>95.275657336726</v>
      </c>
      <c r="D446" s="6">
        <v>688</v>
      </c>
      <c r="E446" s="6">
        <f t="shared" si="49"/>
        <v>86.6498740554156</v>
      </c>
      <c r="F446" s="6">
        <v>1767.04</v>
      </c>
      <c r="G446" s="6">
        <f t="shared" si="50"/>
        <v>124.896805202149</v>
      </c>
      <c r="H446" s="6">
        <v>3.66</v>
      </c>
      <c r="I446" s="10">
        <f t="shared" si="51"/>
        <v>83.5616438356164</v>
      </c>
      <c r="K446" s="12">
        <f t="shared" si="52"/>
        <v>0.0236323319461742</v>
      </c>
      <c r="L446" s="12">
        <f t="shared" si="53"/>
        <v>0.0159480212640283</v>
      </c>
      <c r="M446" s="12">
        <f t="shared" si="54"/>
        <v>0.0209382944303212</v>
      </c>
      <c r="N446" s="12">
        <f t="shared" si="55"/>
        <v>-0.00272479564032692</v>
      </c>
    </row>
    <row r="447" spans="1:14">
      <c r="A447" s="5">
        <v>41166</v>
      </c>
      <c r="B447" s="6">
        <v>1709</v>
      </c>
      <c r="C447" s="6">
        <f t="shared" si="48"/>
        <v>96.6355668645745</v>
      </c>
      <c r="D447" s="6">
        <v>695.65</v>
      </c>
      <c r="E447" s="6">
        <f t="shared" si="49"/>
        <v>87.6133501259446</v>
      </c>
      <c r="F447" s="6">
        <v>1770.4</v>
      </c>
      <c r="G447" s="6">
        <f t="shared" si="50"/>
        <v>125.134294599943</v>
      </c>
      <c r="H447" s="6">
        <v>3.79</v>
      </c>
      <c r="I447" s="10">
        <f t="shared" si="51"/>
        <v>86.5296803652968</v>
      </c>
      <c r="K447" s="12">
        <f t="shared" si="52"/>
        <v>0.0142734205762782</v>
      </c>
      <c r="L447" s="12">
        <f t="shared" si="53"/>
        <v>0.0111191860465116</v>
      </c>
      <c r="M447" s="12">
        <f t="shared" si="54"/>
        <v>0.00190148496921412</v>
      </c>
      <c r="N447" s="12">
        <f t="shared" si="55"/>
        <v>0.0355191256830601</v>
      </c>
    </row>
    <row r="448" spans="1:14">
      <c r="A448" s="5">
        <v>41169</v>
      </c>
      <c r="B448" s="6">
        <v>1666.35</v>
      </c>
      <c r="C448" s="6">
        <f t="shared" si="48"/>
        <v>94.2239185750636</v>
      </c>
      <c r="D448" s="6">
        <v>679.98</v>
      </c>
      <c r="E448" s="6">
        <f t="shared" si="49"/>
        <v>85.639798488665</v>
      </c>
      <c r="F448" s="6">
        <v>1761.45</v>
      </c>
      <c r="G448" s="6">
        <f t="shared" si="50"/>
        <v>124.501696352841</v>
      </c>
      <c r="H448" s="6">
        <v>3.76</v>
      </c>
      <c r="I448" s="10">
        <f t="shared" si="51"/>
        <v>85.8447488584475</v>
      </c>
      <c r="K448" s="12">
        <f t="shared" si="52"/>
        <v>-0.0249561146869515</v>
      </c>
      <c r="L448" s="12">
        <f t="shared" si="53"/>
        <v>-0.022525695392798</v>
      </c>
      <c r="M448" s="12">
        <f t="shared" si="54"/>
        <v>-0.00505535472209673</v>
      </c>
      <c r="N448" s="12">
        <f t="shared" si="55"/>
        <v>-0.00791556728232196</v>
      </c>
    </row>
    <row r="449" spans="1:14">
      <c r="A449" s="5">
        <v>41170</v>
      </c>
      <c r="B449" s="6">
        <v>1631.18</v>
      </c>
      <c r="C449" s="6">
        <f t="shared" si="48"/>
        <v>92.2352275940062</v>
      </c>
      <c r="D449" s="6">
        <v>666.63</v>
      </c>
      <c r="E449" s="6">
        <f t="shared" si="49"/>
        <v>83.9584382871536</v>
      </c>
      <c r="F449" s="6">
        <v>1772</v>
      </c>
      <c r="G449" s="6">
        <f t="shared" si="50"/>
        <v>125.24738478937</v>
      </c>
      <c r="H449" s="6">
        <v>3.77</v>
      </c>
      <c r="I449" s="10">
        <f t="shared" si="51"/>
        <v>86.0730593607306</v>
      </c>
      <c r="K449" s="12">
        <f t="shared" si="52"/>
        <v>-0.0211060101419269</v>
      </c>
      <c r="L449" s="12">
        <f t="shared" si="53"/>
        <v>-0.0196329303803053</v>
      </c>
      <c r="M449" s="12">
        <f t="shared" si="54"/>
        <v>0.00598938374634531</v>
      </c>
      <c r="N449" s="12">
        <f t="shared" si="55"/>
        <v>0.00265957446808517</v>
      </c>
    </row>
    <row r="450" spans="1:14">
      <c r="A450" s="5">
        <v>41171</v>
      </c>
      <c r="B450" s="6">
        <v>1639.3</v>
      </c>
      <c r="C450" s="6">
        <f t="shared" si="48"/>
        <v>92.6943737630761</v>
      </c>
      <c r="D450" s="6">
        <v>671.5</v>
      </c>
      <c r="E450" s="6">
        <f t="shared" si="49"/>
        <v>84.5717884130982</v>
      </c>
      <c r="F450" s="6">
        <v>1770.4</v>
      </c>
      <c r="G450" s="6">
        <f t="shared" si="50"/>
        <v>125.134294599943</v>
      </c>
      <c r="H450" s="6">
        <v>3.78</v>
      </c>
      <c r="I450" s="10">
        <f t="shared" si="51"/>
        <v>86.3013698630137</v>
      </c>
      <c r="K450" s="12">
        <f t="shared" si="52"/>
        <v>0.00497799139273403</v>
      </c>
      <c r="L450" s="12">
        <f t="shared" si="53"/>
        <v>0.00730540179709885</v>
      </c>
      <c r="M450" s="12">
        <f t="shared" si="54"/>
        <v>-0.000902934537245998</v>
      </c>
      <c r="N450" s="12">
        <f t="shared" si="55"/>
        <v>0.00265251989389915</v>
      </c>
    </row>
    <row r="451" spans="1:14">
      <c r="A451" s="5">
        <v>41172</v>
      </c>
      <c r="B451" s="6">
        <v>1626.5</v>
      </c>
      <c r="C451" s="6">
        <f t="shared" si="48"/>
        <v>91.9705965507492</v>
      </c>
      <c r="D451" s="6">
        <v>662.5</v>
      </c>
      <c r="E451" s="6">
        <f t="shared" si="49"/>
        <v>83.4382871536524</v>
      </c>
      <c r="F451" s="6">
        <v>1768.6</v>
      </c>
      <c r="G451" s="6">
        <f t="shared" si="50"/>
        <v>125.007068136839</v>
      </c>
      <c r="H451" s="6">
        <v>3.75</v>
      </c>
      <c r="I451" s="10">
        <f t="shared" si="51"/>
        <v>85.6164383561644</v>
      </c>
      <c r="K451" s="12">
        <f t="shared" si="52"/>
        <v>-0.00780821082169216</v>
      </c>
      <c r="L451" s="12">
        <f t="shared" si="53"/>
        <v>-0.0134028294862249</v>
      </c>
      <c r="M451" s="12">
        <f t="shared" si="54"/>
        <v>-0.00101671938544972</v>
      </c>
      <c r="N451" s="12">
        <f t="shared" si="55"/>
        <v>-0.00793650793650789</v>
      </c>
    </row>
    <row r="452" spans="1:14">
      <c r="A452" s="5">
        <v>41173</v>
      </c>
      <c r="B452" s="6">
        <v>1635.1</v>
      </c>
      <c r="C452" s="6">
        <f t="shared" si="48"/>
        <v>92.4568843652813</v>
      </c>
      <c r="D452" s="6">
        <v>671.35</v>
      </c>
      <c r="E452" s="6">
        <f t="shared" si="49"/>
        <v>84.5528967254408</v>
      </c>
      <c r="F452" s="6">
        <v>1773.1</v>
      </c>
      <c r="G452" s="6">
        <f t="shared" si="50"/>
        <v>125.3251342946</v>
      </c>
      <c r="H452" s="6">
        <v>3.75</v>
      </c>
      <c r="I452" s="10">
        <f t="shared" si="51"/>
        <v>85.6164383561644</v>
      </c>
      <c r="K452" s="12">
        <f t="shared" si="52"/>
        <v>0.00528742699047028</v>
      </c>
      <c r="L452" s="12">
        <f t="shared" si="53"/>
        <v>0.0133584905660378</v>
      </c>
      <c r="M452" s="12">
        <f t="shared" si="54"/>
        <v>0.00254438538957367</v>
      </c>
      <c r="N452" s="12">
        <f t="shared" si="55"/>
        <v>0</v>
      </c>
    </row>
    <row r="453" spans="1:14">
      <c r="A453" s="5">
        <v>41176</v>
      </c>
      <c r="B453" s="6">
        <v>1621.5</v>
      </c>
      <c r="C453" s="6">
        <f t="shared" ref="C453:C468" si="56">B453/1768.5*100</f>
        <v>91.6878710771841</v>
      </c>
      <c r="D453" s="6">
        <v>644.75</v>
      </c>
      <c r="E453" s="6">
        <f t="shared" ref="E453:E468" si="57">D453/794*100</f>
        <v>81.2027707808564</v>
      </c>
      <c r="F453" s="6">
        <v>1764.45</v>
      </c>
      <c r="G453" s="6">
        <f t="shared" ref="G453:G468" si="58">F453/1414.8*100</f>
        <v>124.713740458015</v>
      </c>
      <c r="H453" s="6">
        <v>3.71</v>
      </c>
      <c r="I453" s="10">
        <f t="shared" ref="I453:I468" si="59">H453/4.38*100</f>
        <v>84.703196347032</v>
      </c>
      <c r="K453" s="12">
        <f t="shared" ref="K453:K468" si="60">(B453-B452)/B452</f>
        <v>-0.0083175340957739</v>
      </c>
      <c r="L453" s="12">
        <f t="shared" ref="L453:L468" si="61">(D453-D452)/D452</f>
        <v>-0.0396216578535786</v>
      </c>
      <c r="M453" s="12">
        <f t="shared" ref="M453:M468" si="62">(F453-F452)/F452</f>
        <v>-0.0048784614516947</v>
      </c>
      <c r="N453" s="12">
        <f t="shared" ref="N453:N468" si="63">(H453-H452)/H452</f>
        <v>-0.0106666666666667</v>
      </c>
    </row>
    <row r="454" spans="1:14">
      <c r="A454" s="5">
        <v>41177</v>
      </c>
      <c r="B454" s="6">
        <v>1627.9</v>
      </c>
      <c r="C454" s="6">
        <f t="shared" si="56"/>
        <v>92.0497596833475</v>
      </c>
      <c r="D454" s="6">
        <v>638.1</v>
      </c>
      <c r="E454" s="6">
        <f t="shared" si="57"/>
        <v>80.3652392947103</v>
      </c>
      <c r="F454" s="6">
        <v>1760.65</v>
      </c>
      <c r="G454" s="6">
        <f t="shared" si="58"/>
        <v>124.445151258128</v>
      </c>
      <c r="H454" s="6">
        <v>3.75</v>
      </c>
      <c r="I454" s="10">
        <f t="shared" si="59"/>
        <v>85.6164383561644</v>
      </c>
      <c r="K454" s="12">
        <f t="shared" si="60"/>
        <v>0.00394696268886839</v>
      </c>
      <c r="L454" s="12">
        <f t="shared" si="61"/>
        <v>-0.0103140752229546</v>
      </c>
      <c r="M454" s="12">
        <f t="shared" si="62"/>
        <v>-0.00215364561194704</v>
      </c>
      <c r="N454" s="12">
        <f t="shared" si="63"/>
        <v>0.0107816711590297</v>
      </c>
    </row>
    <row r="455" spans="1:14">
      <c r="A455" s="5">
        <v>41178</v>
      </c>
      <c r="B455" s="6">
        <v>1634.75</v>
      </c>
      <c r="C455" s="6">
        <f t="shared" si="56"/>
        <v>92.4370935821318</v>
      </c>
      <c r="D455" s="6">
        <v>629.3</v>
      </c>
      <c r="E455" s="6">
        <f t="shared" si="57"/>
        <v>79.256926952141</v>
      </c>
      <c r="F455" s="6">
        <v>1752.75</v>
      </c>
      <c r="G455" s="6">
        <f t="shared" si="58"/>
        <v>123.886768447837</v>
      </c>
      <c r="H455" s="6">
        <v>3.68</v>
      </c>
      <c r="I455" s="10">
        <f t="shared" si="59"/>
        <v>84.0182648401827</v>
      </c>
      <c r="K455" s="12">
        <f t="shared" si="60"/>
        <v>0.00420787517660784</v>
      </c>
      <c r="L455" s="12">
        <f t="shared" si="61"/>
        <v>-0.013790941858643</v>
      </c>
      <c r="M455" s="12">
        <f t="shared" si="62"/>
        <v>-0.00448697924062141</v>
      </c>
      <c r="N455" s="12">
        <f t="shared" si="63"/>
        <v>-0.0186666666666666</v>
      </c>
    </row>
    <row r="456" spans="1:14">
      <c r="A456" s="5">
        <v>41179</v>
      </c>
      <c r="B456" s="6">
        <v>1649.3</v>
      </c>
      <c r="C456" s="6">
        <f t="shared" si="56"/>
        <v>93.2598247102064</v>
      </c>
      <c r="D456" s="6">
        <v>634.45</v>
      </c>
      <c r="E456" s="6">
        <f t="shared" si="57"/>
        <v>79.9055415617129</v>
      </c>
      <c r="F456" s="6">
        <v>1777.25</v>
      </c>
      <c r="G456" s="6">
        <f t="shared" si="58"/>
        <v>125.618461973424</v>
      </c>
      <c r="H456" s="6">
        <v>3.71</v>
      </c>
      <c r="I456" s="10">
        <f t="shared" si="59"/>
        <v>84.703196347032</v>
      </c>
      <c r="K456" s="12">
        <f t="shared" si="60"/>
        <v>0.00890044349288879</v>
      </c>
      <c r="L456" s="12">
        <f t="shared" si="61"/>
        <v>0.00818369617034815</v>
      </c>
      <c r="M456" s="12">
        <f t="shared" si="62"/>
        <v>0.0139780345171873</v>
      </c>
      <c r="N456" s="12">
        <f t="shared" si="63"/>
        <v>0.00815217391304342</v>
      </c>
    </row>
    <row r="457" spans="1:14">
      <c r="A457" s="5">
        <v>41180</v>
      </c>
      <c r="B457" s="6">
        <v>1662</v>
      </c>
      <c r="C457" s="6">
        <f t="shared" si="56"/>
        <v>93.9779474130619</v>
      </c>
      <c r="D457" s="6">
        <v>637.33</v>
      </c>
      <c r="E457" s="6">
        <f t="shared" si="57"/>
        <v>80.2682619647355</v>
      </c>
      <c r="F457" s="6">
        <v>1772.1</v>
      </c>
      <c r="G457" s="6">
        <f t="shared" si="58"/>
        <v>125.254452926209</v>
      </c>
      <c r="H457" s="6">
        <v>3.72</v>
      </c>
      <c r="I457" s="10">
        <f t="shared" si="59"/>
        <v>84.9315068493151</v>
      </c>
      <c r="K457" s="12">
        <f t="shared" si="60"/>
        <v>0.00770023646395443</v>
      </c>
      <c r="L457" s="12">
        <f t="shared" si="61"/>
        <v>0.00453936480416108</v>
      </c>
      <c r="M457" s="12">
        <f t="shared" si="62"/>
        <v>-0.00289773526515689</v>
      </c>
      <c r="N457" s="12">
        <f t="shared" si="63"/>
        <v>0.00269541778975747</v>
      </c>
    </row>
    <row r="458" spans="1:14">
      <c r="A458" s="5">
        <v>41183</v>
      </c>
      <c r="B458" s="6">
        <v>1679.2</v>
      </c>
      <c r="C458" s="6">
        <f t="shared" si="56"/>
        <v>94.9505230421261</v>
      </c>
      <c r="D458" s="6">
        <v>644.85</v>
      </c>
      <c r="E458" s="6">
        <f t="shared" si="57"/>
        <v>81.2153652392947</v>
      </c>
      <c r="F458" s="6">
        <v>1775.3</v>
      </c>
      <c r="G458" s="6">
        <f t="shared" si="58"/>
        <v>125.480633305061</v>
      </c>
      <c r="H458" s="6">
        <v>3.77</v>
      </c>
      <c r="I458" s="10">
        <f t="shared" si="59"/>
        <v>86.0730593607306</v>
      </c>
      <c r="K458" s="12">
        <f t="shared" si="60"/>
        <v>0.0103489771359808</v>
      </c>
      <c r="L458" s="12">
        <f t="shared" si="61"/>
        <v>0.0117992248913435</v>
      </c>
      <c r="M458" s="12">
        <f t="shared" si="62"/>
        <v>0.00180576716889569</v>
      </c>
      <c r="N458" s="12">
        <f t="shared" si="63"/>
        <v>0.0134408602150537</v>
      </c>
    </row>
    <row r="459" spans="1:14">
      <c r="A459" s="5">
        <v>41184</v>
      </c>
      <c r="B459" s="6">
        <v>1677.3</v>
      </c>
      <c r="C459" s="6">
        <f t="shared" si="56"/>
        <v>94.8430873621713</v>
      </c>
      <c r="D459" s="6">
        <v>652.45</v>
      </c>
      <c r="E459" s="6">
        <f t="shared" si="57"/>
        <v>82.1725440806045</v>
      </c>
      <c r="F459" s="6">
        <v>1774.7</v>
      </c>
      <c r="G459" s="6">
        <f t="shared" si="58"/>
        <v>125.438224484026</v>
      </c>
      <c r="H459" s="6">
        <v>3.78</v>
      </c>
      <c r="I459" s="10">
        <f t="shared" si="59"/>
        <v>86.3013698630137</v>
      </c>
      <c r="K459" s="12">
        <f t="shared" si="60"/>
        <v>-0.00113149118627923</v>
      </c>
      <c r="L459" s="12">
        <f t="shared" si="61"/>
        <v>0.0117856865937815</v>
      </c>
      <c r="M459" s="12">
        <f t="shared" si="62"/>
        <v>-0.00033797104714691</v>
      </c>
      <c r="N459" s="12">
        <f t="shared" si="63"/>
        <v>0.00265251989389915</v>
      </c>
    </row>
    <row r="460" spans="1:14">
      <c r="A460" s="5">
        <v>41185</v>
      </c>
      <c r="B460" s="6">
        <v>1687</v>
      </c>
      <c r="C460" s="6">
        <f t="shared" si="56"/>
        <v>95.3915747808878</v>
      </c>
      <c r="D460" s="6">
        <v>652.45</v>
      </c>
      <c r="E460" s="6">
        <f t="shared" si="57"/>
        <v>82.1725440806045</v>
      </c>
      <c r="F460" s="6">
        <v>1778</v>
      </c>
      <c r="G460" s="6">
        <f t="shared" si="58"/>
        <v>125.671472999717</v>
      </c>
      <c r="H460" s="6">
        <v>3.76</v>
      </c>
      <c r="I460" s="10">
        <f t="shared" si="59"/>
        <v>85.8447488584475</v>
      </c>
      <c r="K460" s="12">
        <f t="shared" si="60"/>
        <v>0.00578310379777025</v>
      </c>
      <c r="L460" s="12">
        <f t="shared" si="61"/>
        <v>0</v>
      </c>
      <c r="M460" s="12">
        <f t="shared" si="62"/>
        <v>0.00185946920606297</v>
      </c>
      <c r="N460" s="12">
        <f t="shared" si="63"/>
        <v>-0.0052910052910053</v>
      </c>
    </row>
    <row r="461" spans="1:14">
      <c r="A461" s="5">
        <v>41186</v>
      </c>
      <c r="B461" s="6">
        <v>1717.97</v>
      </c>
      <c r="C461" s="6">
        <f t="shared" si="56"/>
        <v>97.1427763641504</v>
      </c>
      <c r="D461" s="6">
        <v>673.5</v>
      </c>
      <c r="E461" s="6">
        <f t="shared" si="57"/>
        <v>84.823677581864</v>
      </c>
      <c r="F461" s="6">
        <v>1790.4</v>
      </c>
      <c r="G461" s="6">
        <f t="shared" si="58"/>
        <v>126.547921967769</v>
      </c>
      <c r="H461" s="6">
        <v>3.76</v>
      </c>
      <c r="I461" s="10">
        <f t="shared" si="59"/>
        <v>85.8447488584475</v>
      </c>
      <c r="K461" s="12">
        <f t="shared" si="60"/>
        <v>0.0183580320094843</v>
      </c>
      <c r="L461" s="12">
        <f t="shared" si="61"/>
        <v>0.0322630086596673</v>
      </c>
      <c r="M461" s="12">
        <f t="shared" si="62"/>
        <v>0.0069741282339708</v>
      </c>
      <c r="N461" s="12">
        <f t="shared" si="63"/>
        <v>0</v>
      </c>
    </row>
    <row r="462" spans="1:14">
      <c r="A462" s="5">
        <v>41187</v>
      </c>
      <c r="B462" s="6">
        <v>1706.28</v>
      </c>
      <c r="C462" s="6">
        <f t="shared" si="56"/>
        <v>96.481764206955</v>
      </c>
      <c r="D462" s="6">
        <v>660.48</v>
      </c>
      <c r="E462" s="6">
        <f t="shared" si="57"/>
        <v>83.183879093199</v>
      </c>
      <c r="F462" s="6">
        <v>1780.6</v>
      </c>
      <c r="G462" s="6">
        <f t="shared" si="58"/>
        <v>125.855244557535</v>
      </c>
      <c r="H462" s="6">
        <v>3.76</v>
      </c>
      <c r="I462" s="10">
        <f t="shared" si="59"/>
        <v>85.8447488584475</v>
      </c>
      <c r="K462" s="12">
        <f t="shared" si="60"/>
        <v>-0.00680454257059207</v>
      </c>
      <c r="L462" s="12">
        <f t="shared" si="61"/>
        <v>-0.0193318485523385</v>
      </c>
      <c r="M462" s="12">
        <f t="shared" si="62"/>
        <v>-0.00547363717605015</v>
      </c>
      <c r="N462" s="12">
        <f t="shared" si="63"/>
        <v>0</v>
      </c>
    </row>
    <row r="463" spans="1:14">
      <c r="A463" s="5">
        <v>41190</v>
      </c>
      <c r="B463" s="6">
        <v>1694.45</v>
      </c>
      <c r="C463" s="6">
        <f t="shared" si="56"/>
        <v>95.8128357364999</v>
      </c>
      <c r="D463" s="6">
        <v>658.03</v>
      </c>
      <c r="E463" s="6">
        <f t="shared" si="57"/>
        <v>82.875314861461</v>
      </c>
      <c r="F463" s="6">
        <v>1774.95</v>
      </c>
      <c r="G463" s="6">
        <f t="shared" si="58"/>
        <v>125.455894826124</v>
      </c>
      <c r="H463" s="6">
        <v>3.71</v>
      </c>
      <c r="I463" s="10">
        <f t="shared" si="59"/>
        <v>84.703196347032</v>
      </c>
      <c r="K463" s="12">
        <f t="shared" si="60"/>
        <v>-0.00693321143071473</v>
      </c>
      <c r="L463" s="12">
        <f t="shared" si="61"/>
        <v>-0.00370942344961247</v>
      </c>
      <c r="M463" s="12">
        <f t="shared" si="62"/>
        <v>-0.00317308772323928</v>
      </c>
      <c r="N463" s="12">
        <f t="shared" si="63"/>
        <v>-0.0132978723404255</v>
      </c>
    </row>
    <row r="464" spans="1:14">
      <c r="A464" s="5">
        <v>41191</v>
      </c>
      <c r="B464" s="6">
        <v>1688.35</v>
      </c>
      <c r="C464" s="6">
        <f t="shared" si="56"/>
        <v>95.4679106587503</v>
      </c>
      <c r="D464" s="6">
        <v>656.7</v>
      </c>
      <c r="E464" s="6">
        <f t="shared" si="57"/>
        <v>82.7078085642317</v>
      </c>
      <c r="F464" s="6">
        <v>1764.3</v>
      </c>
      <c r="G464" s="6">
        <f t="shared" si="58"/>
        <v>124.703138252757</v>
      </c>
      <c r="H464" s="6">
        <v>3.69</v>
      </c>
      <c r="I464" s="10">
        <f t="shared" si="59"/>
        <v>84.2465753424658</v>
      </c>
      <c r="K464" s="12">
        <f t="shared" si="60"/>
        <v>-0.00359998819676009</v>
      </c>
      <c r="L464" s="12">
        <f t="shared" si="61"/>
        <v>-0.0020211844444781</v>
      </c>
      <c r="M464" s="12">
        <f t="shared" si="62"/>
        <v>-0.00600016901884565</v>
      </c>
      <c r="N464" s="12">
        <f t="shared" si="63"/>
        <v>-0.00539083557951483</v>
      </c>
    </row>
    <row r="465" spans="1:14">
      <c r="A465" s="5">
        <v>41192</v>
      </c>
      <c r="B465" s="6">
        <v>1673.95</v>
      </c>
      <c r="C465" s="6">
        <f t="shared" si="56"/>
        <v>94.6536612948827</v>
      </c>
      <c r="D465" s="6">
        <v>649.35</v>
      </c>
      <c r="E465" s="6">
        <f t="shared" si="57"/>
        <v>81.7821158690176</v>
      </c>
      <c r="F465" s="6">
        <v>1762.35</v>
      </c>
      <c r="G465" s="6">
        <f t="shared" si="58"/>
        <v>124.565309584394</v>
      </c>
      <c r="H465" s="6">
        <v>3.7</v>
      </c>
      <c r="I465" s="10">
        <f t="shared" si="59"/>
        <v>84.4748858447489</v>
      </c>
      <c r="K465" s="12">
        <f t="shared" si="60"/>
        <v>-0.00852903722569364</v>
      </c>
      <c r="L465" s="12">
        <f t="shared" si="61"/>
        <v>-0.0111923252626771</v>
      </c>
      <c r="M465" s="12">
        <f t="shared" si="62"/>
        <v>-0.00110525420846797</v>
      </c>
      <c r="N465" s="12">
        <f t="shared" si="63"/>
        <v>0.00271002710027107</v>
      </c>
    </row>
    <row r="466" spans="1:14">
      <c r="A466" s="5">
        <v>41193</v>
      </c>
      <c r="B466" s="6">
        <v>1677.4</v>
      </c>
      <c r="C466" s="6">
        <f t="shared" si="56"/>
        <v>94.8487418716426</v>
      </c>
      <c r="D466" s="6">
        <v>651.2</v>
      </c>
      <c r="E466" s="6">
        <f t="shared" si="57"/>
        <v>82.0151133501259</v>
      </c>
      <c r="F466" s="6">
        <v>1767.35</v>
      </c>
      <c r="G466" s="6">
        <f t="shared" si="58"/>
        <v>124.91871642635</v>
      </c>
      <c r="H466" s="6">
        <v>3.74</v>
      </c>
      <c r="I466" s="10">
        <f t="shared" si="59"/>
        <v>85.3881278538813</v>
      </c>
      <c r="K466" s="12">
        <f t="shared" si="60"/>
        <v>0.00206099345858601</v>
      </c>
      <c r="L466" s="12">
        <f t="shared" si="61"/>
        <v>0.00284900284900288</v>
      </c>
      <c r="M466" s="12">
        <f t="shared" si="62"/>
        <v>0.00283712088972111</v>
      </c>
      <c r="N466" s="12">
        <f t="shared" si="63"/>
        <v>0.0108108108108108</v>
      </c>
    </row>
    <row r="467" spans="1:14">
      <c r="A467" s="5">
        <v>41194</v>
      </c>
      <c r="B467" s="6">
        <v>1651.53</v>
      </c>
      <c r="C467" s="6">
        <f t="shared" si="56"/>
        <v>93.3859202714165</v>
      </c>
      <c r="D467" s="6">
        <v>633.6</v>
      </c>
      <c r="E467" s="6">
        <f t="shared" si="57"/>
        <v>79.7984886649874</v>
      </c>
      <c r="F467" s="6">
        <v>1754.48</v>
      </c>
      <c r="G467" s="6">
        <f t="shared" si="58"/>
        <v>124.009047215154</v>
      </c>
      <c r="H467" s="6">
        <v>3.69</v>
      </c>
      <c r="I467" s="10">
        <f t="shared" si="59"/>
        <v>84.2465753424658</v>
      </c>
      <c r="K467" s="12">
        <f t="shared" si="60"/>
        <v>-0.0154226779539765</v>
      </c>
      <c r="L467" s="12">
        <f t="shared" si="61"/>
        <v>-0.0270270270270271</v>
      </c>
      <c r="M467" s="12">
        <f t="shared" si="62"/>
        <v>-0.00728208900330998</v>
      </c>
      <c r="N467" s="12">
        <f t="shared" si="63"/>
        <v>-0.0133689839572193</v>
      </c>
    </row>
    <row r="468" spans="1:14">
      <c r="A468" s="5">
        <v>41197</v>
      </c>
      <c r="B468" s="6">
        <v>1640.25</v>
      </c>
      <c r="C468" s="6">
        <f t="shared" si="56"/>
        <v>92.7480916030534</v>
      </c>
      <c r="D468" s="6">
        <v>633.1</v>
      </c>
      <c r="E468" s="6">
        <f t="shared" si="57"/>
        <v>79.735516372796</v>
      </c>
      <c r="F468" s="6">
        <v>1737.55</v>
      </c>
      <c r="G468" s="6">
        <f t="shared" si="58"/>
        <v>122.81241164829</v>
      </c>
      <c r="H468" s="6">
        <v>3.69</v>
      </c>
      <c r="I468" s="10">
        <f t="shared" si="59"/>
        <v>84.2465753424658</v>
      </c>
      <c r="K468" s="12">
        <f t="shared" si="60"/>
        <v>-0.00683003033550706</v>
      </c>
      <c r="L468" s="12">
        <f t="shared" si="61"/>
        <v>-0.000789141414141414</v>
      </c>
      <c r="M468" s="12">
        <f t="shared" si="62"/>
        <v>-0.0096495827823629</v>
      </c>
      <c r="N468" s="12">
        <f t="shared" si="63"/>
        <v>0</v>
      </c>
    </row>
  </sheetData>
  <mergeCells count="1">
    <mergeCell ref="K1:N1"/>
  </mergeCells>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318"/>
  <sheetViews>
    <sheetView topLeftCell="A3" workbookViewId="0">
      <selection activeCell="O25" sqref="O25"/>
    </sheetView>
  </sheetViews>
  <sheetFormatPr defaultColWidth="9" defaultRowHeight="14"/>
  <sheetData>
    <row r="1" spans="1:14">
      <c r="A1" s="1" t="s">
        <v>10</v>
      </c>
      <c r="B1" s="2" t="s">
        <v>11</v>
      </c>
      <c r="C1" s="2"/>
      <c r="D1" s="2" t="s">
        <v>12</v>
      </c>
      <c r="E1" s="2"/>
      <c r="F1" s="2" t="s">
        <v>13</v>
      </c>
      <c r="G1" s="2"/>
      <c r="H1" s="7" t="s">
        <v>14</v>
      </c>
      <c r="I1" s="2"/>
      <c r="K1" s="8" t="s">
        <v>15</v>
      </c>
      <c r="L1" s="8"/>
      <c r="M1" s="8"/>
      <c r="N1" s="8"/>
    </row>
    <row r="2" ht="14.75" spans="1:14">
      <c r="A2" s="3"/>
      <c r="B2" s="4" t="s">
        <v>16</v>
      </c>
      <c r="C2" s="4" t="s">
        <v>17</v>
      </c>
      <c r="D2" s="4" t="s">
        <v>16</v>
      </c>
      <c r="E2" s="4" t="s">
        <v>17</v>
      </c>
      <c r="F2" s="4" t="s">
        <v>16</v>
      </c>
      <c r="G2" s="4" t="s">
        <v>17</v>
      </c>
      <c r="H2" s="4" t="s">
        <v>18</v>
      </c>
      <c r="I2" s="4" t="s">
        <v>17</v>
      </c>
      <c r="K2" s="9" t="s">
        <v>19</v>
      </c>
      <c r="L2" s="9" t="s">
        <v>20</v>
      </c>
      <c r="M2" s="9" t="s">
        <v>21</v>
      </c>
      <c r="N2" s="9" t="s">
        <v>22</v>
      </c>
    </row>
    <row r="3" spans="1:14">
      <c r="A3" s="5">
        <v>40756</v>
      </c>
      <c r="B3" s="6">
        <v>1790.55</v>
      </c>
      <c r="C3" s="6">
        <v>100</v>
      </c>
      <c r="D3" s="6">
        <v>829.75</v>
      </c>
      <c r="E3" s="6">
        <v>100</v>
      </c>
      <c r="F3" s="6">
        <v>1619</v>
      </c>
      <c r="G3" s="6">
        <v>100</v>
      </c>
      <c r="H3" s="6">
        <v>4.37</v>
      </c>
      <c r="I3" s="10">
        <v>100</v>
      </c>
      <c r="K3" s="11" t="s">
        <v>24</v>
      </c>
      <c r="L3" s="11" t="s">
        <v>24</v>
      </c>
      <c r="M3" s="11" t="s">
        <v>24</v>
      </c>
      <c r="N3" s="11" t="s">
        <v>24</v>
      </c>
    </row>
    <row r="4" spans="1:14">
      <c r="A4" s="5">
        <v>40757</v>
      </c>
      <c r="B4" s="6">
        <v>1797</v>
      </c>
      <c r="C4" s="6">
        <f>B4/1790.55*100</f>
        <v>100.360224512021</v>
      </c>
      <c r="D4" s="6">
        <v>826.25</v>
      </c>
      <c r="E4" s="6">
        <f>D4/829.75*100</f>
        <v>99.5781862006629</v>
      </c>
      <c r="F4" s="6">
        <v>1661.18</v>
      </c>
      <c r="G4" s="6">
        <f>F4/1619*100</f>
        <v>102.605311920939</v>
      </c>
      <c r="H4" s="6">
        <v>4.38</v>
      </c>
      <c r="I4" s="10">
        <f>H4/4.37*100</f>
        <v>100.228832951945</v>
      </c>
      <c r="K4" s="12">
        <f t="shared" ref="K3:K66" si="0">(B4-B3)/B3</f>
        <v>0.00360224512021448</v>
      </c>
      <c r="L4" s="12">
        <f t="shared" ref="L3:L66" si="1">(D4-D3)/D3</f>
        <v>-0.0042181379933715</v>
      </c>
      <c r="M4" s="12">
        <f t="shared" ref="M3:M66" si="2">(F4-F3)/F3</f>
        <v>0.0260531192093886</v>
      </c>
      <c r="N4" s="12">
        <f t="shared" ref="N3:N66" si="3">(H4-H3)/H3</f>
        <v>0.00228832951945075</v>
      </c>
    </row>
    <row r="5" spans="1:14">
      <c r="A5" s="5">
        <v>40758</v>
      </c>
      <c r="B5" s="6">
        <v>1781.15</v>
      </c>
      <c r="C5" s="6">
        <f t="shared" ref="C5:C68" si="4">B5/1790.55*100</f>
        <v>99.4750216413951</v>
      </c>
      <c r="D5" s="6">
        <v>795.19</v>
      </c>
      <c r="E5" s="6">
        <f t="shared" ref="E5:E68" si="5">D5/829.75*100</f>
        <v>95.8348900271166</v>
      </c>
      <c r="F5" s="6">
        <v>1661.75</v>
      </c>
      <c r="G5" s="6">
        <f t="shared" ref="G5:G68" si="6">F5/1619*100</f>
        <v>102.640518838789</v>
      </c>
      <c r="H5" s="6">
        <v>4.31</v>
      </c>
      <c r="I5" s="10">
        <f t="shared" ref="I5:I68" si="7">H5/4.37*100</f>
        <v>98.6270022883295</v>
      </c>
      <c r="K5" s="12">
        <f t="shared" si="0"/>
        <v>-0.00882025598219249</v>
      </c>
      <c r="L5" s="12">
        <f t="shared" si="1"/>
        <v>-0.0375915279878971</v>
      </c>
      <c r="M5" s="12">
        <f t="shared" si="2"/>
        <v>0.000343129582585834</v>
      </c>
      <c r="N5" s="12">
        <f t="shared" si="3"/>
        <v>-0.0159817351598174</v>
      </c>
    </row>
    <row r="6" spans="1:14">
      <c r="A6" s="5">
        <v>40759</v>
      </c>
      <c r="B6" s="6">
        <v>1722.22</v>
      </c>
      <c r="C6" s="6">
        <f t="shared" si="4"/>
        <v>96.1838541230348</v>
      </c>
      <c r="D6" s="6">
        <v>747.47</v>
      </c>
      <c r="E6" s="6">
        <f t="shared" si="5"/>
        <v>90.0837601687255</v>
      </c>
      <c r="F6" s="6">
        <v>1646.53</v>
      </c>
      <c r="G6" s="6">
        <f t="shared" si="6"/>
        <v>101.700432365658</v>
      </c>
      <c r="H6" s="6">
        <v>4.23</v>
      </c>
      <c r="I6" s="10">
        <f t="shared" si="7"/>
        <v>96.7963386727689</v>
      </c>
      <c r="K6" s="12">
        <f t="shared" si="0"/>
        <v>-0.033085366195997</v>
      </c>
      <c r="L6" s="12">
        <f t="shared" si="1"/>
        <v>-0.0600108150253399</v>
      </c>
      <c r="M6" s="12">
        <f t="shared" si="2"/>
        <v>-0.00915901910636379</v>
      </c>
      <c r="N6" s="12">
        <f t="shared" si="3"/>
        <v>-0.0185614849187933</v>
      </c>
    </row>
    <row r="7" spans="1:14">
      <c r="A7" s="5">
        <v>40760</v>
      </c>
      <c r="B7" s="6">
        <v>1719</v>
      </c>
      <c r="C7" s="6">
        <f t="shared" si="4"/>
        <v>96.0040211108319</v>
      </c>
      <c r="D7" s="6">
        <v>742.35</v>
      </c>
      <c r="E7" s="6">
        <f t="shared" si="5"/>
        <v>89.4667068394095</v>
      </c>
      <c r="F7" s="6">
        <v>1663.8</v>
      </c>
      <c r="G7" s="6">
        <f t="shared" si="6"/>
        <v>102.767140210006</v>
      </c>
      <c r="H7" s="6">
        <v>4.09</v>
      </c>
      <c r="I7" s="10">
        <f t="shared" si="7"/>
        <v>93.5926773455378</v>
      </c>
      <c r="K7" s="12">
        <f t="shared" si="0"/>
        <v>-0.00186967983184496</v>
      </c>
      <c r="L7" s="12">
        <f t="shared" si="1"/>
        <v>-0.00684977323504623</v>
      </c>
      <c r="M7" s="12">
        <f t="shared" si="2"/>
        <v>0.0104887247727038</v>
      </c>
      <c r="N7" s="12">
        <f t="shared" si="3"/>
        <v>-0.0330969267139481</v>
      </c>
    </row>
    <row r="8" spans="1:14">
      <c r="A8" s="5">
        <v>40763</v>
      </c>
      <c r="B8" s="6">
        <v>1717</v>
      </c>
      <c r="C8" s="6">
        <f t="shared" si="4"/>
        <v>95.8923235877244</v>
      </c>
      <c r="D8" s="6">
        <v>717.38</v>
      </c>
      <c r="E8" s="6">
        <f t="shared" si="5"/>
        <v>86.4573666767099</v>
      </c>
      <c r="F8" s="6">
        <v>1719.53</v>
      </c>
      <c r="G8" s="6">
        <f t="shared" si="6"/>
        <v>106.209388511427</v>
      </c>
      <c r="H8" s="6">
        <v>3.97</v>
      </c>
      <c r="I8" s="10">
        <f t="shared" si="7"/>
        <v>90.8466819221968</v>
      </c>
      <c r="K8" s="12">
        <f t="shared" si="0"/>
        <v>-0.00116346713205352</v>
      </c>
      <c r="L8" s="12">
        <f t="shared" si="1"/>
        <v>-0.0336364248669765</v>
      </c>
      <c r="M8" s="12">
        <f t="shared" si="2"/>
        <v>0.0334956124534199</v>
      </c>
      <c r="N8" s="12">
        <f t="shared" si="3"/>
        <v>-0.0293398533007334</v>
      </c>
    </row>
    <row r="9" spans="1:14">
      <c r="A9" s="5">
        <v>40764</v>
      </c>
      <c r="B9" s="6">
        <v>1754.5</v>
      </c>
      <c r="C9" s="6">
        <f t="shared" si="4"/>
        <v>97.9866521459887</v>
      </c>
      <c r="D9" s="6">
        <v>740.46</v>
      </c>
      <c r="E9" s="6">
        <f t="shared" si="5"/>
        <v>89.2389273877674</v>
      </c>
      <c r="F9" s="6">
        <v>1740.4</v>
      </c>
      <c r="G9" s="6">
        <f t="shared" si="6"/>
        <v>107.498455836936</v>
      </c>
      <c r="H9" s="6">
        <v>3.95</v>
      </c>
      <c r="I9" s="10">
        <f t="shared" si="7"/>
        <v>90.3890160183066</v>
      </c>
      <c r="K9" s="12">
        <f t="shared" si="0"/>
        <v>0.0218404193360513</v>
      </c>
      <c r="L9" s="12">
        <f t="shared" si="1"/>
        <v>0.0321726281747471</v>
      </c>
      <c r="M9" s="12">
        <f t="shared" si="2"/>
        <v>0.012137037446279</v>
      </c>
      <c r="N9" s="12">
        <f t="shared" si="3"/>
        <v>-0.00503778337531487</v>
      </c>
    </row>
    <row r="10" spans="1:14">
      <c r="A10" s="5">
        <v>40765</v>
      </c>
      <c r="B10" s="6">
        <v>1769.5</v>
      </c>
      <c r="C10" s="6">
        <f t="shared" si="4"/>
        <v>98.8243835692944</v>
      </c>
      <c r="D10" s="6">
        <v>727.07</v>
      </c>
      <c r="E10" s="6">
        <f t="shared" si="5"/>
        <v>87.6251883097319</v>
      </c>
      <c r="F10" s="6">
        <v>1793.05</v>
      </c>
      <c r="G10" s="6">
        <f t="shared" si="6"/>
        <v>110.750463248919</v>
      </c>
      <c r="H10" s="6">
        <v>3.89</v>
      </c>
      <c r="I10" s="10">
        <f t="shared" si="7"/>
        <v>89.0160183066362</v>
      </c>
      <c r="K10" s="12">
        <f t="shared" si="0"/>
        <v>0.0085494442861214</v>
      </c>
      <c r="L10" s="12">
        <f t="shared" si="1"/>
        <v>-0.018083353591011</v>
      </c>
      <c r="M10" s="12">
        <f t="shared" si="2"/>
        <v>0.0302516662836129</v>
      </c>
      <c r="N10" s="12">
        <f t="shared" si="3"/>
        <v>-0.0151898734177215</v>
      </c>
    </row>
    <row r="11" spans="1:14">
      <c r="A11" s="5">
        <v>40766</v>
      </c>
      <c r="B11" s="6">
        <v>1788.5</v>
      </c>
      <c r="C11" s="6">
        <f t="shared" si="4"/>
        <v>99.8855100388149</v>
      </c>
      <c r="D11" s="6">
        <v>740.18</v>
      </c>
      <c r="E11" s="6">
        <f t="shared" si="5"/>
        <v>89.2051822838204</v>
      </c>
      <c r="F11" s="6">
        <v>1764.1</v>
      </c>
      <c r="G11" s="6">
        <f t="shared" si="6"/>
        <v>108.962322421248</v>
      </c>
      <c r="H11" s="6">
        <v>4.02</v>
      </c>
      <c r="I11" s="10">
        <f t="shared" si="7"/>
        <v>91.9908466819222</v>
      </c>
      <c r="K11" s="12">
        <f t="shared" si="0"/>
        <v>0.0107374964679288</v>
      </c>
      <c r="L11" s="12">
        <f t="shared" si="1"/>
        <v>0.0180312762182457</v>
      </c>
      <c r="M11" s="12">
        <f t="shared" si="2"/>
        <v>-0.0161456735729623</v>
      </c>
      <c r="N11" s="12">
        <f t="shared" si="3"/>
        <v>0.0334190231362466</v>
      </c>
    </row>
    <row r="12" spans="1:14">
      <c r="A12" s="5">
        <v>40767</v>
      </c>
      <c r="B12" s="6">
        <v>1797.25</v>
      </c>
      <c r="C12" s="6">
        <f t="shared" si="4"/>
        <v>100.37418670241</v>
      </c>
      <c r="D12" s="6">
        <v>745.78</v>
      </c>
      <c r="E12" s="6">
        <f t="shared" si="5"/>
        <v>89.8800843627599</v>
      </c>
      <c r="F12" s="6">
        <v>1746.9</v>
      </c>
      <c r="G12" s="6">
        <f t="shared" si="6"/>
        <v>107.899938233477</v>
      </c>
      <c r="H12" s="6">
        <v>4.01</v>
      </c>
      <c r="I12" s="10">
        <f t="shared" si="7"/>
        <v>91.7620137299771</v>
      </c>
      <c r="K12" s="12">
        <f t="shared" si="0"/>
        <v>0.00489236790606654</v>
      </c>
      <c r="L12" s="12">
        <f t="shared" si="1"/>
        <v>0.00756572725553247</v>
      </c>
      <c r="M12" s="12">
        <f t="shared" si="2"/>
        <v>-0.00975001417153212</v>
      </c>
      <c r="N12" s="12">
        <f t="shared" si="3"/>
        <v>-0.00248756218905467</v>
      </c>
    </row>
    <row r="13" spans="1:14">
      <c r="A13" s="5">
        <v>40770</v>
      </c>
      <c r="B13" s="6">
        <v>1808.5</v>
      </c>
      <c r="C13" s="6">
        <f t="shared" si="4"/>
        <v>101.002485269889</v>
      </c>
      <c r="D13" s="6">
        <v>748.2</v>
      </c>
      <c r="E13" s="6">
        <f t="shared" si="5"/>
        <v>90.1717384754444</v>
      </c>
      <c r="F13" s="6">
        <v>1765.85</v>
      </c>
      <c r="G13" s="6">
        <f t="shared" si="6"/>
        <v>109.070413835701</v>
      </c>
      <c r="H13" s="6">
        <v>4.03</v>
      </c>
      <c r="I13" s="10">
        <f t="shared" si="7"/>
        <v>92.2196796338673</v>
      </c>
      <c r="K13" s="12">
        <f t="shared" si="0"/>
        <v>0.00625956322158854</v>
      </c>
      <c r="L13" s="12">
        <f t="shared" si="1"/>
        <v>0.00324492477674391</v>
      </c>
      <c r="M13" s="12">
        <f t="shared" si="2"/>
        <v>0.0108477875093021</v>
      </c>
      <c r="N13" s="12">
        <f t="shared" si="3"/>
        <v>0.00498753117206994</v>
      </c>
    </row>
    <row r="14" spans="1:14">
      <c r="A14" s="5">
        <v>40771</v>
      </c>
      <c r="B14" s="6">
        <v>1818</v>
      </c>
      <c r="C14" s="6">
        <f t="shared" si="4"/>
        <v>101.533048504649</v>
      </c>
      <c r="D14" s="6">
        <v>755.78</v>
      </c>
      <c r="E14" s="6">
        <f t="shared" si="5"/>
        <v>91.0852666465803</v>
      </c>
      <c r="F14" s="6">
        <v>1785.7</v>
      </c>
      <c r="G14" s="6">
        <f t="shared" si="6"/>
        <v>110.296479308215</v>
      </c>
      <c r="H14" s="6">
        <v>4</v>
      </c>
      <c r="I14" s="10">
        <f t="shared" si="7"/>
        <v>91.533180778032</v>
      </c>
      <c r="K14" s="12">
        <f t="shared" si="0"/>
        <v>0.00525297207630633</v>
      </c>
      <c r="L14" s="12">
        <f t="shared" si="1"/>
        <v>0.0101309810211173</v>
      </c>
      <c r="M14" s="12">
        <f t="shared" si="2"/>
        <v>0.0112410453889063</v>
      </c>
      <c r="N14" s="12">
        <f t="shared" si="3"/>
        <v>-0.00744416873449138</v>
      </c>
    </row>
    <row r="15" spans="1:14">
      <c r="A15" s="5">
        <v>40772</v>
      </c>
      <c r="B15" s="6">
        <v>1842.25</v>
      </c>
      <c r="C15" s="6">
        <f t="shared" si="4"/>
        <v>102.887380972327</v>
      </c>
      <c r="D15" s="6">
        <v>773.8</v>
      </c>
      <c r="E15" s="6">
        <f t="shared" si="5"/>
        <v>93.2570051220247</v>
      </c>
      <c r="F15" s="6">
        <v>1791.25</v>
      </c>
      <c r="G15" s="6">
        <f t="shared" si="6"/>
        <v>110.639283508338</v>
      </c>
      <c r="H15" s="6">
        <v>4.06</v>
      </c>
      <c r="I15" s="10">
        <f t="shared" si="7"/>
        <v>92.9061784897025</v>
      </c>
      <c r="K15" s="12">
        <f t="shared" si="0"/>
        <v>0.0133388338833883</v>
      </c>
      <c r="L15" s="12">
        <f t="shared" si="1"/>
        <v>0.0238429172510519</v>
      </c>
      <c r="M15" s="12">
        <f t="shared" si="2"/>
        <v>0.00310802486419889</v>
      </c>
      <c r="N15" s="12">
        <f t="shared" si="3"/>
        <v>0.0149999999999999</v>
      </c>
    </row>
    <row r="16" spans="1:14">
      <c r="A16" s="5">
        <v>40773</v>
      </c>
      <c r="B16" s="6">
        <v>1843.5</v>
      </c>
      <c r="C16" s="6">
        <f t="shared" si="4"/>
        <v>102.957191924269</v>
      </c>
      <c r="D16" s="6">
        <v>754.95</v>
      </c>
      <c r="E16" s="6">
        <f t="shared" si="5"/>
        <v>90.9852365170232</v>
      </c>
      <c r="F16" s="6">
        <v>1823.8</v>
      </c>
      <c r="G16" s="6">
        <f t="shared" si="6"/>
        <v>112.649783817171</v>
      </c>
      <c r="H16" s="6">
        <v>3.97</v>
      </c>
      <c r="I16" s="10">
        <f t="shared" si="7"/>
        <v>90.8466819221968</v>
      </c>
      <c r="K16" s="12">
        <f t="shared" si="0"/>
        <v>0.000678518116433709</v>
      </c>
      <c r="L16" s="12">
        <f t="shared" si="1"/>
        <v>-0.0243602998190746</v>
      </c>
      <c r="M16" s="12">
        <f t="shared" si="2"/>
        <v>0.0181716678297278</v>
      </c>
      <c r="N16" s="12">
        <f t="shared" si="3"/>
        <v>-0.0221674876847289</v>
      </c>
    </row>
    <row r="17" spans="1:14">
      <c r="A17" s="5">
        <v>40774</v>
      </c>
      <c r="B17" s="6">
        <v>1875.25</v>
      </c>
      <c r="C17" s="6">
        <f t="shared" si="4"/>
        <v>104.730390103599</v>
      </c>
      <c r="D17" s="6">
        <v>750.39</v>
      </c>
      <c r="E17" s="6">
        <f t="shared" si="5"/>
        <v>90.4356733956011</v>
      </c>
      <c r="F17" s="6">
        <v>1852.1</v>
      </c>
      <c r="G17" s="6">
        <f t="shared" si="6"/>
        <v>114.397776405188</v>
      </c>
      <c r="H17" s="6">
        <v>3.99</v>
      </c>
      <c r="I17" s="10">
        <f t="shared" si="7"/>
        <v>91.304347826087</v>
      </c>
      <c r="K17" s="12">
        <f t="shared" si="0"/>
        <v>0.0172226742609167</v>
      </c>
      <c r="L17" s="12">
        <f t="shared" si="1"/>
        <v>-0.00604013510828539</v>
      </c>
      <c r="M17" s="12">
        <f t="shared" si="2"/>
        <v>0.0155170523083671</v>
      </c>
      <c r="N17" s="12">
        <f t="shared" si="3"/>
        <v>0.00503778337531487</v>
      </c>
    </row>
    <row r="18" spans="1:14">
      <c r="A18" s="5">
        <v>40777</v>
      </c>
      <c r="B18" s="6">
        <v>1903.5</v>
      </c>
      <c r="C18" s="6">
        <f t="shared" si="4"/>
        <v>106.308117617492</v>
      </c>
      <c r="D18" s="6">
        <v>764</v>
      </c>
      <c r="E18" s="6">
        <f t="shared" si="5"/>
        <v>92.0759264838807</v>
      </c>
      <c r="F18" s="6">
        <v>1897.6</v>
      </c>
      <c r="G18" s="6">
        <f t="shared" si="6"/>
        <v>117.208153180976</v>
      </c>
      <c r="H18" s="6">
        <v>3.95</v>
      </c>
      <c r="I18" s="10">
        <f t="shared" si="7"/>
        <v>90.3890160183066</v>
      </c>
      <c r="K18" s="12">
        <f t="shared" si="0"/>
        <v>0.0150646580455939</v>
      </c>
      <c r="L18" s="12">
        <f t="shared" si="1"/>
        <v>0.0181372353043084</v>
      </c>
      <c r="M18" s="12">
        <f t="shared" si="2"/>
        <v>0.0245667080611198</v>
      </c>
      <c r="N18" s="12">
        <f t="shared" si="3"/>
        <v>-0.0100250626566416</v>
      </c>
    </row>
    <row r="19" spans="1:14">
      <c r="A19" s="5">
        <v>40778</v>
      </c>
      <c r="B19" s="6">
        <v>1863.8</v>
      </c>
      <c r="C19" s="6">
        <f t="shared" si="4"/>
        <v>104.090921783809</v>
      </c>
      <c r="D19" s="6">
        <v>761.47</v>
      </c>
      <c r="E19" s="6">
        <f t="shared" si="5"/>
        <v>91.7710153660741</v>
      </c>
      <c r="F19" s="6">
        <v>1828.35</v>
      </c>
      <c r="G19" s="6">
        <f t="shared" si="6"/>
        <v>112.93082149475</v>
      </c>
      <c r="H19" s="6">
        <v>4.01</v>
      </c>
      <c r="I19" s="10">
        <f t="shared" si="7"/>
        <v>91.7620137299771</v>
      </c>
      <c r="K19" s="12">
        <f t="shared" si="0"/>
        <v>-0.020856317310218</v>
      </c>
      <c r="L19" s="12">
        <f t="shared" si="1"/>
        <v>-0.00331151832460729</v>
      </c>
      <c r="M19" s="12">
        <f t="shared" si="2"/>
        <v>-0.0364934654300169</v>
      </c>
      <c r="N19" s="12">
        <f t="shared" si="3"/>
        <v>0.0151898734177214</v>
      </c>
    </row>
    <row r="20" spans="1:14">
      <c r="A20" s="5">
        <v>40779</v>
      </c>
      <c r="B20" s="6">
        <v>1812.5</v>
      </c>
      <c r="C20" s="6">
        <f t="shared" si="4"/>
        <v>101.225880316104</v>
      </c>
      <c r="D20" s="6">
        <v>748.55</v>
      </c>
      <c r="E20" s="6">
        <f t="shared" si="5"/>
        <v>90.2139198553781</v>
      </c>
      <c r="F20" s="6">
        <v>1759.32</v>
      </c>
      <c r="G20" s="6">
        <f t="shared" si="6"/>
        <v>108.667078443484</v>
      </c>
      <c r="H20" s="6">
        <v>4.02</v>
      </c>
      <c r="I20" s="10">
        <f t="shared" si="7"/>
        <v>91.9908466819222</v>
      </c>
      <c r="K20" s="12">
        <f t="shared" si="0"/>
        <v>-0.0275244124906106</v>
      </c>
      <c r="L20" s="12">
        <f t="shared" si="1"/>
        <v>-0.0169671818981707</v>
      </c>
      <c r="M20" s="12">
        <f t="shared" si="2"/>
        <v>-0.0377553531873</v>
      </c>
      <c r="N20" s="12">
        <f t="shared" si="3"/>
        <v>0.00249376558603486</v>
      </c>
    </row>
    <row r="21" spans="1:14">
      <c r="A21" s="5">
        <v>40780</v>
      </c>
      <c r="B21" s="6">
        <v>1820</v>
      </c>
      <c r="C21" s="6">
        <f t="shared" si="4"/>
        <v>101.644746027757</v>
      </c>
      <c r="D21" s="6">
        <v>752.25</v>
      </c>
      <c r="E21" s="6">
        <f t="shared" si="5"/>
        <v>90.6598373003917</v>
      </c>
      <c r="F21" s="6">
        <v>1774.15</v>
      </c>
      <c r="G21" s="6">
        <f t="shared" si="6"/>
        <v>109.583075972823</v>
      </c>
      <c r="H21" s="6">
        <v>4.09</v>
      </c>
      <c r="I21" s="10">
        <f t="shared" si="7"/>
        <v>93.5926773455378</v>
      </c>
      <c r="K21" s="12">
        <f t="shared" si="0"/>
        <v>0.00413793103448276</v>
      </c>
      <c r="L21" s="12">
        <f t="shared" si="1"/>
        <v>0.00494288958653403</v>
      </c>
      <c r="M21" s="12">
        <f t="shared" si="2"/>
        <v>0.00842939317463574</v>
      </c>
      <c r="N21" s="12">
        <f t="shared" si="3"/>
        <v>0.0174129353233832</v>
      </c>
    </row>
    <row r="22" spans="1:14">
      <c r="A22" s="5">
        <v>40781</v>
      </c>
      <c r="B22" s="6">
        <v>1832.75</v>
      </c>
      <c r="C22" s="6">
        <f t="shared" si="4"/>
        <v>102.356817737567</v>
      </c>
      <c r="D22" s="6">
        <v>759.15</v>
      </c>
      <c r="E22" s="6">
        <f t="shared" si="5"/>
        <v>91.4914130762278</v>
      </c>
      <c r="F22" s="6">
        <v>1827.95</v>
      </c>
      <c r="G22" s="6">
        <f t="shared" si="6"/>
        <v>112.906114885732</v>
      </c>
      <c r="H22" s="6">
        <v>4.11</v>
      </c>
      <c r="I22" s="10">
        <f t="shared" si="7"/>
        <v>94.0503432494279</v>
      </c>
      <c r="K22" s="12">
        <f t="shared" si="0"/>
        <v>0.00700549450549451</v>
      </c>
      <c r="L22" s="12">
        <f t="shared" si="1"/>
        <v>0.00917248255234294</v>
      </c>
      <c r="M22" s="12">
        <f t="shared" si="2"/>
        <v>0.0303243806893442</v>
      </c>
      <c r="N22" s="12">
        <f t="shared" si="3"/>
        <v>0.00488997555012236</v>
      </c>
    </row>
    <row r="23" spans="1:14">
      <c r="A23" s="5">
        <v>40784</v>
      </c>
      <c r="B23" s="6">
        <v>1823.5</v>
      </c>
      <c r="C23" s="6">
        <f t="shared" si="4"/>
        <v>101.840216693195</v>
      </c>
      <c r="D23" s="6">
        <v>753.68</v>
      </c>
      <c r="E23" s="6">
        <f t="shared" si="5"/>
        <v>90.832178366978</v>
      </c>
      <c r="F23" s="6">
        <v>1788.43</v>
      </c>
      <c r="G23" s="6">
        <f t="shared" si="6"/>
        <v>110.465101914762</v>
      </c>
      <c r="H23" s="6">
        <v>4.11</v>
      </c>
      <c r="I23" s="10">
        <f t="shared" si="7"/>
        <v>94.0503432494279</v>
      </c>
      <c r="K23" s="12">
        <f t="shared" si="0"/>
        <v>-0.0050470604283181</v>
      </c>
      <c r="L23" s="12">
        <f t="shared" si="1"/>
        <v>-0.00720542712243961</v>
      </c>
      <c r="M23" s="12">
        <f t="shared" si="2"/>
        <v>-0.0216198473700046</v>
      </c>
      <c r="N23" s="12">
        <f t="shared" si="3"/>
        <v>0</v>
      </c>
    </row>
    <row r="24" spans="1:14">
      <c r="A24" s="5">
        <v>40785</v>
      </c>
      <c r="B24" s="6">
        <v>1854.3</v>
      </c>
      <c r="C24" s="6">
        <f t="shared" si="4"/>
        <v>103.560358549049</v>
      </c>
      <c r="D24" s="6">
        <v>774</v>
      </c>
      <c r="E24" s="6">
        <f t="shared" si="5"/>
        <v>93.2811087677011</v>
      </c>
      <c r="F24" s="6">
        <v>1835.43</v>
      </c>
      <c r="G24" s="6">
        <f t="shared" si="6"/>
        <v>113.368128474367</v>
      </c>
      <c r="H24" s="6">
        <v>4.15</v>
      </c>
      <c r="I24" s="10">
        <f t="shared" si="7"/>
        <v>94.9656750572082</v>
      </c>
      <c r="K24" s="12">
        <f t="shared" si="0"/>
        <v>0.0168905950095969</v>
      </c>
      <c r="L24" s="12">
        <f t="shared" si="1"/>
        <v>0.0269610444751089</v>
      </c>
      <c r="M24" s="12">
        <f t="shared" si="2"/>
        <v>0.0262800333253189</v>
      </c>
      <c r="N24" s="12">
        <f t="shared" si="3"/>
        <v>0.00973236009732361</v>
      </c>
    </row>
    <row r="25" spans="1:14">
      <c r="A25" s="5">
        <v>40786</v>
      </c>
      <c r="B25" s="6">
        <v>1846.5</v>
      </c>
      <c r="C25" s="6">
        <f t="shared" si="4"/>
        <v>103.12473820893</v>
      </c>
      <c r="D25" s="6">
        <v>781.02</v>
      </c>
      <c r="E25" s="6">
        <f t="shared" si="5"/>
        <v>94.1271467309431</v>
      </c>
      <c r="F25" s="6">
        <v>1825.72</v>
      </c>
      <c r="G25" s="6">
        <f t="shared" si="6"/>
        <v>112.768375540457</v>
      </c>
      <c r="H25" s="6">
        <v>4.2</v>
      </c>
      <c r="I25" s="10">
        <f t="shared" si="7"/>
        <v>96.1098398169336</v>
      </c>
      <c r="K25" s="12">
        <f t="shared" si="0"/>
        <v>-0.00420643908752627</v>
      </c>
      <c r="L25" s="12">
        <f t="shared" si="1"/>
        <v>0.00906976744186044</v>
      </c>
      <c r="M25" s="12">
        <f t="shared" si="2"/>
        <v>-0.00529031344153688</v>
      </c>
      <c r="N25" s="12">
        <f t="shared" si="3"/>
        <v>0.0120481927710843</v>
      </c>
    </row>
    <row r="26" spans="1:14">
      <c r="A26" s="5">
        <v>40787</v>
      </c>
      <c r="B26" s="6">
        <v>1849.1</v>
      </c>
      <c r="C26" s="6">
        <f t="shared" si="4"/>
        <v>103.26994498897</v>
      </c>
      <c r="D26" s="6">
        <v>783.56</v>
      </c>
      <c r="E26" s="6">
        <f t="shared" si="5"/>
        <v>94.4332630310334</v>
      </c>
      <c r="F26" s="6">
        <v>1826.15</v>
      </c>
      <c r="G26" s="6">
        <f t="shared" si="6"/>
        <v>112.794935145151</v>
      </c>
      <c r="H26" s="6">
        <v>4.14</v>
      </c>
      <c r="I26" s="10">
        <f t="shared" si="7"/>
        <v>94.7368421052632</v>
      </c>
      <c r="K26" s="12">
        <f t="shared" si="0"/>
        <v>0.00140806932033572</v>
      </c>
      <c r="L26" s="12">
        <f t="shared" si="1"/>
        <v>0.00325215743514886</v>
      </c>
      <c r="M26" s="12">
        <f t="shared" si="2"/>
        <v>0.000235523519488237</v>
      </c>
      <c r="N26" s="12">
        <f t="shared" si="3"/>
        <v>-0.0142857142857144</v>
      </c>
    </row>
    <row r="27" spans="1:14">
      <c r="A27" s="5">
        <v>40788</v>
      </c>
      <c r="B27" s="6">
        <v>1882.5</v>
      </c>
      <c r="C27" s="6">
        <f t="shared" si="4"/>
        <v>105.135293624864</v>
      </c>
      <c r="D27" s="6">
        <v>777</v>
      </c>
      <c r="E27" s="6">
        <f t="shared" si="5"/>
        <v>93.6426634528472</v>
      </c>
      <c r="F27" s="6">
        <v>1882.88</v>
      </c>
      <c r="G27" s="6">
        <f t="shared" si="6"/>
        <v>116.298949969117</v>
      </c>
      <c r="H27" s="6">
        <v>4.11</v>
      </c>
      <c r="I27" s="10">
        <f t="shared" si="7"/>
        <v>94.0503432494279</v>
      </c>
      <c r="K27" s="12">
        <f t="shared" si="0"/>
        <v>0.0180628413822941</v>
      </c>
      <c r="L27" s="12">
        <f t="shared" si="1"/>
        <v>-0.0083720455357598</v>
      </c>
      <c r="M27" s="12">
        <f t="shared" si="2"/>
        <v>0.0310653560769926</v>
      </c>
      <c r="N27" s="12">
        <f t="shared" si="3"/>
        <v>-0.00724637681159405</v>
      </c>
    </row>
    <row r="28" spans="1:14">
      <c r="A28" s="5">
        <v>40791</v>
      </c>
      <c r="B28" s="6">
        <v>1888.5</v>
      </c>
      <c r="C28" s="6">
        <f t="shared" si="4"/>
        <v>105.470386194186</v>
      </c>
      <c r="D28" s="6">
        <v>763.65</v>
      </c>
      <c r="E28" s="6">
        <f t="shared" si="5"/>
        <v>92.033745103947</v>
      </c>
      <c r="F28" s="6">
        <v>1900.23</v>
      </c>
      <c r="G28" s="6">
        <f t="shared" si="6"/>
        <v>117.370599135269</v>
      </c>
      <c r="H28" s="6">
        <v>4.06</v>
      </c>
      <c r="I28" s="10">
        <f t="shared" si="7"/>
        <v>92.9061784897025</v>
      </c>
      <c r="K28" s="12">
        <f t="shared" si="0"/>
        <v>0.00318725099601594</v>
      </c>
      <c r="L28" s="12">
        <f t="shared" si="1"/>
        <v>-0.0171814671814672</v>
      </c>
      <c r="M28" s="12">
        <f t="shared" si="2"/>
        <v>0.00921460740992517</v>
      </c>
      <c r="N28" s="12">
        <f t="shared" si="3"/>
        <v>-0.0121654501216547</v>
      </c>
    </row>
    <row r="29" spans="1:14">
      <c r="A29" s="5">
        <v>40792</v>
      </c>
      <c r="B29" s="6">
        <v>1854.5</v>
      </c>
      <c r="C29" s="6">
        <f t="shared" si="4"/>
        <v>103.57152830136</v>
      </c>
      <c r="D29" s="6">
        <v>752</v>
      </c>
      <c r="E29" s="6">
        <f t="shared" si="5"/>
        <v>90.6297077432962</v>
      </c>
      <c r="F29" s="6">
        <v>1875.4</v>
      </c>
      <c r="G29" s="6">
        <f t="shared" si="6"/>
        <v>115.836936380482</v>
      </c>
      <c r="H29" s="6">
        <v>4.04</v>
      </c>
      <c r="I29" s="10">
        <f t="shared" si="7"/>
        <v>92.4485125858124</v>
      </c>
      <c r="K29" s="12">
        <f t="shared" si="0"/>
        <v>-0.0180037066454858</v>
      </c>
      <c r="L29" s="12">
        <f t="shared" si="1"/>
        <v>-0.015255679958096</v>
      </c>
      <c r="M29" s="12">
        <f t="shared" si="2"/>
        <v>-0.0130668392773506</v>
      </c>
      <c r="N29" s="12">
        <f t="shared" si="3"/>
        <v>-0.00492610837438413</v>
      </c>
    </row>
    <row r="30" spans="1:14">
      <c r="A30" s="5">
        <v>40793</v>
      </c>
      <c r="B30" s="6">
        <v>1821.5</v>
      </c>
      <c r="C30" s="6">
        <f t="shared" si="4"/>
        <v>101.728519170087</v>
      </c>
      <c r="D30" s="6">
        <v>751.76</v>
      </c>
      <c r="E30" s="6">
        <f t="shared" si="5"/>
        <v>90.6007833684845</v>
      </c>
      <c r="F30" s="6">
        <v>1817.47</v>
      </c>
      <c r="G30" s="6">
        <f t="shared" si="6"/>
        <v>112.258801729463</v>
      </c>
      <c r="H30" s="6">
        <v>4.12</v>
      </c>
      <c r="I30" s="10">
        <f t="shared" si="7"/>
        <v>94.279176201373</v>
      </c>
      <c r="K30" s="12">
        <f t="shared" si="0"/>
        <v>-0.017794553788083</v>
      </c>
      <c r="L30" s="12">
        <f t="shared" si="1"/>
        <v>-0.000319148936170225</v>
      </c>
      <c r="M30" s="12">
        <f t="shared" si="2"/>
        <v>-0.0308894102591447</v>
      </c>
      <c r="N30" s="12">
        <f t="shared" si="3"/>
        <v>0.0198019801980198</v>
      </c>
    </row>
    <row r="31" spans="1:14">
      <c r="A31" s="5">
        <v>40794</v>
      </c>
      <c r="B31" s="6">
        <v>1861.5</v>
      </c>
      <c r="C31" s="6">
        <f t="shared" si="4"/>
        <v>103.962469632236</v>
      </c>
      <c r="D31" s="6">
        <v>755.6</v>
      </c>
      <c r="E31" s="6">
        <f t="shared" si="5"/>
        <v>91.0635733654715</v>
      </c>
      <c r="F31" s="6">
        <v>1870.18</v>
      </c>
      <c r="G31" s="6">
        <f t="shared" si="6"/>
        <v>115.514515132798</v>
      </c>
      <c r="H31" s="6">
        <v>4.13</v>
      </c>
      <c r="I31" s="10">
        <f t="shared" si="7"/>
        <v>94.5080091533181</v>
      </c>
      <c r="K31" s="12">
        <f t="shared" si="0"/>
        <v>0.021959923140269</v>
      </c>
      <c r="L31" s="12">
        <f t="shared" si="1"/>
        <v>0.0051080131957008</v>
      </c>
      <c r="M31" s="12">
        <f t="shared" si="2"/>
        <v>0.0290018542259295</v>
      </c>
      <c r="N31" s="12">
        <f t="shared" si="3"/>
        <v>0.00242718446601937</v>
      </c>
    </row>
    <row r="32" spans="1:14">
      <c r="A32" s="5">
        <v>40795</v>
      </c>
      <c r="B32" s="6">
        <v>1833.5</v>
      </c>
      <c r="C32" s="6">
        <f t="shared" si="4"/>
        <v>102.398704308732</v>
      </c>
      <c r="D32" s="6">
        <v>736.68</v>
      </c>
      <c r="E32" s="6">
        <f t="shared" si="5"/>
        <v>88.7833684844833</v>
      </c>
      <c r="F32" s="6">
        <v>1855.7</v>
      </c>
      <c r="G32" s="6">
        <f t="shared" si="6"/>
        <v>114.62013588635</v>
      </c>
      <c r="H32" s="6">
        <v>3.99</v>
      </c>
      <c r="I32" s="10">
        <f t="shared" si="7"/>
        <v>91.304347826087</v>
      </c>
      <c r="K32" s="12">
        <f t="shared" si="0"/>
        <v>-0.0150416330915928</v>
      </c>
      <c r="L32" s="12">
        <f t="shared" si="1"/>
        <v>-0.0250397035468503</v>
      </c>
      <c r="M32" s="12">
        <f t="shared" si="2"/>
        <v>-0.00774257023388124</v>
      </c>
      <c r="N32" s="12">
        <f t="shared" si="3"/>
        <v>-0.0338983050847457</v>
      </c>
    </row>
    <row r="33" spans="1:14">
      <c r="A33" s="5">
        <v>40798</v>
      </c>
      <c r="B33" s="6">
        <v>1808</v>
      </c>
      <c r="C33" s="6">
        <f t="shared" si="4"/>
        <v>100.974560889112</v>
      </c>
      <c r="D33" s="6">
        <v>704.05</v>
      </c>
      <c r="E33" s="6">
        <f t="shared" si="5"/>
        <v>84.8508586923772</v>
      </c>
      <c r="F33" s="6">
        <v>1815.3</v>
      </c>
      <c r="G33" s="6">
        <f t="shared" si="6"/>
        <v>112.12476837554</v>
      </c>
      <c r="H33" s="6">
        <v>3.96</v>
      </c>
      <c r="I33" s="10">
        <f t="shared" si="7"/>
        <v>90.6178489702517</v>
      </c>
      <c r="K33" s="12">
        <f t="shared" si="0"/>
        <v>-0.0139078265612217</v>
      </c>
      <c r="L33" s="12">
        <f t="shared" si="1"/>
        <v>-0.0442933159580822</v>
      </c>
      <c r="M33" s="12">
        <f t="shared" si="2"/>
        <v>-0.021770760359972</v>
      </c>
      <c r="N33" s="12">
        <f t="shared" si="3"/>
        <v>-0.00751879699248127</v>
      </c>
    </row>
    <row r="34" spans="1:14">
      <c r="A34" s="5">
        <v>40799</v>
      </c>
      <c r="B34" s="6">
        <v>1816.25</v>
      </c>
      <c r="C34" s="6">
        <f t="shared" si="4"/>
        <v>101.43531317193</v>
      </c>
      <c r="D34" s="6">
        <v>726</v>
      </c>
      <c r="E34" s="6">
        <f t="shared" si="5"/>
        <v>87.4962338053631</v>
      </c>
      <c r="F34" s="6">
        <v>1833.6</v>
      </c>
      <c r="G34" s="6">
        <f t="shared" si="6"/>
        <v>113.25509573811</v>
      </c>
      <c r="H34" s="6">
        <v>3.97</v>
      </c>
      <c r="I34" s="10">
        <f t="shared" si="7"/>
        <v>90.8466819221968</v>
      </c>
      <c r="K34" s="12">
        <f t="shared" si="0"/>
        <v>0.00456305309734513</v>
      </c>
      <c r="L34" s="12">
        <f t="shared" si="1"/>
        <v>0.0311767630139906</v>
      </c>
      <c r="M34" s="12">
        <f t="shared" si="2"/>
        <v>0.0100809783506858</v>
      </c>
      <c r="N34" s="12">
        <f t="shared" si="3"/>
        <v>0.00252525252525258</v>
      </c>
    </row>
    <row r="35" spans="1:14">
      <c r="A35" s="5">
        <v>40800</v>
      </c>
      <c r="B35" s="6">
        <v>1816</v>
      </c>
      <c r="C35" s="6">
        <f t="shared" si="4"/>
        <v>101.421350981542</v>
      </c>
      <c r="D35" s="6">
        <v>719.5</v>
      </c>
      <c r="E35" s="6">
        <f t="shared" si="5"/>
        <v>86.7128653208798</v>
      </c>
      <c r="F35" s="6">
        <v>1819.63</v>
      </c>
      <c r="G35" s="6">
        <f t="shared" si="6"/>
        <v>112.392217418159</v>
      </c>
      <c r="H35" s="6">
        <v>3.9</v>
      </c>
      <c r="I35" s="10">
        <f t="shared" si="7"/>
        <v>89.2448512585812</v>
      </c>
      <c r="K35" s="12">
        <f t="shared" si="0"/>
        <v>-0.000137646249139711</v>
      </c>
      <c r="L35" s="12">
        <f t="shared" si="1"/>
        <v>-0.00895316804407714</v>
      </c>
      <c r="M35" s="12">
        <f t="shared" si="2"/>
        <v>-0.00761889179755661</v>
      </c>
      <c r="N35" s="12">
        <f t="shared" si="3"/>
        <v>-0.0176322418136021</v>
      </c>
    </row>
    <row r="36" spans="1:14">
      <c r="A36" s="5">
        <v>40801</v>
      </c>
      <c r="B36" s="6">
        <v>1787.25</v>
      </c>
      <c r="C36" s="6">
        <f t="shared" si="4"/>
        <v>99.8156990868728</v>
      </c>
      <c r="D36" s="6">
        <v>724.5</v>
      </c>
      <c r="E36" s="6">
        <f t="shared" si="5"/>
        <v>87.31545646279</v>
      </c>
      <c r="F36" s="6">
        <v>1788.57</v>
      </c>
      <c r="G36" s="6">
        <f t="shared" si="6"/>
        <v>110.473749227918</v>
      </c>
      <c r="H36" s="6">
        <v>3.94</v>
      </c>
      <c r="I36" s="10">
        <f t="shared" si="7"/>
        <v>90.1601830663616</v>
      </c>
      <c r="K36" s="12">
        <f t="shared" si="0"/>
        <v>-0.0158314977973568</v>
      </c>
      <c r="L36" s="12">
        <f t="shared" si="1"/>
        <v>0.00694927032661571</v>
      </c>
      <c r="M36" s="12">
        <f t="shared" si="2"/>
        <v>-0.0170694042195392</v>
      </c>
      <c r="N36" s="12">
        <f t="shared" si="3"/>
        <v>0.0102564102564103</v>
      </c>
    </row>
    <row r="37" spans="1:14">
      <c r="A37" s="5">
        <v>40802</v>
      </c>
      <c r="B37" s="6">
        <v>1811</v>
      </c>
      <c r="C37" s="6">
        <f t="shared" si="4"/>
        <v>101.142107173773</v>
      </c>
      <c r="D37" s="6">
        <v>730.58</v>
      </c>
      <c r="E37" s="6">
        <f t="shared" si="5"/>
        <v>88.0482072913528</v>
      </c>
      <c r="F37" s="6">
        <v>1811.88</v>
      </c>
      <c r="G37" s="6">
        <f t="shared" si="6"/>
        <v>111.913526868437</v>
      </c>
      <c r="H37" s="6">
        <v>3.93</v>
      </c>
      <c r="I37" s="10">
        <f t="shared" si="7"/>
        <v>89.9313501144165</v>
      </c>
      <c r="K37" s="12">
        <f t="shared" si="0"/>
        <v>0.0132885718282277</v>
      </c>
      <c r="L37" s="12">
        <f t="shared" si="1"/>
        <v>0.00839199447895106</v>
      </c>
      <c r="M37" s="12">
        <f t="shared" si="2"/>
        <v>0.0130327580133851</v>
      </c>
      <c r="N37" s="12">
        <f t="shared" si="3"/>
        <v>-0.00253807106598979</v>
      </c>
    </row>
    <row r="38" spans="1:14">
      <c r="A38" s="5">
        <v>40805</v>
      </c>
      <c r="B38" s="6">
        <v>1774</v>
      </c>
      <c r="C38" s="6">
        <f t="shared" si="4"/>
        <v>99.0757029962861</v>
      </c>
      <c r="D38" s="6">
        <v>714.5</v>
      </c>
      <c r="E38" s="6">
        <f t="shared" si="5"/>
        <v>86.1102741789696</v>
      </c>
      <c r="F38" s="6">
        <v>1778.68</v>
      </c>
      <c r="G38" s="6">
        <f t="shared" si="6"/>
        <v>109.862878319951</v>
      </c>
      <c r="H38" s="6">
        <v>3.78</v>
      </c>
      <c r="I38" s="10">
        <f t="shared" si="7"/>
        <v>86.4988558352403</v>
      </c>
      <c r="K38" s="12">
        <f t="shared" si="0"/>
        <v>-0.0204307012700166</v>
      </c>
      <c r="L38" s="12">
        <f t="shared" si="1"/>
        <v>-0.0220099099345726</v>
      </c>
      <c r="M38" s="12">
        <f t="shared" si="2"/>
        <v>-0.0183235092831755</v>
      </c>
      <c r="N38" s="12">
        <f t="shared" si="3"/>
        <v>-0.0381679389312978</v>
      </c>
    </row>
    <row r="39" spans="1:14">
      <c r="A39" s="5">
        <v>40806</v>
      </c>
      <c r="B39" s="6">
        <v>1779.5</v>
      </c>
      <c r="C39" s="6">
        <f t="shared" si="4"/>
        <v>99.3828711848315</v>
      </c>
      <c r="D39" s="6">
        <v>716.25</v>
      </c>
      <c r="E39" s="6">
        <f t="shared" si="5"/>
        <v>86.3211810786381</v>
      </c>
      <c r="F39" s="6">
        <v>1803.63</v>
      </c>
      <c r="G39" s="6">
        <f t="shared" si="6"/>
        <v>111.403953057443</v>
      </c>
      <c r="H39" s="6">
        <v>3.76</v>
      </c>
      <c r="I39" s="10">
        <f t="shared" si="7"/>
        <v>86.0411899313501</v>
      </c>
      <c r="K39" s="12">
        <f t="shared" si="0"/>
        <v>0.00310033821871477</v>
      </c>
      <c r="L39" s="12">
        <f t="shared" si="1"/>
        <v>0.00244926522043387</v>
      </c>
      <c r="M39" s="12">
        <f t="shared" si="2"/>
        <v>0.014027256167495</v>
      </c>
      <c r="N39" s="12">
        <f t="shared" si="3"/>
        <v>-0.0052910052910053</v>
      </c>
    </row>
    <row r="40" spans="1:14">
      <c r="A40" s="5">
        <v>40807</v>
      </c>
      <c r="B40" s="6">
        <v>1761</v>
      </c>
      <c r="C40" s="6">
        <f t="shared" si="4"/>
        <v>98.3496690960878</v>
      </c>
      <c r="D40" s="6">
        <v>694</v>
      </c>
      <c r="E40" s="6">
        <f t="shared" si="5"/>
        <v>83.6396504971377</v>
      </c>
      <c r="F40" s="6">
        <v>1782.35</v>
      </c>
      <c r="G40" s="6">
        <f t="shared" si="6"/>
        <v>110.08956145769</v>
      </c>
      <c r="H40" s="6">
        <v>3.75</v>
      </c>
      <c r="I40" s="10">
        <f t="shared" si="7"/>
        <v>85.812356979405</v>
      </c>
      <c r="K40" s="12">
        <f t="shared" si="0"/>
        <v>-0.0103961787018826</v>
      </c>
      <c r="L40" s="12">
        <f t="shared" si="1"/>
        <v>-0.031064572425829</v>
      </c>
      <c r="M40" s="12">
        <f t="shared" si="2"/>
        <v>-0.011798428724295</v>
      </c>
      <c r="N40" s="12">
        <f t="shared" si="3"/>
        <v>-0.00265957446808505</v>
      </c>
    </row>
    <row r="41" spans="1:14">
      <c r="A41" s="5">
        <v>40808</v>
      </c>
      <c r="B41" s="6">
        <v>1688.5</v>
      </c>
      <c r="C41" s="6">
        <f t="shared" si="4"/>
        <v>94.3006338834436</v>
      </c>
      <c r="D41" s="6">
        <v>649.8</v>
      </c>
      <c r="E41" s="6">
        <f t="shared" si="5"/>
        <v>78.3127448026514</v>
      </c>
      <c r="F41" s="6">
        <v>1740.13</v>
      </c>
      <c r="G41" s="6">
        <f t="shared" si="6"/>
        <v>107.481778875849</v>
      </c>
      <c r="H41" s="6">
        <v>3.47</v>
      </c>
      <c r="I41" s="10">
        <f t="shared" si="7"/>
        <v>79.4050343249428</v>
      </c>
      <c r="K41" s="12">
        <f t="shared" si="0"/>
        <v>-0.0411697898921068</v>
      </c>
      <c r="L41" s="12">
        <f t="shared" si="1"/>
        <v>-0.0636887608069165</v>
      </c>
      <c r="M41" s="12">
        <f t="shared" si="2"/>
        <v>-0.0236878278677026</v>
      </c>
      <c r="N41" s="12">
        <f t="shared" si="3"/>
        <v>-0.0746666666666666</v>
      </c>
    </row>
    <row r="42" spans="1:14">
      <c r="A42" s="5">
        <v>40809</v>
      </c>
      <c r="B42" s="6">
        <v>1608.75</v>
      </c>
      <c r="C42" s="6">
        <f t="shared" si="4"/>
        <v>89.8466951495351</v>
      </c>
      <c r="D42" s="6">
        <v>635.3</v>
      </c>
      <c r="E42" s="6">
        <f t="shared" si="5"/>
        <v>76.5652304911118</v>
      </c>
      <c r="F42" s="6">
        <v>1656.8</v>
      </c>
      <c r="G42" s="6">
        <f t="shared" si="6"/>
        <v>102.334774552193</v>
      </c>
      <c r="H42" s="6">
        <v>3.33</v>
      </c>
      <c r="I42" s="10">
        <f t="shared" si="7"/>
        <v>76.2013729977117</v>
      </c>
      <c r="K42" s="12">
        <f t="shared" si="0"/>
        <v>-0.0472312703583062</v>
      </c>
      <c r="L42" s="12">
        <f t="shared" si="1"/>
        <v>-0.0223145583256387</v>
      </c>
      <c r="M42" s="12">
        <f t="shared" si="2"/>
        <v>-0.0478872268163874</v>
      </c>
      <c r="N42" s="12">
        <f t="shared" si="3"/>
        <v>-0.0403458213256484</v>
      </c>
    </row>
    <row r="43" spans="1:14">
      <c r="A43" s="5">
        <v>40812</v>
      </c>
      <c r="B43" s="6">
        <v>1561.5</v>
      </c>
      <c r="C43" s="6">
        <f t="shared" si="4"/>
        <v>87.2078411661222</v>
      </c>
      <c r="D43" s="6">
        <v>631.11</v>
      </c>
      <c r="E43" s="6">
        <f t="shared" si="5"/>
        <v>76.060259114191</v>
      </c>
      <c r="F43" s="6">
        <v>1626.35</v>
      </c>
      <c r="G43" s="6">
        <f t="shared" si="6"/>
        <v>100.453983940704</v>
      </c>
      <c r="H43" s="6">
        <v>3.29</v>
      </c>
      <c r="I43" s="10">
        <f t="shared" si="7"/>
        <v>75.2860411899314</v>
      </c>
      <c r="K43" s="12">
        <f t="shared" si="0"/>
        <v>-0.0293706293706294</v>
      </c>
      <c r="L43" s="12">
        <f t="shared" si="1"/>
        <v>-0.00659530930269155</v>
      </c>
      <c r="M43" s="12">
        <f t="shared" si="2"/>
        <v>-0.0183788025108643</v>
      </c>
      <c r="N43" s="12">
        <f t="shared" si="3"/>
        <v>-0.012012012012012</v>
      </c>
    </row>
    <row r="44" spans="1:14">
      <c r="A44" s="5">
        <v>40813</v>
      </c>
      <c r="B44" s="6">
        <v>1561.5</v>
      </c>
      <c r="C44" s="6">
        <f t="shared" si="4"/>
        <v>87.2078411661222</v>
      </c>
      <c r="D44" s="6">
        <v>647.5</v>
      </c>
      <c r="E44" s="6">
        <f t="shared" si="5"/>
        <v>78.0355528773727</v>
      </c>
      <c r="F44" s="6">
        <v>1650.13</v>
      </c>
      <c r="G44" s="6">
        <f t="shared" si="6"/>
        <v>101.922791846819</v>
      </c>
      <c r="H44" s="6">
        <v>3.44</v>
      </c>
      <c r="I44" s="10">
        <f t="shared" si="7"/>
        <v>78.7185354691076</v>
      </c>
      <c r="K44" s="12">
        <f t="shared" si="0"/>
        <v>0</v>
      </c>
      <c r="L44" s="12">
        <f t="shared" si="1"/>
        <v>0.0259701161445707</v>
      </c>
      <c r="M44" s="12">
        <f t="shared" si="2"/>
        <v>0.0146216988963017</v>
      </c>
      <c r="N44" s="12">
        <f t="shared" si="3"/>
        <v>0.0455927051671732</v>
      </c>
    </row>
    <row r="45" spans="1:14">
      <c r="A45" s="5">
        <v>40814</v>
      </c>
      <c r="B45" s="6">
        <v>1528</v>
      </c>
      <c r="C45" s="6">
        <f t="shared" si="4"/>
        <v>85.3369076540728</v>
      </c>
      <c r="D45" s="6">
        <v>620.75</v>
      </c>
      <c r="E45" s="6">
        <f t="shared" si="5"/>
        <v>74.8116902681531</v>
      </c>
      <c r="F45" s="6">
        <v>1608.8</v>
      </c>
      <c r="G45" s="6">
        <f t="shared" si="6"/>
        <v>99.3699814700432</v>
      </c>
      <c r="H45" s="6">
        <v>3.28</v>
      </c>
      <c r="I45" s="10">
        <f t="shared" si="7"/>
        <v>75.0572082379863</v>
      </c>
      <c r="K45" s="12">
        <f t="shared" si="0"/>
        <v>-0.021453730387448</v>
      </c>
      <c r="L45" s="12">
        <f t="shared" si="1"/>
        <v>-0.0413127413127413</v>
      </c>
      <c r="M45" s="12">
        <f t="shared" si="2"/>
        <v>-0.0250465114869738</v>
      </c>
      <c r="N45" s="12">
        <f t="shared" si="3"/>
        <v>-0.0465116279069768</v>
      </c>
    </row>
    <row r="46" spans="1:14">
      <c r="A46" s="5">
        <v>40815</v>
      </c>
      <c r="B46" s="6">
        <v>1524</v>
      </c>
      <c r="C46" s="6">
        <f t="shared" si="4"/>
        <v>85.1135126078579</v>
      </c>
      <c r="D46" s="6">
        <v>620.42</v>
      </c>
      <c r="E46" s="6">
        <f t="shared" si="5"/>
        <v>74.771919252787</v>
      </c>
      <c r="F46" s="6">
        <v>1614.4</v>
      </c>
      <c r="G46" s="6">
        <f t="shared" si="6"/>
        <v>99.715873996294</v>
      </c>
      <c r="H46" s="6">
        <v>3.27</v>
      </c>
      <c r="I46" s="10">
        <f t="shared" si="7"/>
        <v>74.8283752860412</v>
      </c>
      <c r="K46" s="12">
        <f t="shared" si="0"/>
        <v>-0.00261780104712042</v>
      </c>
      <c r="L46" s="12">
        <f t="shared" si="1"/>
        <v>-0.000531614981876828</v>
      </c>
      <c r="M46" s="12">
        <f t="shared" si="2"/>
        <v>0.00348085529587279</v>
      </c>
      <c r="N46" s="12">
        <f t="shared" si="3"/>
        <v>-0.00304878048780481</v>
      </c>
    </row>
    <row r="47" spans="1:14">
      <c r="A47" s="5">
        <v>40816</v>
      </c>
      <c r="B47" s="6">
        <v>1525</v>
      </c>
      <c r="C47" s="6">
        <f t="shared" si="4"/>
        <v>85.1693613694116</v>
      </c>
      <c r="D47" s="6">
        <v>611.36</v>
      </c>
      <c r="E47" s="6">
        <f t="shared" si="5"/>
        <v>73.6800241036457</v>
      </c>
      <c r="F47" s="6">
        <v>1623.97</v>
      </c>
      <c r="G47" s="6">
        <f t="shared" si="6"/>
        <v>100.306979617048</v>
      </c>
      <c r="H47" s="6">
        <v>3.17</v>
      </c>
      <c r="I47" s="10">
        <f t="shared" si="7"/>
        <v>72.5400457665904</v>
      </c>
      <c r="K47" s="12">
        <f t="shared" si="0"/>
        <v>0.000656167979002625</v>
      </c>
      <c r="L47" s="12">
        <f t="shared" si="1"/>
        <v>-0.0146030108636084</v>
      </c>
      <c r="M47" s="12">
        <f t="shared" si="2"/>
        <v>0.00592789890981165</v>
      </c>
      <c r="N47" s="12">
        <f t="shared" si="3"/>
        <v>-0.0305810397553517</v>
      </c>
    </row>
    <row r="48" spans="1:14">
      <c r="A48" s="5">
        <v>40819</v>
      </c>
      <c r="B48" s="6">
        <v>1508.75</v>
      </c>
      <c r="C48" s="6">
        <f t="shared" si="4"/>
        <v>84.2618189941638</v>
      </c>
      <c r="D48" s="6">
        <v>584.5</v>
      </c>
      <c r="E48" s="6">
        <f t="shared" si="5"/>
        <v>70.442904489304</v>
      </c>
      <c r="F48" s="6">
        <v>1658.32</v>
      </c>
      <c r="G48" s="6">
        <f t="shared" si="6"/>
        <v>102.428659666461</v>
      </c>
      <c r="H48" s="6">
        <v>3.16</v>
      </c>
      <c r="I48" s="10">
        <f t="shared" si="7"/>
        <v>72.3112128146453</v>
      </c>
      <c r="K48" s="12">
        <f t="shared" si="0"/>
        <v>-0.010655737704918</v>
      </c>
      <c r="L48" s="12">
        <f t="shared" si="1"/>
        <v>-0.0439348338131379</v>
      </c>
      <c r="M48" s="12">
        <f t="shared" si="2"/>
        <v>0.0211518685690006</v>
      </c>
      <c r="N48" s="12">
        <f t="shared" si="3"/>
        <v>-0.00315457413249205</v>
      </c>
    </row>
    <row r="49" spans="1:14">
      <c r="A49" s="5">
        <v>40820</v>
      </c>
      <c r="B49" s="6">
        <v>1477.5</v>
      </c>
      <c r="C49" s="6">
        <f t="shared" si="4"/>
        <v>82.5165451956103</v>
      </c>
      <c r="D49" s="6">
        <v>565.25</v>
      </c>
      <c r="E49" s="6">
        <f t="shared" si="5"/>
        <v>68.1229285929497</v>
      </c>
      <c r="F49" s="6">
        <v>1623.95</v>
      </c>
      <c r="G49" s="6">
        <f t="shared" si="6"/>
        <v>100.305744286597</v>
      </c>
      <c r="H49" s="6">
        <v>3.07</v>
      </c>
      <c r="I49" s="10">
        <f t="shared" si="7"/>
        <v>70.2517162471396</v>
      </c>
      <c r="K49" s="12">
        <f t="shared" si="0"/>
        <v>-0.0207125103562552</v>
      </c>
      <c r="L49" s="12">
        <f t="shared" si="1"/>
        <v>-0.0329341317365269</v>
      </c>
      <c r="M49" s="12">
        <f t="shared" si="2"/>
        <v>-0.0207257947802595</v>
      </c>
      <c r="N49" s="12">
        <f t="shared" si="3"/>
        <v>-0.0284810126582279</v>
      </c>
    </row>
    <row r="50" spans="1:14">
      <c r="A50" s="5">
        <v>40821</v>
      </c>
      <c r="B50" s="6">
        <v>1493</v>
      </c>
      <c r="C50" s="6">
        <f t="shared" si="4"/>
        <v>83.3822009996928</v>
      </c>
      <c r="D50" s="6">
        <v>571.73</v>
      </c>
      <c r="E50" s="6">
        <f t="shared" si="5"/>
        <v>68.9038867128653</v>
      </c>
      <c r="F50" s="6">
        <v>1641.05</v>
      </c>
      <c r="G50" s="6">
        <f t="shared" si="6"/>
        <v>101.361951822112</v>
      </c>
      <c r="H50" s="6">
        <v>3.08</v>
      </c>
      <c r="I50" s="10">
        <f t="shared" si="7"/>
        <v>70.4805491990847</v>
      </c>
      <c r="K50" s="12">
        <f t="shared" si="0"/>
        <v>0.0104906937394247</v>
      </c>
      <c r="L50" s="12">
        <f t="shared" si="1"/>
        <v>0.0114639540026537</v>
      </c>
      <c r="M50" s="12">
        <f t="shared" si="2"/>
        <v>0.0105298808460851</v>
      </c>
      <c r="N50" s="12">
        <f t="shared" si="3"/>
        <v>0.00325732899022809</v>
      </c>
    </row>
    <row r="51" spans="1:14">
      <c r="A51" s="5">
        <v>40822</v>
      </c>
      <c r="B51" s="6">
        <v>1512.5</v>
      </c>
      <c r="C51" s="6">
        <f t="shared" si="4"/>
        <v>84.4712518499902</v>
      </c>
      <c r="D51" s="6">
        <v>604.82</v>
      </c>
      <c r="E51" s="6">
        <f t="shared" si="5"/>
        <v>72.8918348900271</v>
      </c>
      <c r="F51" s="6">
        <v>1651.43</v>
      </c>
      <c r="G51" s="6">
        <f t="shared" si="6"/>
        <v>102.003088326127</v>
      </c>
      <c r="H51" s="6">
        <v>3.27</v>
      </c>
      <c r="I51" s="10">
        <f t="shared" si="7"/>
        <v>74.8283752860412</v>
      </c>
      <c r="K51" s="12">
        <f t="shared" si="0"/>
        <v>0.0130609511051574</v>
      </c>
      <c r="L51" s="12">
        <f t="shared" si="1"/>
        <v>0.0578769698983787</v>
      </c>
      <c r="M51" s="12">
        <f t="shared" si="2"/>
        <v>0.00632521861003632</v>
      </c>
      <c r="N51" s="12">
        <f t="shared" si="3"/>
        <v>0.0616883116883117</v>
      </c>
    </row>
    <row r="52" spans="1:14">
      <c r="A52" s="5">
        <v>40823</v>
      </c>
      <c r="B52" s="6">
        <v>1495</v>
      </c>
      <c r="C52" s="6">
        <f t="shared" si="4"/>
        <v>83.4938985228003</v>
      </c>
      <c r="D52" s="6">
        <v>590</v>
      </c>
      <c r="E52" s="6">
        <f t="shared" si="5"/>
        <v>71.1057547454052</v>
      </c>
      <c r="F52" s="6">
        <v>1637.85</v>
      </c>
      <c r="G52" s="6">
        <f t="shared" si="6"/>
        <v>101.164298949969</v>
      </c>
      <c r="H52" s="6">
        <v>3.33</v>
      </c>
      <c r="I52" s="10">
        <f t="shared" si="7"/>
        <v>76.2013729977117</v>
      </c>
      <c r="K52" s="12">
        <f t="shared" si="0"/>
        <v>-0.0115702479338843</v>
      </c>
      <c r="L52" s="12">
        <f t="shared" si="1"/>
        <v>-0.0245031579643531</v>
      </c>
      <c r="M52" s="12">
        <f t="shared" si="2"/>
        <v>-0.00822317627752927</v>
      </c>
      <c r="N52" s="12">
        <f t="shared" si="3"/>
        <v>0.018348623853211</v>
      </c>
    </row>
    <row r="53" spans="1:14">
      <c r="A53" s="5">
        <v>40826</v>
      </c>
      <c r="B53" s="6">
        <v>1524</v>
      </c>
      <c r="C53" s="6">
        <f t="shared" si="4"/>
        <v>85.1135126078579</v>
      </c>
      <c r="D53" s="6">
        <v>615.75</v>
      </c>
      <c r="E53" s="6">
        <f t="shared" si="5"/>
        <v>74.2090991262428</v>
      </c>
      <c r="F53" s="6">
        <v>1676.55</v>
      </c>
      <c r="G53" s="6">
        <f t="shared" si="6"/>
        <v>103.554663372452</v>
      </c>
      <c r="H53" s="6">
        <v>3.39</v>
      </c>
      <c r="I53" s="10">
        <f t="shared" si="7"/>
        <v>77.5743707093822</v>
      </c>
      <c r="K53" s="12">
        <f t="shared" si="0"/>
        <v>0.0193979933110368</v>
      </c>
      <c r="L53" s="12">
        <f t="shared" si="1"/>
        <v>0.0436440677966102</v>
      </c>
      <c r="M53" s="12">
        <f t="shared" si="2"/>
        <v>0.0236285374118509</v>
      </c>
      <c r="N53" s="12">
        <f t="shared" si="3"/>
        <v>0.018018018018018</v>
      </c>
    </row>
    <row r="54" spans="1:14">
      <c r="A54" s="5">
        <v>40827</v>
      </c>
      <c r="B54" s="6">
        <v>1520.5</v>
      </c>
      <c r="C54" s="6">
        <f t="shared" si="4"/>
        <v>84.9180419424199</v>
      </c>
      <c r="D54" s="6">
        <v>605</v>
      </c>
      <c r="E54" s="6">
        <f t="shared" si="5"/>
        <v>72.9135281711359</v>
      </c>
      <c r="F54" s="6">
        <v>1662.4</v>
      </c>
      <c r="G54" s="6">
        <f t="shared" si="6"/>
        <v>102.680667078444</v>
      </c>
      <c r="H54" s="6">
        <v>3.3</v>
      </c>
      <c r="I54" s="10">
        <f t="shared" si="7"/>
        <v>75.5148741418764</v>
      </c>
      <c r="K54" s="12">
        <f t="shared" si="0"/>
        <v>-0.00229658792650919</v>
      </c>
      <c r="L54" s="12">
        <f t="shared" si="1"/>
        <v>-0.0174583840844499</v>
      </c>
      <c r="M54" s="12">
        <f t="shared" si="2"/>
        <v>-0.008439951090036</v>
      </c>
      <c r="N54" s="12">
        <f t="shared" si="3"/>
        <v>-0.0265486725663718</v>
      </c>
    </row>
    <row r="55" spans="1:14">
      <c r="A55" s="5">
        <v>40828</v>
      </c>
      <c r="B55" s="6">
        <v>1550</v>
      </c>
      <c r="C55" s="6">
        <f t="shared" si="4"/>
        <v>86.5655804082544</v>
      </c>
      <c r="D55" s="6">
        <v>608.28</v>
      </c>
      <c r="E55" s="6">
        <f t="shared" si="5"/>
        <v>73.308827960229</v>
      </c>
      <c r="F55" s="6">
        <v>1676.03</v>
      </c>
      <c r="G55" s="6">
        <f t="shared" si="6"/>
        <v>103.522544780729</v>
      </c>
      <c r="H55" s="6">
        <v>3.41</v>
      </c>
      <c r="I55" s="10">
        <f t="shared" si="7"/>
        <v>78.0320366132723</v>
      </c>
      <c r="K55" s="12">
        <f t="shared" si="0"/>
        <v>0.0194015126603091</v>
      </c>
      <c r="L55" s="12">
        <f t="shared" si="1"/>
        <v>0.00542148760330574</v>
      </c>
      <c r="M55" s="12">
        <f t="shared" si="2"/>
        <v>0.00819898941289694</v>
      </c>
      <c r="N55" s="12">
        <f t="shared" si="3"/>
        <v>0.0333333333333334</v>
      </c>
    </row>
    <row r="56" spans="1:14">
      <c r="A56" s="5">
        <v>40829</v>
      </c>
      <c r="B56" s="6">
        <v>1533.5</v>
      </c>
      <c r="C56" s="6">
        <f t="shared" si="4"/>
        <v>85.6440758426182</v>
      </c>
      <c r="D56" s="6">
        <v>593.2</v>
      </c>
      <c r="E56" s="6">
        <f t="shared" si="5"/>
        <v>71.4914130762278</v>
      </c>
      <c r="F56" s="6">
        <v>1668.14</v>
      </c>
      <c r="G56" s="6">
        <f t="shared" si="6"/>
        <v>103.035206917851</v>
      </c>
      <c r="H56" s="6">
        <v>3.31</v>
      </c>
      <c r="I56" s="10">
        <f t="shared" si="7"/>
        <v>75.7437070938215</v>
      </c>
      <c r="K56" s="12">
        <f t="shared" si="0"/>
        <v>-0.0106451612903226</v>
      </c>
      <c r="L56" s="12">
        <f t="shared" si="1"/>
        <v>-0.0247912145722364</v>
      </c>
      <c r="M56" s="12">
        <f t="shared" si="2"/>
        <v>-0.00470755296742891</v>
      </c>
      <c r="N56" s="12">
        <f t="shared" si="3"/>
        <v>-0.029325513196481</v>
      </c>
    </row>
    <row r="57" spans="1:14">
      <c r="A57" s="5">
        <v>40830</v>
      </c>
      <c r="B57" s="6">
        <v>1555.5</v>
      </c>
      <c r="C57" s="6">
        <f t="shared" si="4"/>
        <v>86.8727485967999</v>
      </c>
      <c r="D57" s="6">
        <v>624.5</v>
      </c>
      <c r="E57" s="6">
        <f t="shared" si="5"/>
        <v>75.2636336245857</v>
      </c>
      <c r="F57" s="6">
        <v>1680.73</v>
      </c>
      <c r="G57" s="6">
        <f t="shared" si="6"/>
        <v>103.812847436689</v>
      </c>
      <c r="H57" s="6">
        <v>3.42</v>
      </c>
      <c r="I57" s="10">
        <f t="shared" si="7"/>
        <v>78.2608695652174</v>
      </c>
      <c r="K57" s="12">
        <f t="shared" si="0"/>
        <v>0.0143462667101402</v>
      </c>
      <c r="L57" s="12">
        <f t="shared" si="1"/>
        <v>0.0527646662171274</v>
      </c>
      <c r="M57" s="12">
        <f t="shared" si="2"/>
        <v>0.00754732816190483</v>
      </c>
      <c r="N57" s="12">
        <f t="shared" si="3"/>
        <v>0.0332326283987915</v>
      </c>
    </row>
    <row r="58" spans="1:14">
      <c r="A58" s="5">
        <v>40833</v>
      </c>
      <c r="B58" s="6">
        <v>1554</v>
      </c>
      <c r="C58" s="6">
        <f t="shared" si="4"/>
        <v>86.7889754544693</v>
      </c>
      <c r="D58" s="6">
        <v>617.72</v>
      </c>
      <c r="E58" s="6">
        <f t="shared" si="5"/>
        <v>74.4465200361555</v>
      </c>
      <c r="F58" s="6">
        <v>1670.85</v>
      </c>
      <c r="G58" s="6">
        <f t="shared" si="6"/>
        <v>103.202594193947</v>
      </c>
      <c r="H58" s="6">
        <v>3.39</v>
      </c>
      <c r="I58" s="10">
        <f t="shared" si="7"/>
        <v>77.5743707093822</v>
      </c>
      <c r="K58" s="12">
        <f t="shared" si="0"/>
        <v>-0.000964320154291225</v>
      </c>
      <c r="L58" s="12">
        <f t="shared" si="1"/>
        <v>-0.0108566853482786</v>
      </c>
      <c r="M58" s="12">
        <f t="shared" si="2"/>
        <v>-0.00587839807702612</v>
      </c>
      <c r="N58" s="12">
        <f t="shared" si="3"/>
        <v>-0.00877192982456135</v>
      </c>
    </row>
    <row r="59" spans="1:14">
      <c r="A59" s="5">
        <v>40834</v>
      </c>
      <c r="B59" s="6">
        <v>1533.5</v>
      </c>
      <c r="C59" s="6">
        <f t="shared" si="4"/>
        <v>85.6440758426182</v>
      </c>
      <c r="D59" s="6">
        <v>622.43</v>
      </c>
      <c r="E59" s="6">
        <f t="shared" si="5"/>
        <v>75.0141608918349</v>
      </c>
      <c r="F59" s="6">
        <v>1657.85</v>
      </c>
      <c r="G59" s="6">
        <f t="shared" si="6"/>
        <v>102.399629400865</v>
      </c>
      <c r="H59" s="6">
        <v>3.37</v>
      </c>
      <c r="I59" s="10">
        <f t="shared" si="7"/>
        <v>77.116704805492</v>
      </c>
      <c r="K59" s="12">
        <f t="shared" si="0"/>
        <v>-0.0131917631917632</v>
      </c>
      <c r="L59" s="12">
        <f t="shared" si="1"/>
        <v>0.0076248138315093</v>
      </c>
      <c r="M59" s="12">
        <f t="shared" si="2"/>
        <v>-0.00778047101774546</v>
      </c>
      <c r="N59" s="12">
        <f t="shared" si="3"/>
        <v>-0.00589970501474927</v>
      </c>
    </row>
    <row r="60" spans="1:14">
      <c r="A60" s="5">
        <v>40835</v>
      </c>
      <c r="B60" s="6">
        <v>1516.5</v>
      </c>
      <c r="C60" s="6">
        <f t="shared" si="4"/>
        <v>84.6946468962051</v>
      </c>
      <c r="D60" s="6">
        <v>604.25</v>
      </c>
      <c r="E60" s="6">
        <f t="shared" si="5"/>
        <v>72.8231394998494</v>
      </c>
      <c r="F60" s="6">
        <v>1640.75</v>
      </c>
      <c r="G60" s="6">
        <f t="shared" si="6"/>
        <v>101.343421865349</v>
      </c>
      <c r="H60" s="6">
        <v>3.26</v>
      </c>
      <c r="I60" s="10">
        <f t="shared" si="7"/>
        <v>74.5995423340961</v>
      </c>
      <c r="K60" s="12">
        <f t="shared" si="0"/>
        <v>-0.0110857515487447</v>
      </c>
      <c r="L60" s="12">
        <f t="shared" si="1"/>
        <v>-0.0292081037225069</v>
      </c>
      <c r="M60" s="12">
        <f t="shared" si="2"/>
        <v>-0.0103145640437916</v>
      </c>
      <c r="N60" s="12">
        <f t="shared" si="3"/>
        <v>-0.0326409495548962</v>
      </c>
    </row>
    <row r="61" spans="1:14">
      <c r="A61" s="5">
        <v>40836</v>
      </c>
      <c r="B61" s="6">
        <v>1496.5</v>
      </c>
      <c r="C61" s="6">
        <f t="shared" si="4"/>
        <v>83.5776716651308</v>
      </c>
      <c r="D61" s="6">
        <v>586</v>
      </c>
      <c r="E61" s="6">
        <f t="shared" si="5"/>
        <v>70.6236818318771</v>
      </c>
      <c r="F61" s="6">
        <v>1620.8</v>
      </c>
      <c r="G61" s="6">
        <f t="shared" si="6"/>
        <v>100.111179740581</v>
      </c>
      <c r="H61" s="6">
        <v>3.05</v>
      </c>
      <c r="I61" s="10">
        <f t="shared" si="7"/>
        <v>69.7940503432494</v>
      </c>
      <c r="K61" s="12">
        <f t="shared" si="0"/>
        <v>-0.0131882624464227</v>
      </c>
      <c r="L61" s="12">
        <f t="shared" si="1"/>
        <v>-0.0302027306578403</v>
      </c>
      <c r="M61" s="12">
        <f t="shared" si="2"/>
        <v>-0.0121590735943928</v>
      </c>
      <c r="N61" s="12">
        <f t="shared" si="3"/>
        <v>-0.0644171779141104</v>
      </c>
    </row>
    <row r="62" spans="1:14">
      <c r="A62" s="5">
        <v>40837</v>
      </c>
      <c r="B62" s="6">
        <v>1511.5</v>
      </c>
      <c r="C62" s="6">
        <f t="shared" si="4"/>
        <v>84.4154030884365</v>
      </c>
      <c r="D62" s="6">
        <v>614.21</v>
      </c>
      <c r="E62" s="6">
        <f t="shared" si="5"/>
        <v>74.0235010545345</v>
      </c>
      <c r="F62" s="6">
        <v>1642.38</v>
      </c>
      <c r="G62" s="6">
        <f t="shared" si="6"/>
        <v>101.444101297097</v>
      </c>
      <c r="H62" s="6">
        <v>3.24</v>
      </c>
      <c r="I62" s="10">
        <f t="shared" si="7"/>
        <v>74.141876430206</v>
      </c>
      <c r="K62" s="12">
        <f t="shared" si="0"/>
        <v>0.0100233879051119</v>
      </c>
      <c r="L62" s="12">
        <f t="shared" si="1"/>
        <v>0.0481399317406144</v>
      </c>
      <c r="M62" s="12">
        <f t="shared" si="2"/>
        <v>0.0133144126357355</v>
      </c>
      <c r="N62" s="12">
        <f t="shared" si="3"/>
        <v>0.0622950819672132</v>
      </c>
    </row>
    <row r="63" spans="1:14">
      <c r="A63" s="5">
        <v>40840</v>
      </c>
      <c r="B63" s="6">
        <v>1545</v>
      </c>
      <c r="C63" s="6">
        <f t="shared" si="4"/>
        <v>86.2863366004859</v>
      </c>
      <c r="D63" s="6">
        <v>638.85</v>
      </c>
      <c r="E63" s="6">
        <f t="shared" si="5"/>
        <v>76.993070201868</v>
      </c>
      <c r="F63" s="6">
        <v>1653.48</v>
      </c>
      <c r="G63" s="6">
        <f t="shared" si="6"/>
        <v>102.129709697344</v>
      </c>
      <c r="H63" s="6">
        <v>3.46</v>
      </c>
      <c r="I63" s="10">
        <f t="shared" si="7"/>
        <v>79.1762013729977</v>
      </c>
      <c r="K63" s="12">
        <f t="shared" si="0"/>
        <v>0.0221634138273239</v>
      </c>
      <c r="L63" s="12">
        <f t="shared" si="1"/>
        <v>0.0401165725077742</v>
      </c>
      <c r="M63" s="12">
        <f t="shared" si="2"/>
        <v>0.00675848463814702</v>
      </c>
      <c r="N63" s="12">
        <f t="shared" si="3"/>
        <v>0.0679012345679011</v>
      </c>
    </row>
    <row r="64" spans="1:14">
      <c r="A64" s="5">
        <v>40841</v>
      </c>
      <c r="B64" s="6">
        <v>1565.5</v>
      </c>
      <c r="C64" s="6">
        <f t="shared" si="4"/>
        <v>87.431236212337</v>
      </c>
      <c r="D64" s="6">
        <v>643.5</v>
      </c>
      <c r="E64" s="6">
        <f t="shared" si="5"/>
        <v>77.5534799638445</v>
      </c>
      <c r="F64" s="6">
        <v>1705.53</v>
      </c>
      <c r="G64" s="6">
        <f t="shared" si="6"/>
        <v>105.3446571958</v>
      </c>
      <c r="H64" s="6">
        <v>3.41</v>
      </c>
      <c r="I64" s="10">
        <f t="shared" si="7"/>
        <v>78.0320366132723</v>
      </c>
      <c r="K64" s="12">
        <f t="shared" si="0"/>
        <v>0.0132686084142395</v>
      </c>
      <c r="L64" s="12">
        <f t="shared" si="1"/>
        <v>0.00727870392110821</v>
      </c>
      <c r="M64" s="12">
        <f t="shared" si="2"/>
        <v>0.0314790623412439</v>
      </c>
      <c r="N64" s="12">
        <f t="shared" si="3"/>
        <v>-0.0144508670520231</v>
      </c>
    </row>
    <row r="65" spans="1:14">
      <c r="A65" s="5">
        <v>40842</v>
      </c>
      <c r="B65" s="6">
        <v>1595.5</v>
      </c>
      <c r="C65" s="6">
        <f t="shared" si="4"/>
        <v>89.1066990589484</v>
      </c>
      <c r="D65" s="6">
        <v>648.5</v>
      </c>
      <c r="E65" s="6">
        <f t="shared" si="5"/>
        <v>78.1560711057547</v>
      </c>
      <c r="F65" s="6">
        <v>1724.82</v>
      </c>
      <c r="G65" s="6">
        <f t="shared" si="6"/>
        <v>106.536133415689</v>
      </c>
      <c r="H65" s="6">
        <v>3.48</v>
      </c>
      <c r="I65" s="10">
        <f t="shared" si="7"/>
        <v>79.6338672768879</v>
      </c>
      <c r="K65" s="12">
        <f t="shared" si="0"/>
        <v>0.019163206643245</v>
      </c>
      <c r="L65" s="12">
        <f t="shared" si="1"/>
        <v>0.00777000777000777</v>
      </c>
      <c r="M65" s="12">
        <f t="shared" si="2"/>
        <v>0.0113102671896712</v>
      </c>
      <c r="N65" s="12">
        <f t="shared" si="3"/>
        <v>0.0205278592375366</v>
      </c>
    </row>
    <row r="66" spans="1:14">
      <c r="A66" s="5">
        <v>40843</v>
      </c>
      <c r="B66" s="6">
        <v>1637.5</v>
      </c>
      <c r="C66" s="6">
        <f t="shared" si="4"/>
        <v>91.4523470442043</v>
      </c>
      <c r="D66" s="6">
        <v>667.73</v>
      </c>
      <c r="E66" s="6">
        <f t="shared" si="5"/>
        <v>80.4736366375414</v>
      </c>
      <c r="F66" s="6">
        <v>1744.85</v>
      </c>
      <c r="G66" s="6">
        <f t="shared" si="6"/>
        <v>107.773316862261</v>
      </c>
      <c r="H66" s="6">
        <v>3.69</v>
      </c>
      <c r="I66" s="10">
        <f t="shared" si="7"/>
        <v>84.4393592677345</v>
      </c>
      <c r="K66" s="12">
        <f t="shared" si="0"/>
        <v>0.0263240363522407</v>
      </c>
      <c r="L66" s="12">
        <f t="shared" si="1"/>
        <v>0.0296530454895914</v>
      </c>
      <c r="M66" s="12">
        <f t="shared" si="2"/>
        <v>0.0116128059739567</v>
      </c>
      <c r="N66" s="12">
        <f t="shared" si="3"/>
        <v>0.0603448275862069</v>
      </c>
    </row>
    <row r="67" spans="1:14">
      <c r="A67" s="5">
        <v>40844</v>
      </c>
      <c r="B67" s="6">
        <v>1646.5</v>
      </c>
      <c r="C67" s="6">
        <f t="shared" si="4"/>
        <v>91.9549858981877</v>
      </c>
      <c r="D67" s="6">
        <v>664.34</v>
      </c>
      <c r="E67" s="6">
        <f t="shared" si="5"/>
        <v>80.0650798433263</v>
      </c>
      <c r="F67" s="6">
        <v>1743.75</v>
      </c>
      <c r="G67" s="6">
        <f t="shared" si="6"/>
        <v>107.705373687461</v>
      </c>
      <c r="H67" s="6">
        <v>3.71</v>
      </c>
      <c r="I67" s="10">
        <f t="shared" si="7"/>
        <v>84.8970251716247</v>
      </c>
      <c r="K67" s="12">
        <f t="shared" ref="K67:K130" si="8">(B67-B66)/B66</f>
        <v>0.00549618320610687</v>
      </c>
      <c r="L67" s="12">
        <f t="shared" ref="L67:L130" si="9">(D67-D66)/D66</f>
        <v>-0.00507690234076646</v>
      </c>
      <c r="M67" s="12">
        <f t="shared" ref="M67:M130" si="10">(F67-F66)/F66</f>
        <v>-0.000630426684242146</v>
      </c>
      <c r="N67" s="12">
        <f t="shared" ref="N67:N130" si="11">(H67-H66)/H66</f>
        <v>0.00542005420054201</v>
      </c>
    </row>
    <row r="68" spans="1:14">
      <c r="A68" s="5">
        <v>40847</v>
      </c>
      <c r="B68" s="6">
        <v>1599.5</v>
      </c>
      <c r="C68" s="6">
        <f t="shared" si="4"/>
        <v>89.3300941051632</v>
      </c>
      <c r="D68" s="6">
        <v>645.64</v>
      </c>
      <c r="E68" s="6">
        <f t="shared" si="5"/>
        <v>77.8113889725821</v>
      </c>
      <c r="F68" s="6">
        <v>1714.85</v>
      </c>
      <c r="G68" s="6">
        <f t="shared" si="6"/>
        <v>105.920321185917</v>
      </c>
      <c r="H68" s="6">
        <v>3.62</v>
      </c>
      <c r="I68" s="10">
        <f t="shared" si="7"/>
        <v>82.837528604119</v>
      </c>
      <c r="K68" s="12">
        <f t="shared" si="8"/>
        <v>-0.0285453993319162</v>
      </c>
      <c r="L68" s="12">
        <f t="shared" si="9"/>
        <v>-0.0281482373483458</v>
      </c>
      <c r="M68" s="12">
        <f t="shared" si="10"/>
        <v>-0.016573476702509</v>
      </c>
      <c r="N68" s="12">
        <f t="shared" si="11"/>
        <v>-0.0242587601078167</v>
      </c>
    </row>
    <row r="69" spans="1:14">
      <c r="A69" s="5">
        <v>40848</v>
      </c>
      <c r="B69" s="6">
        <v>1590</v>
      </c>
      <c r="C69" s="6">
        <f t="shared" ref="C69:C132" si="12">B69/1790.55*100</f>
        <v>88.7995308704029</v>
      </c>
      <c r="D69" s="6">
        <v>634.58</v>
      </c>
      <c r="E69" s="6">
        <f t="shared" ref="E69:E132" si="13">D69/829.75*100</f>
        <v>76.4784573666767</v>
      </c>
      <c r="F69" s="6">
        <v>1719.9</v>
      </c>
      <c r="G69" s="6">
        <f t="shared" ref="G69:G132" si="14">F69/1619*100</f>
        <v>106.232242124768</v>
      </c>
      <c r="H69" s="6">
        <v>3.5</v>
      </c>
      <c r="I69" s="10">
        <f t="shared" ref="I69:I132" si="15">H69/4.37*100</f>
        <v>80.091533180778</v>
      </c>
      <c r="K69" s="12">
        <f t="shared" si="8"/>
        <v>-0.00593935604876524</v>
      </c>
      <c r="L69" s="12">
        <f t="shared" si="9"/>
        <v>-0.0171302893253205</v>
      </c>
      <c r="M69" s="12">
        <f t="shared" si="10"/>
        <v>0.00294486398227261</v>
      </c>
      <c r="N69" s="12">
        <f t="shared" si="11"/>
        <v>-0.0331491712707183</v>
      </c>
    </row>
    <row r="70" spans="1:14">
      <c r="A70" s="5">
        <v>40849</v>
      </c>
      <c r="B70" s="6">
        <v>1602.5</v>
      </c>
      <c r="C70" s="6">
        <f t="shared" si="12"/>
        <v>89.4976403898244</v>
      </c>
      <c r="D70" s="6">
        <v>650.85</v>
      </c>
      <c r="E70" s="6">
        <f t="shared" si="13"/>
        <v>78.4392889424525</v>
      </c>
      <c r="F70" s="6">
        <v>1738.6</v>
      </c>
      <c r="G70" s="6">
        <f t="shared" si="14"/>
        <v>107.387276096356</v>
      </c>
      <c r="H70" s="6">
        <v>3.57</v>
      </c>
      <c r="I70" s="10">
        <f t="shared" si="15"/>
        <v>81.6933638443936</v>
      </c>
      <c r="K70" s="12">
        <f t="shared" si="8"/>
        <v>0.00786163522012579</v>
      </c>
      <c r="L70" s="12">
        <f t="shared" si="9"/>
        <v>0.0256390053263576</v>
      </c>
      <c r="M70" s="12">
        <f t="shared" si="10"/>
        <v>0.0108727251584393</v>
      </c>
      <c r="N70" s="12">
        <f t="shared" si="11"/>
        <v>0.02</v>
      </c>
    </row>
    <row r="71" spans="1:14">
      <c r="A71" s="5">
        <v>40850</v>
      </c>
      <c r="B71" s="6">
        <v>1640.5</v>
      </c>
      <c r="C71" s="6">
        <f t="shared" si="12"/>
        <v>91.6198933288654</v>
      </c>
      <c r="D71" s="6">
        <v>656.09</v>
      </c>
      <c r="E71" s="6">
        <f t="shared" si="13"/>
        <v>79.0708044591745</v>
      </c>
      <c r="F71" s="6">
        <v>1763.82</v>
      </c>
      <c r="G71" s="6">
        <f t="shared" si="14"/>
        <v>108.945027794935</v>
      </c>
      <c r="H71" s="6">
        <v>3.58</v>
      </c>
      <c r="I71" s="10">
        <f t="shared" si="15"/>
        <v>81.9221967963387</v>
      </c>
      <c r="K71" s="12">
        <f t="shared" si="8"/>
        <v>0.0237129485179407</v>
      </c>
      <c r="L71" s="12">
        <f t="shared" si="9"/>
        <v>0.00805101021740802</v>
      </c>
      <c r="M71" s="12">
        <f t="shared" si="10"/>
        <v>0.0145059243069136</v>
      </c>
      <c r="N71" s="12">
        <f t="shared" si="11"/>
        <v>0.00280112044817934</v>
      </c>
    </row>
    <row r="72" spans="1:14">
      <c r="A72" s="5">
        <v>40851</v>
      </c>
      <c r="B72" s="6">
        <v>1633.5</v>
      </c>
      <c r="C72" s="6">
        <f t="shared" si="12"/>
        <v>91.2289519979895</v>
      </c>
      <c r="D72" s="6">
        <v>655.54</v>
      </c>
      <c r="E72" s="6">
        <f t="shared" si="13"/>
        <v>79.0045194335643</v>
      </c>
      <c r="F72" s="6">
        <v>1754.65</v>
      </c>
      <c r="G72" s="6">
        <f t="shared" si="14"/>
        <v>108.3786287832</v>
      </c>
      <c r="H72" s="6">
        <v>3.56</v>
      </c>
      <c r="I72" s="10">
        <f t="shared" si="15"/>
        <v>81.4645308924485</v>
      </c>
      <c r="K72" s="12">
        <f t="shared" si="8"/>
        <v>-0.00426699177080159</v>
      </c>
      <c r="L72" s="12">
        <f t="shared" si="9"/>
        <v>-0.000838299623527364</v>
      </c>
      <c r="M72" s="12">
        <f t="shared" si="10"/>
        <v>-0.00519894320282106</v>
      </c>
      <c r="N72" s="12">
        <f t="shared" si="11"/>
        <v>-0.00558659217877095</v>
      </c>
    </row>
    <row r="73" spans="1:14">
      <c r="A73" s="5">
        <v>40854</v>
      </c>
      <c r="B73" s="6">
        <v>1658</v>
      </c>
      <c r="C73" s="6">
        <f t="shared" si="12"/>
        <v>92.5972466560554</v>
      </c>
      <c r="D73" s="6">
        <v>661.5</v>
      </c>
      <c r="E73" s="6">
        <f t="shared" si="13"/>
        <v>79.7228080747213</v>
      </c>
      <c r="F73" s="6">
        <v>1795.1</v>
      </c>
      <c r="G73" s="6">
        <f t="shared" si="14"/>
        <v>110.877084620136</v>
      </c>
      <c r="H73" s="6">
        <v>3.54</v>
      </c>
      <c r="I73" s="10">
        <f t="shared" si="15"/>
        <v>81.0068649885583</v>
      </c>
      <c r="K73" s="12">
        <f t="shared" si="8"/>
        <v>0.0149984695439241</v>
      </c>
      <c r="L73" s="12">
        <f t="shared" si="9"/>
        <v>0.00909174115995978</v>
      </c>
      <c r="M73" s="12">
        <f t="shared" si="10"/>
        <v>0.0230530305189068</v>
      </c>
      <c r="N73" s="12">
        <f t="shared" si="11"/>
        <v>-0.00561797752808989</v>
      </c>
    </row>
    <row r="74" spans="1:14">
      <c r="A74" s="5">
        <v>40855</v>
      </c>
      <c r="B74" s="6">
        <v>1661</v>
      </c>
      <c r="C74" s="6">
        <f t="shared" si="12"/>
        <v>92.7647929407165</v>
      </c>
      <c r="D74" s="6">
        <v>672</v>
      </c>
      <c r="E74" s="6">
        <f t="shared" si="13"/>
        <v>80.9882494727327</v>
      </c>
      <c r="F74" s="6">
        <v>1786.3</v>
      </c>
      <c r="G74" s="6">
        <f t="shared" si="14"/>
        <v>110.333539221742</v>
      </c>
      <c r="H74" s="6">
        <v>3.53</v>
      </c>
      <c r="I74" s="10">
        <f t="shared" si="15"/>
        <v>80.7780320366133</v>
      </c>
      <c r="K74" s="12">
        <f t="shared" si="8"/>
        <v>0.00180940892641737</v>
      </c>
      <c r="L74" s="12">
        <f t="shared" si="9"/>
        <v>0.0158730158730159</v>
      </c>
      <c r="M74" s="12">
        <f t="shared" si="10"/>
        <v>-0.00490223385883792</v>
      </c>
      <c r="N74" s="12">
        <f t="shared" si="11"/>
        <v>-0.00282485875706221</v>
      </c>
    </row>
    <row r="75" spans="1:14">
      <c r="A75" s="5">
        <v>40856</v>
      </c>
      <c r="B75" s="6">
        <v>1627.5</v>
      </c>
      <c r="C75" s="6">
        <f t="shared" si="12"/>
        <v>90.8938594286672</v>
      </c>
      <c r="D75" s="6">
        <v>646.45</v>
      </c>
      <c r="E75" s="6">
        <f t="shared" si="13"/>
        <v>77.9090087375716</v>
      </c>
      <c r="F75" s="6">
        <v>1769.95</v>
      </c>
      <c r="G75" s="6">
        <f t="shared" si="14"/>
        <v>109.323656578135</v>
      </c>
      <c r="H75" s="6">
        <v>3.45</v>
      </c>
      <c r="I75" s="10">
        <f t="shared" si="15"/>
        <v>78.9473684210526</v>
      </c>
      <c r="K75" s="12">
        <f t="shared" si="8"/>
        <v>-0.0201685731487056</v>
      </c>
      <c r="L75" s="12">
        <f t="shared" si="9"/>
        <v>-0.0380208333333333</v>
      </c>
      <c r="M75" s="12">
        <f t="shared" si="10"/>
        <v>-0.00915299781671607</v>
      </c>
      <c r="N75" s="12">
        <f t="shared" si="11"/>
        <v>-0.0226628895184135</v>
      </c>
    </row>
    <row r="76" spans="1:14">
      <c r="A76" s="5">
        <v>40857</v>
      </c>
      <c r="B76" s="6">
        <v>1621.75</v>
      </c>
      <c r="C76" s="6">
        <f t="shared" si="12"/>
        <v>90.5727290497333</v>
      </c>
      <c r="D76" s="6">
        <v>647.5</v>
      </c>
      <c r="E76" s="6">
        <f t="shared" si="13"/>
        <v>78.0355528773727</v>
      </c>
      <c r="F76" s="6">
        <v>1758.4</v>
      </c>
      <c r="G76" s="6">
        <f t="shared" si="14"/>
        <v>108.610253242742</v>
      </c>
      <c r="H76" s="6">
        <v>3.38</v>
      </c>
      <c r="I76" s="10">
        <f t="shared" si="15"/>
        <v>77.3455377574371</v>
      </c>
      <c r="K76" s="12">
        <f t="shared" si="8"/>
        <v>-0.00353302611367127</v>
      </c>
      <c r="L76" s="12">
        <f t="shared" si="9"/>
        <v>0.00162425554953972</v>
      </c>
      <c r="M76" s="12">
        <f t="shared" si="10"/>
        <v>-0.00652560806802449</v>
      </c>
      <c r="N76" s="12">
        <f t="shared" si="11"/>
        <v>-0.0202898550724638</v>
      </c>
    </row>
    <row r="77" spans="1:14">
      <c r="A77" s="5">
        <v>40858</v>
      </c>
      <c r="B77" s="6">
        <v>1644.25</v>
      </c>
      <c r="C77" s="6">
        <f t="shared" si="12"/>
        <v>91.8293261846919</v>
      </c>
      <c r="D77" s="6">
        <v>658.8</v>
      </c>
      <c r="E77" s="6">
        <f t="shared" si="13"/>
        <v>79.3974088580898</v>
      </c>
      <c r="F77" s="6">
        <v>1788.68</v>
      </c>
      <c r="G77" s="6">
        <f t="shared" si="14"/>
        <v>110.480543545398</v>
      </c>
      <c r="H77" s="6">
        <v>3.46</v>
      </c>
      <c r="I77" s="10">
        <f t="shared" si="15"/>
        <v>79.1762013729977</v>
      </c>
      <c r="K77" s="12">
        <f t="shared" si="8"/>
        <v>0.0138739016494528</v>
      </c>
      <c r="L77" s="12">
        <f t="shared" si="9"/>
        <v>0.0174517374517374</v>
      </c>
      <c r="M77" s="12">
        <f t="shared" si="10"/>
        <v>0.0172202001819836</v>
      </c>
      <c r="N77" s="12">
        <f t="shared" si="11"/>
        <v>0.0236686390532545</v>
      </c>
    </row>
    <row r="78" spans="1:14">
      <c r="A78" s="5">
        <v>40861</v>
      </c>
      <c r="B78" s="6">
        <v>1641.5</v>
      </c>
      <c r="C78" s="6">
        <f t="shared" si="12"/>
        <v>91.6757420904191</v>
      </c>
      <c r="D78" s="6">
        <v>664</v>
      </c>
      <c r="E78" s="6">
        <f t="shared" si="13"/>
        <v>80.0241036456764</v>
      </c>
      <c r="F78" s="6">
        <v>1780.43</v>
      </c>
      <c r="G78" s="6">
        <f t="shared" si="14"/>
        <v>109.970969734404</v>
      </c>
      <c r="H78" s="6">
        <v>3.51</v>
      </c>
      <c r="I78" s="10">
        <f t="shared" si="15"/>
        <v>80.3203661327231</v>
      </c>
      <c r="K78" s="12">
        <f t="shared" si="8"/>
        <v>-0.00167249505853733</v>
      </c>
      <c r="L78" s="12">
        <f t="shared" si="9"/>
        <v>0.00789313904068009</v>
      </c>
      <c r="M78" s="12">
        <f t="shared" si="10"/>
        <v>-0.00461233982601695</v>
      </c>
      <c r="N78" s="12">
        <f t="shared" si="11"/>
        <v>0.0144508670520231</v>
      </c>
    </row>
    <row r="79" spans="1:14">
      <c r="A79" s="5">
        <v>40862</v>
      </c>
      <c r="B79" s="6">
        <v>1640</v>
      </c>
      <c r="C79" s="6">
        <f t="shared" si="12"/>
        <v>91.5919689480886</v>
      </c>
      <c r="D79" s="6">
        <v>665.5</v>
      </c>
      <c r="E79" s="6">
        <f t="shared" si="13"/>
        <v>80.2048809882495</v>
      </c>
      <c r="F79" s="6">
        <v>1780.82</v>
      </c>
      <c r="G79" s="6">
        <f t="shared" si="14"/>
        <v>109.995058678196</v>
      </c>
      <c r="H79" s="6">
        <v>3.48</v>
      </c>
      <c r="I79" s="10">
        <f t="shared" si="15"/>
        <v>79.6338672768879</v>
      </c>
      <c r="K79" s="12">
        <f t="shared" si="8"/>
        <v>-0.000913798355162961</v>
      </c>
      <c r="L79" s="12">
        <f t="shared" si="9"/>
        <v>0.00225903614457831</v>
      </c>
      <c r="M79" s="12">
        <f t="shared" si="10"/>
        <v>0.000219048207455431</v>
      </c>
      <c r="N79" s="12">
        <f t="shared" si="11"/>
        <v>-0.00854700854700849</v>
      </c>
    </row>
    <row r="80" spans="1:14">
      <c r="A80" s="5">
        <v>40863</v>
      </c>
      <c r="B80" s="6">
        <v>1619.75</v>
      </c>
      <c r="C80" s="6">
        <f t="shared" si="12"/>
        <v>90.4610315266259</v>
      </c>
      <c r="D80" s="6">
        <v>649.5</v>
      </c>
      <c r="E80" s="6">
        <f t="shared" si="13"/>
        <v>78.2765893341368</v>
      </c>
      <c r="F80" s="6">
        <v>1763.38</v>
      </c>
      <c r="G80" s="6">
        <f t="shared" si="14"/>
        <v>108.917850525015</v>
      </c>
      <c r="H80" s="6">
        <v>3.5</v>
      </c>
      <c r="I80" s="10">
        <f t="shared" si="15"/>
        <v>80.091533180778</v>
      </c>
      <c r="K80" s="12">
        <f t="shared" si="8"/>
        <v>-0.0123475609756098</v>
      </c>
      <c r="L80" s="12">
        <f t="shared" si="9"/>
        <v>-0.0240420736288505</v>
      </c>
      <c r="M80" s="12">
        <f t="shared" si="10"/>
        <v>-0.00979324131579824</v>
      </c>
      <c r="N80" s="12">
        <f t="shared" si="11"/>
        <v>0.00574712643678161</v>
      </c>
    </row>
    <row r="81" spans="1:14">
      <c r="A81" s="5">
        <v>40864</v>
      </c>
      <c r="B81" s="6">
        <v>1583.25</v>
      </c>
      <c r="C81" s="6">
        <f t="shared" si="12"/>
        <v>88.4225517299154</v>
      </c>
      <c r="D81" s="6">
        <v>607.9</v>
      </c>
      <c r="E81" s="6">
        <f t="shared" si="13"/>
        <v>73.2630310334438</v>
      </c>
      <c r="F81" s="6">
        <v>1721.78</v>
      </c>
      <c r="G81" s="6">
        <f t="shared" si="14"/>
        <v>106.348363187153</v>
      </c>
      <c r="H81" s="6">
        <v>3.41</v>
      </c>
      <c r="I81" s="10">
        <f t="shared" si="15"/>
        <v>78.0320366132723</v>
      </c>
      <c r="K81" s="12">
        <f t="shared" si="8"/>
        <v>-0.0225343417194011</v>
      </c>
      <c r="L81" s="12">
        <f t="shared" si="9"/>
        <v>-0.0640492686682063</v>
      </c>
      <c r="M81" s="12">
        <f t="shared" si="10"/>
        <v>-0.0235910580816387</v>
      </c>
      <c r="N81" s="12">
        <f t="shared" si="11"/>
        <v>-0.0257142857142857</v>
      </c>
    </row>
    <row r="82" spans="1:14">
      <c r="A82" s="5">
        <v>40865</v>
      </c>
      <c r="B82" s="6">
        <v>1595</v>
      </c>
      <c r="C82" s="6">
        <f t="shared" si="12"/>
        <v>89.0787746781715</v>
      </c>
      <c r="D82" s="6">
        <v>603.5</v>
      </c>
      <c r="E82" s="6">
        <f t="shared" si="13"/>
        <v>72.7327508285628</v>
      </c>
      <c r="F82" s="6">
        <v>1723.95</v>
      </c>
      <c r="G82" s="6">
        <f t="shared" si="14"/>
        <v>106.482396541075</v>
      </c>
      <c r="H82" s="6">
        <v>3.4</v>
      </c>
      <c r="I82" s="10">
        <f t="shared" si="15"/>
        <v>77.8032036613272</v>
      </c>
      <c r="K82" s="12">
        <f t="shared" si="8"/>
        <v>0.00742144323385441</v>
      </c>
      <c r="L82" s="12">
        <f t="shared" si="9"/>
        <v>-0.00723803257114653</v>
      </c>
      <c r="M82" s="12">
        <f t="shared" si="10"/>
        <v>0.00126032361858081</v>
      </c>
      <c r="N82" s="12">
        <f t="shared" si="11"/>
        <v>-0.00293255131964816</v>
      </c>
    </row>
    <row r="83" spans="1:14">
      <c r="A83" s="5">
        <v>40868</v>
      </c>
      <c r="B83" s="6">
        <v>1548.75</v>
      </c>
      <c r="C83" s="6">
        <f t="shared" si="12"/>
        <v>86.4957694563123</v>
      </c>
      <c r="D83" s="6">
        <v>590.63</v>
      </c>
      <c r="E83" s="6">
        <f t="shared" si="13"/>
        <v>71.1816812292859</v>
      </c>
      <c r="F83" s="6">
        <v>1677.32</v>
      </c>
      <c r="G83" s="6">
        <f t="shared" si="14"/>
        <v>103.602223594812</v>
      </c>
      <c r="H83" s="6">
        <v>3.3</v>
      </c>
      <c r="I83" s="10">
        <f t="shared" si="15"/>
        <v>75.5148741418764</v>
      </c>
      <c r="K83" s="12">
        <f t="shared" si="8"/>
        <v>-0.0289968652037618</v>
      </c>
      <c r="L83" s="12">
        <f t="shared" si="9"/>
        <v>-0.0213256006628003</v>
      </c>
      <c r="M83" s="12">
        <f t="shared" si="10"/>
        <v>-0.0270483482699615</v>
      </c>
      <c r="N83" s="12">
        <f t="shared" si="11"/>
        <v>-0.0294117647058824</v>
      </c>
    </row>
    <row r="84" spans="1:14">
      <c r="A84" s="5">
        <v>40869</v>
      </c>
      <c r="B84" s="6">
        <v>1567</v>
      </c>
      <c r="C84" s="6">
        <f t="shared" si="12"/>
        <v>87.5150093546676</v>
      </c>
      <c r="D84" s="6">
        <v>604</v>
      </c>
      <c r="E84" s="6">
        <f t="shared" si="13"/>
        <v>72.7930099427538</v>
      </c>
      <c r="F84" s="6">
        <v>1699.82</v>
      </c>
      <c r="G84" s="6">
        <f t="shared" si="14"/>
        <v>104.991970352069</v>
      </c>
      <c r="H84" s="6">
        <v>3.31</v>
      </c>
      <c r="I84" s="10">
        <f t="shared" si="15"/>
        <v>75.7437070938215</v>
      </c>
      <c r="K84" s="12">
        <f t="shared" si="8"/>
        <v>0.0117836965294592</v>
      </c>
      <c r="L84" s="12">
        <f t="shared" si="9"/>
        <v>0.022636845402367</v>
      </c>
      <c r="M84" s="12">
        <f t="shared" si="10"/>
        <v>0.0134142560751675</v>
      </c>
      <c r="N84" s="12">
        <f t="shared" si="11"/>
        <v>0.0030303030303031</v>
      </c>
    </row>
    <row r="85" spans="1:14">
      <c r="A85" s="5">
        <v>40870</v>
      </c>
      <c r="B85" s="6">
        <v>1547.75</v>
      </c>
      <c r="C85" s="6">
        <f t="shared" si="12"/>
        <v>86.4399206947586</v>
      </c>
      <c r="D85" s="6">
        <v>586</v>
      </c>
      <c r="E85" s="6">
        <f t="shared" si="13"/>
        <v>70.6236818318771</v>
      </c>
      <c r="F85" s="6">
        <v>1692.27</v>
      </c>
      <c r="G85" s="6">
        <f t="shared" si="14"/>
        <v>104.525633106856</v>
      </c>
      <c r="H85" s="6">
        <v>3.27</v>
      </c>
      <c r="I85" s="10">
        <f t="shared" si="15"/>
        <v>74.8283752860412</v>
      </c>
      <c r="K85" s="12">
        <f t="shared" si="8"/>
        <v>-0.0122846202935546</v>
      </c>
      <c r="L85" s="12">
        <f t="shared" si="9"/>
        <v>-0.0298013245033113</v>
      </c>
      <c r="M85" s="12">
        <f t="shared" si="10"/>
        <v>-0.00444164676259837</v>
      </c>
      <c r="N85" s="12">
        <f t="shared" si="11"/>
        <v>-0.0120845921450151</v>
      </c>
    </row>
    <row r="86" spans="1:14">
      <c r="A86" s="5">
        <v>40871</v>
      </c>
      <c r="B86" s="6">
        <v>1542</v>
      </c>
      <c r="C86" s="6">
        <f t="shared" si="12"/>
        <v>86.1187903158247</v>
      </c>
      <c r="D86" s="6">
        <v>578.15</v>
      </c>
      <c r="E86" s="6">
        <f t="shared" si="13"/>
        <v>69.677613739078</v>
      </c>
      <c r="F86" s="6">
        <v>1694.32</v>
      </c>
      <c r="G86" s="6">
        <f t="shared" si="14"/>
        <v>104.652254478073</v>
      </c>
      <c r="H86" s="6">
        <v>3.28</v>
      </c>
      <c r="I86" s="10">
        <f t="shared" si="15"/>
        <v>75.0572082379863</v>
      </c>
      <c r="K86" s="12">
        <f t="shared" si="8"/>
        <v>-0.00371507026328541</v>
      </c>
      <c r="L86" s="12">
        <f t="shared" si="9"/>
        <v>-0.0133959044368601</v>
      </c>
      <c r="M86" s="12">
        <f t="shared" si="10"/>
        <v>0.00121139061733645</v>
      </c>
      <c r="N86" s="12">
        <f t="shared" si="11"/>
        <v>0.0030581039755351</v>
      </c>
    </row>
    <row r="87" spans="1:14">
      <c r="A87" s="5">
        <v>40872</v>
      </c>
      <c r="B87" s="6">
        <v>1530.5</v>
      </c>
      <c r="C87" s="6">
        <f t="shared" si="12"/>
        <v>85.4765295579571</v>
      </c>
      <c r="D87" s="6">
        <v>565.75</v>
      </c>
      <c r="E87" s="6">
        <f t="shared" si="13"/>
        <v>68.1831877071407</v>
      </c>
      <c r="F87" s="6">
        <v>1683.53</v>
      </c>
      <c r="G87" s="6">
        <f t="shared" si="14"/>
        <v>103.985793699815</v>
      </c>
      <c r="H87" s="6">
        <v>3.27</v>
      </c>
      <c r="I87" s="10">
        <f t="shared" si="15"/>
        <v>74.8283752860412</v>
      </c>
      <c r="K87" s="12">
        <f t="shared" si="8"/>
        <v>-0.00745784695201038</v>
      </c>
      <c r="L87" s="12">
        <f t="shared" si="9"/>
        <v>-0.0214477211796246</v>
      </c>
      <c r="M87" s="12">
        <f t="shared" si="10"/>
        <v>-0.00636833655979978</v>
      </c>
      <c r="N87" s="12">
        <f t="shared" si="11"/>
        <v>-0.00304878048780481</v>
      </c>
    </row>
    <row r="88" spans="1:14">
      <c r="A88" s="5">
        <v>40875</v>
      </c>
      <c r="B88" s="6">
        <v>1543.63</v>
      </c>
      <c r="C88" s="6">
        <f t="shared" si="12"/>
        <v>86.2098237971573</v>
      </c>
      <c r="D88" s="6">
        <v>576.23</v>
      </c>
      <c r="E88" s="6">
        <f t="shared" si="13"/>
        <v>69.4462187405845</v>
      </c>
      <c r="F88" s="6">
        <v>1712.35</v>
      </c>
      <c r="G88" s="6">
        <f t="shared" si="14"/>
        <v>105.765904879555</v>
      </c>
      <c r="H88" s="6">
        <v>3.39</v>
      </c>
      <c r="I88" s="10">
        <f t="shared" si="15"/>
        <v>77.5743707093822</v>
      </c>
      <c r="K88" s="12">
        <f t="shared" si="8"/>
        <v>0.00857889578569102</v>
      </c>
      <c r="L88" s="12">
        <f t="shared" si="9"/>
        <v>0.0185240830755634</v>
      </c>
      <c r="M88" s="12">
        <f t="shared" si="10"/>
        <v>0.0171187920619175</v>
      </c>
      <c r="N88" s="12">
        <f t="shared" si="11"/>
        <v>0.036697247706422</v>
      </c>
    </row>
    <row r="89" spans="1:14">
      <c r="A89" s="5">
        <v>40876</v>
      </c>
      <c r="B89" s="6">
        <v>1536.25</v>
      </c>
      <c r="C89" s="6">
        <f t="shared" si="12"/>
        <v>85.7976599368909</v>
      </c>
      <c r="D89" s="6">
        <v>585.59</v>
      </c>
      <c r="E89" s="6">
        <f t="shared" si="13"/>
        <v>70.5742693582404</v>
      </c>
      <c r="F89" s="6">
        <v>1715.72</v>
      </c>
      <c r="G89" s="6">
        <f t="shared" si="14"/>
        <v>105.974058060531</v>
      </c>
      <c r="H89" s="6">
        <v>3.39</v>
      </c>
      <c r="I89" s="10">
        <f t="shared" si="15"/>
        <v>77.5743707093822</v>
      </c>
      <c r="K89" s="12">
        <f t="shared" si="8"/>
        <v>-0.00478093843731989</v>
      </c>
      <c r="L89" s="12">
        <f t="shared" si="9"/>
        <v>0.0162435138746681</v>
      </c>
      <c r="M89" s="12">
        <f t="shared" si="10"/>
        <v>0.00196805559611068</v>
      </c>
      <c r="N89" s="12">
        <f t="shared" si="11"/>
        <v>0</v>
      </c>
    </row>
    <row r="90" spans="1:14">
      <c r="A90" s="5">
        <v>40877</v>
      </c>
      <c r="B90" s="6">
        <v>1559</v>
      </c>
      <c r="C90" s="6">
        <f t="shared" si="12"/>
        <v>87.0682192622379</v>
      </c>
      <c r="D90" s="6">
        <v>612</v>
      </c>
      <c r="E90" s="6">
        <f t="shared" si="13"/>
        <v>73.7571557698102</v>
      </c>
      <c r="F90" s="6">
        <v>1746.38</v>
      </c>
      <c r="G90" s="6">
        <f t="shared" si="14"/>
        <v>107.867819641754</v>
      </c>
      <c r="H90" s="6">
        <v>3.56</v>
      </c>
      <c r="I90" s="10">
        <f t="shared" si="15"/>
        <v>81.4645308924485</v>
      </c>
      <c r="K90" s="12">
        <f t="shared" si="8"/>
        <v>0.0148087876322213</v>
      </c>
      <c r="L90" s="12">
        <f t="shared" si="9"/>
        <v>0.0450998138629416</v>
      </c>
      <c r="M90" s="12">
        <f t="shared" si="10"/>
        <v>0.0178700487258994</v>
      </c>
      <c r="N90" s="12">
        <f t="shared" si="11"/>
        <v>0.0501474926253687</v>
      </c>
    </row>
    <row r="91" spans="1:14">
      <c r="A91" s="5">
        <v>40878</v>
      </c>
      <c r="B91" s="6">
        <v>1560.5</v>
      </c>
      <c r="C91" s="6">
        <f t="shared" si="12"/>
        <v>87.1519924045684</v>
      </c>
      <c r="D91" s="6">
        <v>631</v>
      </c>
      <c r="E91" s="6">
        <f t="shared" si="13"/>
        <v>76.047002109069</v>
      </c>
      <c r="F91" s="6">
        <v>1744.82</v>
      </c>
      <c r="G91" s="6">
        <f t="shared" si="14"/>
        <v>107.771463866584</v>
      </c>
      <c r="H91" s="6">
        <v>3.52</v>
      </c>
      <c r="I91" s="10">
        <f t="shared" si="15"/>
        <v>80.5491990846682</v>
      </c>
      <c r="K91" s="12">
        <f t="shared" si="8"/>
        <v>0.000962155227710071</v>
      </c>
      <c r="L91" s="12">
        <f t="shared" si="9"/>
        <v>0.0310457516339869</v>
      </c>
      <c r="M91" s="12">
        <f t="shared" si="10"/>
        <v>-0.000893276377420821</v>
      </c>
      <c r="N91" s="12">
        <f t="shared" si="11"/>
        <v>-0.0112359550561798</v>
      </c>
    </row>
    <row r="92" spans="1:14">
      <c r="A92" s="5">
        <v>40879</v>
      </c>
      <c r="B92" s="6">
        <v>1548</v>
      </c>
      <c r="C92" s="6">
        <f t="shared" si="12"/>
        <v>86.453882885147</v>
      </c>
      <c r="D92" s="6">
        <v>641.1</v>
      </c>
      <c r="E92" s="6">
        <f t="shared" si="13"/>
        <v>77.2642362157276</v>
      </c>
      <c r="F92" s="6">
        <v>1746.75</v>
      </c>
      <c r="G92" s="6">
        <f t="shared" si="14"/>
        <v>107.890673255096</v>
      </c>
      <c r="H92" s="6">
        <v>3.57</v>
      </c>
      <c r="I92" s="10">
        <f t="shared" si="15"/>
        <v>81.6933638443936</v>
      </c>
      <c r="K92" s="12">
        <f t="shared" si="8"/>
        <v>-0.00801025312399872</v>
      </c>
      <c r="L92" s="12">
        <f t="shared" si="9"/>
        <v>0.0160063391442156</v>
      </c>
      <c r="M92" s="12">
        <f t="shared" si="10"/>
        <v>0.00110613129147996</v>
      </c>
      <c r="N92" s="12">
        <f t="shared" si="11"/>
        <v>0.0142045454545454</v>
      </c>
    </row>
    <row r="93" spans="1:14">
      <c r="A93" s="5">
        <v>40882</v>
      </c>
      <c r="B93" s="6">
        <v>1520.5</v>
      </c>
      <c r="C93" s="6">
        <f t="shared" si="12"/>
        <v>84.9180419424199</v>
      </c>
      <c r="D93" s="6">
        <v>633.5</v>
      </c>
      <c r="E93" s="6">
        <f t="shared" si="13"/>
        <v>76.3482976800241</v>
      </c>
      <c r="F93" s="6">
        <v>1723</v>
      </c>
      <c r="G93" s="6">
        <f t="shared" si="14"/>
        <v>106.423718344657</v>
      </c>
      <c r="H93" s="6">
        <v>3.59</v>
      </c>
      <c r="I93" s="10">
        <f t="shared" si="15"/>
        <v>82.1510297482837</v>
      </c>
      <c r="K93" s="12">
        <f t="shared" si="8"/>
        <v>-0.017764857881137</v>
      </c>
      <c r="L93" s="12">
        <f t="shared" si="9"/>
        <v>-0.0118546248635159</v>
      </c>
      <c r="M93" s="12">
        <f t="shared" si="10"/>
        <v>-0.0135966795477315</v>
      </c>
      <c r="N93" s="12">
        <f t="shared" si="11"/>
        <v>0.00560224089635855</v>
      </c>
    </row>
    <row r="94" spans="1:14">
      <c r="A94" s="5">
        <v>40883</v>
      </c>
      <c r="B94" s="6">
        <v>1524.5</v>
      </c>
      <c r="C94" s="6">
        <f t="shared" si="12"/>
        <v>85.1414369886348</v>
      </c>
      <c r="D94" s="6">
        <v>670.5</v>
      </c>
      <c r="E94" s="6">
        <f t="shared" si="13"/>
        <v>80.8074721301597</v>
      </c>
      <c r="F94" s="6">
        <v>1728.2</v>
      </c>
      <c r="G94" s="6">
        <f t="shared" si="14"/>
        <v>106.74490426189</v>
      </c>
      <c r="H94" s="6">
        <v>3.54</v>
      </c>
      <c r="I94" s="10">
        <f t="shared" si="15"/>
        <v>81.0068649885583</v>
      </c>
      <c r="K94" s="12">
        <f t="shared" si="8"/>
        <v>0.00263071358105886</v>
      </c>
      <c r="L94" s="12">
        <f t="shared" si="9"/>
        <v>0.058405682715075</v>
      </c>
      <c r="M94" s="12">
        <f t="shared" si="10"/>
        <v>0.00301799187463729</v>
      </c>
      <c r="N94" s="12">
        <f t="shared" si="11"/>
        <v>-0.0139275766016713</v>
      </c>
    </row>
    <row r="95" spans="1:14">
      <c r="A95" s="5">
        <v>40884</v>
      </c>
      <c r="B95" s="6">
        <v>1526.5</v>
      </c>
      <c r="C95" s="6">
        <f t="shared" si="12"/>
        <v>85.2531345117422</v>
      </c>
      <c r="D95" s="6">
        <v>677.65</v>
      </c>
      <c r="E95" s="6">
        <f t="shared" si="13"/>
        <v>81.6691774630913</v>
      </c>
      <c r="F95" s="6">
        <v>1741.8</v>
      </c>
      <c r="G95" s="6">
        <f t="shared" si="14"/>
        <v>107.584928968499</v>
      </c>
      <c r="H95" s="6">
        <v>3.53</v>
      </c>
      <c r="I95" s="10">
        <f t="shared" si="15"/>
        <v>80.7780320366133</v>
      </c>
      <c r="K95" s="12">
        <f t="shared" si="8"/>
        <v>0.00131190554280092</v>
      </c>
      <c r="L95" s="12">
        <f t="shared" si="9"/>
        <v>0.0106636838180462</v>
      </c>
      <c r="M95" s="12">
        <f t="shared" si="10"/>
        <v>0.00786945955329239</v>
      </c>
      <c r="N95" s="12">
        <f t="shared" si="11"/>
        <v>-0.00282485875706221</v>
      </c>
    </row>
    <row r="96" spans="1:14">
      <c r="A96" s="5">
        <v>40885</v>
      </c>
      <c r="B96" s="6">
        <v>1494</v>
      </c>
      <c r="C96" s="6">
        <f t="shared" si="12"/>
        <v>83.4380497612465</v>
      </c>
      <c r="D96" s="6">
        <v>673</v>
      </c>
      <c r="E96" s="6">
        <f t="shared" si="13"/>
        <v>81.1087677011148</v>
      </c>
      <c r="F96" s="6">
        <v>1708.38</v>
      </c>
      <c r="G96" s="6">
        <f t="shared" si="14"/>
        <v>105.520691785053</v>
      </c>
      <c r="H96" s="6">
        <v>3.49</v>
      </c>
      <c r="I96" s="10">
        <f t="shared" si="15"/>
        <v>79.8627002288329</v>
      </c>
      <c r="K96" s="12">
        <f t="shared" si="8"/>
        <v>-0.0212905339010809</v>
      </c>
      <c r="L96" s="12">
        <f t="shared" si="9"/>
        <v>-0.00686194938390021</v>
      </c>
      <c r="M96" s="12">
        <f t="shared" si="10"/>
        <v>-0.0191870478815018</v>
      </c>
      <c r="N96" s="12">
        <f t="shared" si="11"/>
        <v>-0.0113314447592067</v>
      </c>
    </row>
    <row r="97" spans="1:14">
      <c r="A97" s="5">
        <v>40886</v>
      </c>
      <c r="B97" s="6">
        <v>1514.5</v>
      </c>
      <c r="C97" s="6">
        <f t="shared" si="12"/>
        <v>84.5829493730976</v>
      </c>
      <c r="D97" s="6">
        <v>684.94</v>
      </c>
      <c r="E97" s="6">
        <f t="shared" si="13"/>
        <v>82.5477553479964</v>
      </c>
      <c r="F97" s="6">
        <v>1711.6</v>
      </c>
      <c r="G97" s="6">
        <f t="shared" si="14"/>
        <v>105.719579987647</v>
      </c>
      <c r="H97" s="6">
        <v>3.53</v>
      </c>
      <c r="I97" s="10">
        <f t="shared" si="15"/>
        <v>80.7780320366133</v>
      </c>
      <c r="K97" s="12">
        <f t="shared" si="8"/>
        <v>0.0137215528781794</v>
      </c>
      <c r="L97" s="12">
        <f t="shared" si="9"/>
        <v>0.0177414561664191</v>
      </c>
      <c r="M97" s="12">
        <f t="shared" si="10"/>
        <v>0.00188482656083529</v>
      </c>
      <c r="N97" s="12">
        <f t="shared" si="11"/>
        <v>0.0114613180515758</v>
      </c>
    </row>
    <row r="98" spans="1:14">
      <c r="A98" s="5">
        <v>40889</v>
      </c>
      <c r="B98" s="6">
        <v>1487</v>
      </c>
      <c r="C98" s="6">
        <f t="shared" si="12"/>
        <v>83.0471084303706</v>
      </c>
      <c r="D98" s="6">
        <v>660</v>
      </c>
      <c r="E98" s="6">
        <f t="shared" si="13"/>
        <v>79.5420307321482</v>
      </c>
      <c r="F98" s="6">
        <v>1666.57</v>
      </c>
      <c r="G98" s="6">
        <f t="shared" si="14"/>
        <v>102.938233477455</v>
      </c>
      <c r="H98" s="6">
        <v>3.44</v>
      </c>
      <c r="I98" s="10">
        <f t="shared" si="15"/>
        <v>78.7185354691076</v>
      </c>
      <c r="K98" s="12">
        <f t="shared" si="8"/>
        <v>-0.0181578078573787</v>
      </c>
      <c r="L98" s="12">
        <f t="shared" si="9"/>
        <v>-0.0364119484918388</v>
      </c>
      <c r="M98" s="12">
        <f t="shared" si="10"/>
        <v>-0.0263087169899509</v>
      </c>
      <c r="N98" s="12">
        <f t="shared" si="11"/>
        <v>-0.0254957507082153</v>
      </c>
    </row>
    <row r="99" spans="1:14">
      <c r="A99" s="5">
        <v>40890</v>
      </c>
      <c r="B99" s="6">
        <v>1474.5</v>
      </c>
      <c r="C99" s="6">
        <f t="shared" si="12"/>
        <v>82.3489989109491</v>
      </c>
      <c r="D99" s="6">
        <v>644.5</v>
      </c>
      <c r="E99" s="6">
        <f t="shared" si="13"/>
        <v>77.6739981922266</v>
      </c>
      <c r="F99" s="6">
        <v>1631.57</v>
      </c>
      <c r="G99" s="6">
        <f t="shared" si="14"/>
        <v>100.776405188388</v>
      </c>
      <c r="H99" s="6">
        <v>3.44</v>
      </c>
      <c r="I99" s="10">
        <f t="shared" si="15"/>
        <v>78.7185354691076</v>
      </c>
      <c r="K99" s="12">
        <f t="shared" si="8"/>
        <v>-0.00840618695359785</v>
      </c>
      <c r="L99" s="12">
        <f t="shared" si="9"/>
        <v>-0.0234848484848485</v>
      </c>
      <c r="M99" s="12">
        <f t="shared" si="10"/>
        <v>-0.0210012180706481</v>
      </c>
      <c r="N99" s="12">
        <f t="shared" si="11"/>
        <v>0</v>
      </c>
    </row>
    <row r="100" spans="1:14">
      <c r="A100" s="5">
        <v>40891</v>
      </c>
      <c r="B100" s="6">
        <v>1422.25</v>
      </c>
      <c r="C100" s="6">
        <f t="shared" si="12"/>
        <v>79.4309011197677</v>
      </c>
      <c r="D100" s="6">
        <v>617.2</v>
      </c>
      <c r="E100" s="6">
        <f t="shared" si="13"/>
        <v>74.3838505573968</v>
      </c>
      <c r="F100" s="6">
        <v>1574.05</v>
      </c>
      <c r="G100" s="6">
        <f t="shared" si="14"/>
        <v>97.2235948116121</v>
      </c>
      <c r="H100" s="6">
        <v>3.26</v>
      </c>
      <c r="I100" s="10">
        <f t="shared" si="15"/>
        <v>74.5995423340961</v>
      </c>
      <c r="K100" s="12">
        <f t="shared" si="8"/>
        <v>-0.0354357409291285</v>
      </c>
      <c r="L100" s="12">
        <f t="shared" si="9"/>
        <v>-0.0423584173778122</v>
      </c>
      <c r="M100" s="12">
        <f t="shared" si="10"/>
        <v>-0.0352543868788958</v>
      </c>
      <c r="N100" s="12">
        <f t="shared" si="11"/>
        <v>-0.0523255813953489</v>
      </c>
    </row>
    <row r="101" spans="1:14">
      <c r="A101" s="5">
        <v>40892</v>
      </c>
      <c r="B101" s="6">
        <v>1406</v>
      </c>
      <c r="C101" s="6">
        <f t="shared" si="12"/>
        <v>78.5233587445198</v>
      </c>
      <c r="D101" s="6">
        <v>619.25</v>
      </c>
      <c r="E101" s="6">
        <f t="shared" si="13"/>
        <v>74.63091292558</v>
      </c>
      <c r="F101" s="6">
        <v>1570.52</v>
      </c>
      <c r="G101" s="6">
        <f t="shared" si="14"/>
        <v>97.005558987029</v>
      </c>
      <c r="H101" s="6">
        <v>3.26</v>
      </c>
      <c r="I101" s="10">
        <f t="shared" si="15"/>
        <v>74.5995423340961</v>
      </c>
      <c r="K101" s="12">
        <f t="shared" si="8"/>
        <v>-0.0114255580945685</v>
      </c>
      <c r="L101" s="12">
        <f t="shared" si="9"/>
        <v>0.0033214517174335</v>
      </c>
      <c r="M101" s="12">
        <f t="shared" si="10"/>
        <v>-0.00224262253422698</v>
      </c>
      <c r="N101" s="12">
        <f t="shared" si="11"/>
        <v>0</v>
      </c>
    </row>
    <row r="102" spans="1:14">
      <c r="A102" s="5">
        <v>40893</v>
      </c>
      <c r="B102" s="6">
        <v>1420</v>
      </c>
      <c r="C102" s="6">
        <f t="shared" si="12"/>
        <v>79.3052414062718</v>
      </c>
      <c r="D102" s="6">
        <v>623.89</v>
      </c>
      <c r="E102" s="6">
        <f t="shared" si="13"/>
        <v>75.1901175052727</v>
      </c>
      <c r="F102" s="6">
        <v>1598.95</v>
      </c>
      <c r="G102" s="6">
        <f t="shared" si="14"/>
        <v>98.7615812229771</v>
      </c>
      <c r="H102" s="6">
        <v>3.32</v>
      </c>
      <c r="I102" s="10">
        <f t="shared" si="15"/>
        <v>75.9725400457666</v>
      </c>
      <c r="K102" s="12">
        <f t="shared" si="8"/>
        <v>0.00995732574679943</v>
      </c>
      <c r="L102" s="12">
        <f t="shared" si="9"/>
        <v>0.00749293500201855</v>
      </c>
      <c r="M102" s="12">
        <f t="shared" si="10"/>
        <v>0.0181022845936378</v>
      </c>
      <c r="N102" s="12">
        <f t="shared" si="11"/>
        <v>0.0184049079754601</v>
      </c>
    </row>
    <row r="103" spans="1:14">
      <c r="A103" s="5">
        <v>40896</v>
      </c>
      <c r="B103" s="6">
        <v>1411</v>
      </c>
      <c r="C103" s="6">
        <f t="shared" si="12"/>
        <v>78.8026025522884</v>
      </c>
      <c r="D103" s="6">
        <v>609</v>
      </c>
      <c r="E103" s="6">
        <f t="shared" si="13"/>
        <v>73.3956010846641</v>
      </c>
      <c r="F103" s="6">
        <v>1594.27</v>
      </c>
      <c r="G103" s="6">
        <f t="shared" si="14"/>
        <v>98.4725138974676</v>
      </c>
      <c r="H103" s="6">
        <v>3.29</v>
      </c>
      <c r="I103" s="10">
        <f t="shared" si="15"/>
        <v>75.2860411899314</v>
      </c>
      <c r="K103" s="12">
        <f t="shared" si="8"/>
        <v>-0.00633802816901408</v>
      </c>
      <c r="L103" s="12">
        <f t="shared" si="9"/>
        <v>-0.0238663867027841</v>
      </c>
      <c r="M103" s="12">
        <f t="shared" si="10"/>
        <v>-0.00292692079176964</v>
      </c>
      <c r="N103" s="12">
        <f t="shared" si="11"/>
        <v>-0.0090361445783132</v>
      </c>
    </row>
    <row r="104" spans="1:14">
      <c r="A104" s="5">
        <v>40897</v>
      </c>
      <c r="B104" s="6">
        <v>1432</v>
      </c>
      <c r="C104" s="6">
        <f t="shared" si="12"/>
        <v>79.9754265449164</v>
      </c>
      <c r="D104" s="6">
        <v>626.41</v>
      </c>
      <c r="E104" s="6">
        <f t="shared" si="13"/>
        <v>75.4938234407954</v>
      </c>
      <c r="F104" s="6">
        <v>1615.9</v>
      </c>
      <c r="G104" s="6">
        <f t="shared" si="14"/>
        <v>99.8085237801112</v>
      </c>
      <c r="H104" s="6">
        <v>3.35</v>
      </c>
      <c r="I104" s="10">
        <f t="shared" si="15"/>
        <v>76.6590389016018</v>
      </c>
      <c r="K104" s="12">
        <f t="shared" si="8"/>
        <v>0.0148830616583983</v>
      </c>
      <c r="L104" s="12">
        <f t="shared" si="9"/>
        <v>0.0285878489326765</v>
      </c>
      <c r="M104" s="12">
        <f t="shared" si="10"/>
        <v>0.0135673380293176</v>
      </c>
      <c r="N104" s="12">
        <f t="shared" si="11"/>
        <v>0.0182370820668693</v>
      </c>
    </row>
    <row r="105" spans="1:14">
      <c r="A105" s="5">
        <v>40898</v>
      </c>
      <c r="B105" s="6">
        <v>1428.5</v>
      </c>
      <c r="C105" s="6">
        <f t="shared" si="12"/>
        <v>79.7799558794784</v>
      </c>
      <c r="D105" s="6">
        <v>633.79</v>
      </c>
      <c r="E105" s="6">
        <f t="shared" si="13"/>
        <v>76.3832479662549</v>
      </c>
      <c r="F105" s="6">
        <v>1615.23</v>
      </c>
      <c r="G105" s="6">
        <f t="shared" si="14"/>
        <v>99.7671402100062</v>
      </c>
      <c r="H105" s="6">
        <v>3.37</v>
      </c>
      <c r="I105" s="10">
        <f t="shared" si="15"/>
        <v>77.116704805492</v>
      </c>
      <c r="K105" s="12">
        <f t="shared" si="8"/>
        <v>-0.00244413407821229</v>
      </c>
      <c r="L105" s="12">
        <f t="shared" si="9"/>
        <v>0.0117814211139669</v>
      </c>
      <c r="M105" s="12">
        <f t="shared" si="10"/>
        <v>-0.000414629618169486</v>
      </c>
      <c r="N105" s="12">
        <f t="shared" si="11"/>
        <v>0.00597014925373135</v>
      </c>
    </row>
    <row r="106" spans="1:14">
      <c r="A106" s="5">
        <v>40899</v>
      </c>
      <c r="B106" s="6">
        <v>1422</v>
      </c>
      <c r="C106" s="6">
        <f t="shared" si="12"/>
        <v>79.4169389293792</v>
      </c>
      <c r="D106" s="6">
        <v>652.38</v>
      </c>
      <c r="E106" s="6">
        <f t="shared" si="13"/>
        <v>78.6236818318771</v>
      </c>
      <c r="F106" s="6">
        <v>1605.55</v>
      </c>
      <c r="G106" s="6">
        <f t="shared" si="14"/>
        <v>99.1692402717727</v>
      </c>
      <c r="H106" s="6">
        <v>3.42</v>
      </c>
      <c r="I106" s="10">
        <f t="shared" si="15"/>
        <v>78.2608695652174</v>
      </c>
      <c r="K106" s="12">
        <f t="shared" si="8"/>
        <v>-0.00455022751137557</v>
      </c>
      <c r="L106" s="12">
        <f t="shared" si="9"/>
        <v>0.0293314820366368</v>
      </c>
      <c r="M106" s="12">
        <f t="shared" si="10"/>
        <v>-0.00599295456374638</v>
      </c>
      <c r="N106" s="12">
        <f t="shared" si="11"/>
        <v>0.0148367952522255</v>
      </c>
    </row>
    <row r="107" spans="1:14">
      <c r="A107" s="5">
        <v>40900</v>
      </c>
      <c r="B107" s="6">
        <v>1425.5</v>
      </c>
      <c r="C107" s="6">
        <f t="shared" si="12"/>
        <v>79.6124095948172</v>
      </c>
      <c r="D107" s="6">
        <v>660.5</v>
      </c>
      <c r="E107" s="6">
        <f t="shared" si="13"/>
        <v>79.6022898463393</v>
      </c>
      <c r="F107" s="6">
        <v>1606.35</v>
      </c>
      <c r="G107" s="6">
        <f t="shared" si="14"/>
        <v>99.2186534898085</v>
      </c>
      <c r="H107" s="6">
        <v>3.46</v>
      </c>
      <c r="I107" s="10">
        <f t="shared" si="15"/>
        <v>79.1762013729977</v>
      </c>
      <c r="K107" s="12">
        <f t="shared" si="8"/>
        <v>0.00246132208157525</v>
      </c>
      <c r="L107" s="12">
        <f t="shared" si="9"/>
        <v>0.012446733498881</v>
      </c>
      <c r="M107" s="12">
        <f t="shared" si="10"/>
        <v>0.000498271620316997</v>
      </c>
      <c r="N107" s="12">
        <f t="shared" si="11"/>
        <v>0.0116959064327485</v>
      </c>
    </row>
    <row r="108" spans="1:14">
      <c r="A108" s="5">
        <v>40903</v>
      </c>
      <c r="B108" s="6">
        <v>1425.5</v>
      </c>
      <c r="C108" s="6">
        <f t="shared" si="12"/>
        <v>79.6124095948172</v>
      </c>
      <c r="D108" s="6">
        <v>661.49</v>
      </c>
      <c r="E108" s="6">
        <f t="shared" si="13"/>
        <v>79.7216028924375</v>
      </c>
      <c r="F108" s="6">
        <v>1606.95</v>
      </c>
      <c r="G108" s="6">
        <f t="shared" si="14"/>
        <v>99.2557134033354</v>
      </c>
      <c r="H108" s="6">
        <v>3.46</v>
      </c>
      <c r="I108" s="10">
        <f t="shared" si="15"/>
        <v>79.1762013729977</v>
      </c>
      <c r="K108" s="12">
        <f t="shared" si="8"/>
        <v>0</v>
      </c>
      <c r="L108" s="12">
        <f t="shared" si="9"/>
        <v>0.0014988644965935</v>
      </c>
      <c r="M108" s="12">
        <f t="shared" si="10"/>
        <v>0.00037351760201708</v>
      </c>
      <c r="N108" s="12">
        <f t="shared" si="11"/>
        <v>0</v>
      </c>
    </row>
    <row r="109" spans="1:14">
      <c r="A109" s="5">
        <v>40904</v>
      </c>
      <c r="B109" s="6">
        <v>1428.5</v>
      </c>
      <c r="C109" s="6">
        <f t="shared" si="12"/>
        <v>79.7799558794784</v>
      </c>
      <c r="D109" s="6">
        <v>661.99</v>
      </c>
      <c r="E109" s="6">
        <f t="shared" si="13"/>
        <v>79.7818620066285</v>
      </c>
      <c r="F109" s="6">
        <v>1593.22</v>
      </c>
      <c r="G109" s="6">
        <f t="shared" si="14"/>
        <v>98.4076590487956</v>
      </c>
      <c r="H109" s="6">
        <v>3.46</v>
      </c>
      <c r="I109" s="10">
        <f t="shared" si="15"/>
        <v>79.1762013729977</v>
      </c>
      <c r="K109" s="12">
        <f t="shared" si="8"/>
        <v>0.00210452472816556</v>
      </c>
      <c r="L109" s="12">
        <f t="shared" si="9"/>
        <v>0.00075586932531104</v>
      </c>
      <c r="M109" s="12">
        <f t="shared" si="10"/>
        <v>-0.00854413640748002</v>
      </c>
      <c r="N109" s="12">
        <f t="shared" si="11"/>
        <v>0</v>
      </c>
    </row>
    <row r="110" spans="1:14">
      <c r="A110" s="5">
        <v>40905</v>
      </c>
      <c r="B110" s="6">
        <v>1384.75</v>
      </c>
      <c r="C110" s="6">
        <f t="shared" si="12"/>
        <v>77.3365725615034</v>
      </c>
      <c r="D110" s="6">
        <v>637.25</v>
      </c>
      <c r="E110" s="6">
        <f t="shared" si="13"/>
        <v>76.8002410364568</v>
      </c>
      <c r="F110" s="6">
        <v>1555.43</v>
      </c>
      <c r="G110" s="6">
        <f t="shared" si="14"/>
        <v>96.0735021618283</v>
      </c>
      <c r="H110" s="6">
        <v>3.38</v>
      </c>
      <c r="I110" s="10">
        <f t="shared" si="15"/>
        <v>77.3455377574371</v>
      </c>
      <c r="K110" s="12">
        <f t="shared" si="8"/>
        <v>-0.0306265313265663</v>
      </c>
      <c r="L110" s="12">
        <f t="shared" si="9"/>
        <v>-0.0373721657426849</v>
      </c>
      <c r="M110" s="12">
        <f t="shared" si="10"/>
        <v>-0.0237192603658001</v>
      </c>
      <c r="N110" s="12">
        <f t="shared" si="11"/>
        <v>-0.023121387283237</v>
      </c>
    </row>
    <row r="111" spans="1:14">
      <c r="A111" s="5">
        <v>40906</v>
      </c>
      <c r="B111" s="6">
        <v>1370.38</v>
      </c>
      <c r="C111" s="6">
        <f t="shared" si="12"/>
        <v>76.5340258579766</v>
      </c>
      <c r="D111" s="6">
        <v>631</v>
      </c>
      <c r="E111" s="6">
        <f t="shared" si="13"/>
        <v>76.047002109069</v>
      </c>
      <c r="F111" s="6">
        <v>1545.97</v>
      </c>
      <c r="G111" s="6">
        <f t="shared" si="14"/>
        <v>95.4891908585547</v>
      </c>
      <c r="H111" s="6">
        <v>3.36</v>
      </c>
      <c r="I111" s="10">
        <f t="shared" si="15"/>
        <v>76.8878718535469</v>
      </c>
      <c r="K111" s="12">
        <f t="shared" si="8"/>
        <v>-0.0103773244267918</v>
      </c>
      <c r="L111" s="12">
        <f t="shared" si="9"/>
        <v>-0.00980776775205963</v>
      </c>
      <c r="M111" s="12">
        <f t="shared" si="10"/>
        <v>-0.00608191946921432</v>
      </c>
      <c r="N111" s="12">
        <f t="shared" si="11"/>
        <v>-0.00591715976331361</v>
      </c>
    </row>
    <row r="112" spans="1:14">
      <c r="A112" s="5">
        <v>40907</v>
      </c>
      <c r="B112" s="6">
        <v>1394.5</v>
      </c>
      <c r="C112" s="6">
        <f t="shared" si="12"/>
        <v>77.8810979866522</v>
      </c>
      <c r="D112" s="6">
        <v>653.5</v>
      </c>
      <c r="E112" s="6">
        <f t="shared" si="13"/>
        <v>78.758662247665</v>
      </c>
      <c r="F112" s="6">
        <v>1563.7</v>
      </c>
      <c r="G112" s="6">
        <f t="shared" si="14"/>
        <v>96.5843113032736</v>
      </c>
      <c r="H112" s="6">
        <v>3.44</v>
      </c>
      <c r="I112" s="10">
        <f t="shared" si="15"/>
        <v>78.7185354691076</v>
      </c>
      <c r="K112" s="12">
        <f t="shared" si="8"/>
        <v>0.0176009573986777</v>
      </c>
      <c r="L112" s="12">
        <f t="shared" si="9"/>
        <v>0.0356576862123613</v>
      </c>
      <c r="M112" s="12">
        <f t="shared" si="10"/>
        <v>0.0114685278498289</v>
      </c>
      <c r="N112" s="12">
        <f t="shared" si="11"/>
        <v>0.0238095238095238</v>
      </c>
    </row>
    <row r="113" spans="1:14">
      <c r="A113" s="5">
        <v>40910</v>
      </c>
      <c r="B113" s="6">
        <v>1394.5</v>
      </c>
      <c r="C113" s="6">
        <f t="shared" si="12"/>
        <v>77.8810979866522</v>
      </c>
      <c r="D113" s="6">
        <v>653.49</v>
      </c>
      <c r="E113" s="6">
        <f t="shared" si="13"/>
        <v>78.7574570653811</v>
      </c>
      <c r="F113" s="6">
        <v>1566.27</v>
      </c>
      <c r="G113" s="6">
        <f t="shared" si="14"/>
        <v>96.7430512662137</v>
      </c>
      <c r="H113" s="6">
        <v>3.44</v>
      </c>
      <c r="I113" s="10">
        <f t="shared" si="15"/>
        <v>78.7185354691076</v>
      </c>
      <c r="K113" s="12">
        <f t="shared" si="8"/>
        <v>0</v>
      </c>
      <c r="L113" s="12">
        <f t="shared" si="9"/>
        <v>-1.53022188217152e-5</v>
      </c>
      <c r="M113" s="12">
        <f t="shared" si="10"/>
        <v>0.00164353776299798</v>
      </c>
      <c r="N113" s="12">
        <f t="shared" si="11"/>
        <v>0</v>
      </c>
    </row>
    <row r="114" spans="1:14">
      <c r="A114" s="5">
        <v>40911</v>
      </c>
      <c r="B114" s="6">
        <v>1426</v>
      </c>
      <c r="C114" s="6">
        <f t="shared" si="12"/>
        <v>79.6403339755941</v>
      </c>
      <c r="D114" s="6">
        <v>661.75</v>
      </c>
      <c r="E114" s="6">
        <f t="shared" si="13"/>
        <v>79.7529376318168</v>
      </c>
      <c r="F114" s="6">
        <v>1603.5</v>
      </c>
      <c r="G114" s="6">
        <f t="shared" si="14"/>
        <v>99.0426189005559</v>
      </c>
      <c r="H114" s="6">
        <v>3.53</v>
      </c>
      <c r="I114" s="10">
        <f t="shared" si="15"/>
        <v>80.7780320366133</v>
      </c>
      <c r="K114" s="12">
        <f t="shared" si="8"/>
        <v>0.022588741484403</v>
      </c>
      <c r="L114" s="12">
        <f t="shared" si="9"/>
        <v>0.0126398261641341</v>
      </c>
      <c r="M114" s="12">
        <f t="shared" si="10"/>
        <v>0.023769848110479</v>
      </c>
      <c r="N114" s="12">
        <f t="shared" si="11"/>
        <v>0.0261627906976744</v>
      </c>
    </row>
    <row r="115" spans="1:14">
      <c r="A115" s="5">
        <v>40912</v>
      </c>
      <c r="B115" s="6">
        <v>1419.5</v>
      </c>
      <c r="C115" s="6">
        <f t="shared" si="12"/>
        <v>79.277317025495</v>
      </c>
      <c r="D115" s="6">
        <v>649.58</v>
      </c>
      <c r="E115" s="6">
        <f t="shared" si="13"/>
        <v>78.2862307924074</v>
      </c>
      <c r="F115" s="6">
        <v>1611.6</v>
      </c>
      <c r="G115" s="6">
        <f t="shared" si="14"/>
        <v>99.5429277331686</v>
      </c>
      <c r="H115" s="6">
        <v>3.41</v>
      </c>
      <c r="I115" s="10">
        <f t="shared" si="15"/>
        <v>78.0320366132723</v>
      </c>
      <c r="K115" s="12">
        <f t="shared" si="8"/>
        <v>-0.00455820476858345</v>
      </c>
      <c r="L115" s="12">
        <f t="shared" si="9"/>
        <v>-0.0183906309029089</v>
      </c>
      <c r="M115" s="12">
        <f t="shared" si="10"/>
        <v>0.00505144995322726</v>
      </c>
      <c r="N115" s="12">
        <f t="shared" si="11"/>
        <v>-0.0339943342776203</v>
      </c>
    </row>
    <row r="116" spans="1:14">
      <c r="A116" s="5">
        <v>40913</v>
      </c>
      <c r="B116" s="6">
        <v>1411</v>
      </c>
      <c r="C116" s="6">
        <f t="shared" si="12"/>
        <v>78.8026025522884</v>
      </c>
      <c r="D116" s="6">
        <v>638.24</v>
      </c>
      <c r="E116" s="6">
        <f t="shared" si="13"/>
        <v>76.919554082555</v>
      </c>
      <c r="F116" s="6">
        <v>1622.72</v>
      </c>
      <c r="G116" s="6">
        <f t="shared" si="14"/>
        <v>100.229771463867</v>
      </c>
      <c r="H116" s="6">
        <v>3.41</v>
      </c>
      <c r="I116" s="10">
        <f t="shared" si="15"/>
        <v>78.0320366132723</v>
      </c>
      <c r="K116" s="12">
        <f t="shared" si="8"/>
        <v>-0.00598802395209581</v>
      </c>
      <c r="L116" s="12">
        <f t="shared" si="9"/>
        <v>-0.0174574340342991</v>
      </c>
      <c r="M116" s="12">
        <f t="shared" si="10"/>
        <v>0.00689997517994547</v>
      </c>
      <c r="N116" s="12">
        <f t="shared" si="11"/>
        <v>0</v>
      </c>
    </row>
    <row r="117" spans="1:14">
      <c r="A117" s="5">
        <v>40914</v>
      </c>
      <c r="B117" s="6">
        <v>1401.5</v>
      </c>
      <c r="C117" s="6">
        <f t="shared" si="12"/>
        <v>78.2720393175281</v>
      </c>
      <c r="D117" s="6">
        <v>612.75</v>
      </c>
      <c r="E117" s="6">
        <f t="shared" si="13"/>
        <v>73.8475444410967</v>
      </c>
      <c r="F117" s="6">
        <v>1617.95</v>
      </c>
      <c r="G117" s="6">
        <f t="shared" si="14"/>
        <v>99.935145151328</v>
      </c>
      <c r="H117" s="6">
        <v>3.43</v>
      </c>
      <c r="I117" s="10">
        <f t="shared" si="15"/>
        <v>78.4897025171625</v>
      </c>
      <c r="K117" s="12">
        <f t="shared" si="8"/>
        <v>-0.00673281360737066</v>
      </c>
      <c r="L117" s="12">
        <f t="shared" si="9"/>
        <v>-0.03993795437453</v>
      </c>
      <c r="M117" s="12">
        <f t="shared" si="10"/>
        <v>-0.00293950897258922</v>
      </c>
      <c r="N117" s="12">
        <f t="shared" si="11"/>
        <v>0.00586510263929619</v>
      </c>
    </row>
    <row r="118" spans="1:14">
      <c r="A118" s="5">
        <v>40917</v>
      </c>
      <c r="B118" s="6">
        <v>1426</v>
      </c>
      <c r="C118" s="6">
        <f t="shared" si="12"/>
        <v>79.6403339755941</v>
      </c>
      <c r="D118" s="6">
        <v>615.96</v>
      </c>
      <c r="E118" s="6">
        <f t="shared" si="13"/>
        <v>74.2344079542031</v>
      </c>
      <c r="F118" s="6">
        <v>1611.57</v>
      </c>
      <c r="G118" s="6">
        <f t="shared" si="14"/>
        <v>99.5410747374923</v>
      </c>
      <c r="H118" s="6">
        <v>3.4</v>
      </c>
      <c r="I118" s="10">
        <f t="shared" si="15"/>
        <v>77.8032036613272</v>
      </c>
      <c r="K118" s="12">
        <f t="shared" si="8"/>
        <v>0.0174812700677845</v>
      </c>
      <c r="L118" s="12">
        <f t="shared" si="9"/>
        <v>0.00523867809057533</v>
      </c>
      <c r="M118" s="12">
        <f t="shared" si="10"/>
        <v>-0.00394326153465812</v>
      </c>
      <c r="N118" s="12">
        <f t="shared" si="11"/>
        <v>-0.00874635568513127</v>
      </c>
    </row>
    <row r="119" spans="1:14">
      <c r="A119" s="5">
        <v>40918</v>
      </c>
      <c r="B119" s="6">
        <v>1461.75</v>
      </c>
      <c r="C119" s="6">
        <f t="shared" si="12"/>
        <v>81.6369272011393</v>
      </c>
      <c r="D119" s="6">
        <v>635</v>
      </c>
      <c r="E119" s="6">
        <f t="shared" si="13"/>
        <v>76.5290750225972</v>
      </c>
      <c r="F119" s="6">
        <v>1632.35</v>
      </c>
      <c r="G119" s="6">
        <f t="shared" si="14"/>
        <v>100.824583075973</v>
      </c>
      <c r="H119" s="6">
        <v>3.51</v>
      </c>
      <c r="I119" s="10">
        <f t="shared" si="15"/>
        <v>80.3203661327231</v>
      </c>
      <c r="K119" s="12">
        <f t="shared" si="8"/>
        <v>0.025070126227209</v>
      </c>
      <c r="L119" s="12">
        <f t="shared" si="9"/>
        <v>0.0309110981232547</v>
      </c>
      <c r="M119" s="12">
        <f t="shared" si="10"/>
        <v>0.0128942583939885</v>
      </c>
      <c r="N119" s="12">
        <f t="shared" si="11"/>
        <v>0.0323529411764705</v>
      </c>
    </row>
    <row r="120" spans="1:14">
      <c r="A120" s="5">
        <v>40919</v>
      </c>
      <c r="B120" s="6">
        <v>1496.5</v>
      </c>
      <c r="C120" s="6">
        <f t="shared" si="12"/>
        <v>83.5776716651308</v>
      </c>
      <c r="D120" s="6">
        <v>641</v>
      </c>
      <c r="E120" s="6">
        <f t="shared" si="13"/>
        <v>77.2521843928894</v>
      </c>
      <c r="F120" s="6">
        <v>1641.97</v>
      </c>
      <c r="G120" s="6">
        <f t="shared" si="14"/>
        <v>101.418777022854</v>
      </c>
      <c r="H120" s="6">
        <v>3.52</v>
      </c>
      <c r="I120" s="10">
        <f t="shared" si="15"/>
        <v>80.5491990846682</v>
      </c>
      <c r="K120" s="12">
        <f t="shared" si="8"/>
        <v>0.0237728749786215</v>
      </c>
      <c r="L120" s="12">
        <f t="shared" si="9"/>
        <v>0.0094488188976378</v>
      </c>
      <c r="M120" s="12">
        <f t="shared" si="10"/>
        <v>0.00589334395197116</v>
      </c>
      <c r="N120" s="12">
        <f t="shared" si="11"/>
        <v>0.00284900284900292</v>
      </c>
    </row>
    <row r="121" spans="1:14">
      <c r="A121" s="5">
        <v>40920</v>
      </c>
      <c r="B121" s="6">
        <v>1498.94</v>
      </c>
      <c r="C121" s="6">
        <f t="shared" si="12"/>
        <v>83.7139426433219</v>
      </c>
      <c r="D121" s="6">
        <v>636.25</v>
      </c>
      <c r="E121" s="6">
        <f t="shared" si="13"/>
        <v>76.6797228080747</v>
      </c>
      <c r="F121" s="6">
        <v>1650.25</v>
      </c>
      <c r="G121" s="6">
        <f t="shared" si="14"/>
        <v>101.930203829524</v>
      </c>
      <c r="H121" s="6">
        <v>3.63</v>
      </c>
      <c r="I121" s="10">
        <f t="shared" si="15"/>
        <v>83.0663615560641</v>
      </c>
      <c r="K121" s="12">
        <f t="shared" si="8"/>
        <v>0.00163047109923158</v>
      </c>
      <c r="L121" s="12">
        <f t="shared" si="9"/>
        <v>-0.00741029641185647</v>
      </c>
      <c r="M121" s="12">
        <f t="shared" si="10"/>
        <v>0.00504272307045803</v>
      </c>
      <c r="N121" s="12">
        <f t="shared" si="11"/>
        <v>0.03125</v>
      </c>
    </row>
    <row r="122" spans="1:14">
      <c r="A122" s="5">
        <v>40921</v>
      </c>
      <c r="B122" s="6">
        <v>1489.5</v>
      </c>
      <c r="C122" s="6">
        <f t="shared" si="12"/>
        <v>83.1867303342548</v>
      </c>
      <c r="D122" s="6">
        <v>638.25</v>
      </c>
      <c r="E122" s="6">
        <f t="shared" si="13"/>
        <v>76.9207592648388</v>
      </c>
      <c r="F122" s="6">
        <v>1639</v>
      </c>
      <c r="G122" s="6">
        <f t="shared" si="14"/>
        <v>101.235330450896</v>
      </c>
      <c r="H122" s="6">
        <v>3.62</v>
      </c>
      <c r="I122" s="10">
        <f t="shared" si="15"/>
        <v>82.837528604119</v>
      </c>
      <c r="K122" s="12">
        <f t="shared" si="8"/>
        <v>-0.00629778376719552</v>
      </c>
      <c r="L122" s="12">
        <f t="shared" si="9"/>
        <v>0.0031434184675835</v>
      </c>
      <c r="M122" s="12">
        <f t="shared" si="10"/>
        <v>-0.00681714891683078</v>
      </c>
      <c r="N122" s="12">
        <f t="shared" si="11"/>
        <v>-0.00275482093663906</v>
      </c>
    </row>
    <row r="123" spans="1:14">
      <c r="A123" s="5">
        <v>40924</v>
      </c>
      <c r="B123" s="6">
        <v>1498.5</v>
      </c>
      <c r="C123" s="6">
        <f t="shared" si="12"/>
        <v>83.6893691882382</v>
      </c>
      <c r="D123" s="6">
        <v>639.85</v>
      </c>
      <c r="E123" s="6">
        <f t="shared" si="13"/>
        <v>77.1135884302501</v>
      </c>
      <c r="F123" s="6">
        <v>1643.8</v>
      </c>
      <c r="G123" s="6">
        <f t="shared" si="14"/>
        <v>101.531809759111</v>
      </c>
      <c r="H123" s="6">
        <v>3.66</v>
      </c>
      <c r="I123" s="10">
        <f t="shared" si="15"/>
        <v>83.7528604118993</v>
      </c>
      <c r="K123" s="12">
        <f t="shared" si="8"/>
        <v>0.00604229607250755</v>
      </c>
      <c r="L123" s="12">
        <f t="shared" si="9"/>
        <v>0.00250685468076776</v>
      </c>
      <c r="M123" s="12">
        <f t="shared" si="10"/>
        <v>0.00292861500915189</v>
      </c>
      <c r="N123" s="12">
        <f t="shared" si="11"/>
        <v>0.0110497237569061</v>
      </c>
    </row>
    <row r="124" spans="1:14">
      <c r="A124" s="5">
        <v>40925</v>
      </c>
      <c r="B124" s="6">
        <v>1522.06</v>
      </c>
      <c r="C124" s="6">
        <f t="shared" si="12"/>
        <v>85.0051660104437</v>
      </c>
      <c r="D124" s="6">
        <v>652.25</v>
      </c>
      <c r="E124" s="6">
        <f t="shared" si="13"/>
        <v>78.6080144621874</v>
      </c>
      <c r="F124" s="6">
        <v>1652.05</v>
      </c>
      <c r="G124" s="6">
        <f t="shared" si="14"/>
        <v>102.041383570105</v>
      </c>
      <c r="H124" s="6">
        <v>3.71</v>
      </c>
      <c r="I124" s="10">
        <f t="shared" si="15"/>
        <v>84.8970251716247</v>
      </c>
      <c r="K124" s="12">
        <f t="shared" si="8"/>
        <v>0.0157223890557224</v>
      </c>
      <c r="L124" s="12">
        <f t="shared" si="9"/>
        <v>0.019379542080175</v>
      </c>
      <c r="M124" s="12">
        <f t="shared" si="10"/>
        <v>0.00501885874193941</v>
      </c>
      <c r="N124" s="12">
        <f t="shared" si="11"/>
        <v>0.0136612021857923</v>
      </c>
    </row>
    <row r="125" spans="1:14">
      <c r="A125" s="5">
        <v>40926</v>
      </c>
      <c r="B125" s="6">
        <v>1523.25</v>
      </c>
      <c r="C125" s="6">
        <f t="shared" si="12"/>
        <v>85.0716260366926</v>
      </c>
      <c r="D125" s="6">
        <v>667.73</v>
      </c>
      <c r="E125" s="6">
        <f t="shared" si="13"/>
        <v>80.4736366375414</v>
      </c>
      <c r="F125" s="6">
        <v>1659.95</v>
      </c>
      <c r="G125" s="6">
        <f t="shared" si="14"/>
        <v>102.529339098209</v>
      </c>
      <c r="H125" s="6">
        <v>3.73</v>
      </c>
      <c r="I125" s="10">
        <f t="shared" si="15"/>
        <v>85.3546910755149</v>
      </c>
      <c r="K125" s="12">
        <f t="shared" si="8"/>
        <v>0.000781835144475286</v>
      </c>
      <c r="L125" s="12">
        <f t="shared" si="9"/>
        <v>0.0237332311230357</v>
      </c>
      <c r="M125" s="12">
        <f t="shared" si="10"/>
        <v>0.00478193759268793</v>
      </c>
      <c r="N125" s="12">
        <f t="shared" si="11"/>
        <v>0.00539083557951483</v>
      </c>
    </row>
    <row r="126" spans="1:14">
      <c r="A126" s="5">
        <v>40927</v>
      </c>
      <c r="B126" s="6">
        <v>1521.63</v>
      </c>
      <c r="C126" s="6">
        <f t="shared" si="12"/>
        <v>84.9811510429756</v>
      </c>
      <c r="D126" s="6">
        <v>675.83</v>
      </c>
      <c r="E126" s="6">
        <f t="shared" si="13"/>
        <v>81.449834287436</v>
      </c>
      <c r="F126" s="6">
        <v>1658.35</v>
      </c>
      <c r="G126" s="6">
        <f t="shared" si="14"/>
        <v>102.430512662137</v>
      </c>
      <c r="H126" s="6">
        <v>3.79</v>
      </c>
      <c r="I126" s="10">
        <f t="shared" si="15"/>
        <v>86.7276887871854</v>
      </c>
      <c r="K126" s="12">
        <f t="shared" si="8"/>
        <v>-0.00106351550960111</v>
      </c>
      <c r="L126" s="12">
        <f t="shared" si="9"/>
        <v>0.012130651610681</v>
      </c>
      <c r="M126" s="12">
        <f t="shared" si="10"/>
        <v>-0.000963884454351117</v>
      </c>
      <c r="N126" s="12">
        <f t="shared" si="11"/>
        <v>0.0160857908847185</v>
      </c>
    </row>
    <row r="127" spans="1:14">
      <c r="A127" s="5">
        <v>40928</v>
      </c>
      <c r="B127" s="6">
        <v>1534.31</v>
      </c>
      <c r="C127" s="6">
        <f t="shared" si="12"/>
        <v>85.6893133394767</v>
      </c>
      <c r="D127" s="6">
        <v>677.5</v>
      </c>
      <c r="E127" s="6">
        <f t="shared" si="13"/>
        <v>81.651099728834</v>
      </c>
      <c r="F127" s="6">
        <v>1666.65</v>
      </c>
      <c r="G127" s="6">
        <f t="shared" si="14"/>
        <v>102.943174799259</v>
      </c>
      <c r="H127" s="6">
        <v>3.72</v>
      </c>
      <c r="I127" s="10">
        <f t="shared" si="15"/>
        <v>85.1258581235698</v>
      </c>
      <c r="K127" s="12">
        <f t="shared" si="8"/>
        <v>0.00833316903583646</v>
      </c>
      <c r="L127" s="12">
        <f t="shared" si="9"/>
        <v>0.00247103561546537</v>
      </c>
      <c r="M127" s="12">
        <f t="shared" si="10"/>
        <v>0.00500497482437373</v>
      </c>
      <c r="N127" s="12">
        <f t="shared" si="11"/>
        <v>-0.0184696569920844</v>
      </c>
    </row>
    <row r="128" spans="1:14">
      <c r="A128" s="5">
        <v>40931</v>
      </c>
      <c r="B128" s="6">
        <v>1561.75</v>
      </c>
      <c r="C128" s="6">
        <f t="shared" si="12"/>
        <v>87.2218033565106</v>
      </c>
      <c r="D128" s="6">
        <v>686.78</v>
      </c>
      <c r="E128" s="6">
        <f t="shared" si="13"/>
        <v>82.7695088882193</v>
      </c>
      <c r="F128" s="6">
        <v>1677.18</v>
      </c>
      <c r="G128" s="6">
        <f t="shared" si="14"/>
        <v>103.593576281655</v>
      </c>
      <c r="H128" s="6">
        <v>3.79</v>
      </c>
      <c r="I128" s="10">
        <f t="shared" si="15"/>
        <v>86.7276887871854</v>
      </c>
      <c r="K128" s="12">
        <f t="shared" si="8"/>
        <v>0.0178842606774381</v>
      </c>
      <c r="L128" s="12">
        <f t="shared" si="9"/>
        <v>0.0136974169741697</v>
      </c>
      <c r="M128" s="12">
        <f t="shared" si="10"/>
        <v>0.00631806318063179</v>
      </c>
      <c r="N128" s="12">
        <f t="shared" si="11"/>
        <v>0.0188172043010752</v>
      </c>
    </row>
    <row r="129" spans="1:14">
      <c r="A129" s="5">
        <v>40932</v>
      </c>
      <c r="B129" s="6">
        <v>1549.38</v>
      </c>
      <c r="C129" s="6">
        <f t="shared" si="12"/>
        <v>86.5309541760912</v>
      </c>
      <c r="D129" s="6">
        <v>679.75</v>
      </c>
      <c r="E129" s="6">
        <f t="shared" si="13"/>
        <v>81.9222657426936</v>
      </c>
      <c r="F129" s="6">
        <v>1665.68</v>
      </c>
      <c r="G129" s="6">
        <f t="shared" si="14"/>
        <v>102.88326127239</v>
      </c>
      <c r="H129" s="6">
        <v>3.78</v>
      </c>
      <c r="I129" s="10">
        <f t="shared" si="15"/>
        <v>86.4988558352403</v>
      </c>
      <c r="K129" s="12">
        <f t="shared" si="8"/>
        <v>-0.00792060188890661</v>
      </c>
      <c r="L129" s="12">
        <f t="shared" si="9"/>
        <v>-0.0102361746119572</v>
      </c>
      <c r="M129" s="12">
        <f t="shared" si="10"/>
        <v>-0.00685674763591266</v>
      </c>
      <c r="N129" s="12">
        <f t="shared" si="11"/>
        <v>-0.00263852242744069</v>
      </c>
    </row>
    <row r="130" spans="1:14">
      <c r="A130" s="5">
        <v>40933</v>
      </c>
      <c r="B130" s="6">
        <v>1581.75</v>
      </c>
      <c r="C130" s="6">
        <f t="shared" si="12"/>
        <v>88.3387785875848</v>
      </c>
      <c r="D130" s="6">
        <v>693.25</v>
      </c>
      <c r="E130" s="6">
        <f t="shared" si="13"/>
        <v>83.5492618258512</v>
      </c>
      <c r="F130" s="6">
        <v>1710.57</v>
      </c>
      <c r="G130" s="6">
        <f t="shared" si="14"/>
        <v>105.655960469426</v>
      </c>
      <c r="H130" s="6">
        <v>3.8</v>
      </c>
      <c r="I130" s="10">
        <f t="shared" si="15"/>
        <v>86.9565217391304</v>
      </c>
      <c r="K130" s="12">
        <f t="shared" si="8"/>
        <v>0.0208922278588854</v>
      </c>
      <c r="L130" s="12">
        <f t="shared" si="9"/>
        <v>0.0198602427363001</v>
      </c>
      <c r="M130" s="12">
        <f t="shared" si="10"/>
        <v>0.0269499543729887</v>
      </c>
      <c r="N130" s="12">
        <f t="shared" si="11"/>
        <v>0.0052910052910053</v>
      </c>
    </row>
    <row r="131" spans="1:14">
      <c r="A131" s="5">
        <v>40934</v>
      </c>
      <c r="B131" s="6">
        <v>1609.19</v>
      </c>
      <c r="C131" s="6">
        <f t="shared" si="12"/>
        <v>89.8712686046187</v>
      </c>
      <c r="D131" s="6">
        <v>691.25</v>
      </c>
      <c r="E131" s="6">
        <f t="shared" si="13"/>
        <v>83.3082253690871</v>
      </c>
      <c r="F131" s="6">
        <v>1720.65</v>
      </c>
      <c r="G131" s="6">
        <f t="shared" si="14"/>
        <v>106.278567016677</v>
      </c>
      <c r="H131" s="6">
        <v>3.89</v>
      </c>
      <c r="I131" s="10">
        <f t="shared" si="15"/>
        <v>89.0160183066362</v>
      </c>
      <c r="K131" s="12">
        <f t="shared" ref="K131:K194" si="16">(B131-B130)/B130</f>
        <v>0.0173478741899795</v>
      </c>
      <c r="L131" s="12">
        <f t="shared" ref="L131:L194" si="17">(D131-D130)/D130</f>
        <v>-0.00288496213487198</v>
      </c>
      <c r="M131" s="12">
        <f t="shared" ref="M131:M194" si="18">(F131-F130)/F130</f>
        <v>0.00589277258457716</v>
      </c>
      <c r="N131" s="12">
        <f t="shared" ref="N131:N194" si="19">(H131-H130)/H130</f>
        <v>0.0236842105263159</v>
      </c>
    </row>
    <row r="132" spans="1:14">
      <c r="A132" s="5">
        <v>40935</v>
      </c>
      <c r="B132" s="6">
        <v>1621.5</v>
      </c>
      <c r="C132" s="6">
        <f t="shared" si="12"/>
        <v>90.5587668593449</v>
      </c>
      <c r="D132" s="6">
        <v>690</v>
      </c>
      <c r="E132" s="6">
        <f t="shared" si="13"/>
        <v>83.1575775836095</v>
      </c>
      <c r="F132" s="6">
        <v>1739.07</v>
      </c>
      <c r="G132" s="6">
        <f t="shared" si="14"/>
        <v>107.416306361952</v>
      </c>
      <c r="H132" s="6">
        <v>3.86</v>
      </c>
      <c r="I132" s="10">
        <f t="shared" si="15"/>
        <v>88.3295194508009</v>
      </c>
      <c r="K132" s="12">
        <f t="shared" si="16"/>
        <v>0.00764981139579537</v>
      </c>
      <c r="L132" s="12">
        <f t="shared" si="17"/>
        <v>-0.00180831826401447</v>
      </c>
      <c r="M132" s="12">
        <f t="shared" si="18"/>
        <v>0.0107052567343735</v>
      </c>
      <c r="N132" s="12">
        <f t="shared" si="19"/>
        <v>-0.00771208226221086</v>
      </c>
    </row>
    <row r="133" spans="1:14">
      <c r="A133" s="5">
        <v>40938</v>
      </c>
      <c r="B133" s="6">
        <v>1612.5</v>
      </c>
      <c r="C133" s="6">
        <f t="shared" ref="C133:C196" si="20">B133/1790.55*100</f>
        <v>90.0561280053615</v>
      </c>
      <c r="D133" s="6">
        <v>688.5</v>
      </c>
      <c r="E133" s="6">
        <f t="shared" ref="E133:E196" si="21">D133/829.75*100</f>
        <v>82.9768002410365</v>
      </c>
      <c r="F133" s="6">
        <v>1730.07</v>
      </c>
      <c r="G133" s="6">
        <f t="shared" ref="G133:G196" si="22">F133/1619*100</f>
        <v>106.860407659049</v>
      </c>
      <c r="H133" s="6">
        <v>3.82</v>
      </c>
      <c r="I133" s="10">
        <f t="shared" ref="I133:I196" si="23">H133/4.37*100</f>
        <v>87.4141876430206</v>
      </c>
      <c r="K133" s="12">
        <f t="shared" si="16"/>
        <v>-0.00555041628122109</v>
      </c>
      <c r="L133" s="12">
        <f t="shared" si="17"/>
        <v>-0.00217391304347826</v>
      </c>
      <c r="M133" s="12">
        <f t="shared" si="18"/>
        <v>-0.00517517983749935</v>
      </c>
      <c r="N133" s="12">
        <f t="shared" si="19"/>
        <v>-0.0103626943005181</v>
      </c>
    </row>
    <row r="134" spans="1:14">
      <c r="A134" s="5">
        <v>40939</v>
      </c>
      <c r="B134" s="6">
        <v>1587.13</v>
      </c>
      <c r="C134" s="6">
        <f t="shared" si="20"/>
        <v>88.6392449247438</v>
      </c>
      <c r="D134" s="6">
        <v>684.3</v>
      </c>
      <c r="E134" s="6">
        <f t="shared" si="21"/>
        <v>82.4706236818319</v>
      </c>
      <c r="F134" s="6">
        <v>1737.6</v>
      </c>
      <c r="G134" s="6">
        <f t="shared" si="22"/>
        <v>107.325509573811</v>
      </c>
      <c r="H134" s="6">
        <v>3.76</v>
      </c>
      <c r="I134" s="10">
        <f t="shared" si="23"/>
        <v>86.0411899313501</v>
      </c>
      <c r="K134" s="12">
        <f t="shared" si="16"/>
        <v>-0.0157333333333333</v>
      </c>
      <c r="L134" s="12">
        <f t="shared" si="17"/>
        <v>-0.00610021786492381</v>
      </c>
      <c r="M134" s="12">
        <f t="shared" si="18"/>
        <v>0.00435242504638539</v>
      </c>
      <c r="N134" s="12">
        <f t="shared" si="19"/>
        <v>-0.0157068062827225</v>
      </c>
    </row>
    <row r="135" spans="1:14">
      <c r="A135" s="5">
        <v>40940</v>
      </c>
      <c r="B135" s="6">
        <v>1618</v>
      </c>
      <c r="C135" s="6">
        <f t="shared" si="20"/>
        <v>90.3632961939069</v>
      </c>
      <c r="D135" s="6">
        <v>697.55</v>
      </c>
      <c r="E135" s="6">
        <f t="shared" si="21"/>
        <v>84.0674902078939</v>
      </c>
      <c r="F135" s="6">
        <v>1743.4</v>
      </c>
      <c r="G135" s="6">
        <f t="shared" si="22"/>
        <v>107.683755404571</v>
      </c>
      <c r="H135" s="6">
        <v>3.82</v>
      </c>
      <c r="I135" s="10">
        <f t="shared" si="23"/>
        <v>87.4141876430206</v>
      </c>
      <c r="K135" s="12">
        <f t="shared" si="16"/>
        <v>0.0194502025668974</v>
      </c>
      <c r="L135" s="12">
        <f t="shared" si="17"/>
        <v>0.0193628525500511</v>
      </c>
      <c r="M135" s="12">
        <f t="shared" si="18"/>
        <v>0.00333793738489882</v>
      </c>
      <c r="N135" s="12">
        <f t="shared" si="19"/>
        <v>0.0159574468085107</v>
      </c>
    </row>
    <row r="136" spans="1:14">
      <c r="A136" s="5">
        <v>40941</v>
      </c>
      <c r="B136" s="6">
        <v>1630.5</v>
      </c>
      <c r="C136" s="6">
        <f t="shared" si="20"/>
        <v>91.0614057133283</v>
      </c>
      <c r="D136" s="6">
        <v>707.5</v>
      </c>
      <c r="E136" s="6">
        <f t="shared" si="21"/>
        <v>85.2666465802953</v>
      </c>
      <c r="F136" s="6">
        <v>1759.48</v>
      </c>
      <c r="G136" s="6">
        <f t="shared" si="22"/>
        <v>108.676961087091</v>
      </c>
      <c r="H136" s="6">
        <v>3.77</v>
      </c>
      <c r="I136" s="10">
        <f t="shared" si="23"/>
        <v>86.2700228832952</v>
      </c>
      <c r="K136" s="12">
        <f t="shared" si="16"/>
        <v>0.00772558714462299</v>
      </c>
      <c r="L136" s="12">
        <f t="shared" si="17"/>
        <v>0.0142642104508638</v>
      </c>
      <c r="M136" s="12">
        <f t="shared" si="18"/>
        <v>0.00922335665940113</v>
      </c>
      <c r="N136" s="12">
        <f t="shared" si="19"/>
        <v>-0.013089005235602</v>
      </c>
    </row>
    <row r="137" spans="1:14">
      <c r="A137" s="5">
        <v>40942</v>
      </c>
      <c r="B137" s="6">
        <v>1623.75</v>
      </c>
      <c r="C137" s="6">
        <f t="shared" si="20"/>
        <v>90.6844265728407</v>
      </c>
      <c r="D137" s="6">
        <v>707.25</v>
      </c>
      <c r="E137" s="6">
        <f t="shared" si="21"/>
        <v>85.2365170231998</v>
      </c>
      <c r="F137" s="6">
        <v>1726.25</v>
      </c>
      <c r="G137" s="6">
        <f t="shared" si="22"/>
        <v>106.624459542928</v>
      </c>
      <c r="H137" s="6">
        <v>3.87</v>
      </c>
      <c r="I137" s="10">
        <f t="shared" si="23"/>
        <v>88.558352402746</v>
      </c>
      <c r="K137" s="12">
        <f t="shared" si="16"/>
        <v>-0.00413983440662373</v>
      </c>
      <c r="L137" s="12">
        <f t="shared" si="17"/>
        <v>-0.000353356890459364</v>
      </c>
      <c r="M137" s="12">
        <f t="shared" si="18"/>
        <v>-0.0188862618500921</v>
      </c>
      <c r="N137" s="12">
        <f t="shared" si="19"/>
        <v>0.0265251989389921</v>
      </c>
    </row>
    <row r="138" spans="1:14">
      <c r="A138" s="5">
        <v>40945</v>
      </c>
      <c r="B138" s="6">
        <v>1626.13</v>
      </c>
      <c r="C138" s="6">
        <f t="shared" si="20"/>
        <v>90.8173466253386</v>
      </c>
      <c r="D138" s="6">
        <v>702.85</v>
      </c>
      <c r="E138" s="6">
        <f t="shared" si="21"/>
        <v>84.7062368183188</v>
      </c>
      <c r="F138" s="6">
        <v>1720.35</v>
      </c>
      <c r="G138" s="6">
        <f t="shared" si="22"/>
        <v>106.260037059914</v>
      </c>
      <c r="H138" s="6">
        <v>3.84</v>
      </c>
      <c r="I138" s="10">
        <f t="shared" si="23"/>
        <v>87.8718535469108</v>
      </c>
      <c r="K138" s="12">
        <f t="shared" si="16"/>
        <v>0.00146574287913787</v>
      </c>
      <c r="L138" s="12">
        <f t="shared" si="17"/>
        <v>-0.00622127960410036</v>
      </c>
      <c r="M138" s="12">
        <f t="shared" si="18"/>
        <v>-0.00341781317885595</v>
      </c>
      <c r="N138" s="12">
        <f t="shared" si="19"/>
        <v>-0.00775193798449619</v>
      </c>
    </row>
    <row r="139" spans="1:14">
      <c r="A139" s="5">
        <v>40946</v>
      </c>
      <c r="B139" s="6">
        <v>1650.5</v>
      </c>
      <c r="C139" s="6">
        <f t="shared" si="20"/>
        <v>92.1783809444026</v>
      </c>
      <c r="D139" s="6">
        <v>709.75</v>
      </c>
      <c r="E139" s="6">
        <f t="shared" si="21"/>
        <v>85.5378125941549</v>
      </c>
      <c r="F139" s="6">
        <v>1745.48</v>
      </c>
      <c r="G139" s="6">
        <f t="shared" si="22"/>
        <v>107.812229771464</v>
      </c>
      <c r="H139" s="6">
        <v>3.84</v>
      </c>
      <c r="I139" s="10">
        <f t="shared" si="23"/>
        <v>87.8718535469108</v>
      </c>
      <c r="K139" s="12">
        <f t="shared" si="16"/>
        <v>0.0149865016942064</v>
      </c>
      <c r="L139" s="12">
        <f t="shared" si="17"/>
        <v>0.00981717293874934</v>
      </c>
      <c r="M139" s="12">
        <f t="shared" si="18"/>
        <v>0.0146074926613771</v>
      </c>
      <c r="N139" s="12">
        <f t="shared" si="19"/>
        <v>0</v>
      </c>
    </row>
    <row r="140" spans="1:14">
      <c r="A140" s="5">
        <v>40947</v>
      </c>
      <c r="B140" s="6">
        <v>1664.5</v>
      </c>
      <c r="C140" s="6">
        <f t="shared" si="20"/>
        <v>92.9602636061545</v>
      </c>
      <c r="D140" s="6">
        <v>714.63</v>
      </c>
      <c r="E140" s="6">
        <f t="shared" si="21"/>
        <v>86.1259415486592</v>
      </c>
      <c r="F140" s="6">
        <v>1733.2</v>
      </c>
      <c r="G140" s="6">
        <f t="shared" si="22"/>
        <v>107.053736874614</v>
      </c>
      <c r="H140" s="6">
        <v>3.88</v>
      </c>
      <c r="I140" s="10">
        <f t="shared" si="23"/>
        <v>88.7871853546911</v>
      </c>
      <c r="K140" s="12">
        <f t="shared" si="16"/>
        <v>0.0084822780975462</v>
      </c>
      <c r="L140" s="12">
        <f t="shared" si="17"/>
        <v>0.00687566044381824</v>
      </c>
      <c r="M140" s="12">
        <f t="shared" si="18"/>
        <v>-0.00703531406833649</v>
      </c>
      <c r="N140" s="12">
        <f t="shared" si="19"/>
        <v>0.0104166666666667</v>
      </c>
    </row>
    <row r="141" spans="1:14">
      <c r="A141" s="5">
        <v>40948</v>
      </c>
      <c r="B141" s="6">
        <v>1656</v>
      </c>
      <c r="C141" s="6">
        <f t="shared" si="20"/>
        <v>92.485549132948</v>
      </c>
      <c r="D141" s="6">
        <v>711.25</v>
      </c>
      <c r="E141" s="6">
        <f t="shared" si="21"/>
        <v>85.7185899367279</v>
      </c>
      <c r="F141" s="6">
        <v>1729.4</v>
      </c>
      <c r="G141" s="6">
        <f t="shared" si="22"/>
        <v>106.819024088944</v>
      </c>
      <c r="H141" s="6">
        <v>3.96</v>
      </c>
      <c r="I141" s="10">
        <f t="shared" si="23"/>
        <v>90.6178489702517</v>
      </c>
      <c r="K141" s="12">
        <f t="shared" si="16"/>
        <v>-0.00510663863021928</v>
      </c>
      <c r="L141" s="12">
        <f t="shared" si="17"/>
        <v>-0.00472972027482753</v>
      </c>
      <c r="M141" s="12">
        <f t="shared" si="18"/>
        <v>-0.00219247634433415</v>
      </c>
      <c r="N141" s="12">
        <f t="shared" si="19"/>
        <v>0.0206185567010309</v>
      </c>
    </row>
    <row r="142" spans="1:14">
      <c r="A142" s="5">
        <v>40949</v>
      </c>
      <c r="B142" s="6">
        <v>1658.25</v>
      </c>
      <c r="C142" s="6">
        <f t="shared" si="20"/>
        <v>92.6112088464438</v>
      </c>
      <c r="D142" s="6">
        <v>703.25</v>
      </c>
      <c r="E142" s="6">
        <f t="shared" si="21"/>
        <v>84.7544441096716</v>
      </c>
      <c r="F142" s="6">
        <v>1722</v>
      </c>
      <c r="G142" s="6">
        <f t="shared" si="22"/>
        <v>106.361951822112</v>
      </c>
      <c r="H142" s="6">
        <v>3.84</v>
      </c>
      <c r="I142" s="10">
        <f t="shared" si="23"/>
        <v>87.8718535469108</v>
      </c>
      <c r="K142" s="12">
        <f t="shared" si="16"/>
        <v>0.00135869565217391</v>
      </c>
      <c r="L142" s="12">
        <f t="shared" si="17"/>
        <v>-0.0112478031634446</v>
      </c>
      <c r="M142" s="12">
        <f t="shared" si="18"/>
        <v>-0.00427894067306586</v>
      </c>
      <c r="N142" s="12">
        <f t="shared" si="19"/>
        <v>-0.0303030303030303</v>
      </c>
    </row>
    <row r="143" spans="1:14">
      <c r="A143" s="5">
        <v>40952</v>
      </c>
      <c r="B143" s="6">
        <v>1651.94</v>
      </c>
      <c r="C143" s="6">
        <f t="shared" si="20"/>
        <v>92.2588031610399</v>
      </c>
      <c r="D143" s="6">
        <v>699.13</v>
      </c>
      <c r="E143" s="6">
        <f t="shared" si="21"/>
        <v>84.2579090087376</v>
      </c>
      <c r="F143" s="6">
        <v>1722.27</v>
      </c>
      <c r="G143" s="6">
        <f t="shared" si="22"/>
        <v>106.3786287832</v>
      </c>
      <c r="H143" s="6">
        <v>3.81</v>
      </c>
      <c r="I143" s="10">
        <f t="shared" si="23"/>
        <v>87.1853546910755</v>
      </c>
      <c r="K143" s="12">
        <f t="shared" si="16"/>
        <v>-0.00380521634252974</v>
      </c>
      <c r="L143" s="12">
        <f t="shared" si="17"/>
        <v>-0.0058585140419481</v>
      </c>
      <c r="M143" s="12">
        <f t="shared" si="18"/>
        <v>0.000156794425087097</v>
      </c>
      <c r="N143" s="12">
        <f t="shared" si="19"/>
        <v>-0.00781249999999995</v>
      </c>
    </row>
    <row r="144" spans="1:14">
      <c r="A144" s="5">
        <v>40953</v>
      </c>
      <c r="B144" s="6">
        <v>1631.13</v>
      </c>
      <c r="C144" s="6">
        <f t="shared" si="20"/>
        <v>91.0965904331072</v>
      </c>
      <c r="D144" s="6">
        <v>686.58</v>
      </c>
      <c r="E144" s="6">
        <f t="shared" si="21"/>
        <v>82.7454052425429</v>
      </c>
      <c r="F144" s="6">
        <v>1720.18</v>
      </c>
      <c r="G144" s="6">
        <f t="shared" si="22"/>
        <v>106.249536751081</v>
      </c>
      <c r="H144" s="6">
        <v>3.81</v>
      </c>
      <c r="I144" s="10">
        <f t="shared" si="23"/>
        <v>87.1853546910755</v>
      </c>
      <c r="K144" s="12">
        <f t="shared" si="16"/>
        <v>-0.0125973098296548</v>
      </c>
      <c r="L144" s="12">
        <f t="shared" si="17"/>
        <v>-0.0179508818102498</v>
      </c>
      <c r="M144" s="12">
        <f t="shared" si="18"/>
        <v>-0.0012135147218496</v>
      </c>
      <c r="N144" s="12">
        <f t="shared" si="19"/>
        <v>0</v>
      </c>
    </row>
    <row r="145" spans="1:14">
      <c r="A145" s="5">
        <v>40954</v>
      </c>
      <c r="B145" s="6">
        <v>1634.31</v>
      </c>
      <c r="C145" s="6">
        <f t="shared" si="20"/>
        <v>91.2741894948479</v>
      </c>
      <c r="D145" s="6">
        <v>683.13</v>
      </c>
      <c r="E145" s="6">
        <f t="shared" si="21"/>
        <v>82.3296173546249</v>
      </c>
      <c r="F145" s="6">
        <v>1728.15</v>
      </c>
      <c r="G145" s="6">
        <f t="shared" si="22"/>
        <v>106.741815935763</v>
      </c>
      <c r="H145" s="6">
        <v>3.79</v>
      </c>
      <c r="I145" s="10">
        <f t="shared" si="23"/>
        <v>86.7276887871854</v>
      </c>
      <c r="K145" s="12">
        <f t="shared" si="16"/>
        <v>0.00194956870390455</v>
      </c>
      <c r="L145" s="12">
        <f t="shared" si="17"/>
        <v>-0.00502490605610423</v>
      </c>
      <c r="M145" s="12">
        <f t="shared" si="18"/>
        <v>0.00463323605669176</v>
      </c>
      <c r="N145" s="12">
        <f t="shared" si="19"/>
        <v>-0.005249343832021</v>
      </c>
    </row>
    <row r="146" spans="1:14">
      <c r="A146" s="5">
        <v>40955</v>
      </c>
      <c r="B146" s="6">
        <v>1624.5</v>
      </c>
      <c r="C146" s="6">
        <f t="shared" si="20"/>
        <v>90.726313144006</v>
      </c>
      <c r="D146" s="6">
        <v>695.45</v>
      </c>
      <c r="E146" s="6">
        <f t="shared" si="21"/>
        <v>83.8144019282917</v>
      </c>
      <c r="F146" s="6">
        <v>1728.07</v>
      </c>
      <c r="G146" s="6">
        <f t="shared" si="22"/>
        <v>106.736874613959</v>
      </c>
      <c r="H146" s="6">
        <v>3.76</v>
      </c>
      <c r="I146" s="10">
        <f t="shared" si="23"/>
        <v>86.0411899313501</v>
      </c>
      <c r="K146" s="12">
        <f t="shared" si="16"/>
        <v>-0.00600253317913979</v>
      </c>
      <c r="L146" s="12">
        <f t="shared" si="17"/>
        <v>0.018034634696178</v>
      </c>
      <c r="M146" s="12">
        <f t="shared" si="18"/>
        <v>-4.62922778694874e-5</v>
      </c>
      <c r="N146" s="12">
        <f t="shared" si="19"/>
        <v>-0.00791556728232196</v>
      </c>
    </row>
    <row r="147" spans="1:14">
      <c r="A147" s="5">
        <v>40956</v>
      </c>
      <c r="B147" s="6">
        <v>1633.25</v>
      </c>
      <c r="C147" s="6">
        <f t="shared" si="20"/>
        <v>91.214989807601</v>
      </c>
      <c r="D147" s="6">
        <v>684.48</v>
      </c>
      <c r="E147" s="6">
        <f t="shared" si="21"/>
        <v>82.4923169629406</v>
      </c>
      <c r="F147" s="6">
        <v>1723.38</v>
      </c>
      <c r="G147" s="6">
        <f t="shared" si="22"/>
        <v>106.447189623224</v>
      </c>
      <c r="H147" s="6">
        <v>3.71</v>
      </c>
      <c r="I147" s="10">
        <f t="shared" si="23"/>
        <v>84.8970251716247</v>
      </c>
      <c r="K147" s="12">
        <f t="shared" si="16"/>
        <v>0.00538627269929209</v>
      </c>
      <c r="L147" s="12">
        <f t="shared" si="17"/>
        <v>-0.0157739593069236</v>
      </c>
      <c r="M147" s="12">
        <f t="shared" si="18"/>
        <v>-0.00271401042781822</v>
      </c>
      <c r="N147" s="12">
        <f t="shared" si="19"/>
        <v>-0.0132978723404255</v>
      </c>
    </row>
    <row r="148" spans="1:14">
      <c r="A148" s="5">
        <v>40959</v>
      </c>
      <c r="B148" s="6">
        <v>1647</v>
      </c>
      <c r="C148" s="6">
        <f t="shared" si="20"/>
        <v>91.9829102789646</v>
      </c>
      <c r="D148" s="6">
        <v>695.28</v>
      </c>
      <c r="E148" s="6">
        <f t="shared" si="21"/>
        <v>83.7939138294667</v>
      </c>
      <c r="F148" s="6">
        <v>1734.95</v>
      </c>
      <c r="G148" s="6">
        <f t="shared" si="22"/>
        <v>107.161828289067</v>
      </c>
      <c r="H148" s="6">
        <v>3.73</v>
      </c>
      <c r="I148" s="10">
        <f t="shared" si="23"/>
        <v>85.3546910755149</v>
      </c>
      <c r="K148" s="12">
        <f t="shared" si="16"/>
        <v>0.0084187968773917</v>
      </c>
      <c r="L148" s="12">
        <f t="shared" si="17"/>
        <v>0.0157784011220196</v>
      </c>
      <c r="M148" s="12">
        <f t="shared" si="18"/>
        <v>0.00671355127714139</v>
      </c>
      <c r="N148" s="12">
        <f t="shared" si="19"/>
        <v>0.00539083557951483</v>
      </c>
    </row>
    <row r="149" spans="1:14">
      <c r="A149" s="5">
        <v>40960</v>
      </c>
      <c r="B149" s="6">
        <v>1686.75</v>
      </c>
      <c r="C149" s="6">
        <f t="shared" si="20"/>
        <v>94.2028985507246</v>
      </c>
      <c r="D149" s="6">
        <v>710.5</v>
      </c>
      <c r="E149" s="6">
        <f t="shared" si="21"/>
        <v>85.6282012654414</v>
      </c>
      <c r="F149" s="6">
        <v>1759.13</v>
      </c>
      <c r="G149" s="6">
        <f t="shared" si="22"/>
        <v>108.6553428042</v>
      </c>
      <c r="H149" s="6">
        <v>3.83</v>
      </c>
      <c r="I149" s="10">
        <f t="shared" si="23"/>
        <v>87.6430205949657</v>
      </c>
      <c r="K149" s="12">
        <f t="shared" si="16"/>
        <v>0.0241347905282332</v>
      </c>
      <c r="L149" s="12">
        <f t="shared" si="17"/>
        <v>0.0218904613968474</v>
      </c>
      <c r="M149" s="12">
        <f t="shared" si="18"/>
        <v>0.0139370010663132</v>
      </c>
      <c r="N149" s="12">
        <f t="shared" si="19"/>
        <v>0.0268096514745309</v>
      </c>
    </row>
    <row r="150" spans="1:14">
      <c r="A150" s="5">
        <v>40961</v>
      </c>
      <c r="B150" s="6">
        <v>1724.13</v>
      </c>
      <c r="C150" s="6">
        <f t="shared" si="20"/>
        <v>96.2905252576024</v>
      </c>
      <c r="D150" s="6">
        <v>723.4</v>
      </c>
      <c r="E150" s="6">
        <f t="shared" si="21"/>
        <v>87.1828864115698</v>
      </c>
      <c r="F150" s="6">
        <v>1776.22</v>
      </c>
      <c r="G150" s="6">
        <f t="shared" si="22"/>
        <v>109.71093267449</v>
      </c>
      <c r="H150" s="6">
        <v>3.82</v>
      </c>
      <c r="I150" s="10">
        <f t="shared" si="23"/>
        <v>87.4141876430206</v>
      </c>
      <c r="K150" s="12">
        <f t="shared" si="16"/>
        <v>0.0221609604268564</v>
      </c>
      <c r="L150" s="12">
        <f t="shared" si="17"/>
        <v>0.0181562280084447</v>
      </c>
      <c r="M150" s="12">
        <f t="shared" si="18"/>
        <v>0.00971502958848972</v>
      </c>
      <c r="N150" s="12">
        <f t="shared" si="19"/>
        <v>-0.00261096605744131</v>
      </c>
    </row>
    <row r="151" spans="1:14">
      <c r="A151" s="5">
        <v>40962</v>
      </c>
      <c r="B151" s="6">
        <v>1722.75</v>
      </c>
      <c r="C151" s="6">
        <f t="shared" si="20"/>
        <v>96.2134539666583</v>
      </c>
      <c r="D151" s="6">
        <v>717.68</v>
      </c>
      <c r="E151" s="6">
        <f t="shared" si="21"/>
        <v>86.4935221452245</v>
      </c>
      <c r="F151" s="6">
        <v>1780.68</v>
      </c>
      <c r="G151" s="6">
        <f t="shared" si="22"/>
        <v>109.98641136504</v>
      </c>
      <c r="H151" s="6">
        <v>3.81</v>
      </c>
      <c r="I151" s="10">
        <f t="shared" si="23"/>
        <v>87.1853546910755</v>
      </c>
      <c r="K151" s="12">
        <f t="shared" si="16"/>
        <v>-0.000800403681857</v>
      </c>
      <c r="L151" s="12">
        <f t="shared" si="17"/>
        <v>-0.00790710533591378</v>
      </c>
      <c r="M151" s="12">
        <f t="shared" si="18"/>
        <v>0.00251095022013041</v>
      </c>
      <c r="N151" s="12">
        <f t="shared" si="19"/>
        <v>-0.00261780104712036</v>
      </c>
    </row>
    <row r="152" spans="1:14">
      <c r="A152" s="5">
        <v>40963</v>
      </c>
      <c r="B152" s="6">
        <v>1713.13</v>
      </c>
      <c r="C152" s="6">
        <f t="shared" si="20"/>
        <v>95.6761888805116</v>
      </c>
      <c r="D152" s="6">
        <v>710.5</v>
      </c>
      <c r="E152" s="6">
        <f t="shared" si="21"/>
        <v>85.6282012654414</v>
      </c>
      <c r="F152" s="6">
        <v>1772.45</v>
      </c>
      <c r="G152" s="6">
        <f t="shared" si="22"/>
        <v>109.478072884497</v>
      </c>
      <c r="H152" s="6">
        <v>3.88</v>
      </c>
      <c r="I152" s="10">
        <f t="shared" si="23"/>
        <v>88.7871853546911</v>
      </c>
      <c r="K152" s="12">
        <f t="shared" si="16"/>
        <v>-0.00558409519663323</v>
      </c>
      <c r="L152" s="12">
        <f t="shared" si="17"/>
        <v>-0.0100044588117266</v>
      </c>
      <c r="M152" s="12">
        <f t="shared" si="18"/>
        <v>-0.00462182986274907</v>
      </c>
      <c r="N152" s="12">
        <f t="shared" si="19"/>
        <v>0.0183727034120734</v>
      </c>
    </row>
    <row r="153" spans="1:14">
      <c r="A153" s="5">
        <v>40966</v>
      </c>
      <c r="B153" s="6">
        <v>1706.5</v>
      </c>
      <c r="C153" s="6">
        <f t="shared" si="20"/>
        <v>95.3059115914105</v>
      </c>
      <c r="D153" s="6">
        <v>708.13</v>
      </c>
      <c r="E153" s="6">
        <f t="shared" si="21"/>
        <v>85.342573064176</v>
      </c>
      <c r="F153" s="6">
        <v>1767.68</v>
      </c>
      <c r="G153" s="6">
        <f t="shared" si="22"/>
        <v>109.183446571958</v>
      </c>
      <c r="H153" s="6">
        <v>3.88</v>
      </c>
      <c r="I153" s="10">
        <f t="shared" si="23"/>
        <v>88.7871853546911</v>
      </c>
      <c r="K153" s="12">
        <f t="shared" si="16"/>
        <v>-0.00387010909855067</v>
      </c>
      <c r="L153" s="12">
        <f t="shared" si="17"/>
        <v>-0.0033356790992259</v>
      </c>
      <c r="M153" s="12">
        <f t="shared" si="18"/>
        <v>-0.00269119016051227</v>
      </c>
      <c r="N153" s="12">
        <f t="shared" si="19"/>
        <v>0</v>
      </c>
    </row>
    <row r="154" spans="1:14">
      <c r="A154" s="5">
        <v>40967</v>
      </c>
      <c r="B154" s="6">
        <v>1718.75</v>
      </c>
      <c r="C154" s="6">
        <f t="shared" si="20"/>
        <v>95.9900589204434</v>
      </c>
      <c r="D154" s="6">
        <v>722</v>
      </c>
      <c r="E154" s="6">
        <f t="shared" si="21"/>
        <v>87.0141608918349</v>
      </c>
      <c r="F154" s="6">
        <v>1784.23</v>
      </c>
      <c r="G154" s="6">
        <f t="shared" si="22"/>
        <v>110.205682520074</v>
      </c>
      <c r="H154" s="6">
        <v>3.9</v>
      </c>
      <c r="I154" s="10">
        <f t="shared" si="23"/>
        <v>89.2448512585812</v>
      </c>
      <c r="K154" s="12">
        <f t="shared" si="16"/>
        <v>0.00717843539408145</v>
      </c>
      <c r="L154" s="12">
        <f t="shared" si="17"/>
        <v>0.0195867990340757</v>
      </c>
      <c r="M154" s="12">
        <f t="shared" si="18"/>
        <v>0.0093625543084721</v>
      </c>
      <c r="N154" s="12">
        <f t="shared" si="19"/>
        <v>0.00515463917525774</v>
      </c>
    </row>
    <row r="155" spans="1:14">
      <c r="A155" s="5">
        <v>40968</v>
      </c>
      <c r="B155" s="6">
        <v>1679.25</v>
      </c>
      <c r="C155" s="6">
        <f t="shared" si="20"/>
        <v>93.7840328390718</v>
      </c>
      <c r="D155" s="6">
        <v>702.25</v>
      </c>
      <c r="E155" s="6">
        <f t="shared" si="21"/>
        <v>84.6339258812895</v>
      </c>
      <c r="F155" s="6">
        <v>1696.85</v>
      </c>
      <c r="G155" s="6">
        <f t="shared" si="22"/>
        <v>104.808523780111</v>
      </c>
      <c r="H155" s="6">
        <v>3.85</v>
      </c>
      <c r="I155" s="10">
        <f t="shared" si="23"/>
        <v>88.1006864988558</v>
      </c>
      <c r="K155" s="12">
        <f t="shared" si="16"/>
        <v>-0.0229818181818182</v>
      </c>
      <c r="L155" s="12">
        <f t="shared" si="17"/>
        <v>-0.0273545706371191</v>
      </c>
      <c r="M155" s="12">
        <f t="shared" si="18"/>
        <v>-0.0489735067788346</v>
      </c>
      <c r="N155" s="12">
        <f t="shared" si="19"/>
        <v>-0.0128205128205128</v>
      </c>
    </row>
    <row r="156" spans="1:14">
      <c r="A156" s="5">
        <v>40969</v>
      </c>
      <c r="B156" s="6">
        <v>1700.25</v>
      </c>
      <c r="C156" s="6">
        <f t="shared" si="20"/>
        <v>94.9568568316998</v>
      </c>
      <c r="D156" s="6">
        <v>716.6</v>
      </c>
      <c r="E156" s="6">
        <f t="shared" si="21"/>
        <v>86.3633624585719</v>
      </c>
      <c r="F156" s="6">
        <v>1718.28</v>
      </c>
      <c r="G156" s="6">
        <f t="shared" si="22"/>
        <v>106.132180358246</v>
      </c>
      <c r="H156" s="6">
        <v>3.91</v>
      </c>
      <c r="I156" s="10">
        <f t="shared" si="23"/>
        <v>89.4736842105263</v>
      </c>
      <c r="K156" s="12">
        <f t="shared" si="16"/>
        <v>0.0125055828494864</v>
      </c>
      <c r="L156" s="12">
        <f t="shared" si="17"/>
        <v>0.020434318262727</v>
      </c>
      <c r="M156" s="12">
        <f t="shared" si="18"/>
        <v>0.0126292836726877</v>
      </c>
      <c r="N156" s="12">
        <f t="shared" si="19"/>
        <v>0.0155844155844156</v>
      </c>
    </row>
    <row r="157" spans="1:14">
      <c r="A157" s="5">
        <v>40970</v>
      </c>
      <c r="B157" s="6">
        <v>1699.25</v>
      </c>
      <c r="C157" s="6">
        <f t="shared" si="20"/>
        <v>94.901008070146</v>
      </c>
      <c r="D157" s="6">
        <v>713.63</v>
      </c>
      <c r="E157" s="6">
        <f t="shared" si="21"/>
        <v>86.0054233202772</v>
      </c>
      <c r="F157" s="6">
        <v>1712.6</v>
      </c>
      <c r="G157" s="6">
        <f t="shared" si="22"/>
        <v>105.781346510191</v>
      </c>
      <c r="H157" s="6">
        <v>3.89</v>
      </c>
      <c r="I157" s="10">
        <f t="shared" si="23"/>
        <v>89.0160183066362</v>
      </c>
      <c r="K157" s="12">
        <f t="shared" si="16"/>
        <v>-0.000588148801646817</v>
      </c>
      <c r="L157" s="12">
        <f t="shared" si="17"/>
        <v>-0.00414457158805474</v>
      </c>
      <c r="M157" s="12">
        <f t="shared" si="18"/>
        <v>-0.00330563121260799</v>
      </c>
      <c r="N157" s="12">
        <f t="shared" si="19"/>
        <v>-0.0051150895140665</v>
      </c>
    </row>
    <row r="158" spans="1:14">
      <c r="A158" s="5">
        <v>40973</v>
      </c>
      <c r="B158" s="6">
        <v>1662.63</v>
      </c>
      <c r="C158" s="6">
        <f t="shared" si="20"/>
        <v>92.8558264220491</v>
      </c>
      <c r="D158" s="6">
        <v>703.78</v>
      </c>
      <c r="E158" s="6">
        <f t="shared" si="21"/>
        <v>84.8183187707141</v>
      </c>
      <c r="F158" s="6">
        <v>1706.5</v>
      </c>
      <c r="G158" s="6">
        <f t="shared" si="22"/>
        <v>105.404570722668</v>
      </c>
      <c r="H158" s="6">
        <v>3.86</v>
      </c>
      <c r="I158" s="10">
        <f t="shared" si="23"/>
        <v>88.3295194508009</v>
      </c>
      <c r="K158" s="12">
        <f t="shared" si="16"/>
        <v>-0.0215506841253494</v>
      </c>
      <c r="L158" s="12">
        <f t="shared" si="17"/>
        <v>-0.013802670851842</v>
      </c>
      <c r="M158" s="12">
        <f t="shared" si="18"/>
        <v>-0.0035618358052084</v>
      </c>
      <c r="N158" s="12">
        <f t="shared" si="19"/>
        <v>-0.00771208226221086</v>
      </c>
    </row>
    <row r="159" spans="1:14">
      <c r="A159" s="5">
        <v>40974</v>
      </c>
      <c r="B159" s="6">
        <v>1614.88</v>
      </c>
      <c r="C159" s="6">
        <f t="shared" si="20"/>
        <v>90.1890480578593</v>
      </c>
      <c r="D159" s="6">
        <v>667.38</v>
      </c>
      <c r="E159" s="6">
        <f t="shared" si="21"/>
        <v>80.4314552576077</v>
      </c>
      <c r="F159" s="6">
        <v>1674.32</v>
      </c>
      <c r="G159" s="6">
        <f t="shared" si="22"/>
        <v>103.416924027177</v>
      </c>
      <c r="H159" s="6">
        <v>3.76</v>
      </c>
      <c r="I159" s="10">
        <f t="shared" si="23"/>
        <v>86.0411899313501</v>
      </c>
      <c r="K159" s="12">
        <f t="shared" si="16"/>
        <v>-0.0287195587713442</v>
      </c>
      <c r="L159" s="12">
        <f t="shared" si="17"/>
        <v>-0.0517207081758504</v>
      </c>
      <c r="M159" s="12">
        <f t="shared" si="18"/>
        <v>-0.0188573102842075</v>
      </c>
      <c r="N159" s="12">
        <f t="shared" si="19"/>
        <v>-0.0259067357512954</v>
      </c>
    </row>
    <row r="160" spans="1:14">
      <c r="A160" s="5">
        <v>40975</v>
      </c>
      <c r="B160" s="6">
        <v>1630</v>
      </c>
      <c r="C160" s="6">
        <f t="shared" si="20"/>
        <v>91.0334813325515</v>
      </c>
      <c r="D160" s="6">
        <v>685.29</v>
      </c>
      <c r="E160" s="6">
        <f t="shared" si="21"/>
        <v>82.5899367279301</v>
      </c>
      <c r="F160" s="6">
        <v>1684.98</v>
      </c>
      <c r="G160" s="6">
        <f t="shared" si="22"/>
        <v>104.075355157505</v>
      </c>
      <c r="H160" s="6">
        <v>3.76</v>
      </c>
      <c r="I160" s="10">
        <f t="shared" si="23"/>
        <v>86.0411899313501</v>
      </c>
      <c r="K160" s="12">
        <f t="shared" si="16"/>
        <v>0.00936292479936583</v>
      </c>
      <c r="L160" s="12">
        <f t="shared" si="17"/>
        <v>0.0268362851748628</v>
      </c>
      <c r="M160" s="12">
        <f t="shared" si="18"/>
        <v>0.00636676382053615</v>
      </c>
      <c r="N160" s="12">
        <f t="shared" si="19"/>
        <v>0</v>
      </c>
    </row>
    <row r="161" spans="1:14">
      <c r="A161" s="5">
        <v>40976</v>
      </c>
      <c r="B161" s="6">
        <v>1662.5</v>
      </c>
      <c r="C161" s="6">
        <f t="shared" si="20"/>
        <v>92.8485660830471</v>
      </c>
      <c r="D161" s="6">
        <v>700.46</v>
      </c>
      <c r="E161" s="6">
        <f t="shared" si="21"/>
        <v>84.4181982524857</v>
      </c>
      <c r="F161" s="6">
        <v>1699.77</v>
      </c>
      <c r="G161" s="6">
        <f t="shared" si="22"/>
        <v>104.988882025942</v>
      </c>
      <c r="H161" s="6">
        <v>3.78</v>
      </c>
      <c r="I161" s="10">
        <f t="shared" si="23"/>
        <v>86.4988558352403</v>
      </c>
      <c r="K161" s="12">
        <f t="shared" si="16"/>
        <v>0.0199386503067485</v>
      </c>
      <c r="L161" s="12">
        <f t="shared" si="17"/>
        <v>0.0221366136963914</v>
      </c>
      <c r="M161" s="12">
        <f t="shared" si="18"/>
        <v>0.0087775522558131</v>
      </c>
      <c r="N161" s="12">
        <f t="shared" si="19"/>
        <v>0.00531914893617022</v>
      </c>
    </row>
    <row r="162" spans="1:14">
      <c r="A162" s="5">
        <v>40977</v>
      </c>
      <c r="B162" s="6">
        <v>1684.25</v>
      </c>
      <c r="C162" s="6">
        <f t="shared" si="20"/>
        <v>94.0632766468404</v>
      </c>
      <c r="D162" s="6">
        <v>708</v>
      </c>
      <c r="E162" s="6">
        <f t="shared" si="21"/>
        <v>85.3269056944863</v>
      </c>
      <c r="F162" s="6">
        <v>1713.65</v>
      </c>
      <c r="G162" s="6">
        <f t="shared" si="22"/>
        <v>105.846201358864</v>
      </c>
      <c r="H162" s="6">
        <v>3.86</v>
      </c>
      <c r="I162" s="10">
        <f t="shared" si="23"/>
        <v>88.3295194508009</v>
      </c>
      <c r="K162" s="12">
        <f t="shared" si="16"/>
        <v>0.0130827067669173</v>
      </c>
      <c r="L162" s="12">
        <f t="shared" si="17"/>
        <v>0.0107643548525254</v>
      </c>
      <c r="M162" s="12">
        <f t="shared" si="18"/>
        <v>0.00816581066850227</v>
      </c>
      <c r="N162" s="12">
        <f t="shared" si="19"/>
        <v>0.0211640211640212</v>
      </c>
    </row>
    <row r="163" spans="1:14">
      <c r="A163" s="5">
        <v>40980</v>
      </c>
      <c r="B163" s="6">
        <v>1695</v>
      </c>
      <c r="C163" s="6">
        <f t="shared" si="20"/>
        <v>94.6636508335428</v>
      </c>
      <c r="D163" s="6">
        <v>700.63</v>
      </c>
      <c r="E163" s="6">
        <f t="shared" si="21"/>
        <v>84.4386863513106</v>
      </c>
      <c r="F163" s="6">
        <v>1701.32</v>
      </c>
      <c r="G163" s="6">
        <f t="shared" si="22"/>
        <v>105.084620135886</v>
      </c>
      <c r="H163" s="6">
        <v>3.83</v>
      </c>
      <c r="I163" s="10">
        <f t="shared" si="23"/>
        <v>87.6430205949657</v>
      </c>
      <c r="K163" s="12">
        <f t="shared" si="16"/>
        <v>0.00638266290633813</v>
      </c>
      <c r="L163" s="12">
        <f t="shared" si="17"/>
        <v>-0.010409604519774</v>
      </c>
      <c r="M163" s="12">
        <f t="shared" si="18"/>
        <v>-0.00719516820821063</v>
      </c>
      <c r="N163" s="12">
        <f t="shared" si="19"/>
        <v>-0.00777202072538855</v>
      </c>
    </row>
    <row r="164" spans="1:14">
      <c r="A164" s="5">
        <v>40981</v>
      </c>
      <c r="B164" s="6">
        <v>1688</v>
      </c>
      <c r="C164" s="6">
        <f t="shared" si="20"/>
        <v>94.2727095026668</v>
      </c>
      <c r="D164" s="6">
        <v>704.69</v>
      </c>
      <c r="E164" s="6">
        <f t="shared" si="21"/>
        <v>84.9279903585417</v>
      </c>
      <c r="F164" s="6">
        <v>1674.1</v>
      </c>
      <c r="G164" s="6">
        <f t="shared" si="22"/>
        <v>103.403335392217</v>
      </c>
      <c r="H164" s="6">
        <v>3.88</v>
      </c>
      <c r="I164" s="10">
        <f t="shared" si="23"/>
        <v>88.7871853546911</v>
      </c>
      <c r="K164" s="12">
        <f t="shared" si="16"/>
        <v>-0.00412979351032448</v>
      </c>
      <c r="L164" s="12">
        <f t="shared" si="17"/>
        <v>0.00579478469377569</v>
      </c>
      <c r="M164" s="12">
        <f t="shared" si="18"/>
        <v>-0.0159993416876308</v>
      </c>
      <c r="N164" s="12">
        <f t="shared" si="19"/>
        <v>0.0130548302872062</v>
      </c>
    </row>
    <row r="165" spans="1:14">
      <c r="A165" s="5">
        <v>40982</v>
      </c>
      <c r="B165" s="6">
        <v>1673</v>
      </c>
      <c r="C165" s="6">
        <f t="shared" si="20"/>
        <v>93.4349780793611</v>
      </c>
      <c r="D165" s="6">
        <v>698.93</v>
      </c>
      <c r="E165" s="6">
        <f t="shared" si="21"/>
        <v>84.2338053630612</v>
      </c>
      <c r="F165" s="6">
        <v>1644.88</v>
      </c>
      <c r="G165" s="6">
        <f t="shared" si="22"/>
        <v>101.598517603459</v>
      </c>
      <c r="H165" s="6">
        <v>3.84</v>
      </c>
      <c r="I165" s="10">
        <f t="shared" si="23"/>
        <v>87.8718535469108</v>
      </c>
      <c r="K165" s="12">
        <f t="shared" si="16"/>
        <v>-0.00888625592417062</v>
      </c>
      <c r="L165" s="12">
        <f t="shared" si="17"/>
        <v>-0.00817380692219289</v>
      </c>
      <c r="M165" s="12">
        <f t="shared" si="18"/>
        <v>-0.017454154471059</v>
      </c>
      <c r="N165" s="12">
        <f t="shared" si="19"/>
        <v>-0.0103092783505155</v>
      </c>
    </row>
    <row r="166" spans="1:14">
      <c r="A166" s="5">
        <v>40983</v>
      </c>
      <c r="B166" s="6">
        <v>1686</v>
      </c>
      <c r="C166" s="6">
        <f t="shared" si="20"/>
        <v>94.1610119795593</v>
      </c>
      <c r="D166" s="6">
        <v>705.89</v>
      </c>
      <c r="E166" s="6">
        <f t="shared" si="21"/>
        <v>85.0726122326002</v>
      </c>
      <c r="F166" s="6">
        <v>1658.43</v>
      </c>
      <c r="G166" s="6">
        <f t="shared" si="22"/>
        <v>102.435453983941</v>
      </c>
      <c r="H166" s="6">
        <v>3.89</v>
      </c>
      <c r="I166" s="10">
        <f t="shared" si="23"/>
        <v>89.0160183066362</v>
      </c>
      <c r="K166" s="12">
        <f t="shared" si="16"/>
        <v>0.00777047220561865</v>
      </c>
      <c r="L166" s="12">
        <f t="shared" si="17"/>
        <v>0.00995807877756004</v>
      </c>
      <c r="M166" s="12">
        <f t="shared" si="18"/>
        <v>0.00823768299207234</v>
      </c>
      <c r="N166" s="12">
        <f t="shared" si="19"/>
        <v>0.0130208333333334</v>
      </c>
    </row>
    <row r="167" spans="1:14">
      <c r="A167" s="5">
        <v>40984</v>
      </c>
      <c r="B167" s="6">
        <v>1671.75</v>
      </c>
      <c r="C167" s="6">
        <f t="shared" si="20"/>
        <v>93.3651671274189</v>
      </c>
      <c r="D167" s="6">
        <v>700.22</v>
      </c>
      <c r="E167" s="6">
        <f t="shared" si="21"/>
        <v>84.389273877674</v>
      </c>
      <c r="F167" s="6">
        <v>1660</v>
      </c>
      <c r="G167" s="6">
        <f t="shared" si="22"/>
        <v>102.532427424336</v>
      </c>
      <c r="H167" s="6">
        <v>3.87</v>
      </c>
      <c r="I167" s="10">
        <f t="shared" si="23"/>
        <v>88.558352402746</v>
      </c>
      <c r="K167" s="12">
        <f t="shared" si="16"/>
        <v>-0.00845195729537367</v>
      </c>
      <c r="L167" s="12">
        <f t="shared" si="17"/>
        <v>-0.00803241298219264</v>
      </c>
      <c r="M167" s="12">
        <f t="shared" si="18"/>
        <v>0.000946678485073193</v>
      </c>
      <c r="N167" s="12">
        <f t="shared" si="19"/>
        <v>-0.0051413881748072</v>
      </c>
    </row>
    <row r="168" spans="1:14">
      <c r="A168" s="5">
        <v>40987</v>
      </c>
      <c r="B168" s="6">
        <v>1683.75</v>
      </c>
      <c r="C168" s="6">
        <f t="shared" si="20"/>
        <v>94.0353522660635</v>
      </c>
      <c r="D168" s="6">
        <v>707.88</v>
      </c>
      <c r="E168" s="6">
        <f t="shared" si="21"/>
        <v>85.3124435070804</v>
      </c>
      <c r="F168" s="6">
        <v>1664.52</v>
      </c>
      <c r="G168" s="6">
        <f t="shared" si="22"/>
        <v>102.811612106238</v>
      </c>
      <c r="H168" s="6">
        <v>3.9</v>
      </c>
      <c r="I168" s="10">
        <f t="shared" si="23"/>
        <v>89.2448512585812</v>
      </c>
      <c r="K168" s="12">
        <f t="shared" si="16"/>
        <v>0.00717810677433827</v>
      </c>
      <c r="L168" s="12">
        <f t="shared" si="17"/>
        <v>0.0109394190397303</v>
      </c>
      <c r="M168" s="12">
        <f t="shared" si="18"/>
        <v>0.00272289156626505</v>
      </c>
      <c r="N168" s="12">
        <f t="shared" si="19"/>
        <v>0.00775193798449607</v>
      </c>
    </row>
    <row r="169" spans="1:14">
      <c r="A169" s="5">
        <v>40988</v>
      </c>
      <c r="B169" s="6">
        <v>1655.63</v>
      </c>
      <c r="C169" s="6">
        <f t="shared" si="20"/>
        <v>92.4648850911731</v>
      </c>
      <c r="D169" s="6">
        <v>692.5</v>
      </c>
      <c r="E169" s="6">
        <f t="shared" si="21"/>
        <v>83.4588731545646</v>
      </c>
      <c r="F169" s="6">
        <v>1650.77</v>
      </c>
      <c r="G169" s="6">
        <f t="shared" si="22"/>
        <v>101.962322421248</v>
      </c>
      <c r="H169" s="6">
        <v>3.84</v>
      </c>
      <c r="I169" s="10">
        <f t="shared" si="23"/>
        <v>87.8718535469108</v>
      </c>
      <c r="K169" s="12">
        <f t="shared" si="16"/>
        <v>-0.0167008166295471</v>
      </c>
      <c r="L169" s="12">
        <f t="shared" si="17"/>
        <v>-0.0217268463581398</v>
      </c>
      <c r="M169" s="12">
        <f t="shared" si="18"/>
        <v>-0.00826063970393867</v>
      </c>
      <c r="N169" s="12">
        <f t="shared" si="19"/>
        <v>-0.0153846153846154</v>
      </c>
    </row>
    <row r="170" spans="1:14">
      <c r="A170" s="5">
        <v>40989</v>
      </c>
      <c r="B170" s="6">
        <v>1639.75</v>
      </c>
      <c r="C170" s="6">
        <f t="shared" si="20"/>
        <v>91.5780067577002</v>
      </c>
      <c r="D170" s="6">
        <v>684.89</v>
      </c>
      <c r="E170" s="6">
        <f t="shared" si="21"/>
        <v>82.5417294365773</v>
      </c>
      <c r="F170" s="6">
        <v>1650.43</v>
      </c>
      <c r="G170" s="6">
        <f t="shared" si="22"/>
        <v>101.941321803582</v>
      </c>
      <c r="H170" s="6">
        <v>3.85</v>
      </c>
      <c r="I170" s="10">
        <f t="shared" si="23"/>
        <v>88.1006864988558</v>
      </c>
      <c r="K170" s="12">
        <f t="shared" si="16"/>
        <v>-0.00959151501241226</v>
      </c>
      <c r="L170" s="12">
        <f t="shared" si="17"/>
        <v>-0.0109891696750903</v>
      </c>
      <c r="M170" s="12">
        <f t="shared" si="18"/>
        <v>-0.000205964489298884</v>
      </c>
      <c r="N170" s="12">
        <f t="shared" si="19"/>
        <v>0.00260416666666673</v>
      </c>
    </row>
    <row r="171" spans="1:14">
      <c r="A171" s="5">
        <v>40990</v>
      </c>
      <c r="B171" s="6">
        <v>1620.38</v>
      </c>
      <c r="C171" s="6">
        <f t="shared" si="20"/>
        <v>90.4962162464047</v>
      </c>
      <c r="D171" s="6">
        <v>656.35</v>
      </c>
      <c r="E171" s="6">
        <f t="shared" si="21"/>
        <v>79.1021391985538</v>
      </c>
      <c r="F171" s="6">
        <v>1645.9</v>
      </c>
      <c r="G171" s="6">
        <f t="shared" si="22"/>
        <v>101.661519456455</v>
      </c>
      <c r="H171" s="6">
        <v>3.78</v>
      </c>
      <c r="I171" s="10">
        <f t="shared" si="23"/>
        <v>86.4988558352403</v>
      </c>
      <c r="K171" s="12">
        <f t="shared" si="16"/>
        <v>-0.0118127763378563</v>
      </c>
      <c r="L171" s="12">
        <f t="shared" si="17"/>
        <v>-0.0416709252580706</v>
      </c>
      <c r="M171" s="12">
        <f t="shared" si="18"/>
        <v>-0.00274473924977126</v>
      </c>
      <c r="N171" s="12">
        <f t="shared" si="19"/>
        <v>-0.0181818181818183</v>
      </c>
    </row>
    <row r="172" spans="1:14">
      <c r="A172" s="5">
        <v>40991</v>
      </c>
      <c r="B172" s="6">
        <v>1626.5</v>
      </c>
      <c r="C172" s="6">
        <f t="shared" si="20"/>
        <v>90.8380106671135</v>
      </c>
      <c r="D172" s="6">
        <v>658.75</v>
      </c>
      <c r="E172" s="6">
        <f t="shared" si="21"/>
        <v>79.3913829466707</v>
      </c>
      <c r="F172" s="6">
        <v>1661.9</v>
      </c>
      <c r="G172" s="6">
        <f t="shared" si="22"/>
        <v>102.649783817171</v>
      </c>
      <c r="H172" s="6">
        <v>3.81</v>
      </c>
      <c r="I172" s="10">
        <f t="shared" si="23"/>
        <v>87.1853546910755</v>
      </c>
      <c r="K172" s="12">
        <f t="shared" si="16"/>
        <v>0.00377689184018557</v>
      </c>
      <c r="L172" s="12">
        <f t="shared" si="17"/>
        <v>0.00365658566313701</v>
      </c>
      <c r="M172" s="12">
        <f t="shared" si="18"/>
        <v>0.00972112522024424</v>
      </c>
      <c r="N172" s="12">
        <f t="shared" si="19"/>
        <v>0.007936507936508</v>
      </c>
    </row>
    <row r="173" spans="1:14">
      <c r="A173" s="5">
        <v>40994</v>
      </c>
      <c r="B173" s="6">
        <v>1648.13</v>
      </c>
      <c r="C173" s="6">
        <f t="shared" si="20"/>
        <v>92.0460193795203</v>
      </c>
      <c r="D173" s="6">
        <v>672.5</v>
      </c>
      <c r="E173" s="6">
        <f t="shared" si="21"/>
        <v>81.0485085869238</v>
      </c>
      <c r="F173" s="6">
        <v>1690.07</v>
      </c>
      <c r="G173" s="6">
        <f t="shared" si="22"/>
        <v>104.389746757258</v>
      </c>
      <c r="H173" s="6">
        <v>3.89</v>
      </c>
      <c r="I173" s="10">
        <f t="shared" si="23"/>
        <v>89.0160183066362</v>
      </c>
      <c r="K173" s="12">
        <f t="shared" si="16"/>
        <v>0.0132984936981249</v>
      </c>
      <c r="L173" s="12">
        <f t="shared" si="17"/>
        <v>0.0208728652751423</v>
      </c>
      <c r="M173" s="12">
        <f t="shared" si="18"/>
        <v>0.0169504783681328</v>
      </c>
      <c r="N173" s="12">
        <f t="shared" si="19"/>
        <v>0.020997375328084</v>
      </c>
    </row>
    <row r="174" spans="1:14">
      <c r="A174" s="5">
        <v>40995</v>
      </c>
      <c r="B174" s="6">
        <v>1654.06</v>
      </c>
      <c r="C174" s="6">
        <f t="shared" si="20"/>
        <v>92.3772025355338</v>
      </c>
      <c r="D174" s="6">
        <v>659.06</v>
      </c>
      <c r="E174" s="6">
        <f t="shared" si="21"/>
        <v>79.4287435974691</v>
      </c>
      <c r="F174" s="6">
        <v>1680.77</v>
      </c>
      <c r="G174" s="6">
        <f t="shared" si="22"/>
        <v>103.815318097591</v>
      </c>
      <c r="H174" s="6">
        <v>3.88</v>
      </c>
      <c r="I174" s="10">
        <f t="shared" si="23"/>
        <v>88.7871853546911</v>
      </c>
      <c r="K174" s="12">
        <f t="shared" si="16"/>
        <v>0.00359801714670556</v>
      </c>
      <c r="L174" s="12">
        <f t="shared" si="17"/>
        <v>-0.0199851301115242</v>
      </c>
      <c r="M174" s="12">
        <f t="shared" si="18"/>
        <v>-0.00550273065612664</v>
      </c>
      <c r="N174" s="12">
        <f t="shared" si="19"/>
        <v>-0.00257069408740366</v>
      </c>
    </row>
    <row r="175" spans="1:14">
      <c r="A175" s="5">
        <v>40996</v>
      </c>
      <c r="B175" s="6">
        <v>1635.75</v>
      </c>
      <c r="C175" s="6">
        <f t="shared" si="20"/>
        <v>91.3546117114853</v>
      </c>
      <c r="D175" s="6">
        <v>647.75</v>
      </c>
      <c r="E175" s="6">
        <f t="shared" si="21"/>
        <v>78.0656824344682</v>
      </c>
      <c r="F175" s="6">
        <v>1663.68</v>
      </c>
      <c r="G175" s="6">
        <f t="shared" si="22"/>
        <v>102.759728227301</v>
      </c>
      <c r="H175" s="6">
        <v>3.8</v>
      </c>
      <c r="I175" s="10">
        <f t="shared" si="23"/>
        <v>86.9565217391304</v>
      </c>
      <c r="K175" s="12">
        <f t="shared" si="16"/>
        <v>-0.0110697314486778</v>
      </c>
      <c r="L175" s="12">
        <f t="shared" si="17"/>
        <v>-0.017160804782569</v>
      </c>
      <c r="M175" s="12">
        <f t="shared" si="18"/>
        <v>-0.0101679587331996</v>
      </c>
      <c r="N175" s="12">
        <f t="shared" si="19"/>
        <v>-0.0206185567010309</v>
      </c>
    </row>
    <row r="176" spans="1:14">
      <c r="A176" s="5">
        <v>40997</v>
      </c>
      <c r="B176" s="6">
        <v>1627.75</v>
      </c>
      <c r="C176" s="6">
        <f t="shared" si="20"/>
        <v>90.9078216190556</v>
      </c>
      <c r="D176" s="6">
        <v>645.29</v>
      </c>
      <c r="E176" s="6">
        <f t="shared" si="21"/>
        <v>77.7692075926484</v>
      </c>
      <c r="F176" s="6">
        <v>1661.57</v>
      </c>
      <c r="G176" s="6">
        <f t="shared" si="22"/>
        <v>102.629400864731</v>
      </c>
      <c r="H176" s="6">
        <v>3.8</v>
      </c>
      <c r="I176" s="10">
        <f t="shared" si="23"/>
        <v>86.9565217391304</v>
      </c>
      <c r="K176" s="12">
        <f t="shared" si="16"/>
        <v>-0.00489072290998013</v>
      </c>
      <c r="L176" s="12">
        <f t="shared" si="17"/>
        <v>-0.00379776148205332</v>
      </c>
      <c r="M176" s="12">
        <f t="shared" si="18"/>
        <v>-0.00126827274475868</v>
      </c>
      <c r="N176" s="12">
        <f t="shared" si="19"/>
        <v>0</v>
      </c>
    </row>
    <row r="177" spans="1:14">
      <c r="A177" s="5">
        <v>40998</v>
      </c>
      <c r="B177" s="6">
        <v>1638.75</v>
      </c>
      <c r="C177" s="6">
        <f t="shared" si="20"/>
        <v>91.5221579961464</v>
      </c>
      <c r="D177" s="6">
        <v>653.86</v>
      </c>
      <c r="E177" s="6">
        <f t="shared" si="21"/>
        <v>78.8020488098825</v>
      </c>
      <c r="F177" s="6">
        <v>1668.35</v>
      </c>
      <c r="G177" s="6">
        <f t="shared" si="22"/>
        <v>103.048177887585</v>
      </c>
      <c r="H177" s="6">
        <v>3.84</v>
      </c>
      <c r="I177" s="10">
        <f t="shared" si="23"/>
        <v>87.8718535469108</v>
      </c>
      <c r="K177" s="12">
        <f t="shared" si="16"/>
        <v>0.00675779450161266</v>
      </c>
      <c r="L177" s="12">
        <f t="shared" si="17"/>
        <v>0.0132808504703312</v>
      </c>
      <c r="M177" s="12">
        <f t="shared" si="18"/>
        <v>0.00408047810203601</v>
      </c>
      <c r="N177" s="12">
        <f t="shared" si="19"/>
        <v>0.0105263157894737</v>
      </c>
    </row>
    <row r="178" spans="1:14">
      <c r="A178" s="5">
        <v>41001</v>
      </c>
      <c r="B178" s="6">
        <v>1650.88</v>
      </c>
      <c r="C178" s="6">
        <f t="shared" si="20"/>
        <v>92.199603473793</v>
      </c>
      <c r="D178" s="6">
        <v>656.19</v>
      </c>
      <c r="E178" s="6">
        <f t="shared" si="21"/>
        <v>79.0828562820127</v>
      </c>
      <c r="F178" s="6">
        <v>1677.68</v>
      </c>
      <c r="G178" s="6">
        <f t="shared" si="22"/>
        <v>103.624459542928</v>
      </c>
      <c r="H178" s="6">
        <v>3.93</v>
      </c>
      <c r="I178" s="10">
        <f t="shared" si="23"/>
        <v>89.9313501144165</v>
      </c>
      <c r="K178" s="12">
        <f t="shared" si="16"/>
        <v>0.00740198321891692</v>
      </c>
      <c r="L178" s="12">
        <f t="shared" si="17"/>
        <v>0.003563453950387</v>
      </c>
      <c r="M178" s="12">
        <f t="shared" si="18"/>
        <v>0.00559235172475809</v>
      </c>
      <c r="N178" s="12">
        <f t="shared" si="19"/>
        <v>0.0234375000000001</v>
      </c>
    </row>
    <row r="179" spans="1:14">
      <c r="A179" s="5">
        <v>41002</v>
      </c>
      <c r="B179" s="6">
        <v>1642.63</v>
      </c>
      <c r="C179" s="6">
        <f t="shared" si="20"/>
        <v>91.7388511909748</v>
      </c>
      <c r="D179" s="6">
        <v>651.08</v>
      </c>
      <c r="E179" s="6">
        <f t="shared" si="21"/>
        <v>78.4670081349804</v>
      </c>
      <c r="F179" s="6">
        <v>1646.13</v>
      </c>
      <c r="G179" s="6">
        <f t="shared" si="22"/>
        <v>101.67572575664</v>
      </c>
      <c r="H179" s="6">
        <v>3.92</v>
      </c>
      <c r="I179" s="10">
        <f t="shared" si="23"/>
        <v>89.7025171624714</v>
      </c>
      <c r="K179" s="12">
        <f t="shared" si="16"/>
        <v>-0.00499733475479744</v>
      </c>
      <c r="L179" s="12">
        <f t="shared" si="17"/>
        <v>-0.00778737865557234</v>
      </c>
      <c r="M179" s="12">
        <f t="shared" si="18"/>
        <v>-0.0188057317247627</v>
      </c>
      <c r="N179" s="12">
        <f t="shared" si="19"/>
        <v>-0.00254452926208657</v>
      </c>
    </row>
    <row r="180" spans="1:14">
      <c r="A180" s="5">
        <v>41003</v>
      </c>
      <c r="B180" s="6">
        <v>1600.13</v>
      </c>
      <c r="C180" s="6">
        <f t="shared" si="20"/>
        <v>89.3652788249421</v>
      </c>
      <c r="D180" s="6">
        <v>634.97</v>
      </c>
      <c r="E180" s="6">
        <f t="shared" si="21"/>
        <v>76.5254594757457</v>
      </c>
      <c r="F180" s="6">
        <v>1620.77</v>
      </c>
      <c r="G180" s="6">
        <f t="shared" si="22"/>
        <v>100.109326744904</v>
      </c>
      <c r="H180" s="6">
        <v>3.79</v>
      </c>
      <c r="I180" s="10">
        <f t="shared" si="23"/>
        <v>86.7276887871854</v>
      </c>
      <c r="K180" s="12">
        <f t="shared" si="16"/>
        <v>-0.0258731424605663</v>
      </c>
      <c r="L180" s="12">
        <f t="shared" si="17"/>
        <v>-0.0247435031025373</v>
      </c>
      <c r="M180" s="12">
        <f t="shared" si="18"/>
        <v>-0.0154058306452104</v>
      </c>
      <c r="N180" s="12">
        <f t="shared" si="19"/>
        <v>-0.0331632653061224</v>
      </c>
    </row>
    <row r="181" spans="1:14">
      <c r="A181" s="5">
        <v>41004</v>
      </c>
      <c r="B181" s="6">
        <v>1604.63</v>
      </c>
      <c r="C181" s="6">
        <f t="shared" si="20"/>
        <v>89.6165982519338</v>
      </c>
      <c r="D181" s="6">
        <v>645.5</v>
      </c>
      <c r="E181" s="6">
        <f t="shared" si="21"/>
        <v>77.7945164206086</v>
      </c>
      <c r="F181" s="6">
        <v>1631.23</v>
      </c>
      <c r="G181" s="6">
        <f t="shared" si="22"/>
        <v>100.755404570723</v>
      </c>
      <c r="H181" s="6">
        <v>3.8</v>
      </c>
      <c r="I181" s="10">
        <f t="shared" si="23"/>
        <v>86.9565217391304</v>
      </c>
      <c r="K181" s="12">
        <f t="shared" si="16"/>
        <v>0.00281227150294039</v>
      </c>
      <c r="L181" s="12">
        <f t="shared" si="17"/>
        <v>0.0165834606359355</v>
      </c>
      <c r="M181" s="12">
        <f t="shared" si="18"/>
        <v>0.00645372261332579</v>
      </c>
      <c r="N181" s="12">
        <f t="shared" si="19"/>
        <v>0.00263852242744058</v>
      </c>
    </row>
    <row r="182" spans="1:14">
      <c r="A182" s="5">
        <v>41005</v>
      </c>
      <c r="B182" s="6">
        <v>1601.15</v>
      </c>
      <c r="C182" s="6">
        <f t="shared" si="20"/>
        <v>89.4222445617268</v>
      </c>
      <c r="D182" s="6">
        <v>641.7</v>
      </c>
      <c r="E182" s="6">
        <f t="shared" si="21"/>
        <v>77.3365471527569</v>
      </c>
      <c r="F182" s="6">
        <v>1636.43</v>
      </c>
      <c r="G182" s="6">
        <f t="shared" si="22"/>
        <v>101.076590487956</v>
      </c>
      <c r="H182" s="6">
        <v>3.8</v>
      </c>
      <c r="I182" s="10">
        <f t="shared" si="23"/>
        <v>86.9565217391304</v>
      </c>
      <c r="K182" s="12">
        <f t="shared" si="16"/>
        <v>-0.00216872425418945</v>
      </c>
      <c r="L182" s="12">
        <f t="shared" si="17"/>
        <v>-0.00588690937257933</v>
      </c>
      <c r="M182" s="12">
        <f t="shared" si="18"/>
        <v>0.00318777854747647</v>
      </c>
      <c r="N182" s="12">
        <f t="shared" si="19"/>
        <v>0</v>
      </c>
    </row>
    <row r="183" spans="1:14">
      <c r="A183" s="5">
        <v>41008</v>
      </c>
      <c r="B183" s="6">
        <v>1612.5</v>
      </c>
      <c r="C183" s="6">
        <f t="shared" si="20"/>
        <v>90.0561280053615</v>
      </c>
      <c r="D183" s="6">
        <v>643.75</v>
      </c>
      <c r="E183" s="6">
        <f t="shared" si="21"/>
        <v>77.58360952094</v>
      </c>
      <c r="F183" s="6">
        <v>1640.2</v>
      </c>
      <c r="G183" s="6">
        <f t="shared" si="22"/>
        <v>101.309450277949</v>
      </c>
      <c r="H183" s="6">
        <v>3.8</v>
      </c>
      <c r="I183" s="10">
        <f t="shared" si="23"/>
        <v>86.9565217391304</v>
      </c>
      <c r="K183" s="12">
        <f t="shared" si="16"/>
        <v>0.00708865502919771</v>
      </c>
      <c r="L183" s="12">
        <f t="shared" si="17"/>
        <v>0.00319463923951995</v>
      </c>
      <c r="M183" s="12">
        <f t="shared" si="18"/>
        <v>0.00230379545718423</v>
      </c>
      <c r="N183" s="12">
        <f t="shared" si="19"/>
        <v>0</v>
      </c>
    </row>
    <row r="184" spans="1:14">
      <c r="A184" s="5">
        <v>41009</v>
      </c>
      <c r="B184" s="6">
        <v>1598.13</v>
      </c>
      <c r="C184" s="6">
        <f t="shared" si="20"/>
        <v>89.2535813018346</v>
      </c>
      <c r="D184" s="6">
        <v>638.75</v>
      </c>
      <c r="E184" s="6">
        <f t="shared" si="21"/>
        <v>76.9810183790298</v>
      </c>
      <c r="F184" s="6">
        <v>1659.93</v>
      </c>
      <c r="G184" s="6">
        <f t="shared" si="22"/>
        <v>102.528103767758</v>
      </c>
      <c r="H184" s="6">
        <v>3.65</v>
      </c>
      <c r="I184" s="10">
        <f t="shared" si="23"/>
        <v>83.5240274599542</v>
      </c>
      <c r="K184" s="12">
        <f t="shared" si="16"/>
        <v>-0.00891162790697668</v>
      </c>
      <c r="L184" s="12">
        <f t="shared" si="17"/>
        <v>-0.00776699029126214</v>
      </c>
      <c r="M184" s="12">
        <f t="shared" si="18"/>
        <v>0.0120290208511157</v>
      </c>
      <c r="N184" s="12">
        <f t="shared" si="19"/>
        <v>-0.0394736842105263</v>
      </c>
    </row>
    <row r="185" spans="1:14">
      <c r="A185" s="5">
        <v>41010</v>
      </c>
      <c r="B185" s="6">
        <v>1584.88</v>
      </c>
      <c r="C185" s="6">
        <f t="shared" si="20"/>
        <v>88.5135852112479</v>
      </c>
      <c r="D185" s="6">
        <v>643</v>
      </c>
      <c r="E185" s="6">
        <f t="shared" si="21"/>
        <v>77.4932208496535</v>
      </c>
      <c r="F185" s="6">
        <v>1659.13</v>
      </c>
      <c r="G185" s="6">
        <f t="shared" si="22"/>
        <v>102.478690549722</v>
      </c>
      <c r="H185" s="6">
        <v>3.66</v>
      </c>
      <c r="I185" s="10">
        <f t="shared" si="23"/>
        <v>83.7528604118993</v>
      </c>
      <c r="K185" s="12">
        <f t="shared" si="16"/>
        <v>-0.00829094003616727</v>
      </c>
      <c r="L185" s="12">
        <f t="shared" si="17"/>
        <v>0.00665362035225049</v>
      </c>
      <c r="M185" s="12">
        <f t="shared" si="18"/>
        <v>-0.000481948033953212</v>
      </c>
      <c r="N185" s="12">
        <f t="shared" si="19"/>
        <v>0.00273972602739732</v>
      </c>
    </row>
    <row r="186" spans="1:14">
      <c r="A186" s="5">
        <v>41011</v>
      </c>
      <c r="B186" s="6">
        <v>1604.63</v>
      </c>
      <c r="C186" s="6">
        <f t="shared" si="20"/>
        <v>89.6165982519338</v>
      </c>
      <c r="D186" s="6">
        <v>652.63</v>
      </c>
      <c r="E186" s="6">
        <f t="shared" si="21"/>
        <v>78.6538113889726</v>
      </c>
      <c r="F186" s="6">
        <v>1675.77</v>
      </c>
      <c r="G186" s="6">
        <f t="shared" si="22"/>
        <v>103.506485484867</v>
      </c>
      <c r="H186" s="6">
        <v>3.75</v>
      </c>
      <c r="I186" s="10">
        <f t="shared" si="23"/>
        <v>85.812356979405</v>
      </c>
      <c r="K186" s="12">
        <f t="shared" si="16"/>
        <v>0.0124615112816112</v>
      </c>
      <c r="L186" s="12">
        <f t="shared" si="17"/>
        <v>0.0149766718506998</v>
      </c>
      <c r="M186" s="12">
        <f t="shared" si="18"/>
        <v>0.0100293527330588</v>
      </c>
      <c r="N186" s="12">
        <f t="shared" si="19"/>
        <v>0.0245901639344262</v>
      </c>
    </row>
    <row r="187" spans="1:14">
      <c r="A187" s="5">
        <v>41012</v>
      </c>
      <c r="B187" s="6">
        <v>1584.38</v>
      </c>
      <c r="C187" s="6">
        <f t="shared" si="20"/>
        <v>88.4856608304711</v>
      </c>
      <c r="D187" s="6">
        <v>644.13</v>
      </c>
      <c r="E187" s="6">
        <f t="shared" si="21"/>
        <v>77.6294064477252</v>
      </c>
      <c r="F187" s="6">
        <v>1658.15</v>
      </c>
      <c r="G187" s="6">
        <f t="shared" si="22"/>
        <v>102.418159357628</v>
      </c>
      <c r="H187" s="6">
        <v>3.65</v>
      </c>
      <c r="I187" s="10">
        <f t="shared" si="23"/>
        <v>83.5240274599542</v>
      </c>
      <c r="K187" s="12">
        <f t="shared" si="16"/>
        <v>-0.0126197316515334</v>
      </c>
      <c r="L187" s="12">
        <f t="shared" si="17"/>
        <v>-0.013024225058609</v>
      </c>
      <c r="M187" s="12">
        <f t="shared" si="18"/>
        <v>-0.010514569421818</v>
      </c>
      <c r="N187" s="12">
        <f t="shared" si="19"/>
        <v>-0.0266666666666667</v>
      </c>
    </row>
    <row r="188" spans="1:14">
      <c r="A188" s="5">
        <v>41015</v>
      </c>
      <c r="B188" s="6">
        <v>1576</v>
      </c>
      <c r="C188" s="6">
        <f t="shared" si="20"/>
        <v>88.017648208651</v>
      </c>
      <c r="D188" s="6">
        <v>652.68</v>
      </c>
      <c r="E188" s="6">
        <f t="shared" si="21"/>
        <v>78.6598373003917</v>
      </c>
      <c r="F188" s="6">
        <v>1651.88</v>
      </c>
      <c r="G188" s="6">
        <f t="shared" si="22"/>
        <v>102.030883261272</v>
      </c>
      <c r="H188" s="6">
        <v>3.65</v>
      </c>
      <c r="I188" s="10">
        <f t="shared" si="23"/>
        <v>83.5240274599542</v>
      </c>
      <c r="K188" s="12">
        <f t="shared" si="16"/>
        <v>-0.00528913518221646</v>
      </c>
      <c r="L188" s="12">
        <f t="shared" si="17"/>
        <v>0.0132737180382841</v>
      </c>
      <c r="M188" s="12">
        <f t="shared" si="18"/>
        <v>-0.00378132255827276</v>
      </c>
      <c r="N188" s="12">
        <f t="shared" si="19"/>
        <v>0</v>
      </c>
    </row>
    <row r="189" spans="1:14">
      <c r="A189" s="5">
        <v>41016</v>
      </c>
      <c r="B189" s="6">
        <v>1584.75</v>
      </c>
      <c r="C189" s="6">
        <f t="shared" si="20"/>
        <v>88.506324872246</v>
      </c>
      <c r="D189" s="6">
        <v>661.7</v>
      </c>
      <c r="E189" s="6">
        <f t="shared" si="21"/>
        <v>79.7469117203977</v>
      </c>
      <c r="F189" s="6">
        <v>1649.57</v>
      </c>
      <c r="G189" s="6">
        <f t="shared" si="22"/>
        <v>101.888202594194</v>
      </c>
      <c r="H189" s="6">
        <v>3.7</v>
      </c>
      <c r="I189" s="10">
        <f t="shared" si="23"/>
        <v>84.6681922196796</v>
      </c>
      <c r="K189" s="12">
        <f t="shared" si="16"/>
        <v>0.00555203045685279</v>
      </c>
      <c r="L189" s="12">
        <f t="shared" si="17"/>
        <v>0.0138199423913711</v>
      </c>
      <c r="M189" s="12">
        <f t="shared" si="18"/>
        <v>-0.00139840666392242</v>
      </c>
      <c r="N189" s="12">
        <f t="shared" si="19"/>
        <v>0.0136986301369864</v>
      </c>
    </row>
    <row r="190" spans="1:14">
      <c r="A190" s="5">
        <v>41017</v>
      </c>
      <c r="B190" s="6">
        <v>1578.5</v>
      </c>
      <c r="C190" s="6">
        <f t="shared" si="20"/>
        <v>88.1572701125353</v>
      </c>
      <c r="D190" s="6">
        <v>657.38</v>
      </c>
      <c r="E190" s="6">
        <f t="shared" si="21"/>
        <v>79.2262729737873</v>
      </c>
      <c r="F190" s="6">
        <v>1642.1</v>
      </c>
      <c r="G190" s="6">
        <f t="shared" si="22"/>
        <v>101.426806670784</v>
      </c>
      <c r="H190" s="6">
        <v>3.69</v>
      </c>
      <c r="I190" s="10">
        <f t="shared" si="23"/>
        <v>84.4393592677345</v>
      </c>
      <c r="K190" s="12">
        <f t="shared" si="16"/>
        <v>-0.00394383972235368</v>
      </c>
      <c r="L190" s="12">
        <f t="shared" si="17"/>
        <v>-0.00652863835575042</v>
      </c>
      <c r="M190" s="12">
        <f t="shared" si="18"/>
        <v>-0.00452845286953571</v>
      </c>
      <c r="N190" s="12">
        <f t="shared" si="19"/>
        <v>-0.00270270270270276</v>
      </c>
    </row>
    <row r="191" spans="1:14">
      <c r="A191" s="5">
        <v>41018</v>
      </c>
      <c r="B191" s="6">
        <v>1580.5</v>
      </c>
      <c r="C191" s="6">
        <f t="shared" si="20"/>
        <v>88.2689676356427</v>
      </c>
      <c r="D191" s="6">
        <v>663.25</v>
      </c>
      <c r="E191" s="6">
        <f t="shared" si="21"/>
        <v>79.9337149743899</v>
      </c>
      <c r="F191" s="6">
        <v>1642.93</v>
      </c>
      <c r="G191" s="6">
        <f t="shared" si="22"/>
        <v>101.478072884497</v>
      </c>
      <c r="H191" s="6">
        <v>3.67</v>
      </c>
      <c r="I191" s="10">
        <f t="shared" si="23"/>
        <v>83.9816933638444</v>
      </c>
      <c r="K191" s="12">
        <f t="shared" si="16"/>
        <v>0.00126702565726956</v>
      </c>
      <c r="L191" s="12">
        <f t="shared" si="17"/>
        <v>0.00892938635188172</v>
      </c>
      <c r="M191" s="12">
        <f t="shared" si="18"/>
        <v>0.000505450337981947</v>
      </c>
      <c r="N191" s="12">
        <f t="shared" si="19"/>
        <v>-0.00542005420054201</v>
      </c>
    </row>
    <row r="192" spans="1:14">
      <c r="A192" s="5">
        <v>41019</v>
      </c>
      <c r="B192" s="6">
        <v>1581.5</v>
      </c>
      <c r="C192" s="6">
        <f t="shared" si="20"/>
        <v>88.3248163971964</v>
      </c>
      <c r="D192" s="6">
        <v>675.5</v>
      </c>
      <c r="E192" s="6">
        <f t="shared" si="21"/>
        <v>81.4100632720699</v>
      </c>
      <c r="F192" s="6">
        <v>1642.93</v>
      </c>
      <c r="G192" s="6">
        <f t="shared" si="22"/>
        <v>101.478072884497</v>
      </c>
      <c r="H192" s="6">
        <v>3.74</v>
      </c>
      <c r="I192" s="10">
        <f t="shared" si="23"/>
        <v>85.58352402746</v>
      </c>
      <c r="K192" s="12">
        <f t="shared" si="16"/>
        <v>0.000632711167352104</v>
      </c>
      <c r="L192" s="12">
        <f t="shared" si="17"/>
        <v>0.0184696569920844</v>
      </c>
      <c r="M192" s="12">
        <f t="shared" si="18"/>
        <v>0</v>
      </c>
      <c r="N192" s="12">
        <f t="shared" si="19"/>
        <v>0.0190735694822889</v>
      </c>
    </row>
    <row r="193" spans="1:14">
      <c r="A193" s="5">
        <v>41022</v>
      </c>
      <c r="B193" s="6">
        <v>1560.5</v>
      </c>
      <c r="C193" s="6">
        <f t="shared" si="20"/>
        <v>87.1519924045684</v>
      </c>
      <c r="D193" s="6">
        <v>671.96</v>
      </c>
      <c r="E193" s="6">
        <f t="shared" si="21"/>
        <v>80.9834287435975</v>
      </c>
      <c r="F193" s="6">
        <v>1638.82</v>
      </c>
      <c r="G193" s="6">
        <f t="shared" si="22"/>
        <v>101.224212476838</v>
      </c>
      <c r="H193" s="6">
        <v>3.68</v>
      </c>
      <c r="I193" s="10">
        <f t="shared" si="23"/>
        <v>84.2105263157895</v>
      </c>
      <c r="K193" s="12">
        <f t="shared" si="16"/>
        <v>-0.0132785330382548</v>
      </c>
      <c r="L193" s="12">
        <f t="shared" si="17"/>
        <v>-0.00524056254626197</v>
      </c>
      <c r="M193" s="12">
        <f t="shared" si="18"/>
        <v>-0.00250162818866301</v>
      </c>
      <c r="N193" s="12">
        <f t="shared" si="19"/>
        <v>-0.0160427807486631</v>
      </c>
    </row>
    <row r="194" spans="1:14">
      <c r="A194" s="5">
        <v>41023</v>
      </c>
      <c r="B194" s="6">
        <v>1546.5</v>
      </c>
      <c r="C194" s="6">
        <f t="shared" si="20"/>
        <v>86.3701097428165</v>
      </c>
      <c r="D194" s="6">
        <v>667.03</v>
      </c>
      <c r="E194" s="6">
        <f t="shared" si="21"/>
        <v>80.389273877674</v>
      </c>
      <c r="F194" s="6">
        <v>1642.27</v>
      </c>
      <c r="G194" s="6">
        <f t="shared" si="22"/>
        <v>101.437306979617</v>
      </c>
      <c r="H194" s="6">
        <v>3.75</v>
      </c>
      <c r="I194" s="10">
        <f t="shared" si="23"/>
        <v>85.812356979405</v>
      </c>
      <c r="K194" s="12">
        <f t="shared" si="16"/>
        <v>-0.00897148349887856</v>
      </c>
      <c r="L194" s="12">
        <f t="shared" si="17"/>
        <v>-0.00733674623489503</v>
      </c>
      <c r="M194" s="12">
        <f t="shared" si="18"/>
        <v>0.00210517323440039</v>
      </c>
      <c r="N194" s="12">
        <f t="shared" si="19"/>
        <v>0.0190217391304347</v>
      </c>
    </row>
    <row r="195" spans="1:14">
      <c r="A195" s="5">
        <v>41024</v>
      </c>
      <c r="B195" s="6">
        <v>1554.06</v>
      </c>
      <c r="C195" s="6">
        <f t="shared" si="20"/>
        <v>86.7923263801625</v>
      </c>
      <c r="D195" s="6">
        <v>663.13</v>
      </c>
      <c r="E195" s="6">
        <f t="shared" si="21"/>
        <v>79.919252786984</v>
      </c>
      <c r="F195" s="6">
        <v>1643.63</v>
      </c>
      <c r="G195" s="6">
        <f t="shared" si="22"/>
        <v>101.521309450278</v>
      </c>
      <c r="H195" s="6">
        <v>3.77</v>
      </c>
      <c r="I195" s="10">
        <f t="shared" si="23"/>
        <v>86.2700228832952</v>
      </c>
      <c r="K195" s="12">
        <f t="shared" ref="K195:K258" si="24">(B195-B194)/B194</f>
        <v>0.00488845780795341</v>
      </c>
      <c r="L195" s="12">
        <f t="shared" ref="L195:L258" si="25">(D195-D194)/D194</f>
        <v>-0.00584681348664974</v>
      </c>
      <c r="M195" s="12">
        <f t="shared" ref="M195:M258" si="26">(F195-F194)/F194</f>
        <v>0.000828122050576414</v>
      </c>
      <c r="N195" s="12">
        <f t="shared" ref="N195:N258" si="27">(H195-H194)/H194</f>
        <v>0.00533333333333334</v>
      </c>
    </row>
    <row r="196" spans="1:14">
      <c r="A196" s="5">
        <v>41025</v>
      </c>
      <c r="B196" s="6">
        <v>1569.13</v>
      </c>
      <c r="C196" s="6">
        <f t="shared" si="20"/>
        <v>87.633967216777</v>
      </c>
      <c r="D196" s="6">
        <v>672.5</v>
      </c>
      <c r="E196" s="6">
        <f t="shared" si="21"/>
        <v>81.0485085869238</v>
      </c>
      <c r="F196" s="6">
        <v>1657.43</v>
      </c>
      <c r="G196" s="6">
        <f t="shared" si="22"/>
        <v>102.373687461396</v>
      </c>
      <c r="H196" s="6">
        <v>3.83</v>
      </c>
      <c r="I196" s="10">
        <f t="shared" si="23"/>
        <v>87.6430205949657</v>
      </c>
      <c r="K196" s="12">
        <f t="shared" si="24"/>
        <v>0.00969718028904944</v>
      </c>
      <c r="L196" s="12">
        <f t="shared" si="25"/>
        <v>0.0141299594348016</v>
      </c>
      <c r="M196" s="12">
        <f t="shared" si="26"/>
        <v>0.00839605020594657</v>
      </c>
      <c r="N196" s="12">
        <f t="shared" si="27"/>
        <v>0.0159151193633952</v>
      </c>
    </row>
    <row r="197" spans="1:14">
      <c r="A197" s="5">
        <v>41026</v>
      </c>
      <c r="B197" s="6">
        <v>1572.13</v>
      </c>
      <c r="C197" s="6">
        <f t="shared" ref="C197:C260" si="28">B197/1790.55*100</f>
        <v>87.8015135014381</v>
      </c>
      <c r="D197" s="6">
        <v>681.63</v>
      </c>
      <c r="E197" s="6">
        <f t="shared" ref="E197:E260" si="29">D197/829.75*100</f>
        <v>82.1488400120518</v>
      </c>
      <c r="F197" s="6">
        <v>1662.75</v>
      </c>
      <c r="G197" s="6">
        <f t="shared" ref="G197:G260" si="30">F197/1619*100</f>
        <v>102.702285361334</v>
      </c>
      <c r="H197" s="6">
        <v>3.88</v>
      </c>
      <c r="I197" s="10">
        <f t="shared" ref="I197:I260" si="31">H197/4.37*100</f>
        <v>88.7871853546911</v>
      </c>
      <c r="K197" s="12">
        <f t="shared" si="24"/>
        <v>0.0019118874790489</v>
      </c>
      <c r="L197" s="12">
        <f t="shared" si="25"/>
        <v>0.0135762081784387</v>
      </c>
      <c r="M197" s="12">
        <f t="shared" si="26"/>
        <v>0.00320978864869101</v>
      </c>
      <c r="N197" s="12">
        <f t="shared" si="27"/>
        <v>0.0130548302872062</v>
      </c>
    </row>
    <row r="198" spans="1:14">
      <c r="A198" s="5">
        <v>41029</v>
      </c>
      <c r="B198" s="6">
        <v>1567</v>
      </c>
      <c r="C198" s="6">
        <f t="shared" si="28"/>
        <v>87.5150093546676</v>
      </c>
      <c r="D198" s="6">
        <v>683.03</v>
      </c>
      <c r="E198" s="6">
        <f t="shared" si="29"/>
        <v>82.3175655317867</v>
      </c>
      <c r="F198" s="6">
        <v>1664.75</v>
      </c>
      <c r="G198" s="6">
        <f t="shared" si="30"/>
        <v>102.825818406424</v>
      </c>
      <c r="H198" s="6">
        <v>3.87</v>
      </c>
      <c r="I198" s="10">
        <f t="shared" si="31"/>
        <v>88.558352402746</v>
      </c>
      <c r="K198" s="12">
        <f t="shared" si="24"/>
        <v>-0.00326308893030481</v>
      </c>
      <c r="L198" s="12">
        <f t="shared" si="25"/>
        <v>0.0020539002097912</v>
      </c>
      <c r="M198" s="12">
        <f t="shared" si="26"/>
        <v>0.00120282664261013</v>
      </c>
      <c r="N198" s="12">
        <f t="shared" si="27"/>
        <v>-0.00257731958762881</v>
      </c>
    </row>
    <row r="199" spans="1:14">
      <c r="A199" s="5">
        <v>41030</v>
      </c>
      <c r="B199" s="6">
        <v>1571.88</v>
      </c>
      <c r="C199" s="6">
        <f t="shared" si="28"/>
        <v>87.7875513110497</v>
      </c>
      <c r="D199" s="6">
        <v>680.29</v>
      </c>
      <c r="E199" s="6">
        <f t="shared" si="29"/>
        <v>81.9873455860199</v>
      </c>
      <c r="F199" s="6">
        <v>1662.43</v>
      </c>
      <c r="G199" s="6">
        <f t="shared" si="30"/>
        <v>102.68252007412</v>
      </c>
      <c r="H199" s="6">
        <v>3.87</v>
      </c>
      <c r="I199" s="10">
        <f t="shared" si="31"/>
        <v>88.558352402746</v>
      </c>
      <c r="K199" s="12">
        <f t="shared" si="24"/>
        <v>0.0031142310146778</v>
      </c>
      <c r="L199" s="12">
        <f t="shared" si="25"/>
        <v>-0.00401153682854342</v>
      </c>
      <c r="M199" s="12">
        <f t="shared" si="26"/>
        <v>-0.00139360264303946</v>
      </c>
      <c r="N199" s="12">
        <f t="shared" si="27"/>
        <v>0</v>
      </c>
    </row>
    <row r="200" spans="1:14">
      <c r="A200" s="5">
        <v>41031</v>
      </c>
      <c r="B200" s="6">
        <v>1562.25</v>
      </c>
      <c r="C200" s="6">
        <f t="shared" si="28"/>
        <v>87.2497277372874</v>
      </c>
      <c r="D200" s="6">
        <v>666</v>
      </c>
      <c r="E200" s="6">
        <f t="shared" si="29"/>
        <v>80.2651401024405</v>
      </c>
      <c r="F200" s="6">
        <v>1653.5</v>
      </c>
      <c r="G200" s="6">
        <f t="shared" si="30"/>
        <v>102.130945027795</v>
      </c>
      <c r="H200" s="6">
        <v>3.81</v>
      </c>
      <c r="I200" s="10">
        <f t="shared" si="31"/>
        <v>87.1853546910755</v>
      </c>
      <c r="K200" s="12">
        <f t="shared" si="24"/>
        <v>-0.00612642186426452</v>
      </c>
      <c r="L200" s="12">
        <f t="shared" si="25"/>
        <v>-0.0210057475488394</v>
      </c>
      <c r="M200" s="12">
        <f t="shared" si="26"/>
        <v>-0.0053716547463653</v>
      </c>
      <c r="N200" s="12">
        <f t="shared" si="27"/>
        <v>-0.0155038759689923</v>
      </c>
    </row>
    <row r="201" spans="1:14">
      <c r="A201" s="5">
        <v>41032</v>
      </c>
      <c r="B201" s="6">
        <v>1536.88</v>
      </c>
      <c r="C201" s="6">
        <f t="shared" si="28"/>
        <v>85.8328446566697</v>
      </c>
      <c r="D201" s="6">
        <v>660.1</v>
      </c>
      <c r="E201" s="6">
        <f t="shared" si="29"/>
        <v>79.5540825549865</v>
      </c>
      <c r="F201" s="6">
        <v>1635.98</v>
      </c>
      <c r="G201" s="6">
        <f t="shared" si="30"/>
        <v>101.04879555281</v>
      </c>
      <c r="H201" s="6">
        <v>3.76</v>
      </c>
      <c r="I201" s="10">
        <f t="shared" si="31"/>
        <v>86.0411899313501</v>
      </c>
      <c r="K201" s="12">
        <f t="shared" si="24"/>
        <v>-0.0162393983037285</v>
      </c>
      <c r="L201" s="12">
        <f t="shared" si="25"/>
        <v>-0.00885885885885883</v>
      </c>
      <c r="M201" s="12">
        <f t="shared" si="26"/>
        <v>-0.0105957060780163</v>
      </c>
      <c r="N201" s="12">
        <f t="shared" si="27"/>
        <v>-0.0131233595800526</v>
      </c>
    </row>
    <row r="202" spans="1:14">
      <c r="A202" s="5">
        <v>41033</v>
      </c>
      <c r="B202" s="6">
        <v>1527.13</v>
      </c>
      <c r="C202" s="6">
        <f t="shared" si="28"/>
        <v>85.288319231521</v>
      </c>
      <c r="D202" s="6">
        <v>650.75</v>
      </c>
      <c r="E202" s="6">
        <f t="shared" si="29"/>
        <v>78.4272371196143</v>
      </c>
      <c r="F202" s="6">
        <v>1642.22</v>
      </c>
      <c r="G202" s="6">
        <f t="shared" si="30"/>
        <v>101.43421865349</v>
      </c>
      <c r="H202" s="6">
        <v>3.74</v>
      </c>
      <c r="I202" s="10">
        <f t="shared" si="31"/>
        <v>85.58352402746</v>
      </c>
      <c r="K202" s="12">
        <f t="shared" si="24"/>
        <v>-0.00634402165426058</v>
      </c>
      <c r="L202" s="12">
        <f t="shared" si="25"/>
        <v>-0.0141645205271929</v>
      </c>
      <c r="M202" s="12">
        <f t="shared" si="26"/>
        <v>0.00381422755779411</v>
      </c>
      <c r="N202" s="12">
        <f t="shared" si="27"/>
        <v>-0.0053191489361701</v>
      </c>
    </row>
    <row r="203" spans="1:14">
      <c r="A203" s="5">
        <v>41036</v>
      </c>
      <c r="B203" s="6">
        <v>1528.88</v>
      </c>
      <c r="C203" s="6">
        <f t="shared" si="28"/>
        <v>85.38605456424</v>
      </c>
      <c r="D203" s="6">
        <v>647.25</v>
      </c>
      <c r="E203" s="6">
        <f t="shared" si="29"/>
        <v>78.0054233202772</v>
      </c>
      <c r="F203" s="6">
        <v>1638.55</v>
      </c>
      <c r="G203" s="6">
        <f t="shared" si="30"/>
        <v>101.20753551575</v>
      </c>
      <c r="H203" s="6">
        <v>3.74</v>
      </c>
      <c r="I203" s="10">
        <f t="shared" si="31"/>
        <v>85.58352402746</v>
      </c>
      <c r="K203" s="12">
        <f t="shared" si="24"/>
        <v>0.0011459404241944</v>
      </c>
      <c r="L203" s="12">
        <f t="shared" si="25"/>
        <v>-0.00537840952746831</v>
      </c>
      <c r="M203" s="12">
        <f t="shared" si="26"/>
        <v>-0.00223477974936371</v>
      </c>
      <c r="N203" s="12">
        <f t="shared" si="27"/>
        <v>0</v>
      </c>
    </row>
    <row r="204" spans="1:14">
      <c r="A204" s="5">
        <v>41037</v>
      </c>
      <c r="B204" s="6">
        <v>1511.25</v>
      </c>
      <c r="C204" s="6">
        <f t="shared" si="28"/>
        <v>84.4014408980481</v>
      </c>
      <c r="D204" s="6">
        <v>622.63</v>
      </c>
      <c r="E204" s="6">
        <f t="shared" si="29"/>
        <v>75.0382645375113</v>
      </c>
      <c r="F204" s="6">
        <v>1605.47</v>
      </c>
      <c r="G204" s="6">
        <f t="shared" si="30"/>
        <v>99.1642989499691</v>
      </c>
      <c r="H204" s="6">
        <v>3.72</v>
      </c>
      <c r="I204" s="10">
        <f t="shared" si="31"/>
        <v>85.1258581235698</v>
      </c>
      <c r="K204" s="12">
        <f t="shared" si="24"/>
        <v>-0.011531317042541</v>
      </c>
      <c r="L204" s="12">
        <f t="shared" si="25"/>
        <v>-0.0380378524526844</v>
      </c>
      <c r="M204" s="12">
        <f t="shared" si="26"/>
        <v>-0.0201885813676726</v>
      </c>
      <c r="N204" s="12">
        <f t="shared" si="27"/>
        <v>-0.0053475935828877</v>
      </c>
    </row>
    <row r="205" spans="1:14">
      <c r="A205" s="5">
        <v>41038</v>
      </c>
      <c r="B205" s="6">
        <v>1500</v>
      </c>
      <c r="C205" s="6">
        <f t="shared" si="28"/>
        <v>83.7731423305688</v>
      </c>
      <c r="D205" s="6">
        <v>613.75</v>
      </c>
      <c r="E205" s="6">
        <f t="shared" si="29"/>
        <v>73.9680626694788</v>
      </c>
      <c r="F205" s="6">
        <v>1589.57</v>
      </c>
      <c r="G205" s="6">
        <f t="shared" si="30"/>
        <v>98.1822112415071</v>
      </c>
      <c r="H205" s="6">
        <v>3.7</v>
      </c>
      <c r="I205" s="10">
        <f t="shared" si="31"/>
        <v>84.6681922196796</v>
      </c>
      <c r="K205" s="12">
        <f t="shared" si="24"/>
        <v>-0.00744416873449132</v>
      </c>
      <c r="L205" s="12">
        <f t="shared" si="25"/>
        <v>-0.0142620818142396</v>
      </c>
      <c r="M205" s="12">
        <f t="shared" si="26"/>
        <v>-0.00990364192417179</v>
      </c>
      <c r="N205" s="12">
        <f t="shared" si="27"/>
        <v>-0.00537634408602151</v>
      </c>
    </row>
    <row r="206" spans="1:14">
      <c r="A206" s="5">
        <v>41039</v>
      </c>
      <c r="B206" s="6">
        <v>1487.88</v>
      </c>
      <c r="C206" s="6">
        <f t="shared" si="28"/>
        <v>83.0962553405378</v>
      </c>
      <c r="D206" s="6">
        <v>615.75</v>
      </c>
      <c r="E206" s="6">
        <f t="shared" si="29"/>
        <v>74.2090991262428</v>
      </c>
      <c r="F206" s="6">
        <v>1594.02</v>
      </c>
      <c r="G206" s="6">
        <f t="shared" si="30"/>
        <v>98.4570722668314</v>
      </c>
      <c r="H206" s="6">
        <v>3.72</v>
      </c>
      <c r="I206" s="10">
        <f t="shared" si="31"/>
        <v>85.1258581235698</v>
      </c>
      <c r="K206" s="12">
        <f t="shared" si="24"/>
        <v>-0.00807999999999993</v>
      </c>
      <c r="L206" s="12">
        <f t="shared" si="25"/>
        <v>0.00325865580448065</v>
      </c>
      <c r="M206" s="12">
        <f t="shared" si="26"/>
        <v>0.00279949923564237</v>
      </c>
      <c r="N206" s="12">
        <f t="shared" si="27"/>
        <v>0.00540540540540541</v>
      </c>
    </row>
    <row r="207" spans="1:14">
      <c r="A207" s="5">
        <v>41040</v>
      </c>
      <c r="B207" s="6">
        <v>1464.5</v>
      </c>
      <c r="C207" s="6">
        <f t="shared" si="28"/>
        <v>81.790511295412</v>
      </c>
      <c r="D207" s="6">
        <v>602.75</v>
      </c>
      <c r="E207" s="6">
        <f t="shared" si="29"/>
        <v>72.6423621572763</v>
      </c>
      <c r="F207" s="6">
        <v>1579.4</v>
      </c>
      <c r="G207" s="6">
        <f t="shared" si="30"/>
        <v>97.5540457072267</v>
      </c>
      <c r="H207" s="6">
        <v>3.68</v>
      </c>
      <c r="I207" s="10">
        <f t="shared" si="31"/>
        <v>84.2105263157895</v>
      </c>
      <c r="K207" s="12">
        <f t="shared" si="24"/>
        <v>-0.0157136328198511</v>
      </c>
      <c r="L207" s="12">
        <f t="shared" si="25"/>
        <v>-0.0211124644742184</v>
      </c>
      <c r="M207" s="12">
        <f t="shared" si="26"/>
        <v>-0.00917177952597828</v>
      </c>
      <c r="N207" s="12">
        <f t="shared" si="27"/>
        <v>-0.010752688172043</v>
      </c>
    </row>
    <row r="208" spans="1:14">
      <c r="A208" s="5">
        <v>41043</v>
      </c>
      <c r="B208" s="6">
        <v>1438.5</v>
      </c>
      <c r="C208" s="6">
        <f t="shared" si="28"/>
        <v>80.3384434950155</v>
      </c>
      <c r="D208" s="6">
        <v>589.1</v>
      </c>
      <c r="E208" s="6">
        <f t="shared" si="29"/>
        <v>70.9972883398614</v>
      </c>
      <c r="F208" s="6">
        <v>1556.72</v>
      </c>
      <c r="G208" s="6">
        <f t="shared" si="30"/>
        <v>96.1531809759111</v>
      </c>
      <c r="H208" s="6">
        <v>3.58</v>
      </c>
      <c r="I208" s="10">
        <f t="shared" si="31"/>
        <v>81.9221967963387</v>
      </c>
      <c r="K208" s="12">
        <f t="shared" si="24"/>
        <v>-0.0177534994878798</v>
      </c>
      <c r="L208" s="12">
        <f t="shared" si="25"/>
        <v>-0.0226462048942347</v>
      </c>
      <c r="M208" s="12">
        <f t="shared" si="26"/>
        <v>-0.0143598835000634</v>
      </c>
      <c r="N208" s="12">
        <f t="shared" si="27"/>
        <v>-0.0271739130434783</v>
      </c>
    </row>
    <row r="209" spans="1:14">
      <c r="A209" s="5">
        <v>41044</v>
      </c>
      <c r="B209" s="6">
        <v>1433.38</v>
      </c>
      <c r="C209" s="6">
        <f t="shared" si="28"/>
        <v>80.0524978358605</v>
      </c>
      <c r="D209" s="6">
        <v>594.86</v>
      </c>
      <c r="E209" s="6">
        <f t="shared" si="29"/>
        <v>71.691473335342</v>
      </c>
      <c r="F209" s="6">
        <v>1544.21</v>
      </c>
      <c r="G209" s="6">
        <f t="shared" si="30"/>
        <v>95.3804817788758</v>
      </c>
      <c r="H209" s="6">
        <v>3.54</v>
      </c>
      <c r="I209" s="10">
        <f t="shared" si="31"/>
        <v>81.0068649885583</v>
      </c>
      <c r="K209" s="12">
        <f t="shared" si="24"/>
        <v>-0.00355926312130684</v>
      </c>
      <c r="L209" s="12">
        <f t="shared" si="25"/>
        <v>0.00977762688847393</v>
      </c>
      <c r="M209" s="12">
        <f t="shared" si="26"/>
        <v>-0.00803612724189321</v>
      </c>
      <c r="N209" s="12">
        <f t="shared" si="27"/>
        <v>-0.0111731843575419</v>
      </c>
    </row>
    <row r="210" spans="1:14">
      <c r="A210" s="5">
        <v>41045</v>
      </c>
      <c r="B210" s="6">
        <v>1431.38</v>
      </c>
      <c r="C210" s="6">
        <f t="shared" si="28"/>
        <v>79.9408003127531</v>
      </c>
      <c r="D210" s="6">
        <v>593</v>
      </c>
      <c r="E210" s="6">
        <f t="shared" si="29"/>
        <v>71.4673094305514</v>
      </c>
      <c r="F210" s="6">
        <v>1539.57</v>
      </c>
      <c r="G210" s="6">
        <f t="shared" si="30"/>
        <v>95.0938851142681</v>
      </c>
      <c r="H210" s="6">
        <v>3.49</v>
      </c>
      <c r="I210" s="10">
        <f t="shared" si="31"/>
        <v>79.8627002288329</v>
      </c>
      <c r="K210" s="12">
        <f t="shared" si="24"/>
        <v>-0.00139530340872623</v>
      </c>
      <c r="L210" s="12">
        <f t="shared" si="25"/>
        <v>-0.00312678613455269</v>
      </c>
      <c r="M210" s="12">
        <f t="shared" si="26"/>
        <v>-0.00300477266693008</v>
      </c>
      <c r="N210" s="12">
        <f t="shared" si="27"/>
        <v>-0.0141242937853107</v>
      </c>
    </row>
    <row r="211" spans="1:14">
      <c r="A211" s="5">
        <v>41046</v>
      </c>
      <c r="B211" s="6">
        <v>1452.75</v>
      </c>
      <c r="C211" s="6">
        <f t="shared" si="28"/>
        <v>81.1342883471559</v>
      </c>
      <c r="D211" s="6">
        <v>603.5</v>
      </c>
      <c r="E211" s="6">
        <f t="shared" si="29"/>
        <v>72.7327508285628</v>
      </c>
      <c r="F211" s="6">
        <v>1574.27</v>
      </c>
      <c r="G211" s="6">
        <f t="shared" si="30"/>
        <v>97.237183446572</v>
      </c>
      <c r="H211" s="6">
        <v>3.49</v>
      </c>
      <c r="I211" s="10">
        <f t="shared" si="31"/>
        <v>79.8627002288329</v>
      </c>
      <c r="K211" s="12">
        <f t="shared" si="24"/>
        <v>0.0149296483114197</v>
      </c>
      <c r="L211" s="12">
        <f t="shared" si="25"/>
        <v>0.0177065767284992</v>
      </c>
      <c r="M211" s="12">
        <f t="shared" si="26"/>
        <v>0.0225387608228272</v>
      </c>
      <c r="N211" s="12">
        <f t="shared" si="27"/>
        <v>0</v>
      </c>
    </row>
    <row r="212" spans="1:14">
      <c r="A212" s="5">
        <v>41047</v>
      </c>
      <c r="B212" s="6">
        <v>1455.5</v>
      </c>
      <c r="C212" s="6">
        <f t="shared" si="28"/>
        <v>81.2878724414286</v>
      </c>
      <c r="D212" s="6">
        <v>603.5</v>
      </c>
      <c r="E212" s="6">
        <f t="shared" si="29"/>
        <v>72.7327508285628</v>
      </c>
      <c r="F212" s="6">
        <v>1592.99</v>
      </c>
      <c r="G212" s="6">
        <f t="shared" si="30"/>
        <v>98.3934527486103</v>
      </c>
      <c r="H212" s="6">
        <v>3.49</v>
      </c>
      <c r="I212" s="10">
        <f t="shared" si="31"/>
        <v>79.8627002288329</v>
      </c>
      <c r="K212" s="12">
        <f t="shared" si="24"/>
        <v>0.00189296162450525</v>
      </c>
      <c r="L212" s="12">
        <f t="shared" si="25"/>
        <v>0</v>
      </c>
      <c r="M212" s="12">
        <f t="shared" si="26"/>
        <v>0.011891225774486</v>
      </c>
      <c r="N212" s="12">
        <f t="shared" si="27"/>
        <v>0</v>
      </c>
    </row>
    <row r="213" spans="1:14">
      <c r="A213" s="5">
        <v>41050</v>
      </c>
      <c r="B213" s="6">
        <v>1467.13</v>
      </c>
      <c r="C213" s="6">
        <f t="shared" si="28"/>
        <v>81.9373935382983</v>
      </c>
      <c r="D213" s="6">
        <v>614.5</v>
      </c>
      <c r="E213" s="6">
        <f t="shared" si="29"/>
        <v>74.0584513407653</v>
      </c>
      <c r="F213" s="6">
        <v>1593.07</v>
      </c>
      <c r="G213" s="6">
        <f t="shared" si="30"/>
        <v>98.3983940704138</v>
      </c>
      <c r="H213" s="6">
        <v>3.53</v>
      </c>
      <c r="I213" s="10">
        <f t="shared" si="31"/>
        <v>80.7780320366133</v>
      </c>
      <c r="K213" s="12">
        <f t="shared" si="24"/>
        <v>0.0079903813122639</v>
      </c>
      <c r="L213" s="12">
        <f t="shared" si="25"/>
        <v>0.0182270091135046</v>
      </c>
      <c r="M213" s="12">
        <f t="shared" si="26"/>
        <v>5.02200264910183e-5</v>
      </c>
      <c r="N213" s="12">
        <f t="shared" si="27"/>
        <v>0.0114613180515758</v>
      </c>
    </row>
    <row r="214" spans="1:14">
      <c r="A214" s="5">
        <v>41051</v>
      </c>
      <c r="B214" s="6">
        <v>1444.75</v>
      </c>
      <c r="C214" s="6">
        <f t="shared" si="28"/>
        <v>80.6874982547262</v>
      </c>
      <c r="D214" s="6">
        <v>611.38</v>
      </c>
      <c r="E214" s="6">
        <f t="shared" si="29"/>
        <v>73.6824344682133</v>
      </c>
      <c r="F214" s="6">
        <v>1568.5</v>
      </c>
      <c r="G214" s="6">
        <f t="shared" si="30"/>
        <v>96.8807906114886</v>
      </c>
      <c r="H214" s="6">
        <v>3.53</v>
      </c>
      <c r="I214" s="10">
        <f t="shared" si="31"/>
        <v>80.7780320366133</v>
      </c>
      <c r="K214" s="12">
        <f t="shared" si="24"/>
        <v>-0.0152542719459081</v>
      </c>
      <c r="L214" s="12">
        <f t="shared" si="25"/>
        <v>-0.0050772986167616</v>
      </c>
      <c r="M214" s="12">
        <f t="shared" si="26"/>
        <v>-0.0154230510900337</v>
      </c>
      <c r="N214" s="12">
        <f t="shared" si="27"/>
        <v>0</v>
      </c>
    </row>
    <row r="215" spans="1:14">
      <c r="A215" s="5">
        <v>41052</v>
      </c>
      <c r="B215" s="6">
        <v>1425</v>
      </c>
      <c r="C215" s="6">
        <f t="shared" si="28"/>
        <v>79.5844852140404</v>
      </c>
      <c r="D215" s="6">
        <v>592.77</v>
      </c>
      <c r="E215" s="6">
        <f t="shared" si="29"/>
        <v>71.4395902380235</v>
      </c>
      <c r="F215" s="6">
        <v>1561.45</v>
      </c>
      <c r="G215" s="6">
        <f t="shared" si="30"/>
        <v>96.4453366275479</v>
      </c>
      <c r="H215" s="6">
        <v>3.44</v>
      </c>
      <c r="I215" s="10">
        <f t="shared" si="31"/>
        <v>78.7185354691076</v>
      </c>
      <c r="K215" s="12">
        <f t="shared" si="24"/>
        <v>-0.0136701851531407</v>
      </c>
      <c r="L215" s="12">
        <f t="shared" si="25"/>
        <v>-0.0304393339657824</v>
      </c>
      <c r="M215" s="12">
        <f t="shared" si="26"/>
        <v>-0.00449474019764103</v>
      </c>
      <c r="N215" s="12">
        <f t="shared" si="27"/>
        <v>-0.0254957507082153</v>
      </c>
    </row>
    <row r="216" spans="1:14">
      <c r="A216" s="5">
        <v>41053</v>
      </c>
      <c r="B216" s="6">
        <v>1420</v>
      </c>
      <c r="C216" s="6">
        <f t="shared" si="28"/>
        <v>79.3052414062718</v>
      </c>
      <c r="D216" s="6">
        <v>586.48</v>
      </c>
      <c r="E216" s="6">
        <f t="shared" si="29"/>
        <v>70.6815305815005</v>
      </c>
      <c r="F216" s="6">
        <v>1559.25</v>
      </c>
      <c r="G216" s="6">
        <f t="shared" si="30"/>
        <v>96.3094502779494</v>
      </c>
      <c r="H216" s="6">
        <v>3.47</v>
      </c>
      <c r="I216" s="10">
        <f t="shared" si="31"/>
        <v>79.4050343249428</v>
      </c>
      <c r="K216" s="12">
        <f t="shared" si="24"/>
        <v>-0.00350877192982456</v>
      </c>
      <c r="L216" s="12">
        <f t="shared" si="25"/>
        <v>-0.0106111982725171</v>
      </c>
      <c r="M216" s="12">
        <f t="shared" si="26"/>
        <v>-0.00140894681225787</v>
      </c>
      <c r="N216" s="12">
        <f t="shared" si="27"/>
        <v>0.00872093023255821</v>
      </c>
    </row>
    <row r="217" spans="1:14">
      <c r="A217" s="5">
        <v>41054</v>
      </c>
      <c r="B217" s="6">
        <v>1431</v>
      </c>
      <c r="C217" s="6">
        <f t="shared" si="28"/>
        <v>79.9195777833627</v>
      </c>
      <c r="D217" s="6">
        <v>589.96</v>
      </c>
      <c r="E217" s="6">
        <f t="shared" si="29"/>
        <v>71.10093401627</v>
      </c>
      <c r="F217" s="6">
        <v>1573.03</v>
      </c>
      <c r="G217" s="6">
        <f t="shared" si="30"/>
        <v>97.1605929586164</v>
      </c>
      <c r="H217" s="6">
        <v>3.48</v>
      </c>
      <c r="I217" s="10">
        <f t="shared" si="31"/>
        <v>79.6338672768879</v>
      </c>
      <c r="K217" s="12">
        <f t="shared" si="24"/>
        <v>0.00774647887323944</v>
      </c>
      <c r="L217" s="12">
        <f t="shared" si="25"/>
        <v>0.00593370617923888</v>
      </c>
      <c r="M217" s="12">
        <f t="shared" si="26"/>
        <v>0.00883758217091549</v>
      </c>
      <c r="N217" s="12">
        <f t="shared" si="27"/>
        <v>0.0028818443804034</v>
      </c>
    </row>
    <row r="218" spans="1:14">
      <c r="A218" s="5">
        <v>41057</v>
      </c>
      <c r="B218" s="6">
        <v>1439.5</v>
      </c>
      <c r="C218" s="6">
        <f t="shared" si="28"/>
        <v>80.3942922565692</v>
      </c>
      <c r="D218" s="6">
        <v>605.32</v>
      </c>
      <c r="E218" s="6">
        <f t="shared" si="29"/>
        <v>72.9520940042182</v>
      </c>
      <c r="F218" s="6">
        <v>1573.4</v>
      </c>
      <c r="G218" s="6">
        <f t="shared" si="30"/>
        <v>97.183446571958</v>
      </c>
      <c r="H218" s="6">
        <v>3.5</v>
      </c>
      <c r="I218" s="10">
        <f t="shared" si="31"/>
        <v>80.091533180778</v>
      </c>
      <c r="K218" s="12">
        <f t="shared" si="24"/>
        <v>0.00593990216631726</v>
      </c>
      <c r="L218" s="12">
        <f t="shared" si="25"/>
        <v>0.0260356634348092</v>
      </c>
      <c r="M218" s="12">
        <f t="shared" si="26"/>
        <v>0.000235214840149341</v>
      </c>
      <c r="N218" s="12">
        <f t="shared" si="27"/>
        <v>0.00574712643678161</v>
      </c>
    </row>
    <row r="219" spans="1:14">
      <c r="A219" s="5">
        <v>41058</v>
      </c>
      <c r="B219" s="6">
        <v>1430</v>
      </c>
      <c r="C219" s="6">
        <f t="shared" si="28"/>
        <v>79.8637290218089</v>
      </c>
      <c r="D219" s="6">
        <v>604.62</v>
      </c>
      <c r="E219" s="6">
        <f t="shared" si="29"/>
        <v>72.8677312443507</v>
      </c>
      <c r="F219" s="6">
        <v>1555.15</v>
      </c>
      <c r="G219" s="6">
        <f t="shared" si="30"/>
        <v>96.0562075355158</v>
      </c>
      <c r="H219" s="6">
        <v>3.48</v>
      </c>
      <c r="I219" s="10">
        <f t="shared" si="31"/>
        <v>79.6338672768879</v>
      </c>
      <c r="K219" s="12">
        <f t="shared" si="24"/>
        <v>-0.00659951372004168</v>
      </c>
      <c r="L219" s="12">
        <f t="shared" si="25"/>
        <v>-0.00115641313685331</v>
      </c>
      <c r="M219" s="12">
        <f t="shared" si="26"/>
        <v>-0.011599084784543</v>
      </c>
      <c r="N219" s="12">
        <f t="shared" si="27"/>
        <v>-0.00571428571428572</v>
      </c>
    </row>
    <row r="220" spans="1:14">
      <c r="A220" s="5">
        <v>41059</v>
      </c>
      <c r="B220" s="6">
        <v>1400.5</v>
      </c>
      <c r="C220" s="6">
        <f t="shared" si="28"/>
        <v>78.2161905559744</v>
      </c>
      <c r="D220" s="6">
        <v>611.75</v>
      </c>
      <c r="E220" s="6">
        <f t="shared" si="29"/>
        <v>73.7270262127147</v>
      </c>
      <c r="F220" s="6">
        <v>1563.38</v>
      </c>
      <c r="G220" s="6">
        <f t="shared" si="30"/>
        <v>96.5645460160593</v>
      </c>
      <c r="H220" s="6">
        <v>3.39</v>
      </c>
      <c r="I220" s="10">
        <f t="shared" si="31"/>
        <v>77.5743707093822</v>
      </c>
      <c r="K220" s="12">
        <f t="shared" si="24"/>
        <v>-0.0206293706293706</v>
      </c>
      <c r="L220" s="12">
        <f t="shared" si="25"/>
        <v>0.0117925308458205</v>
      </c>
      <c r="M220" s="12">
        <f t="shared" si="26"/>
        <v>0.00529209401022411</v>
      </c>
      <c r="N220" s="12">
        <f t="shared" si="27"/>
        <v>-0.0258620689655172</v>
      </c>
    </row>
    <row r="221" spans="1:14">
      <c r="A221" s="5">
        <v>41060</v>
      </c>
      <c r="B221" s="6">
        <v>1415.5</v>
      </c>
      <c r="C221" s="6">
        <f t="shared" si="28"/>
        <v>79.0539219792801</v>
      </c>
      <c r="D221" s="6">
        <v>612.25</v>
      </c>
      <c r="E221" s="6">
        <f t="shared" si="29"/>
        <v>73.7872853269057</v>
      </c>
      <c r="F221" s="6">
        <v>1560.43</v>
      </c>
      <c r="G221" s="6">
        <f t="shared" si="30"/>
        <v>96.3823347745522</v>
      </c>
      <c r="H221" s="6">
        <v>3.37</v>
      </c>
      <c r="I221" s="10">
        <f t="shared" si="31"/>
        <v>77.116704805492</v>
      </c>
      <c r="K221" s="12">
        <f t="shared" si="24"/>
        <v>0.0107104605498036</v>
      </c>
      <c r="L221" s="12">
        <f t="shared" si="25"/>
        <v>0.00081732733959951</v>
      </c>
      <c r="M221" s="12">
        <f t="shared" si="26"/>
        <v>-0.00188693727692566</v>
      </c>
      <c r="N221" s="12">
        <f t="shared" si="27"/>
        <v>-0.00589970501474927</v>
      </c>
    </row>
    <row r="222" spans="1:14">
      <c r="A222" s="5">
        <v>41061</v>
      </c>
      <c r="B222" s="6">
        <v>1445</v>
      </c>
      <c r="C222" s="6">
        <f t="shared" si="28"/>
        <v>80.7014604451146</v>
      </c>
      <c r="D222" s="6">
        <v>613.25</v>
      </c>
      <c r="E222" s="6">
        <f t="shared" si="29"/>
        <v>73.9078035552877</v>
      </c>
      <c r="F222" s="6">
        <v>1624.1</v>
      </c>
      <c r="G222" s="6">
        <f t="shared" si="30"/>
        <v>100.315009264978</v>
      </c>
      <c r="H222" s="6">
        <v>3.34</v>
      </c>
      <c r="I222" s="10">
        <f t="shared" si="31"/>
        <v>76.4302059496568</v>
      </c>
      <c r="K222" s="12">
        <f t="shared" si="24"/>
        <v>0.020840692334864</v>
      </c>
      <c r="L222" s="12">
        <f t="shared" si="25"/>
        <v>0.00163331972233565</v>
      </c>
      <c r="M222" s="12">
        <f t="shared" si="26"/>
        <v>0.0408028556231294</v>
      </c>
      <c r="N222" s="12">
        <f t="shared" si="27"/>
        <v>-0.00890207715133538</v>
      </c>
    </row>
    <row r="223" spans="1:14">
      <c r="A223" s="5">
        <v>41064</v>
      </c>
      <c r="B223" s="6">
        <v>1429.88</v>
      </c>
      <c r="C223" s="6">
        <f t="shared" si="28"/>
        <v>79.8570271704225</v>
      </c>
      <c r="D223" s="6">
        <v>612.41</v>
      </c>
      <c r="E223" s="6">
        <f t="shared" si="29"/>
        <v>73.8065682434468</v>
      </c>
      <c r="F223" s="6">
        <v>1618.85</v>
      </c>
      <c r="G223" s="6">
        <f t="shared" si="30"/>
        <v>99.9907350216183</v>
      </c>
      <c r="H223" s="6">
        <v>3.34</v>
      </c>
      <c r="I223" s="10">
        <f t="shared" si="31"/>
        <v>76.4302059496568</v>
      </c>
      <c r="K223" s="12">
        <f t="shared" si="24"/>
        <v>-0.0104636678200691</v>
      </c>
      <c r="L223" s="12">
        <f t="shared" si="25"/>
        <v>-0.00136975132490833</v>
      </c>
      <c r="M223" s="12">
        <f t="shared" si="26"/>
        <v>-0.00323255957145496</v>
      </c>
      <c r="N223" s="12">
        <f t="shared" si="27"/>
        <v>0</v>
      </c>
    </row>
    <row r="224" spans="1:14">
      <c r="A224" s="5">
        <v>41065</v>
      </c>
      <c r="B224" s="6">
        <v>1436.88</v>
      </c>
      <c r="C224" s="6">
        <f t="shared" si="28"/>
        <v>80.2479685012985</v>
      </c>
      <c r="D224" s="6">
        <v>623.81</v>
      </c>
      <c r="E224" s="6">
        <f t="shared" si="29"/>
        <v>75.1804760470021</v>
      </c>
      <c r="F224" s="6">
        <v>1617.05</v>
      </c>
      <c r="G224" s="6">
        <f t="shared" si="30"/>
        <v>99.8795552810377</v>
      </c>
      <c r="H224" s="6">
        <v>3.34</v>
      </c>
      <c r="I224" s="10">
        <f t="shared" si="31"/>
        <v>76.4302059496568</v>
      </c>
      <c r="K224" s="12">
        <f t="shared" si="24"/>
        <v>0.00489551570761183</v>
      </c>
      <c r="L224" s="12">
        <f t="shared" si="25"/>
        <v>0.0186149801603501</v>
      </c>
      <c r="M224" s="12">
        <f t="shared" si="26"/>
        <v>-0.00111190042313986</v>
      </c>
      <c r="N224" s="12">
        <f t="shared" si="27"/>
        <v>0</v>
      </c>
    </row>
    <row r="225" spans="1:14">
      <c r="A225" s="5">
        <v>41066</v>
      </c>
      <c r="B225" s="6">
        <v>1463.25</v>
      </c>
      <c r="C225" s="6">
        <f t="shared" si="28"/>
        <v>81.7207003434699</v>
      </c>
      <c r="D225" s="6">
        <v>627.13</v>
      </c>
      <c r="E225" s="6">
        <f t="shared" si="29"/>
        <v>75.5805965652305</v>
      </c>
      <c r="F225" s="6">
        <v>1619.3</v>
      </c>
      <c r="G225" s="6">
        <f t="shared" si="30"/>
        <v>100.018529956763</v>
      </c>
      <c r="H225" s="6">
        <v>3.36</v>
      </c>
      <c r="I225" s="10">
        <f t="shared" si="31"/>
        <v>76.8878718535469</v>
      </c>
      <c r="K225" s="12">
        <f t="shared" si="24"/>
        <v>0.0183522632370135</v>
      </c>
      <c r="L225" s="12">
        <f t="shared" si="25"/>
        <v>0.00532213334188303</v>
      </c>
      <c r="M225" s="12">
        <f t="shared" si="26"/>
        <v>0.00139142265236078</v>
      </c>
      <c r="N225" s="12">
        <f t="shared" si="27"/>
        <v>0.00598802395209581</v>
      </c>
    </row>
    <row r="226" spans="1:14">
      <c r="A226" s="5">
        <v>41067</v>
      </c>
      <c r="B226" s="6">
        <v>1441.13</v>
      </c>
      <c r="C226" s="6">
        <f t="shared" si="28"/>
        <v>80.4853257379018</v>
      </c>
      <c r="D226" s="6">
        <v>621.98</v>
      </c>
      <c r="E226" s="6">
        <f t="shared" si="29"/>
        <v>74.959927689063</v>
      </c>
      <c r="F226" s="6">
        <v>1589.4</v>
      </c>
      <c r="G226" s="6">
        <f t="shared" si="30"/>
        <v>98.1717109326745</v>
      </c>
      <c r="H226" s="6">
        <v>3.4</v>
      </c>
      <c r="I226" s="10">
        <f t="shared" si="31"/>
        <v>77.8032036613272</v>
      </c>
      <c r="K226" s="12">
        <f t="shared" si="24"/>
        <v>-0.0151170339996582</v>
      </c>
      <c r="L226" s="12">
        <f t="shared" si="25"/>
        <v>-0.00821201345813464</v>
      </c>
      <c r="M226" s="12">
        <f t="shared" si="26"/>
        <v>-0.0184647687272277</v>
      </c>
      <c r="N226" s="12">
        <f t="shared" si="27"/>
        <v>0.0119047619047619</v>
      </c>
    </row>
    <row r="227" spans="1:14">
      <c r="A227" s="5">
        <v>41068</v>
      </c>
      <c r="B227" s="6">
        <v>1433</v>
      </c>
      <c r="C227" s="6">
        <f t="shared" si="28"/>
        <v>80.0312753064701</v>
      </c>
      <c r="D227" s="6">
        <v>613.85</v>
      </c>
      <c r="E227" s="6">
        <f t="shared" si="29"/>
        <v>73.980114492317</v>
      </c>
      <c r="F227" s="6">
        <v>1593.45</v>
      </c>
      <c r="G227" s="6">
        <f t="shared" si="30"/>
        <v>98.4218653489809</v>
      </c>
      <c r="H227" s="6">
        <v>3.3</v>
      </c>
      <c r="I227" s="10">
        <f t="shared" si="31"/>
        <v>75.5148741418764</v>
      </c>
      <c r="K227" s="12">
        <f t="shared" si="24"/>
        <v>-0.00564140639636959</v>
      </c>
      <c r="L227" s="12">
        <f t="shared" si="25"/>
        <v>-0.013071159844368</v>
      </c>
      <c r="M227" s="12">
        <f t="shared" si="26"/>
        <v>0.0025481313703284</v>
      </c>
      <c r="N227" s="12">
        <f t="shared" si="27"/>
        <v>-0.0294117647058824</v>
      </c>
    </row>
    <row r="228" spans="1:14">
      <c r="A228" s="5">
        <v>41071</v>
      </c>
      <c r="B228" s="6">
        <v>1444.13</v>
      </c>
      <c r="C228" s="6">
        <f t="shared" si="28"/>
        <v>80.6528720225629</v>
      </c>
      <c r="D228" s="6">
        <v>622.25</v>
      </c>
      <c r="E228" s="6">
        <f t="shared" si="29"/>
        <v>74.9924676107261</v>
      </c>
      <c r="F228" s="6">
        <v>1596.77</v>
      </c>
      <c r="G228" s="6">
        <f t="shared" si="30"/>
        <v>98.6269302038295</v>
      </c>
      <c r="H228" s="6">
        <v>3.36</v>
      </c>
      <c r="I228" s="10">
        <f t="shared" si="31"/>
        <v>76.8878718535469</v>
      </c>
      <c r="K228" s="12">
        <f t="shared" si="24"/>
        <v>0.00776692254012569</v>
      </c>
      <c r="L228" s="12">
        <f t="shared" si="25"/>
        <v>0.0136841247861855</v>
      </c>
      <c r="M228" s="12">
        <f t="shared" si="26"/>
        <v>0.0020835294486805</v>
      </c>
      <c r="N228" s="12">
        <f t="shared" si="27"/>
        <v>0.0181818181818182</v>
      </c>
    </row>
    <row r="229" spans="1:14">
      <c r="A229" s="5">
        <v>41072</v>
      </c>
      <c r="B229" s="6">
        <v>1454.25</v>
      </c>
      <c r="C229" s="6">
        <f t="shared" si="28"/>
        <v>81.2180614894865</v>
      </c>
      <c r="D229" s="6">
        <v>625</v>
      </c>
      <c r="E229" s="6">
        <f t="shared" si="29"/>
        <v>75.3238927387767</v>
      </c>
      <c r="F229" s="6">
        <v>1609.8</v>
      </c>
      <c r="G229" s="6">
        <f t="shared" si="30"/>
        <v>99.431747992588</v>
      </c>
      <c r="H229" s="6">
        <v>3.35</v>
      </c>
      <c r="I229" s="10">
        <f t="shared" si="31"/>
        <v>76.6590389016018</v>
      </c>
      <c r="K229" s="12">
        <f t="shared" si="24"/>
        <v>0.0070076793640461</v>
      </c>
      <c r="L229" s="12">
        <f t="shared" si="25"/>
        <v>0.00441944556046605</v>
      </c>
      <c r="M229" s="12">
        <f t="shared" si="26"/>
        <v>0.00816022345109188</v>
      </c>
      <c r="N229" s="12">
        <f t="shared" si="27"/>
        <v>-0.00297619047619041</v>
      </c>
    </row>
    <row r="230" spans="1:14">
      <c r="A230" s="5">
        <v>41073</v>
      </c>
      <c r="B230" s="6">
        <v>1464.63</v>
      </c>
      <c r="C230" s="6">
        <f t="shared" si="28"/>
        <v>81.797771634414</v>
      </c>
      <c r="D230" s="6">
        <v>618.25</v>
      </c>
      <c r="E230" s="6">
        <f t="shared" si="29"/>
        <v>74.510394697198</v>
      </c>
      <c r="F230" s="6">
        <v>1617.05</v>
      </c>
      <c r="G230" s="6">
        <f t="shared" si="30"/>
        <v>99.8795552810377</v>
      </c>
      <c r="H230" s="6">
        <v>3.35</v>
      </c>
      <c r="I230" s="10">
        <f t="shared" si="31"/>
        <v>76.6590389016018</v>
      </c>
      <c r="K230" s="12">
        <f t="shared" si="24"/>
        <v>0.00713769984528115</v>
      </c>
      <c r="L230" s="12">
        <f t="shared" si="25"/>
        <v>-0.0108</v>
      </c>
      <c r="M230" s="12">
        <f t="shared" si="26"/>
        <v>0.0045036650515592</v>
      </c>
      <c r="N230" s="12">
        <f t="shared" si="27"/>
        <v>0</v>
      </c>
    </row>
    <row r="231" spans="1:14">
      <c r="A231" s="5">
        <v>41074</v>
      </c>
      <c r="B231" s="6">
        <v>1494.88</v>
      </c>
      <c r="C231" s="6">
        <f t="shared" si="28"/>
        <v>83.4871966714138</v>
      </c>
      <c r="D231" s="6">
        <v>633.53</v>
      </c>
      <c r="E231" s="6">
        <f t="shared" si="29"/>
        <v>76.3519132268756</v>
      </c>
      <c r="F231" s="6">
        <v>1623.73</v>
      </c>
      <c r="G231" s="6">
        <f t="shared" si="30"/>
        <v>100.292155651637</v>
      </c>
      <c r="H231" s="6">
        <v>3.36</v>
      </c>
      <c r="I231" s="10">
        <f t="shared" si="31"/>
        <v>76.8878718535469</v>
      </c>
      <c r="K231" s="12">
        <f t="shared" si="24"/>
        <v>0.0206536804517182</v>
      </c>
      <c r="L231" s="12">
        <f t="shared" si="25"/>
        <v>0.0247149211484027</v>
      </c>
      <c r="M231" s="12">
        <f t="shared" si="26"/>
        <v>0.00413097925234227</v>
      </c>
      <c r="N231" s="12">
        <f t="shared" si="27"/>
        <v>0.00298507462686561</v>
      </c>
    </row>
    <row r="232" spans="1:14">
      <c r="A232" s="5">
        <v>41075</v>
      </c>
      <c r="B232" s="6">
        <v>1484.06</v>
      </c>
      <c r="C232" s="6">
        <f t="shared" si="28"/>
        <v>82.8829130714026</v>
      </c>
      <c r="D232" s="6">
        <v>627.5</v>
      </c>
      <c r="E232" s="6">
        <f t="shared" si="29"/>
        <v>75.6251883097319</v>
      </c>
      <c r="F232" s="6">
        <v>1627.1</v>
      </c>
      <c r="G232" s="6">
        <f t="shared" si="30"/>
        <v>100.500308832613</v>
      </c>
      <c r="H232" s="6">
        <v>3.4</v>
      </c>
      <c r="I232" s="10">
        <f t="shared" si="31"/>
        <v>77.8032036613272</v>
      </c>
      <c r="K232" s="12">
        <f t="shared" si="24"/>
        <v>-0.00723803917371305</v>
      </c>
      <c r="L232" s="12">
        <f t="shared" si="25"/>
        <v>-0.00951809701198045</v>
      </c>
      <c r="M232" s="12">
        <f t="shared" si="26"/>
        <v>0.00207546821207953</v>
      </c>
      <c r="N232" s="12">
        <f t="shared" si="27"/>
        <v>0.0119047619047619</v>
      </c>
    </row>
    <row r="233" spans="1:14">
      <c r="A233" s="5">
        <v>41078</v>
      </c>
      <c r="B233" s="6">
        <v>1483.75</v>
      </c>
      <c r="C233" s="6">
        <f t="shared" si="28"/>
        <v>82.865599955321</v>
      </c>
      <c r="D233" s="6">
        <v>632.64</v>
      </c>
      <c r="E233" s="6">
        <f t="shared" si="29"/>
        <v>76.2446520036155</v>
      </c>
      <c r="F233" s="6">
        <v>1628.07</v>
      </c>
      <c r="G233" s="6">
        <f t="shared" si="30"/>
        <v>100.560222359481</v>
      </c>
      <c r="H233" s="6">
        <v>3.4</v>
      </c>
      <c r="I233" s="10">
        <f t="shared" si="31"/>
        <v>77.8032036613272</v>
      </c>
      <c r="K233" s="12">
        <f t="shared" si="24"/>
        <v>-0.000208886433163043</v>
      </c>
      <c r="L233" s="12">
        <f t="shared" si="25"/>
        <v>0.00819123505976093</v>
      </c>
      <c r="M233" s="12">
        <f t="shared" si="26"/>
        <v>0.000596152664249295</v>
      </c>
      <c r="N233" s="12">
        <f t="shared" si="27"/>
        <v>0</v>
      </c>
    </row>
    <row r="234" spans="1:14">
      <c r="A234" s="5">
        <v>41079</v>
      </c>
      <c r="B234" s="6">
        <v>1481.75</v>
      </c>
      <c r="C234" s="6">
        <f t="shared" si="28"/>
        <v>82.7539024322136</v>
      </c>
      <c r="D234" s="6">
        <v>629.4</v>
      </c>
      <c r="E234" s="6">
        <f t="shared" si="29"/>
        <v>75.8541729436577</v>
      </c>
      <c r="F234" s="6">
        <v>1618.52</v>
      </c>
      <c r="G234" s="6">
        <f t="shared" si="30"/>
        <v>99.9703520691785</v>
      </c>
      <c r="H234" s="6">
        <v>3.45</v>
      </c>
      <c r="I234" s="10">
        <f t="shared" si="31"/>
        <v>78.9473684210526</v>
      </c>
      <c r="K234" s="12">
        <f t="shared" si="24"/>
        <v>-0.00134793597304128</v>
      </c>
      <c r="L234" s="12">
        <f t="shared" si="25"/>
        <v>-0.00512139605462824</v>
      </c>
      <c r="M234" s="12">
        <f t="shared" si="26"/>
        <v>-0.0058658411493363</v>
      </c>
      <c r="N234" s="12">
        <f t="shared" si="27"/>
        <v>0.0147058823529413</v>
      </c>
    </row>
    <row r="235" spans="1:14">
      <c r="A235" s="5">
        <v>41080</v>
      </c>
      <c r="B235" s="6">
        <v>1458.1</v>
      </c>
      <c r="C235" s="6">
        <f t="shared" si="28"/>
        <v>81.4330792214683</v>
      </c>
      <c r="D235" s="6">
        <v>619.6</v>
      </c>
      <c r="E235" s="6">
        <f t="shared" si="29"/>
        <v>74.6730943055137</v>
      </c>
      <c r="F235" s="6">
        <v>1607.48</v>
      </c>
      <c r="G235" s="6">
        <f t="shared" si="30"/>
        <v>99.2884496602841</v>
      </c>
      <c r="H235" s="6">
        <v>3.42</v>
      </c>
      <c r="I235" s="10">
        <f t="shared" si="31"/>
        <v>78.2608695652174</v>
      </c>
      <c r="K235" s="12">
        <f t="shared" si="24"/>
        <v>-0.0159608570946517</v>
      </c>
      <c r="L235" s="12">
        <f t="shared" si="25"/>
        <v>-0.015570384493168</v>
      </c>
      <c r="M235" s="12">
        <f t="shared" si="26"/>
        <v>-0.0068210463880582</v>
      </c>
      <c r="N235" s="12">
        <f t="shared" si="27"/>
        <v>-0.00869565217391311</v>
      </c>
    </row>
    <row r="236" spans="1:14">
      <c r="A236" s="5">
        <v>41081</v>
      </c>
      <c r="B236" s="6">
        <v>1438.7</v>
      </c>
      <c r="C236" s="6">
        <f t="shared" si="28"/>
        <v>80.3496132473262</v>
      </c>
      <c r="D236" s="6">
        <v>608.7</v>
      </c>
      <c r="E236" s="6">
        <f t="shared" si="29"/>
        <v>73.3594456161494</v>
      </c>
      <c r="F236" s="6">
        <v>1566.28</v>
      </c>
      <c r="G236" s="6">
        <f t="shared" si="30"/>
        <v>96.7436689314391</v>
      </c>
      <c r="H236" s="6">
        <v>3.33</v>
      </c>
      <c r="I236" s="10">
        <f t="shared" si="31"/>
        <v>76.2013729977117</v>
      </c>
      <c r="K236" s="12">
        <f t="shared" si="24"/>
        <v>-0.0133049859406075</v>
      </c>
      <c r="L236" s="12">
        <f t="shared" si="25"/>
        <v>-0.0175919948353776</v>
      </c>
      <c r="M236" s="12">
        <f t="shared" si="26"/>
        <v>-0.025630178913579</v>
      </c>
      <c r="N236" s="12">
        <f t="shared" si="27"/>
        <v>-0.0263157894736842</v>
      </c>
    </row>
    <row r="237" spans="1:14">
      <c r="A237" s="5">
        <v>41082</v>
      </c>
      <c r="B237" s="6">
        <v>1436.68</v>
      </c>
      <c r="C237" s="6">
        <f t="shared" si="28"/>
        <v>80.2367987489878</v>
      </c>
      <c r="D237" s="6">
        <v>607.5</v>
      </c>
      <c r="E237" s="6">
        <f t="shared" si="29"/>
        <v>73.214823742091</v>
      </c>
      <c r="F237" s="6">
        <v>1572.45</v>
      </c>
      <c r="G237" s="6">
        <f t="shared" si="30"/>
        <v>97.1247683755405</v>
      </c>
      <c r="H237" s="6">
        <v>3.32</v>
      </c>
      <c r="I237" s="10">
        <f t="shared" si="31"/>
        <v>75.9725400457666</v>
      </c>
      <c r="K237" s="12">
        <f t="shared" si="24"/>
        <v>-0.00140404531869047</v>
      </c>
      <c r="L237" s="12">
        <f t="shared" si="25"/>
        <v>-0.00197141448989658</v>
      </c>
      <c r="M237" s="12">
        <f t="shared" si="26"/>
        <v>0.00393927011773123</v>
      </c>
      <c r="N237" s="12">
        <f t="shared" si="27"/>
        <v>-0.00300300300300307</v>
      </c>
    </row>
    <row r="238" spans="1:14">
      <c r="A238" s="5">
        <v>41085</v>
      </c>
      <c r="B238" s="6">
        <v>1443.6</v>
      </c>
      <c r="C238" s="6">
        <f t="shared" si="28"/>
        <v>80.6232721789394</v>
      </c>
      <c r="D238" s="6">
        <v>607.3</v>
      </c>
      <c r="E238" s="6">
        <f t="shared" si="29"/>
        <v>73.1907200964146</v>
      </c>
      <c r="F238" s="6">
        <v>1584.48</v>
      </c>
      <c r="G238" s="6">
        <f t="shared" si="30"/>
        <v>97.8678196417542</v>
      </c>
      <c r="H238" s="6">
        <v>3.33</v>
      </c>
      <c r="I238" s="10">
        <f t="shared" si="31"/>
        <v>76.2013729977117</v>
      </c>
      <c r="K238" s="12">
        <f t="shared" si="24"/>
        <v>0.00481666063423995</v>
      </c>
      <c r="L238" s="12">
        <f t="shared" si="25"/>
        <v>-0.00032921810699596</v>
      </c>
      <c r="M238" s="12">
        <f t="shared" si="26"/>
        <v>0.00765048173232851</v>
      </c>
      <c r="N238" s="12">
        <f t="shared" si="27"/>
        <v>0.00301204819277115</v>
      </c>
    </row>
    <row r="239" spans="1:14">
      <c r="A239" s="5">
        <v>41086</v>
      </c>
      <c r="B239" s="6">
        <v>1427.2</v>
      </c>
      <c r="C239" s="6">
        <f t="shared" si="28"/>
        <v>79.7073524894585</v>
      </c>
      <c r="D239" s="6">
        <v>596.3</v>
      </c>
      <c r="E239" s="6">
        <f t="shared" si="29"/>
        <v>71.8650195842121</v>
      </c>
      <c r="F239" s="6">
        <v>1572.93</v>
      </c>
      <c r="G239" s="6">
        <f t="shared" si="30"/>
        <v>97.154416306362</v>
      </c>
      <c r="H239" s="6">
        <v>3.34</v>
      </c>
      <c r="I239" s="10">
        <f t="shared" si="31"/>
        <v>76.4302059496568</v>
      </c>
      <c r="K239" s="12">
        <f t="shared" si="24"/>
        <v>-0.0113604876697145</v>
      </c>
      <c r="L239" s="12">
        <f t="shared" si="25"/>
        <v>-0.0181129589988474</v>
      </c>
      <c r="M239" s="12">
        <f t="shared" si="26"/>
        <v>-0.00728945774007874</v>
      </c>
      <c r="N239" s="12">
        <f t="shared" si="27"/>
        <v>0.00300300300300294</v>
      </c>
    </row>
    <row r="240" spans="1:14">
      <c r="A240" s="5">
        <v>41087</v>
      </c>
      <c r="B240" s="6">
        <v>1410.15</v>
      </c>
      <c r="C240" s="6">
        <f t="shared" si="28"/>
        <v>78.7551311049678</v>
      </c>
      <c r="D240" s="6">
        <v>577.33</v>
      </c>
      <c r="E240" s="6">
        <f t="shared" si="29"/>
        <v>69.5787887918048</v>
      </c>
      <c r="F240" s="6">
        <v>1574.2</v>
      </c>
      <c r="G240" s="6">
        <f t="shared" si="30"/>
        <v>97.2328597899938</v>
      </c>
      <c r="H240" s="6">
        <v>3.37</v>
      </c>
      <c r="I240" s="10">
        <f t="shared" si="31"/>
        <v>77.116704805492</v>
      </c>
      <c r="K240" s="12">
        <f t="shared" si="24"/>
        <v>-0.0119464686098654</v>
      </c>
      <c r="L240" s="12">
        <f t="shared" si="25"/>
        <v>-0.0318128458829447</v>
      </c>
      <c r="M240" s="12">
        <f t="shared" si="26"/>
        <v>0.000807410374269663</v>
      </c>
      <c r="N240" s="12">
        <f t="shared" si="27"/>
        <v>0.00898203592814379</v>
      </c>
    </row>
    <row r="241" spans="1:14">
      <c r="A241" s="5">
        <v>41088</v>
      </c>
      <c r="B241" s="6">
        <v>1389</v>
      </c>
      <c r="C241" s="6">
        <f t="shared" si="28"/>
        <v>77.5739297981067</v>
      </c>
      <c r="D241" s="6">
        <v>564.6</v>
      </c>
      <c r="E241" s="6">
        <f t="shared" si="29"/>
        <v>68.0445917445014</v>
      </c>
      <c r="F241" s="6">
        <v>1552.63</v>
      </c>
      <c r="G241" s="6">
        <f t="shared" si="30"/>
        <v>95.9005558987029</v>
      </c>
      <c r="H241" s="6">
        <v>3.35</v>
      </c>
      <c r="I241" s="10">
        <f t="shared" si="31"/>
        <v>76.6590389016018</v>
      </c>
      <c r="K241" s="12">
        <f t="shared" si="24"/>
        <v>-0.0149984044250612</v>
      </c>
      <c r="L241" s="12">
        <f t="shared" si="25"/>
        <v>-0.0220497808878804</v>
      </c>
      <c r="M241" s="12">
        <f t="shared" si="26"/>
        <v>-0.0137021979418117</v>
      </c>
      <c r="N241" s="12">
        <f t="shared" si="27"/>
        <v>-0.00593471810089021</v>
      </c>
    </row>
    <row r="242" spans="1:14">
      <c r="A242" s="5">
        <v>41089</v>
      </c>
      <c r="B242" s="6">
        <v>1447.8</v>
      </c>
      <c r="C242" s="6">
        <f t="shared" si="28"/>
        <v>80.857836977465</v>
      </c>
      <c r="D242" s="6">
        <v>582.19</v>
      </c>
      <c r="E242" s="6">
        <f t="shared" si="29"/>
        <v>70.1645073817415</v>
      </c>
      <c r="F242" s="6">
        <v>1597.4</v>
      </c>
      <c r="G242" s="6">
        <f t="shared" si="30"/>
        <v>98.6658431130327</v>
      </c>
      <c r="H242" s="6">
        <v>3.49</v>
      </c>
      <c r="I242" s="10">
        <f t="shared" si="31"/>
        <v>79.8627002288329</v>
      </c>
      <c r="K242" s="12">
        <f t="shared" si="24"/>
        <v>0.0423326133909287</v>
      </c>
      <c r="L242" s="12">
        <f t="shared" si="25"/>
        <v>0.0311547998583068</v>
      </c>
      <c r="M242" s="12">
        <f t="shared" si="26"/>
        <v>0.0288349445779097</v>
      </c>
      <c r="N242" s="12">
        <f t="shared" si="27"/>
        <v>0.0417910447761194</v>
      </c>
    </row>
    <row r="243" spans="1:14">
      <c r="A243" s="5">
        <v>41092</v>
      </c>
      <c r="B243" s="6">
        <v>1455.78</v>
      </c>
      <c r="C243" s="6">
        <f t="shared" si="28"/>
        <v>81.3035100946637</v>
      </c>
      <c r="D243" s="6">
        <v>575.25</v>
      </c>
      <c r="E243" s="6">
        <f t="shared" si="29"/>
        <v>69.3281108767701</v>
      </c>
      <c r="F243" s="6">
        <v>1597.1</v>
      </c>
      <c r="G243" s="6">
        <f t="shared" si="30"/>
        <v>98.6473131562693</v>
      </c>
      <c r="H243" s="6">
        <v>3.46</v>
      </c>
      <c r="I243" s="10">
        <f t="shared" si="31"/>
        <v>79.1762013729977</v>
      </c>
      <c r="K243" s="12">
        <f t="shared" si="24"/>
        <v>0.00551181102362206</v>
      </c>
      <c r="L243" s="12">
        <f t="shared" si="25"/>
        <v>-0.0119205070509628</v>
      </c>
      <c r="M243" s="12">
        <f t="shared" si="26"/>
        <v>-0.000187805183423176</v>
      </c>
      <c r="N243" s="12">
        <f t="shared" si="27"/>
        <v>-0.00859598853868202</v>
      </c>
    </row>
    <row r="244" spans="1:14">
      <c r="A244" s="5">
        <v>41093</v>
      </c>
      <c r="B244" s="6">
        <v>1489.9</v>
      </c>
      <c r="C244" s="6">
        <f t="shared" si="28"/>
        <v>83.2090698388763</v>
      </c>
      <c r="D244" s="6">
        <v>599.1</v>
      </c>
      <c r="E244" s="6">
        <f t="shared" si="29"/>
        <v>72.2024706236818</v>
      </c>
      <c r="F244" s="6">
        <v>1617.35</v>
      </c>
      <c r="G244" s="6">
        <f t="shared" si="30"/>
        <v>99.8980852378011</v>
      </c>
      <c r="H244" s="6">
        <v>3.55</v>
      </c>
      <c r="I244" s="10">
        <f t="shared" si="31"/>
        <v>81.2356979405034</v>
      </c>
      <c r="K244" s="12">
        <f t="shared" si="24"/>
        <v>0.0234376073307781</v>
      </c>
      <c r="L244" s="12">
        <f t="shared" si="25"/>
        <v>0.0414602346805737</v>
      </c>
      <c r="M244" s="12">
        <f t="shared" si="26"/>
        <v>0.0126792311063803</v>
      </c>
      <c r="N244" s="12">
        <f t="shared" si="27"/>
        <v>0.0260115606936416</v>
      </c>
    </row>
    <row r="245" spans="1:14">
      <c r="A245" s="5">
        <v>41094</v>
      </c>
      <c r="B245" s="6">
        <v>1480</v>
      </c>
      <c r="C245" s="6">
        <f t="shared" si="28"/>
        <v>82.6561670994946</v>
      </c>
      <c r="D245" s="6">
        <v>595.45</v>
      </c>
      <c r="E245" s="6">
        <f t="shared" si="29"/>
        <v>71.7625790900874</v>
      </c>
      <c r="F245" s="6">
        <v>1615.63</v>
      </c>
      <c r="G245" s="6">
        <f t="shared" si="30"/>
        <v>99.7918468190241</v>
      </c>
      <c r="H245" s="6">
        <v>3.5</v>
      </c>
      <c r="I245" s="10">
        <f t="shared" si="31"/>
        <v>80.091533180778</v>
      </c>
      <c r="K245" s="12">
        <f t="shared" si="24"/>
        <v>-0.0066447412578026</v>
      </c>
      <c r="L245" s="12">
        <f t="shared" si="25"/>
        <v>-0.00609247204139539</v>
      </c>
      <c r="M245" s="12">
        <f t="shared" si="26"/>
        <v>-0.0010634680186724</v>
      </c>
      <c r="N245" s="12">
        <f t="shared" si="27"/>
        <v>-0.0140845070422535</v>
      </c>
    </row>
    <row r="246" spans="1:14">
      <c r="A246" s="5">
        <v>41095</v>
      </c>
      <c r="B246" s="6">
        <v>1474.45</v>
      </c>
      <c r="C246" s="6">
        <f t="shared" si="28"/>
        <v>82.3462064728715</v>
      </c>
      <c r="D246" s="6">
        <v>586.5</v>
      </c>
      <c r="E246" s="6">
        <f t="shared" si="29"/>
        <v>70.6839409460681</v>
      </c>
      <c r="F246" s="6">
        <v>1604.68</v>
      </c>
      <c r="G246" s="6">
        <f t="shared" si="30"/>
        <v>99.1155033971587</v>
      </c>
      <c r="H246" s="6">
        <v>3.49</v>
      </c>
      <c r="I246" s="10">
        <f t="shared" si="31"/>
        <v>79.8627002288329</v>
      </c>
      <c r="K246" s="12">
        <f t="shared" si="24"/>
        <v>-0.00374999999999997</v>
      </c>
      <c r="L246" s="12">
        <f t="shared" si="25"/>
        <v>-0.0150306490889244</v>
      </c>
      <c r="M246" s="12">
        <f t="shared" si="26"/>
        <v>-0.00677754188768471</v>
      </c>
      <c r="N246" s="12">
        <f t="shared" si="27"/>
        <v>-0.0028571428571428</v>
      </c>
    </row>
    <row r="247" spans="1:14">
      <c r="A247" s="5">
        <v>41096</v>
      </c>
      <c r="B247" s="6">
        <v>1444.5</v>
      </c>
      <c r="C247" s="6">
        <f t="shared" si="28"/>
        <v>80.6735360643378</v>
      </c>
      <c r="D247" s="6">
        <v>576.45</v>
      </c>
      <c r="E247" s="6">
        <f t="shared" si="29"/>
        <v>69.4727327508286</v>
      </c>
      <c r="F247" s="6">
        <v>1583.75</v>
      </c>
      <c r="G247" s="6">
        <f t="shared" si="30"/>
        <v>97.8227300802965</v>
      </c>
      <c r="H247" s="6">
        <v>3.42</v>
      </c>
      <c r="I247" s="10">
        <f t="shared" si="31"/>
        <v>78.2608695652174</v>
      </c>
      <c r="K247" s="12">
        <f t="shared" si="24"/>
        <v>-0.0203126589575774</v>
      </c>
      <c r="L247" s="12">
        <f t="shared" si="25"/>
        <v>-0.0171355498721227</v>
      </c>
      <c r="M247" s="12">
        <f t="shared" si="26"/>
        <v>-0.0130430989356134</v>
      </c>
      <c r="N247" s="12">
        <f t="shared" si="27"/>
        <v>-0.020057306590258</v>
      </c>
    </row>
    <row r="248" spans="1:14">
      <c r="A248" s="5">
        <v>41099</v>
      </c>
      <c r="B248" s="6">
        <v>1444.25</v>
      </c>
      <c r="C248" s="6">
        <f t="shared" si="28"/>
        <v>80.6595738739493</v>
      </c>
      <c r="D248" s="6">
        <v>583.03</v>
      </c>
      <c r="E248" s="6">
        <f t="shared" si="29"/>
        <v>70.2657426935824</v>
      </c>
      <c r="F248" s="6">
        <v>1587.68</v>
      </c>
      <c r="G248" s="6">
        <f t="shared" si="30"/>
        <v>98.0654725138975</v>
      </c>
      <c r="H248" s="6">
        <v>3.43</v>
      </c>
      <c r="I248" s="10">
        <f t="shared" si="31"/>
        <v>78.4897025171625</v>
      </c>
      <c r="K248" s="12">
        <f t="shared" si="24"/>
        <v>-0.00017307026652821</v>
      </c>
      <c r="L248" s="12">
        <f t="shared" si="25"/>
        <v>0.0114146933819064</v>
      </c>
      <c r="M248" s="12">
        <f t="shared" si="26"/>
        <v>0.00248145224940809</v>
      </c>
      <c r="N248" s="12">
        <f t="shared" si="27"/>
        <v>0.0029239766081872</v>
      </c>
    </row>
    <row r="249" spans="1:14">
      <c r="A249" s="5">
        <v>41100</v>
      </c>
      <c r="B249" s="6">
        <v>1423.98</v>
      </c>
      <c r="C249" s="6">
        <f t="shared" si="28"/>
        <v>79.5275194772556</v>
      </c>
      <c r="D249" s="6">
        <v>575.5</v>
      </c>
      <c r="E249" s="6">
        <f t="shared" si="29"/>
        <v>69.3582404338656</v>
      </c>
      <c r="F249" s="6">
        <v>1567.28</v>
      </c>
      <c r="G249" s="6">
        <f t="shared" si="30"/>
        <v>96.8054354539839</v>
      </c>
      <c r="H249" s="6">
        <v>3.4</v>
      </c>
      <c r="I249" s="10">
        <f t="shared" si="31"/>
        <v>77.8032036613272</v>
      </c>
      <c r="K249" s="12">
        <f t="shared" si="24"/>
        <v>-0.0140349662454561</v>
      </c>
      <c r="L249" s="12">
        <f t="shared" si="25"/>
        <v>-0.0129152873780079</v>
      </c>
      <c r="M249" s="12">
        <f t="shared" si="26"/>
        <v>-0.0128489368134637</v>
      </c>
      <c r="N249" s="12">
        <f t="shared" si="27"/>
        <v>-0.00874635568513127</v>
      </c>
    </row>
    <row r="250" spans="1:14">
      <c r="A250" s="5">
        <v>41101</v>
      </c>
      <c r="B250" s="6">
        <v>1427.6</v>
      </c>
      <c r="C250" s="6">
        <f t="shared" si="28"/>
        <v>79.72969199408</v>
      </c>
      <c r="D250" s="6">
        <v>583.5</v>
      </c>
      <c r="E250" s="6">
        <f t="shared" si="29"/>
        <v>70.322386260922</v>
      </c>
      <c r="F250" s="6">
        <v>1576.4</v>
      </c>
      <c r="G250" s="6">
        <f t="shared" si="30"/>
        <v>97.3687461395923</v>
      </c>
      <c r="H250" s="6">
        <v>3.42</v>
      </c>
      <c r="I250" s="10">
        <f t="shared" si="31"/>
        <v>78.2608695652174</v>
      </c>
      <c r="K250" s="12">
        <f t="shared" si="24"/>
        <v>0.00254217053610296</v>
      </c>
      <c r="L250" s="12">
        <f t="shared" si="25"/>
        <v>0.0139009556907037</v>
      </c>
      <c r="M250" s="12">
        <f t="shared" si="26"/>
        <v>0.00581899851972852</v>
      </c>
      <c r="N250" s="12">
        <f t="shared" si="27"/>
        <v>0.00588235294117648</v>
      </c>
    </row>
    <row r="251" spans="1:14">
      <c r="A251" s="5">
        <v>41102</v>
      </c>
      <c r="B251" s="6">
        <v>1416.85</v>
      </c>
      <c r="C251" s="6">
        <f t="shared" si="28"/>
        <v>79.1293178073776</v>
      </c>
      <c r="D251" s="6">
        <v>578.5</v>
      </c>
      <c r="E251" s="6">
        <f t="shared" si="29"/>
        <v>69.7197951190117</v>
      </c>
      <c r="F251" s="6">
        <v>1571.95</v>
      </c>
      <c r="G251" s="6">
        <f t="shared" si="30"/>
        <v>97.0938851142681</v>
      </c>
      <c r="H251" s="6">
        <v>3.44</v>
      </c>
      <c r="I251" s="10">
        <f t="shared" si="31"/>
        <v>78.7185354691076</v>
      </c>
      <c r="K251" s="12">
        <f t="shared" si="24"/>
        <v>-0.00753012048192771</v>
      </c>
      <c r="L251" s="12">
        <f t="shared" si="25"/>
        <v>-0.00856898029134533</v>
      </c>
      <c r="M251" s="12">
        <f t="shared" si="26"/>
        <v>-0.00282288759198176</v>
      </c>
      <c r="N251" s="12">
        <f t="shared" si="27"/>
        <v>0.00584795321637427</v>
      </c>
    </row>
    <row r="252" spans="1:14">
      <c r="A252" s="5">
        <v>41103</v>
      </c>
      <c r="B252" s="6">
        <v>1430.5</v>
      </c>
      <c r="C252" s="6">
        <f t="shared" si="28"/>
        <v>79.8916534025858</v>
      </c>
      <c r="D252" s="6">
        <v>585.4</v>
      </c>
      <c r="E252" s="6">
        <f t="shared" si="29"/>
        <v>70.5513708948478</v>
      </c>
      <c r="F252" s="6">
        <v>1589.68</v>
      </c>
      <c r="G252" s="6">
        <f t="shared" si="30"/>
        <v>98.189005558987</v>
      </c>
      <c r="H252" s="6">
        <v>3.5</v>
      </c>
      <c r="I252" s="10">
        <f t="shared" si="31"/>
        <v>80.091533180778</v>
      </c>
      <c r="K252" s="12">
        <f t="shared" si="24"/>
        <v>0.00963404735857719</v>
      </c>
      <c r="L252" s="12">
        <f t="shared" si="25"/>
        <v>0.0119273984442523</v>
      </c>
      <c r="M252" s="12">
        <f t="shared" si="26"/>
        <v>0.0112789847005312</v>
      </c>
      <c r="N252" s="12">
        <f t="shared" si="27"/>
        <v>0.0174418604651163</v>
      </c>
    </row>
    <row r="253" spans="1:14">
      <c r="A253" s="5">
        <v>41106</v>
      </c>
      <c r="B253" s="6">
        <v>1417.7</v>
      </c>
      <c r="C253" s="6">
        <f t="shared" si="28"/>
        <v>79.1767892546983</v>
      </c>
      <c r="D253" s="6">
        <v>577.25</v>
      </c>
      <c r="E253" s="6">
        <f t="shared" si="29"/>
        <v>69.5691473335342</v>
      </c>
      <c r="F253" s="6">
        <v>1589.38</v>
      </c>
      <c r="G253" s="6">
        <f t="shared" si="30"/>
        <v>98.1704756022236</v>
      </c>
      <c r="H253" s="6">
        <v>3.49</v>
      </c>
      <c r="I253" s="10">
        <f t="shared" si="31"/>
        <v>79.8627002288329</v>
      </c>
      <c r="K253" s="12">
        <f t="shared" si="24"/>
        <v>-0.00894792030758473</v>
      </c>
      <c r="L253" s="12">
        <f t="shared" si="25"/>
        <v>-0.0139221045439016</v>
      </c>
      <c r="M253" s="12">
        <f t="shared" si="26"/>
        <v>-0.000188717226108371</v>
      </c>
      <c r="N253" s="12">
        <f t="shared" si="27"/>
        <v>-0.0028571428571428</v>
      </c>
    </row>
    <row r="254" spans="1:14">
      <c r="A254" s="5">
        <v>41107</v>
      </c>
      <c r="B254" s="6">
        <v>1417</v>
      </c>
      <c r="C254" s="6">
        <f t="shared" si="28"/>
        <v>79.1376951216107</v>
      </c>
      <c r="D254" s="6">
        <v>583</v>
      </c>
      <c r="E254" s="6">
        <f t="shared" si="29"/>
        <v>70.2621271467309</v>
      </c>
      <c r="F254" s="6">
        <v>1583.4</v>
      </c>
      <c r="G254" s="6">
        <f t="shared" si="30"/>
        <v>97.8011117974058</v>
      </c>
      <c r="H254" s="6">
        <v>3.44</v>
      </c>
      <c r="I254" s="10">
        <f t="shared" si="31"/>
        <v>78.7185354691076</v>
      </c>
      <c r="K254" s="12">
        <f t="shared" si="24"/>
        <v>-0.000493757494533431</v>
      </c>
      <c r="L254" s="12">
        <f t="shared" si="25"/>
        <v>0.00996102208748376</v>
      </c>
      <c r="M254" s="12">
        <f t="shared" si="26"/>
        <v>-0.00376247341730739</v>
      </c>
      <c r="N254" s="12">
        <f t="shared" si="27"/>
        <v>-0.01432664756447</v>
      </c>
    </row>
    <row r="255" spans="1:14">
      <c r="A255" s="5">
        <v>41108</v>
      </c>
      <c r="B255" s="6">
        <v>1405.6</v>
      </c>
      <c r="C255" s="6">
        <f t="shared" si="28"/>
        <v>78.5010192398984</v>
      </c>
      <c r="D255" s="6">
        <v>575.04</v>
      </c>
      <c r="E255" s="6">
        <f t="shared" si="29"/>
        <v>69.3028020488099</v>
      </c>
      <c r="F255" s="6">
        <v>1573.52</v>
      </c>
      <c r="G255" s="6">
        <f t="shared" si="30"/>
        <v>97.1908585546634</v>
      </c>
      <c r="H255" s="6">
        <v>3.46</v>
      </c>
      <c r="I255" s="10">
        <f t="shared" si="31"/>
        <v>79.1762013729977</v>
      </c>
      <c r="K255" s="12">
        <f t="shared" si="24"/>
        <v>-0.00804516584333105</v>
      </c>
      <c r="L255" s="12">
        <f t="shared" si="25"/>
        <v>-0.0136535162950258</v>
      </c>
      <c r="M255" s="12">
        <f t="shared" si="26"/>
        <v>-0.0062397372742201</v>
      </c>
      <c r="N255" s="12">
        <f t="shared" si="27"/>
        <v>0.0058139534883721</v>
      </c>
    </row>
    <row r="256" spans="1:14">
      <c r="A256" s="5">
        <v>41109</v>
      </c>
      <c r="B256" s="6">
        <v>1419</v>
      </c>
      <c r="C256" s="6">
        <f t="shared" si="28"/>
        <v>79.2493926447181</v>
      </c>
      <c r="D256" s="6">
        <v>583.7</v>
      </c>
      <c r="E256" s="6">
        <f t="shared" si="29"/>
        <v>70.3464899065984</v>
      </c>
      <c r="F256" s="6">
        <v>1581.43</v>
      </c>
      <c r="G256" s="6">
        <f t="shared" si="30"/>
        <v>97.6794317479926</v>
      </c>
      <c r="H256" s="6">
        <v>3.51</v>
      </c>
      <c r="I256" s="10">
        <f t="shared" si="31"/>
        <v>80.3203661327231</v>
      </c>
      <c r="K256" s="12">
        <f t="shared" si="24"/>
        <v>0.00953329538986916</v>
      </c>
      <c r="L256" s="12">
        <f t="shared" si="25"/>
        <v>0.0150598219254314</v>
      </c>
      <c r="M256" s="12">
        <f t="shared" si="26"/>
        <v>0.00502694595556465</v>
      </c>
      <c r="N256" s="12">
        <f t="shared" si="27"/>
        <v>0.0144508670520231</v>
      </c>
    </row>
    <row r="257" spans="1:14">
      <c r="A257" s="5">
        <v>41110</v>
      </c>
      <c r="B257" s="6">
        <v>1414</v>
      </c>
      <c r="C257" s="6">
        <f t="shared" si="28"/>
        <v>78.9701488369495</v>
      </c>
      <c r="D257" s="6">
        <v>576</v>
      </c>
      <c r="E257" s="6">
        <f t="shared" si="29"/>
        <v>69.4184995480566</v>
      </c>
      <c r="F257" s="6">
        <v>1584.5</v>
      </c>
      <c r="G257" s="6">
        <f t="shared" si="30"/>
        <v>97.8690549722051</v>
      </c>
      <c r="H257" s="6">
        <v>3.42</v>
      </c>
      <c r="I257" s="10">
        <f t="shared" si="31"/>
        <v>78.2608695652174</v>
      </c>
      <c r="K257" s="12">
        <f t="shared" si="24"/>
        <v>-0.00352360817477097</v>
      </c>
      <c r="L257" s="12">
        <f t="shared" si="25"/>
        <v>-0.0131917080692137</v>
      </c>
      <c r="M257" s="12">
        <f t="shared" si="26"/>
        <v>0.00194128099251939</v>
      </c>
      <c r="N257" s="12">
        <f t="shared" si="27"/>
        <v>-0.0256410256410256</v>
      </c>
    </row>
    <row r="258" spans="1:14">
      <c r="A258" s="5">
        <v>41113</v>
      </c>
      <c r="B258" s="6">
        <v>1399.7</v>
      </c>
      <c r="C258" s="6">
        <f t="shared" si="28"/>
        <v>78.1715115467315</v>
      </c>
      <c r="D258" s="6">
        <v>571</v>
      </c>
      <c r="E258" s="6">
        <f t="shared" si="29"/>
        <v>68.8159084061464</v>
      </c>
      <c r="F258" s="6">
        <v>1576.95</v>
      </c>
      <c r="G258" s="6">
        <f t="shared" si="30"/>
        <v>97.402717726992</v>
      </c>
      <c r="H258" s="6">
        <v>3.36</v>
      </c>
      <c r="I258" s="10">
        <f t="shared" si="31"/>
        <v>76.8878718535469</v>
      </c>
      <c r="K258" s="12">
        <f t="shared" si="24"/>
        <v>-0.0101131541725601</v>
      </c>
      <c r="L258" s="12">
        <f t="shared" si="25"/>
        <v>-0.00868055555555556</v>
      </c>
      <c r="M258" s="12">
        <f t="shared" si="26"/>
        <v>-0.00476491006626693</v>
      </c>
      <c r="N258" s="12">
        <f t="shared" si="27"/>
        <v>-0.0175438596491228</v>
      </c>
    </row>
    <row r="259" spans="1:14">
      <c r="A259" s="5">
        <v>41114</v>
      </c>
      <c r="B259" s="6">
        <v>1384.58</v>
      </c>
      <c r="C259" s="6">
        <f t="shared" si="28"/>
        <v>77.3270782720393</v>
      </c>
      <c r="D259" s="6">
        <v>563.75</v>
      </c>
      <c r="E259" s="6">
        <f t="shared" si="29"/>
        <v>67.9421512503766</v>
      </c>
      <c r="F259" s="6">
        <v>1580.95</v>
      </c>
      <c r="G259" s="6">
        <f t="shared" si="30"/>
        <v>97.6497838171711</v>
      </c>
      <c r="H259" s="6">
        <v>3.36</v>
      </c>
      <c r="I259" s="10">
        <f t="shared" si="31"/>
        <v>76.8878718535469</v>
      </c>
      <c r="K259" s="12">
        <f t="shared" ref="K259:K318" si="32">(B259-B258)/B258</f>
        <v>-0.010802314781739</v>
      </c>
      <c r="L259" s="12">
        <f t="shared" ref="L259:L318" si="33">(D259-D258)/D258</f>
        <v>-0.0126970227670753</v>
      </c>
      <c r="M259" s="12">
        <f t="shared" ref="M259:M318" si="34">(F259-F258)/F258</f>
        <v>0.00253654205903802</v>
      </c>
      <c r="N259" s="12">
        <f t="shared" ref="N259:N318" si="35">(H259-H258)/H258</f>
        <v>0</v>
      </c>
    </row>
    <row r="260" spans="1:14">
      <c r="A260" s="5">
        <v>41115</v>
      </c>
      <c r="B260" s="6">
        <v>1399.25</v>
      </c>
      <c r="C260" s="6">
        <f t="shared" si="28"/>
        <v>78.1463796040323</v>
      </c>
      <c r="D260" s="6">
        <v>566.25</v>
      </c>
      <c r="E260" s="6">
        <f t="shared" si="29"/>
        <v>68.2434468213317</v>
      </c>
      <c r="F260" s="6">
        <v>1604.45</v>
      </c>
      <c r="G260" s="6">
        <f t="shared" si="30"/>
        <v>99.1012970969734</v>
      </c>
      <c r="H260" s="6">
        <v>3.37</v>
      </c>
      <c r="I260" s="10">
        <f t="shared" si="31"/>
        <v>77.116704805492</v>
      </c>
      <c r="K260" s="12">
        <f t="shared" si="32"/>
        <v>0.0105952707680308</v>
      </c>
      <c r="L260" s="12">
        <f t="shared" si="33"/>
        <v>0.00443458980044346</v>
      </c>
      <c r="M260" s="12">
        <f t="shared" si="34"/>
        <v>0.0148644802175907</v>
      </c>
      <c r="N260" s="12">
        <f t="shared" si="35"/>
        <v>0.00297619047619054</v>
      </c>
    </row>
    <row r="261" spans="1:14">
      <c r="A261" s="5">
        <v>41116</v>
      </c>
      <c r="B261" s="6">
        <v>1405.15</v>
      </c>
      <c r="C261" s="6">
        <f t="shared" ref="C261:C318" si="36">B261/1790.55*100</f>
        <v>78.4758872971992</v>
      </c>
      <c r="D261" s="6">
        <v>568.25</v>
      </c>
      <c r="E261" s="6">
        <f t="shared" ref="E261:E318" si="37">D261/829.75*100</f>
        <v>68.4844832780958</v>
      </c>
      <c r="F261" s="6">
        <v>1615.77</v>
      </c>
      <c r="G261" s="6">
        <f t="shared" ref="G261:G318" si="38">F261/1619*100</f>
        <v>99.8004941321804</v>
      </c>
      <c r="H261" s="6">
        <v>3.39</v>
      </c>
      <c r="I261" s="10">
        <f t="shared" ref="I261:I318" si="39">H261/4.37*100</f>
        <v>77.5743707093822</v>
      </c>
      <c r="K261" s="12">
        <f t="shared" si="32"/>
        <v>0.00421654457745227</v>
      </c>
      <c r="L261" s="12">
        <f t="shared" si="33"/>
        <v>0.00353200883002208</v>
      </c>
      <c r="M261" s="12">
        <f t="shared" si="34"/>
        <v>0.00705537723207326</v>
      </c>
      <c r="N261" s="12">
        <f t="shared" si="35"/>
        <v>0.00593471810089021</v>
      </c>
    </row>
    <row r="262" spans="1:14">
      <c r="A262" s="5">
        <v>41117</v>
      </c>
      <c r="B262" s="6">
        <v>1410.7</v>
      </c>
      <c r="C262" s="6">
        <f t="shared" si="36"/>
        <v>78.7858479238223</v>
      </c>
      <c r="D262" s="6">
        <v>578.75</v>
      </c>
      <c r="E262" s="6">
        <f t="shared" si="37"/>
        <v>69.7499246761073</v>
      </c>
      <c r="F262" s="6">
        <v>1622.9</v>
      </c>
      <c r="G262" s="6">
        <f t="shared" si="38"/>
        <v>100.240889437925</v>
      </c>
      <c r="H262" s="6">
        <v>3.43</v>
      </c>
      <c r="I262" s="10">
        <f t="shared" si="39"/>
        <v>78.4897025171625</v>
      </c>
      <c r="K262" s="12">
        <f t="shared" si="32"/>
        <v>0.0039497562537807</v>
      </c>
      <c r="L262" s="12">
        <f t="shared" si="33"/>
        <v>0.0184777826660801</v>
      </c>
      <c r="M262" s="12">
        <f t="shared" si="34"/>
        <v>0.00441275676612396</v>
      </c>
      <c r="N262" s="12">
        <f t="shared" si="35"/>
        <v>0.0117994100294985</v>
      </c>
    </row>
    <row r="263" spans="1:14">
      <c r="A263" s="5">
        <v>41120</v>
      </c>
      <c r="B263" s="6">
        <v>1416.8</v>
      </c>
      <c r="C263" s="6">
        <f t="shared" si="36"/>
        <v>79.1265253692999</v>
      </c>
      <c r="D263" s="6">
        <v>588.38</v>
      </c>
      <c r="E263" s="6">
        <f t="shared" si="37"/>
        <v>70.9105152154263</v>
      </c>
      <c r="F263" s="6">
        <v>1621.97</v>
      </c>
      <c r="G263" s="6">
        <f t="shared" si="38"/>
        <v>100.183446571958</v>
      </c>
      <c r="H263" s="6">
        <v>3.42</v>
      </c>
      <c r="I263" s="10">
        <f t="shared" si="39"/>
        <v>78.2608695652174</v>
      </c>
      <c r="K263" s="12">
        <f t="shared" si="32"/>
        <v>0.00432409442120926</v>
      </c>
      <c r="L263" s="12">
        <f t="shared" si="33"/>
        <v>0.0166393088552916</v>
      </c>
      <c r="M263" s="12">
        <f t="shared" si="34"/>
        <v>-0.000573048246965348</v>
      </c>
      <c r="N263" s="12">
        <f t="shared" si="35"/>
        <v>-0.0029154518950438</v>
      </c>
    </row>
    <row r="264" spans="1:14">
      <c r="A264" s="5">
        <v>41121</v>
      </c>
      <c r="B264" s="6">
        <v>1415.3</v>
      </c>
      <c r="C264" s="6">
        <f t="shared" si="36"/>
        <v>79.0427522269694</v>
      </c>
      <c r="D264" s="6">
        <v>589.25</v>
      </c>
      <c r="E264" s="6">
        <f t="shared" si="37"/>
        <v>71.0153660741187</v>
      </c>
      <c r="F264" s="6">
        <v>1614.3</v>
      </c>
      <c r="G264" s="6">
        <f t="shared" si="38"/>
        <v>99.7096973440395</v>
      </c>
      <c r="H264" s="6">
        <v>3.43</v>
      </c>
      <c r="I264" s="10">
        <f t="shared" si="39"/>
        <v>78.4897025171625</v>
      </c>
      <c r="K264" s="12">
        <f t="shared" si="32"/>
        <v>-0.00105872388481084</v>
      </c>
      <c r="L264" s="12">
        <f t="shared" si="33"/>
        <v>0.00147863625548116</v>
      </c>
      <c r="M264" s="12">
        <f t="shared" si="34"/>
        <v>-0.00472881742572308</v>
      </c>
      <c r="N264" s="12">
        <f t="shared" si="35"/>
        <v>0.0029239766081872</v>
      </c>
    </row>
    <row r="265" spans="1:14">
      <c r="A265" s="5">
        <v>41122</v>
      </c>
      <c r="B265" s="6">
        <v>1398.4</v>
      </c>
      <c r="C265" s="6">
        <f t="shared" si="36"/>
        <v>78.0989081567116</v>
      </c>
      <c r="D265" s="6">
        <v>582.81</v>
      </c>
      <c r="E265" s="6">
        <f t="shared" si="37"/>
        <v>70.2392286833384</v>
      </c>
      <c r="F265" s="6">
        <v>1599.48</v>
      </c>
      <c r="G265" s="6">
        <f t="shared" si="38"/>
        <v>98.7943174799259</v>
      </c>
      <c r="H265" s="6">
        <v>3.36</v>
      </c>
      <c r="I265" s="10">
        <f t="shared" si="39"/>
        <v>76.8878718535469</v>
      </c>
      <c r="K265" s="12">
        <f t="shared" si="32"/>
        <v>-0.0119409312513247</v>
      </c>
      <c r="L265" s="12">
        <f t="shared" si="33"/>
        <v>-0.0109291472210438</v>
      </c>
      <c r="M265" s="12">
        <f t="shared" si="34"/>
        <v>-0.00918044973053332</v>
      </c>
      <c r="N265" s="12">
        <f t="shared" si="35"/>
        <v>-0.0204081632653062</v>
      </c>
    </row>
    <row r="266" spans="1:14">
      <c r="A266" s="5">
        <v>41123</v>
      </c>
      <c r="B266" s="6">
        <v>1388</v>
      </c>
      <c r="C266" s="6">
        <f t="shared" si="36"/>
        <v>77.518081036553</v>
      </c>
      <c r="D266" s="6">
        <v>570.64</v>
      </c>
      <c r="E266" s="6">
        <f t="shared" si="37"/>
        <v>68.7725218439289</v>
      </c>
      <c r="F266" s="6">
        <v>1588.63</v>
      </c>
      <c r="G266" s="6">
        <f t="shared" si="38"/>
        <v>98.124150710315</v>
      </c>
      <c r="H266" s="6">
        <v>3.32</v>
      </c>
      <c r="I266" s="10">
        <f t="shared" si="39"/>
        <v>75.9725400457666</v>
      </c>
      <c r="K266" s="12">
        <f t="shared" si="32"/>
        <v>-0.00743707093821517</v>
      </c>
      <c r="L266" s="12">
        <f t="shared" si="33"/>
        <v>-0.0208815909129904</v>
      </c>
      <c r="M266" s="12">
        <f t="shared" si="34"/>
        <v>-0.00678345462275234</v>
      </c>
      <c r="N266" s="12">
        <f t="shared" si="35"/>
        <v>-0.0119047619047619</v>
      </c>
    </row>
    <row r="267" spans="1:14">
      <c r="A267" s="5">
        <v>41124</v>
      </c>
      <c r="B267" s="6">
        <v>1406</v>
      </c>
      <c r="C267" s="6">
        <f t="shared" si="36"/>
        <v>78.5233587445198</v>
      </c>
      <c r="D267" s="6">
        <v>579.25</v>
      </c>
      <c r="E267" s="6">
        <f t="shared" si="37"/>
        <v>69.8101837902983</v>
      </c>
      <c r="F267" s="6">
        <v>1603.48</v>
      </c>
      <c r="G267" s="6">
        <f t="shared" si="38"/>
        <v>99.041383570105</v>
      </c>
      <c r="H267" s="6">
        <v>3.38</v>
      </c>
      <c r="I267" s="10">
        <f t="shared" si="39"/>
        <v>77.3455377574371</v>
      </c>
      <c r="K267" s="12">
        <f t="shared" si="32"/>
        <v>0.0129682997118156</v>
      </c>
      <c r="L267" s="12">
        <f t="shared" si="33"/>
        <v>0.0150883218842002</v>
      </c>
      <c r="M267" s="12">
        <f t="shared" si="34"/>
        <v>0.00934767692917791</v>
      </c>
      <c r="N267" s="12">
        <f t="shared" si="35"/>
        <v>0.0180722891566265</v>
      </c>
    </row>
    <row r="268" spans="1:14">
      <c r="A268" s="5">
        <v>41127</v>
      </c>
      <c r="B268" s="6">
        <v>1398.78</v>
      </c>
      <c r="C268" s="6">
        <f t="shared" si="36"/>
        <v>78.120130686102</v>
      </c>
      <c r="D268" s="6">
        <v>579.2</v>
      </c>
      <c r="E268" s="6">
        <f t="shared" si="37"/>
        <v>69.8041578788792</v>
      </c>
      <c r="F268" s="6">
        <v>1610.5</v>
      </c>
      <c r="G268" s="6">
        <f t="shared" si="38"/>
        <v>99.4749845583694</v>
      </c>
      <c r="H268" s="6">
        <v>3.4</v>
      </c>
      <c r="I268" s="10">
        <f t="shared" si="39"/>
        <v>77.8032036613272</v>
      </c>
      <c r="K268" s="12">
        <f t="shared" si="32"/>
        <v>-0.00513513513513515</v>
      </c>
      <c r="L268" s="12">
        <f t="shared" si="33"/>
        <v>-8.6318515321458e-5</v>
      </c>
      <c r="M268" s="12">
        <f t="shared" si="34"/>
        <v>0.00437797789807168</v>
      </c>
      <c r="N268" s="12">
        <f t="shared" si="35"/>
        <v>0.00591715976331361</v>
      </c>
    </row>
    <row r="269" spans="1:14">
      <c r="A269" s="5">
        <v>41128</v>
      </c>
      <c r="B269" s="6">
        <v>1408.57</v>
      </c>
      <c r="C269" s="6">
        <f t="shared" si="36"/>
        <v>78.6668900617129</v>
      </c>
      <c r="D269" s="6">
        <v>586.1</v>
      </c>
      <c r="E269" s="6">
        <f t="shared" si="37"/>
        <v>70.6357336547153</v>
      </c>
      <c r="F269" s="6">
        <v>1612.2</v>
      </c>
      <c r="G269" s="6">
        <f t="shared" si="38"/>
        <v>99.5799876466955</v>
      </c>
      <c r="H269" s="6">
        <v>3.44</v>
      </c>
      <c r="I269" s="10">
        <f t="shared" si="39"/>
        <v>78.7185354691076</v>
      </c>
      <c r="K269" s="12">
        <f t="shared" si="32"/>
        <v>0.00699895623328898</v>
      </c>
      <c r="L269" s="12">
        <f t="shared" si="33"/>
        <v>0.0119129834254143</v>
      </c>
      <c r="M269" s="12">
        <f t="shared" si="34"/>
        <v>0.00105557280347721</v>
      </c>
      <c r="N269" s="12">
        <f t="shared" si="35"/>
        <v>0.011764705882353</v>
      </c>
    </row>
    <row r="270" spans="1:14">
      <c r="A270" s="5">
        <v>41129</v>
      </c>
      <c r="B270" s="6">
        <v>1408.43</v>
      </c>
      <c r="C270" s="6">
        <f t="shared" si="36"/>
        <v>78.6590712350954</v>
      </c>
      <c r="D270" s="6">
        <v>586.11</v>
      </c>
      <c r="E270" s="6">
        <f t="shared" si="37"/>
        <v>70.6369388369991</v>
      </c>
      <c r="F270" s="6">
        <v>1612.13</v>
      </c>
      <c r="G270" s="6">
        <f t="shared" si="38"/>
        <v>99.5756639901174</v>
      </c>
      <c r="H270" s="6">
        <v>3.42</v>
      </c>
      <c r="I270" s="10">
        <f t="shared" si="39"/>
        <v>78.2608695652174</v>
      </c>
      <c r="K270" s="12">
        <f t="shared" si="32"/>
        <v>-9.93915815329538e-5</v>
      </c>
      <c r="L270" s="12">
        <f t="shared" si="33"/>
        <v>1.70619348233935e-5</v>
      </c>
      <c r="M270" s="12">
        <f t="shared" si="34"/>
        <v>-4.34189306537255e-5</v>
      </c>
      <c r="N270" s="12">
        <f t="shared" si="35"/>
        <v>-0.0058139534883721</v>
      </c>
    </row>
    <row r="271" spans="1:14">
      <c r="A271" s="5">
        <v>41130</v>
      </c>
      <c r="B271" s="6">
        <v>1412</v>
      </c>
      <c r="C271" s="6">
        <f t="shared" si="36"/>
        <v>78.8584513138421</v>
      </c>
      <c r="D271" s="6">
        <v>584.9</v>
      </c>
      <c r="E271" s="6">
        <f t="shared" si="37"/>
        <v>70.4911117806568</v>
      </c>
      <c r="F271" s="6">
        <v>1617.25</v>
      </c>
      <c r="G271" s="6">
        <f t="shared" si="38"/>
        <v>99.8919085855466</v>
      </c>
      <c r="H271" s="6">
        <v>3.42</v>
      </c>
      <c r="I271" s="10">
        <f t="shared" si="39"/>
        <v>78.2608695652174</v>
      </c>
      <c r="K271" s="12">
        <f t="shared" si="32"/>
        <v>0.00253473726063769</v>
      </c>
      <c r="L271" s="12">
        <f t="shared" si="33"/>
        <v>-0.00206445888996952</v>
      </c>
      <c r="M271" s="12">
        <f t="shared" si="34"/>
        <v>0.0031759225372643</v>
      </c>
      <c r="N271" s="12">
        <f t="shared" si="35"/>
        <v>0</v>
      </c>
    </row>
    <row r="272" spans="1:14">
      <c r="A272" s="5">
        <v>41131</v>
      </c>
      <c r="B272" s="6">
        <v>1400.3</v>
      </c>
      <c r="C272" s="6">
        <f t="shared" si="36"/>
        <v>78.2050208036637</v>
      </c>
      <c r="D272" s="6">
        <v>581.93</v>
      </c>
      <c r="E272" s="6">
        <f t="shared" si="37"/>
        <v>70.1331726423622</v>
      </c>
      <c r="F272" s="6">
        <v>1620.2</v>
      </c>
      <c r="G272" s="6">
        <f t="shared" si="38"/>
        <v>100.074119827054</v>
      </c>
      <c r="H272" s="6">
        <v>3.39</v>
      </c>
      <c r="I272" s="10">
        <f t="shared" si="39"/>
        <v>77.5743707093822</v>
      </c>
      <c r="K272" s="12">
        <f t="shared" si="32"/>
        <v>-0.00828611898017</v>
      </c>
      <c r="L272" s="12">
        <f t="shared" si="33"/>
        <v>-0.00507779107539755</v>
      </c>
      <c r="M272" s="12">
        <f t="shared" si="34"/>
        <v>0.0018240840933684</v>
      </c>
      <c r="N272" s="12">
        <f t="shared" si="35"/>
        <v>-0.00877192982456135</v>
      </c>
    </row>
    <row r="273" spans="1:14">
      <c r="A273" s="5">
        <v>41134</v>
      </c>
      <c r="B273" s="6">
        <v>1386.68</v>
      </c>
      <c r="C273" s="6">
        <f t="shared" si="36"/>
        <v>77.4443606713021</v>
      </c>
      <c r="D273" s="6">
        <v>574.03</v>
      </c>
      <c r="E273" s="6">
        <f t="shared" si="37"/>
        <v>69.181078638144</v>
      </c>
      <c r="F273" s="6">
        <v>1609.75</v>
      </c>
      <c r="G273" s="6">
        <f t="shared" si="38"/>
        <v>99.4286596664608</v>
      </c>
      <c r="H273" s="6">
        <v>3.35</v>
      </c>
      <c r="I273" s="10">
        <f t="shared" si="39"/>
        <v>76.6590389016018</v>
      </c>
      <c r="K273" s="12">
        <f t="shared" si="32"/>
        <v>-0.00972648718131821</v>
      </c>
      <c r="L273" s="12">
        <f t="shared" si="33"/>
        <v>-0.0135755159555273</v>
      </c>
      <c r="M273" s="12">
        <f t="shared" si="34"/>
        <v>-0.00644982100975191</v>
      </c>
      <c r="N273" s="12">
        <f t="shared" si="35"/>
        <v>-0.0117994100294985</v>
      </c>
    </row>
    <row r="274" spans="1:14">
      <c r="A274" s="5">
        <v>41135</v>
      </c>
      <c r="B274" s="6">
        <v>1396.05</v>
      </c>
      <c r="C274" s="6">
        <f t="shared" si="36"/>
        <v>77.9676635670604</v>
      </c>
      <c r="D274" s="6">
        <v>578</v>
      </c>
      <c r="E274" s="6">
        <f t="shared" si="37"/>
        <v>69.6595360048207</v>
      </c>
      <c r="F274" s="6">
        <v>1599.05</v>
      </c>
      <c r="G274" s="6">
        <f t="shared" si="38"/>
        <v>98.7677578752316</v>
      </c>
      <c r="H274" s="6">
        <v>3.36</v>
      </c>
      <c r="I274" s="10">
        <f t="shared" si="39"/>
        <v>76.8878718535469</v>
      </c>
      <c r="K274" s="12">
        <f t="shared" si="32"/>
        <v>0.00675714656589833</v>
      </c>
      <c r="L274" s="12">
        <f t="shared" si="33"/>
        <v>0.00691601484242989</v>
      </c>
      <c r="M274" s="12">
        <f t="shared" si="34"/>
        <v>-0.00664699487498062</v>
      </c>
      <c r="N274" s="12">
        <f t="shared" si="35"/>
        <v>0.00298507462686561</v>
      </c>
    </row>
    <row r="275" spans="1:14">
      <c r="A275" s="5">
        <v>41136</v>
      </c>
      <c r="B275" s="6">
        <v>1394.45</v>
      </c>
      <c r="C275" s="6">
        <f t="shared" si="36"/>
        <v>77.8783055485745</v>
      </c>
      <c r="D275" s="6">
        <v>576</v>
      </c>
      <c r="E275" s="6">
        <f t="shared" si="37"/>
        <v>69.4184995480566</v>
      </c>
      <c r="F275" s="6">
        <v>1603.1</v>
      </c>
      <c r="G275" s="6">
        <f t="shared" si="38"/>
        <v>99.017912291538</v>
      </c>
      <c r="H275" s="6">
        <v>3.35</v>
      </c>
      <c r="I275" s="10">
        <f t="shared" si="39"/>
        <v>76.6590389016018</v>
      </c>
      <c r="K275" s="12">
        <f t="shared" si="32"/>
        <v>-0.00114609075606168</v>
      </c>
      <c r="L275" s="12">
        <f t="shared" si="33"/>
        <v>-0.00346020761245675</v>
      </c>
      <c r="M275" s="12">
        <f t="shared" si="34"/>
        <v>0.00253275382258213</v>
      </c>
      <c r="N275" s="12">
        <f t="shared" si="35"/>
        <v>-0.00297619047619041</v>
      </c>
    </row>
    <row r="276" spans="1:14">
      <c r="A276" s="5">
        <v>41137</v>
      </c>
      <c r="B276" s="6">
        <v>1441.78</v>
      </c>
      <c r="C276" s="6">
        <f t="shared" si="36"/>
        <v>80.5216274329117</v>
      </c>
      <c r="D276" s="6">
        <v>583.65</v>
      </c>
      <c r="E276" s="6">
        <f t="shared" si="37"/>
        <v>70.3404639951793</v>
      </c>
      <c r="F276" s="6">
        <v>1615.1</v>
      </c>
      <c r="G276" s="6">
        <f t="shared" si="38"/>
        <v>99.7591105620753</v>
      </c>
      <c r="H276" s="6">
        <v>3.38</v>
      </c>
      <c r="I276" s="10">
        <f t="shared" si="39"/>
        <v>77.3455377574371</v>
      </c>
      <c r="K276" s="12">
        <f t="shared" si="32"/>
        <v>0.0339416974434364</v>
      </c>
      <c r="L276" s="12">
        <f t="shared" si="33"/>
        <v>0.01328125</v>
      </c>
      <c r="M276" s="12">
        <f t="shared" si="34"/>
        <v>0.00748549684985341</v>
      </c>
      <c r="N276" s="12">
        <f t="shared" si="35"/>
        <v>0.00895522388059696</v>
      </c>
    </row>
    <row r="277" spans="1:14">
      <c r="A277" s="5">
        <v>41138</v>
      </c>
      <c r="B277" s="6">
        <v>1474.25</v>
      </c>
      <c r="C277" s="6">
        <f t="shared" si="36"/>
        <v>82.3350367205607</v>
      </c>
      <c r="D277" s="6">
        <v>608.25</v>
      </c>
      <c r="E277" s="6">
        <f t="shared" si="37"/>
        <v>73.3052124133775</v>
      </c>
      <c r="F277" s="6">
        <v>1616.05</v>
      </c>
      <c r="G277" s="6">
        <f t="shared" si="38"/>
        <v>99.8177887584929</v>
      </c>
      <c r="H277" s="6">
        <v>3.42</v>
      </c>
      <c r="I277" s="10">
        <f t="shared" si="39"/>
        <v>78.2608695652174</v>
      </c>
      <c r="K277" s="12">
        <f t="shared" si="32"/>
        <v>0.0225207729334573</v>
      </c>
      <c r="L277" s="12">
        <f t="shared" si="33"/>
        <v>0.0421485479311231</v>
      </c>
      <c r="M277" s="12">
        <f t="shared" si="34"/>
        <v>0.000588198873134819</v>
      </c>
      <c r="N277" s="12">
        <f t="shared" si="35"/>
        <v>0.0118343195266272</v>
      </c>
    </row>
    <row r="278" spans="1:14">
      <c r="A278" s="5">
        <v>41141</v>
      </c>
      <c r="B278" s="6">
        <v>1492.15</v>
      </c>
      <c r="C278" s="6">
        <f t="shared" si="36"/>
        <v>83.3347295523722</v>
      </c>
      <c r="D278" s="6">
        <v>607.88</v>
      </c>
      <c r="E278" s="6">
        <f t="shared" si="37"/>
        <v>73.2606206688762</v>
      </c>
      <c r="F278" s="6">
        <v>1620.5</v>
      </c>
      <c r="G278" s="6">
        <f t="shared" si="38"/>
        <v>100.092649783817</v>
      </c>
      <c r="H278" s="6">
        <v>3.38</v>
      </c>
      <c r="I278" s="10">
        <f t="shared" si="39"/>
        <v>77.3455377574371</v>
      </c>
      <c r="K278" s="12">
        <f t="shared" si="32"/>
        <v>0.0121417670001696</v>
      </c>
      <c r="L278" s="12">
        <f t="shared" si="33"/>
        <v>-0.000608302507192774</v>
      </c>
      <c r="M278" s="12">
        <f t="shared" si="34"/>
        <v>0.00275362767241115</v>
      </c>
      <c r="N278" s="12">
        <f t="shared" si="35"/>
        <v>-0.0116959064327485</v>
      </c>
    </row>
    <row r="279" spans="1:14">
      <c r="A279" s="5">
        <v>41142</v>
      </c>
      <c r="B279" s="6">
        <v>1508.97</v>
      </c>
      <c r="C279" s="6">
        <f t="shared" si="36"/>
        <v>84.2741057217056</v>
      </c>
      <c r="D279" s="6">
        <v>624.25</v>
      </c>
      <c r="E279" s="6">
        <f t="shared" si="37"/>
        <v>75.2335040674902</v>
      </c>
      <c r="F279" s="6">
        <v>1637.8</v>
      </c>
      <c r="G279" s="6">
        <f t="shared" si="38"/>
        <v>101.161210623842</v>
      </c>
      <c r="H279" s="6">
        <v>3.45</v>
      </c>
      <c r="I279" s="10">
        <f t="shared" si="39"/>
        <v>78.9473684210526</v>
      </c>
      <c r="K279" s="12">
        <f t="shared" si="32"/>
        <v>0.0112723251683812</v>
      </c>
      <c r="L279" s="12">
        <f t="shared" si="33"/>
        <v>0.0269296571691781</v>
      </c>
      <c r="M279" s="12">
        <f t="shared" si="34"/>
        <v>0.0106757173711817</v>
      </c>
      <c r="N279" s="12">
        <f t="shared" si="35"/>
        <v>0.0207100591715977</v>
      </c>
    </row>
    <row r="280" spans="1:14">
      <c r="A280" s="5">
        <v>41143</v>
      </c>
      <c r="B280" s="6">
        <v>1536</v>
      </c>
      <c r="C280" s="6">
        <f t="shared" si="36"/>
        <v>85.7836977465025</v>
      </c>
      <c r="D280" s="6">
        <v>631.75</v>
      </c>
      <c r="E280" s="6">
        <f t="shared" si="37"/>
        <v>76.1373907803555</v>
      </c>
      <c r="F280" s="6">
        <v>1654.65</v>
      </c>
      <c r="G280" s="6">
        <f t="shared" si="38"/>
        <v>102.201976528721</v>
      </c>
      <c r="H280" s="6">
        <v>3.45</v>
      </c>
      <c r="I280" s="10">
        <f t="shared" si="39"/>
        <v>78.9473684210526</v>
      </c>
      <c r="K280" s="12">
        <f t="shared" si="32"/>
        <v>0.0179128809717887</v>
      </c>
      <c r="L280" s="12">
        <f t="shared" si="33"/>
        <v>0.0120144173007609</v>
      </c>
      <c r="M280" s="12">
        <f t="shared" si="34"/>
        <v>0.0102881914763708</v>
      </c>
      <c r="N280" s="12">
        <f t="shared" si="35"/>
        <v>0</v>
      </c>
    </row>
    <row r="281" spans="1:14">
      <c r="A281" s="5">
        <v>41144</v>
      </c>
      <c r="B281" s="6">
        <v>1541.95</v>
      </c>
      <c r="C281" s="6">
        <f t="shared" si="36"/>
        <v>86.1159978777471</v>
      </c>
      <c r="D281" s="6">
        <v>654.75</v>
      </c>
      <c r="E281" s="6">
        <f t="shared" si="37"/>
        <v>78.9093100331425</v>
      </c>
      <c r="F281" s="6">
        <v>1670.6</v>
      </c>
      <c r="G281" s="6">
        <f t="shared" si="38"/>
        <v>103.187152563311</v>
      </c>
      <c r="H281" s="6">
        <v>3.48</v>
      </c>
      <c r="I281" s="10">
        <f t="shared" si="39"/>
        <v>79.6338672768879</v>
      </c>
      <c r="K281" s="12">
        <f t="shared" si="32"/>
        <v>0.0038736979166667</v>
      </c>
      <c r="L281" s="12">
        <f t="shared" si="33"/>
        <v>0.036406806489909</v>
      </c>
      <c r="M281" s="12">
        <f t="shared" si="34"/>
        <v>0.00963950080077347</v>
      </c>
      <c r="N281" s="12">
        <f t="shared" si="35"/>
        <v>0.00869565217391299</v>
      </c>
    </row>
    <row r="282" spans="1:14">
      <c r="A282" s="5">
        <v>41145</v>
      </c>
      <c r="B282" s="6">
        <v>1549.45</v>
      </c>
      <c r="C282" s="6">
        <f t="shared" si="36"/>
        <v>86.5348635893999</v>
      </c>
      <c r="D282" s="6">
        <v>652.55</v>
      </c>
      <c r="E282" s="6">
        <f t="shared" si="37"/>
        <v>78.644169930702</v>
      </c>
      <c r="F282" s="6">
        <v>1670.55</v>
      </c>
      <c r="G282" s="6">
        <f t="shared" si="38"/>
        <v>103.184064237183</v>
      </c>
      <c r="H282" s="6">
        <v>3.46</v>
      </c>
      <c r="I282" s="10">
        <f t="shared" si="39"/>
        <v>79.1762013729977</v>
      </c>
      <c r="K282" s="12">
        <f t="shared" si="32"/>
        <v>0.00486397094588022</v>
      </c>
      <c r="L282" s="12">
        <f t="shared" si="33"/>
        <v>-0.00336006109201992</v>
      </c>
      <c r="M282" s="12">
        <f t="shared" si="34"/>
        <v>-2.99293666945735e-5</v>
      </c>
      <c r="N282" s="12">
        <f t="shared" si="35"/>
        <v>-0.00574712643678161</v>
      </c>
    </row>
    <row r="283" spans="1:14">
      <c r="A283" s="5">
        <v>41148</v>
      </c>
      <c r="B283" s="6">
        <v>1543.98</v>
      </c>
      <c r="C283" s="6">
        <f t="shared" si="36"/>
        <v>86.2293708637011</v>
      </c>
      <c r="D283" s="6">
        <v>650.5</v>
      </c>
      <c r="E283" s="6">
        <f t="shared" si="37"/>
        <v>78.3971075625188</v>
      </c>
      <c r="F283" s="6">
        <v>1664.1</v>
      </c>
      <c r="G283" s="6">
        <f t="shared" si="38"/>
        <v>102.78567016677</v>
      </c>
      <c r="H283" s="6">
        <v>3.46</v>
      </c>
      <c r="I283" s="10">
        <f t="shared" si="39"/>
        <v>79.1762013729977</v>
      </c>
      <c r="K283" s="12">
        <f t="shared" si="32"/>
        <v>-0.00353028493981737</v>
      </c>
      <c r="L283" s="12">
        <f t="shared" si="33"/>
        <v>-0.0031415217224733</v>
      </c>
      <c r="M283" s="12">
        <f t="shared" si="34"/>
        <v>-0.00386100386100389</v>
      </c>
      <c r="N283" s="12">
        <f t="shared" si="35"/>
        <v>0</v>
      </c>
    </row>
    <row r="284" spans="1:14">
      <c r="A284" s="5">
        <v>41149</v>
      </c>
      <c r="B284" s="6">
        <v>1518</v>
      </c>
      <c r="C284" s="6">
        <f t="shared" si="36"/>
        <v>84.7784200385357</v>
      </c>
      <c r="D284" s="6">
        <v>639.1</v>
      </c>
      <c r="E284" s="6">
        <f t="shared" si="37"/>
        <v>77.0231997589635</v>
      </c>
      <c r="F284" s="6">
        <v>1666.9</v>
      </c>
      <c r="G284" s="6">
        <f t="shared" si="38"/>
        <v>102.958616429895</v>
      </c>
      <c r="H284" s="6">
        <v>3.44</v>
      </c>
      <c r="I284" s="10">
        <f t="shared" si="39"/>
        <v>78.7185354691076</v>
      </c>
      <c r="K284" s="12">
        <f t="shared" si="32"/>
        <v>-0.0168266428321611</v>
      </c>
      <c r="L284" s="12">
        <f t="shared" si="33"/>
        <v>-0.0175249807840123</v>
      </c>
      <c r="M284" s="12">
        <f t="shared" si="34"/>
        <v>0.00168259119043338</v>
      </c>
      <c r="N284" s="12">
        <f t="shared" si="35"/>
        <v>-0.00578034682080925</v>
      </c>
    </row>
    <row r="285" spans="1:14">
      <c r="A285" s="5">
        <v>41150</v>
      </c>
      <c r="B285" s="6">
        <v>1516.55</v>
      </c>
      <c r="C285" s="6">
        <f t="shared" si="36"/>
        <v>84.6974393342828</v>
      </c>
      <c r="D285" s="6">
        <v>631.75</v>
      </c>
      <c r="E285" s="6">
        <f t="shared" si="37"/>
        <v>76.1373907803555</v>
      </c>
      <c r="F285" s="6">
        <v>1656.5</v>
      </c>
      <c r="G285" s="6">
        <f t="shared" si="38"/>
        <v>102.316244595429</v>
      </c>
      <c r="H285" s="6">
        <v>3.43</v>
      </c>
      <c r="I285" s="10">
        <f t="shared" si="39"/>
        <v>78.4897025171625</v>
      </c>
      <c r="K285" s="12">
        <f t="shared" si="32"/>
        <v>-0.000955204216073811</v>
      </c>
      <c r="L285" s="12">
        <f t="shared" si="33"/>
        <v>-0.011500547645126</v>
      </c>
      <c r="M285" s="12">
        <f t="shared" si="34"/>
        <v>-0.00623912652228693</v>
      </c>
      <c r="N285" s="12">
        <f t="shared" si="35"/>
        <v>-0.00290697674418598</v>
      </c>
    </row>
    <row r="286" spans="1:14">
      <c r="A286" s="5">
        <v>41151</v>
      </c>
      <c r="B286" s="6">
        <v>1507.65</v>
      </c>
      <c r="C286" s="6">
        <f t="shared" si="36"/>
        <v>84.2003853564547</v>
      </c>
      <c r="D286" s="6">
        <v>618.5</v>
      </c>
      <c r="E286" s="6">
        <f t="shared" si="37"/>
        <v>74.5405242542935</v>
      </c>
      <c r="F286" s="6">
        <v>1655.6</v>
      </c>
      <c r="G286" s="6">
        <f t="shared" si="38"/>
        <v>102.260654725139</v>
      </c>
      <c r="H286" s="6">
        <v>3.43</v>
      </c>
      <c r="I286" s="10">
        <f t="shared" si="39"/>
        <v>78.4897025171625</v>
      </c>
      <c r="K286" s="12">
        <f t="shared" si="32"/>
        <v>-0.00586858329761621</v>
      </c>
      <c r="L286" s="12">
        <f t="shared" si="33"/>
        <v>-0.0209734863474476</v>
      </c>
      <c r="M286" s="12">
        <f t="shared" si="34"/>
        <v>-0.000543314216722059</v>
      </c>
      <c r="N286" s="12">
        <f t="shared" si="35"/>
        <v>0</v>
      </c>
    </row>
    <row r="287" spans="1:14">
      <c r="A287" s="5">
        <v>41152</v>
      </c>
      <c r="B287" s="6">
        <v>1540</v>
      </c>
      <c r="C287" s="6">
        <f t="shared" si="36"/>
        <v>86.0070927927173</v>
      </c>
      <c r="D287" s="6">
        <v>629.75</v>
      </c>
      <c r="E287" s="6">
        <f t="shared" si="37"/>
        <v>75.8963543235914</v>
      </c>
      <c r="F287" s="6">
        <v>1692.01</v>
      </c>
      <c r="G287" s="6">
        <f t="shared" si="38"/>
        <v>104.509573810994</v>
      </c>
      <c r="H287" s="6">
        <v>3.45</v>
      </c>
      <c r="I287" s="10">
        <f t="shared" si="39"/>
        <v>78.9473684210526</v>
      </c>
      <c r="K287" s="12">
        <f t="shared" si="32"/>
        <v>0.021457234769343</v>
      </c>
      <c r="L287" s="12">
        <f t="shared" si="33"/>
        <v>0.0181891673403395</v>
      </c>
      <c r="M287" s="12">
        <f t="shared" si="34"/>
        <v>0.0219920270596763</v>
      </c>
      <c r="N287" s="12">
        <f t="shared" si="35"/>
        <v>0.00583090379008747</v>
      </c>
    </row>
    <row r="288" spans="1:14">
      <c r="A288" s="5">
        <v>41155</v>
      </c>
      <c r="B288" s="6">
        <v>1551.55</v>
      </c>
      <c r="C288" s="6">
        <f t="shared" si="36"/>
        <v>86.6521459886627</v>
      </c>
      <c r="D288" s="6">
        <v>631.38</v>
      </c>
      <c r="E288" s="6">
        <f t="shared" si="37"/>
        <v>76.0927990358542</v>
      </c>
      <c r="F288" s="6">
        <v>1692.5</v>
      </c>
      <c r="G288" s="6">
        <f t="shared" si="38"/>
        <v>104.539839407041</v>
      </c>
      <c r="H288" s="6">
        <v>3.48</v>
      </c>
      <c r="I288" s="10">
        <f t="shared" si="39"/>
        <v>79.6338672768879</v>
      </c>
      <c r="K288" s="12">
        <f t="shared" si="32"/>
        <v>0.00749999999999997</v>
      </c>
      <c r="L288" s="12">
        <f t="shared" si="33"/>
        <v>0.00258832870186581</v>
      </c>
      <c r="M288" s="12">
        <f t="shared" si="34"/>
        <v>0.000289596397184419</v>
      </c>
      <c r="N288" s="12">
        <f t="shared" si="35"/>
        <v>0.00869565217391299</v>
      </c>
    </row>
    <row r="289" spans="1:14">
      <c r="A289" s="5">
        <v>41156</v>
      </c>
      <c r="B289" s="6">
        <v>1569.45</v>
      </c>
      <c r="C289" s="6">
        <f t="shared" si="36"/>
        <v>87.6518388204742</v>
      </c>
      <c r="D289" s="6">
        <v>640.75</v>
      </c>
      <c r="E289" s="6">
        <f t="shared" si="37"/>
        <v>77.2220548357939</v>
      </c>
      <c r="F289" s="6">
        <v>1695.75</v>
      </c>
      <c r="G289" s="6">
        <f t="shared" si="38"/>
        <v>104.740580605312</v>
      </c>
      <c r="H289" s="6">
        <v>3.46</v>
      </c>
      <c r="I289" s="10">
        <f t="shared" si="39"/>
        <v>79.1762013729977</v>
      </c>
      <c r="K289" s="12">
        <f t="shared" si="32"/>
        <v>0.0115368502465277</v>
      </c>
      <c r="L289" s="12">
        <f t="shared" si="33"/>
        <v>0.0148405080933828</v>
      </c>
      <c r="M289" s="12">
        <f t="shared" si="34"/>
        <v>0.00192023633677991</v>
      </c>
      <c r="N289" s="12">
        <f t="shared" si="35"/>
        <v>-0.00574712643678161</v>
      </c>
    </row>
    <row r="290" spans="1:14">
      <c r="A290" s="5">
        <v>41157</v>
      </c>
      <c r="B290" s="6">
        <v>1571.35</v>
      </c>
      <c r="C290" s="6">
        <f t="shared" si="36"/>
        <v>87.7579514674262</v>
      </c>
      <c r="D290" s="6">
        <v>644.78</v>
      </c>
      <c r="E290" s="6">
        <f t="shared" si="37"/>
        <v>77.7077432961735</v>
      </c>
      <c r="F290" s="6">
        <v>1693</v>
      </c>
      <c r="G290" s="6">
        <f t="shared" si="38"/>
        <v>104.570722668314</v>
      </c>
      <c r="H290" s="6">
        <v>3.51</v>
      </c>
      <c r="I290" s="10">
        <f t="shared" si="39"/>
        <v>80.3203661327231</v>
      </c>
      <c r="K290" s="12">
        <f t="shared" si="32"/>
        <v>0.00121061518366298</v>
      </c>
      <c r="L290" s="12">
        <f t="shared" si="33"/>
        <v>0.00628950448692934</v>
      </c>
      <c r="M290" s="12">
        <f t="shared" si="34"/>
        <v>-0.00162170131210379</v>
      </c>
      <c r="N290" s="12">
        <f t="shared" si="35"/>
        <v>0.0144508670520231</v>
      </c>
    </row>
    <row r="291" spans="1:14">
      <c r="A291" s="5">
        <v>41158</v>
      </c>
      <c r="B291" s="6">
        <v>1583.1</v>
      </c>
      <c r="C291" s="6">
        <f t="shared" si="36"/>
        <v>88.4141744156823</v>
      </c>
      <c r="D291" s="6">
        <v>646.1</v>
      </c>
      <c r="E291" s="6">
        <f t="shared" si="37"/>
        <v>77.8668273576378</v>
      </c>
      <c r="F291" s="6">
        <v>1700.28</v>
      </c>
      <c r="G291" s="6">
        <f t="shared" si="38"/>
        <v>105.02038295244</v>
      </c>
      <c r="H291" s="6">
        <v>3.49</v>
      </c>
      <c r="I291" s="10">
        <f t="shared" si="39"/>
        <v>79.8627002288329</v>
      </c>
      <c r="K291" s="12">
        <f t="shared" si="32"/>
        <v>0.00747764660960321</v>
      </c>
      <c r="L291" s="12">
        <f t="shared" si="33"/>
        <v>0.0020472099010516</v>
      </c>
      <c r="M291" s="12">
        <f t="shared" si="34"/>
        <v>0.00430005906674541</v>
      </c>
      <c r="N291" s="12">
        <f t="shared" si="35"/>
        <v>-0.00569800569800558</v>
      </c>
    </row>
    <row r="292" spans="1:14">
      <c r="A292" s="5">
        <v>41159</v>
      </c>
      <c r="B292" s="6">
        <v>1591.35</v>
      </c>
      <c r="C292" s="6">
        <f t="shared" si="36"/>
        <v>88.8749266985005</v>
      </c>
      <c r="D292" s="6">
        <v>653.55</v>
      </c>
      <c r="E292" s="6">
        <f t="shared" si="37"/>
        <v>78.764688159084</v>
      </c>
      <c r="F292" s="6">
        <v>1735.65</v>
      </c>
      <c r="G292" s="6">
        <f t="shared" si="38"/>
        <v>107.205064854849</v>
      </c>
      <c r="H292" s="6">
        <v>3.61</v>
      </c>
      <c r="I292" s="10">
        <f t="shared" si="39"/>
        <v>82.6086956521739</v>
      </c>
      <c r="K292" s="12">
        <f t="shared" si="32"/>
        <v>0.00521129429600152</v>
      </c>
      <c r="L292" s="12">
        <f t="shared" si="33"/>
        <v>0.0115307227983283</v>
      </c>
      <c r="M292" s="12">
        <f t="shared" si="34"/>
        <v>0.0208024560660598</v>
      </c>
      <c r="N292" s="12">
        <f t="shared" si="35"/>
        <v>0.0343839541547277</v>
      </c>
    </row>
    <row r="293" spans="1:14">
      <c r="A293" s="5">
        <v>41162</v>
      </c>
      <c r="B293" s="6">
        <v>1592.95</v>
      </c>
      <c r="C293" s="6">
        <f t="shared" si="36"/>
        <v>88.9642847169864</v>
      </c>
      <c r="D293" s="6">
        <v>667.85</v>
      </c>
      <c r="E293" s="6">
        <f t="shared" si="37"/>
        <v>80.4880988249473</v>
      </c>
      <c r="F293" s="6">
        <v>1726.25</v>
      </c>
      <c r="G293" s="6">
        <f t="shared" si="38"/>
        <v>106.624459542928</v>
      </c>
      <c r="H293" s="6">
        <v>3.65</v>
      </c>
      <c r="I293" s="10">
        <f t="shared" si="39"/>
        <v>83.5240274599542</v>
      </c>
      <c r="K293" s="12">
        <f t="shared" si="32"/>
        <v>0.00100543563640942</v>
      </c>
      <c r="L293" s="12">
        <f t="shared" si="33"/>
        <v>0.0218804988141689</v>
      </c>
      <c r="M293" s="12">
        <f t="shared" si="34"/>
        <v>-0.00541583844669149</v>
      </c>
      <c r="N293" s="12">
        <f t="shared" si="35"/>
        <v>0.0110803324099723</v>
      </c>
    </row>
    <row r="294" spans="1:14">
      <c r="A294" s="5">
        <v>41163</v>
      </c>
      <c r="B294" s="6">
        <v>1605.25</v>
      </c>
      <c r="C294" s="6">
        <f t="shared" si="36"/>
        <v>89.6512244840971</v>
      </c>
      <c r="D294" s="6">
        <v>669.8</v>
      </c>
      <c r="E294" s="6">
        <f t="shared" si="37"/>
        <v>80.7231093702923</v>
      </c>
      <c r="F294" s="6">
        <v>1732.2</v>
      </c>
      <c r="G294" s="6">
        <f t="shared" si="38"/>
        <v>106.991970352069</v>
      </c>
      <c r="H294" s="6">
        <v>3.66</v>
      </c>
      <c r="I294" s="10">
        <f t="shared" si="39"/>
        <v>83.7528604118993</v>
      </c>
      <c r="K294" s="12">
        <f t="shared" si="32"/>
        <v>0.00772152296054487</v>
      </c>
      <c r="L294" s="12">
        <f t="shared" si="33"/>
        <v>0.00291981732424936</v>
      </c>
      <c r="M294" s="12">
        <f t="shared" si="34"/>
        <v>0.00344677769732081</v>
      </c>
      <c r="N294" s="12">
        <f t="shared" si="35"/>
        <v>0.00273972602739732</v>
      </c>
    </row>
    <row r="295" spans="1:14">
      <c r="A295" s="5">
        <v>41164</v>
      </c>
      <c r="B295" s="6">
        <v>1646.05</v>
      </c>
      <c r="C295" s="6">
        <f t="shared" si="36"/>
        <v>91.9298539554885</v>
      </c>
      <c r="D295" s="6">
        <v>677.2</v>
      </c>
      <c r="E295" s="6">
        <f t="shared" si="37"/>
        <v>81.6149442603194</v>
      </c>
      <c r="F295" s="6">
        <v>1730.8</v>
      </c>
      <c r="G295" s="6">
        <f t="shared" si="38"/>
        <v>106.905497220506</v>
      </c>
      <c r="H295" s="6">
        <v>3.67</v>
      </c>
      <c r="I295" s="10">
        <f t="shared" si="39"/>
        <v>83.9816933638444</v>
      </c>
      <c r="K295" s="12">
        <f t="shared" si="32"/>
        <v>0.0254166017754244</v>
      </c>
      <c r="L295" s="12">
        <f t="shared" si="33"/>
        <v>0.0110480740519559</v>
      </c>
      <c r="M295" s="12">
        <f t="shared" si="34"/>
        <v>-0.000808220759727567</v>
      </c>
      <c r="N295" s="12">
        <f t="shared" si="35"/>
        <v>0.00273224043715841</v>
      </c>
    </row>
    <row r="296" spans="1:14">
      <c r="A296" s="5">
        <v>41165</v>
      </c>
      <c r="B296" s="6">
        <v>1684.95</v>
      </c>
      <c r="C296" s="6">
        <f t="shared" si="36"/>
        <v>94.102370779928</v>
      </c>
      <c r="D296" s="6">
        <v>688</v>
      </c>
      <c r="E296" s="6">
        <f t="shared" si="37"/>
        <v>82.9165411268454</v>
      </c>
      <c r="F296" s="6">
        <v>1767.04</v>
      </c>
      <c r="G296" s="6">
        <f t="shared" si="38"/>
        <v>109.143915997529</v>
      </c>
      <c r="H296" s="6">
        <v>3.66</v>
      </c>
      <c r="I296" s="10">
        <f t="shared" si="39"/>
        <v>83.7528604118993</v>
      </c>
      <c r="K296" s="12">
        <f t="shared" si="32"/>
        <v>0.0236323319461742</v>
      </c>
      <c r="L296" s="12">
        <f t="shared" si="33"/>
        <v>0.0159480212640283</v>
      </c>
      <c r="M296" s="12">
        <f t="shared" si="34"/>
        <v>0.0209382944303212</v>
      </c>
      <c r="N296" s="12">
        <f t="shared" si="35"/>
        <v>-0.00272479564032692</v>
      </c>
    </row>
    <row r="297" spans="1:14">
      <c r="A297" s="5">
        <v>41166</v>
      </c>
      <c r="B297" s="6">
        <v>1709</v>
      </c>
      <c r="C297" s="6">
        <f t="shared" si="36"/>
        <v>95.4455334952947</v>
      </c>
      <c r="D297" s="6">
        <v>695.65</v>
      </c>
      <c r="E297" s="6">
        <f t="shared" si="37"/>
        <v>83.8385055739681</v>
      </c>
      <c r="F297" s="6">
        <v>1770.4</v>
      </c>
      <c r="G297" s="6">
        <f t="shared" si="38"/>
        <v>109.35145151328</v>
      </c>
      <c r="H297" s="6">
        <v>3.79</v>
      </c>
      <c r="I297" s="10">
        <f t="shared" si="39"/>
        <v>86.7276887871854</v>
      </c>
      <c r="K297" s="12">
        <f t="shared" si="32"/>
        <v>0.0142734205762782</v>
      </c>
      <c r="L297" s="12">
        <f t="shared" si="33"/>
        <v>0.0111191860465116</v>
      </c>
      <c r="M297" s="12">
        <f t="shared" si="34"/>
        <v>0.00190148496921412</v>
      </c>
      <c r="N297" s="12">
        <f t="shared" si="35"/>
        <v>0.0355191256830601</v>
      </c>
    </row>
    <row r="298" spans="1:14">
      <c r="A298" s="5">
        <v>41169</v>
      </c>
      <c r="B298" s="6">
        <v>1666.35</v>
      </c>
      <c r="C298" s="6">
        <f t="shared" si="36"/>
        <v>93.0635838150289</v>
      </c>
      <c r="D298" s="6">
        <v>679.98</v>
      </c>
      <c r="E298" s="6">
        <f t="shared" si="37"/>
        <v>81.9499849352215</v>
      </c>
      <c r="F298" s="6">
        <v>1761.45</v>
      </c>
      <c r="G298" s="6">
        <f t="shared" si="38"/>
        <v>108.798641136504</v>
      </c>
      <c r="H298" s="6">
        <v>3.76</v>
      </c>
      <c r="I298" s="10">
        <f t="shared" si="39"/>
        <v>86.0411899313501</v>
      </c>
      <c r="K298" s="12">
        <f t="shared" si="32"/>
        <v>-0.0249561146869515</v>
      </c>
      <c r="L298" s="12">
        <f t="shared" si="33"/>
        <v>-0.022525695392798</v>
      </c>
      <c r="M298" s="12">
        <f t="shared" si="34"/>
        <v>-0.00505535472209673</v>
      </c>
      <c r="N298" s="12">
        <f t="shared" si="35"/>
        <v>-0.00791556728232196</v>
      </c>
    </row>
    <row r="299" spans="1:14">
      <c r="A299" s="5">
        <v>41170</v>
      </c>
      <c r="B299" s="6">
        <v>1631.18</v>
      </c>
      <c r="C299" s="6">
        <f t="shared" si="36"/>
        <v>91.0993828711848</v>
      </c>
      <c r="D299" s="6">
        <v>666.63</v>
      </c>
      <c r="E299" s="6">
        <f t="shared" si="37"/>
        <v>80.3410665863212</v>
      </c>
      <c r="F299" s="6">
        <v>1772</v>
      </c>
      <c r="G299" s="6">
        <f t="shared" si="38"/>
        <v>109.450277949351</v>
      </c>
      <c r="H299" s="6">
        <v>3.77</v>
      </c>
      <c r="I299" s="10">
        <f t="shared" si="39"/>
        <v>86.2700228832952</v>
      </c>
      <c r="K299" s="12">
        <f t="shared" si="32"/>
        <v>-0.0211060101419269</v>
      </c>
      <c r="L299" s="12">
        <f t="shared" si="33"/>
        <v>-0.0196329303803053</v>
      </c>
      <c r="M299" s="12">
        <f t="shared" si="34"/>
        <v>0.00598938374634531</v>
      </c>
      <c r="N299" s="12">
        <f t="shared" si="35"/>
        <v>0.00265957446808517</v>
      </c>
    </row>
    <row r="300" spans="1:14">
      <c r="A300" s="5">
        <v>41171</v>
      </c>
      <c r="B300" s="6">
        <v>1639.3</v>
      </c>
      <c r="C300" s="6">
        <f t="shared" si="36"/>
        <v>91.552874815001</v>
      </c>
      <c r="D300" s="6">
        <v>671.5</v>
      </c>
      <c r="E300" s="6">
        <f t="shared" si="37"/>
        <v>80.9279903585417</v>
      </c>
      <c r="F300" s="6">
        <v>1770.4</v>
      </c>
      <c r="G300" s="6">
        <f t="shared" si="38"/>
        <v>109.35145151328</v>
      </c>
      <c r="H300" s="6">
        <v>3.78</v>
      </c>
      <c r="I300" s="10">
        <f t="shared" si="39"/>
        <v>86.4988558352403</v>
      </c>
      <c r="K300" s="12">
        <f t="shared" si="32"/>
        <v>0.00497799139273403</v>
      </c>
      <c r="L300" s="12">
        <f t="shared" si="33"/>
        <v>0.00730540179709885</v>
      </c>
      <c r="M300" s="12">
        <f t="shared" si="34"/>
        <v>-0.000902934537245998</v>
      </c>
      <c r="N300" s="12">
        <f t="shared" si="35"/>
        <v>0.00265251989389915</v>
      </c>
    </row>
    <row r="301" spans="1:14">
      <c r="A301" s="5">
        <v>41172</v>
      </c>
      <c r="B301" s="6">
        <v>1626.5</v>
      </c>
      <c r="C301" s="6">
        <f t="shared" si="36"/>
        <v>90.8380106671135</v>
      </c>
      <c r="D301" s="6">
        <v>662.5</v>
      </c>
      <c r="E301" s="6">
        <f t="shared" si="37"/>
        <v>79.8433263031033</v>
      </c>
      <c r="F301" s="6">
        <v>1768.6</v>
      </c>
      <c r="G301" s="6">
        <f t="shared" si="38"/>
        <v>109.240271772699</v>
      </c>
      <c r="H301" s="6">
        <v>3.75</v>
      </c>
      <c r="I301" s="10">
        <f t="shared" si="39"/>
        <v>85.812356979405</v>
      </c>
      <c r="K301" s="12">
        <f t="shared" si="32"/>
        <v>-0.00780821082169216</v>
      </c>
      <c r="L301" s="12">
        <f t="shared" si="33"/>
        <v>-0.0134028294862249</v>
      </c>
      <c r="M301" s="12">
        <f t="shared" si="34"/>
        <v>-0.00101671938544972</v>
      </c>
      <c r="N301" s="12">
        <f t="shared" si="35"/>
        <v>-0.00793650793650789</v>
      </c>
    </row>
    <row r="302" spans="1:14">
      <c r="A302" s="5">
        <v>41173</v>
      </c>
      <c r="B302" s="6">
        <v>1635.1</v>
      </c>
      <c r="C302" s="6">
        <f t="shared" si="36"/>
        <v>91.3183100164754</v>
      </c>
      <c r="D302" s="6">
        <v>671.35</v>
      </c>
      <c r="E302" s="6">
        <f t="shared" si="37"/>
        <v>80.9099126242844</v>
      </c>
      <c r="F302" s="6">
        <v>1773.1</v>
      </c>
      <c r="G302" s="6">
        <f t="shared" si="38"/>
        <v>109.518221124151</v>
      </c>
      <c r="H302" s="6">
        <v>3.75</v>
      </c>
      <c r="I302" s="10">
        <f t="shared" si="39"/>
        <v>85.812356979405</v>
      </c>
      <c r="K302" s="12">
        <f t="shared" si="32"/>
        <v>0.00528742699047028</v>
      </c>
      <c r="L302" s="12">
        <f t="shared" si="33"/>
        <v>0.0133584905660378</v>
      </c>
      <c r="M302" s="12">
        <f t="shared" si="34"/>
        <v>0.00254438538957367</v>
      </c>
      <c r="N302" s="12">
        <f t="shared" si="35"/>
        <v>0</v>
      </c>
    </row>
    <row r="303" spans="1:14">
      <c r="A303" s="5">
        <v>41176</v>
      </c>
      <c r="B303" s="6">
        <v>1621.5</v>
      </c>
      <c r="C303" s="6">
        <f t="shared" si="36"/>
        <v>90.5587668593449</v>
      </c>
      <c r="D303" s="6">
        <v>644.75</v>
      </c>
      <c r="E303" s="6">
        <f t="shared" si="37"/>
        <v>77.7041277493221</v>
      </c>
      <c r="F303" s="6">
        <v>1764.45</v>
      </c>
      <c r="G303" s="6">
        <f t="shared" si="38"/>
        <v>108.983940704138</v>
      </c>
      <c r="H303" s="6">
        <v>3.71</v>
      </c>
      <c r="I303" s="10">
        <f t="shared" si="39"/>
        <v>84.8970251716247</v>
      </c>
      <c r="K303" s="12">
        <f t="shared" si="32"/>
        <v>-0.0083175340957739</v>
      </c>
      <c r="L303" s="12">
        <f t="shared" si="33"/>
        <v>-0.0396216578535786</v>
      </c>
      <c r="M303" s="12">
        <f t="shared" si="34"/>
        <v>-0.0048784614516947</v>
      </c>
      <c r="N303" s="12">
        <f t="shared" si="35"/>
        <v>-0.0106666666666667</v>
      </c>
    </row>
    <row r="304" spans="1:14">
      <c r="A304" s="5">
        <v>41177</v>
      </c>
      <c r="B304" s="6">
        <v>1627.9</v>
      </c>
      <c r="C304" s="6">
        <f t="shared" si="36"/>
        <v>90.9161989332887</v>
      </c>
      <c r="D304" s="6">
        <v>638.1</v>
      </c>
      <c r="E304" s="6">
        <f t="shared" si="37"/>
        <v>76.9026815305815</v>
      </c>
      <c r="F304" s="6">
        <v>1760.65</v>
      </c>
      <c r="G304" s="6">
        <f t="shared" si="38"/>
        <v>108.749227918468</v>
      </c>
      <c r="H304" s="6">
        <v>3.75</v>
      </c>
      <c r="I304" s="10">
        <f t="shared" si="39"/>
        <v>85.812356979405</v>
      </c>
      <c r="K304" s="12">
        <f t="shared" si="32"/>
        <v>0.00394696268886839</v>
      </c>
      <c r="L304" s="12">
        <f t="shared" si="33"/>
        <v>-0.0103140752229546</v>
      </c>
      <c r="M304" s="12">
        <f t="shared" si="34"/>
        <v>-0.00215364561194704</v>
      </c>
      <c r="N304" s="12">
        <f t="shared" si="35"/>
        <v>0.0107816711590297</v>
      </c>
    </row>
    <row r="305" spans="1:14">
      <c r="A305" s="5">
        <v>41178</v>
      </c>
      <c r="B305" s="6">
        <v>1634.75</v>
      </c>
      <c r="C305" s="6">
        <f t="shared" si="36"/>
        <v>91.2987629499316</v>
      </c>
      <c r="D305" s="6">
        <v>629.3</v>
      </c>
      <c r="E305" s="6">
        <f t="shared" si="37"/>
        <v>75.8421211208195</v>
      </c>
      <c r="F305" s="6">
        <v>1752.75</v>
      </c>
      <c r="G305" s="6">
        <f t="shared" si="38"/>
        <v>108.261272390364</v>
      </c>
      <c r="H305" s="6">
        <v>3.68</v>
      </c>
      <c r="I305" s="10">
        <f t="shared" si="39"/>
        <v>84.2105263157895</v>
      </c>
      <c r="K305" s="12">
        <f t="shared" si="32"/>
        <v>0.00420787517660784</v>
      </c>
      <c r="L305" s="12">
        <f t="shared" si="33"/>
        <v>-0.013790941858643</v>
      </c>
      <c r="M305" s="12">
        <f t="shared" si="34"/>
        <v>-0.00448697924062141</v>
      </c>
      <c r="N305" s="12">
        <f t="shared" si="35"/>
        <v>-0.0186666666666666</v>
      </c>
    </row>
    <row r="306" spans="1:14">
      <c r="A306" s="5">
        <v>41179</v>
      </c>
      <c r="B306" s="6">
        <v>1649.3</v>
      </c>
      <c r="C306" s="6">
        <f t="shared" si="36"/>
        <v>92.1113624305381</v>
      </c>
      <c r="D306" s="6">
        <v>634.45</v>
      </c>
      <c r="E306" s="6">
        <f t="shared" si="37"/>
        <v>76.462789996987</v>
      </c>
      <c r="F306" s="6">
        <v>1777.25</v>
      </c>
      <c r="G306" s="6">
        <f t="shared" si="38"/>
        <v>109.774552192712</v>
      </c>
      <c r="H306" s="6">
        <v>3.71</v>
      </c>
      <c r="I306" s="10">
        <f t="shared" si="39"/>
        <v>84.8970251716247</v>
      </c>
      <c r="K306" s="12">
        <f t="shared" si="32"/>
        <v>0.00890044349288879</v>
      </c>
      <c r="L306" s="12">
        <f t="shared" si="33"/>
        <v>0.00818369617034815</v>
      </c>
      <c r="M306" s="12">
        <f t="shared" si="34"/>
        <v>0.0139780345171873</v>
      </c>
      <c r="N306" s="12">
        <f t="shared" si="35"/>
        <v>0.00815217391304342</v>
      </c>
    </row>
    <row r="307" spans="1:14">
      <c r="A307" s="5">
        <v>41180</v>
      </c>
      <c r="B307" s="6">
        <v>1662</v>
      </c>
      <c r="C307" s="6">
        <f t="shared" si="36"/>
        <v>92.8206417022703</v>
      </c>
      <c r="D307" s="6">
        <v>637.33</v>
      </c>
      <c r="E307" s="6">
        <f t="shared" si="37"/>
        <v>76.8098824947273</v>
      </c>
      <c r="F307" s="6">
        <v>1772.1</v>
      </c>
      <c r="G307" s="6">
        <f t="shared" si="38"/>
        <v>109.456454601606</v>
      </c>
      <c r="H307" s="6">
        <v>3.72</v>
      </c>
      <c r="I307" s="10">
        <f t="shared" si="39"/>
        <v>85.1258581235698</v>
      </c>
      <c r="K307" s="12">
        <f t="shared" si="32"/>
        <v>0.00770023646395443</v>
      </c>
      <c r="L307" s="12">
        <f t="shared" si="33"/>
        <v>0.00453936480416108</v>
      </c>
      <c r="M307" s="12">
        <f t="shared" si="34"/>
        <v>-0.00289773526515689</v>
      </c>
      <c r="N307" s="12">
        <f t="shared" si="35"/>
        <v>0.00269541778975747</v>
      </c>
    </row>
    <row r="308" spans="1:14">
      <c r="A308" s="5">
        <v>41183</v>
      </c>
      <c r="B308" s="6">
        <v>1679.2</v>
      </c>
      <c r="C308" s="6">
        <f t="shared" si="36"/>
        <v>93.7812404009941</v>
      </c>
      <c r="D308" s="6">
        <v>644.85</v>
      </c>
      <c r="E308" s="6">
        <f t="shared" si="37"/>
        <v>77.7161795721603</v>
      </c>
      <c r="F308" s="6">
        <v>1775.3</v>
      </c>
      <c r="G308" s="6">
        <f t="shared" si="38"/>
        <v>109.654107473749</v>
      </c>
      <c r="H308" s="6">
        <v>3.77</v>
      </c>
      <c r="I308" s="10">
        <f t="shared" si="39"/>
        <v>86.2700228832952</v>
      </c>
      <c r="K308" s="12">
        <f t="shared" si="32"/>
        <v>0.0103489771359808</v>
      </c>
      <c r="L308" s="12">
        <f t="shared" si="33"/>
        <v>0.0117992248913435</v>
      </c>
      <c r="M308" s="12">
        <f t="shared" si="34"/>
        <v>0.00180576716889569</v>
      </c>
      <c r="N308" s="12">
        <f t="shared" si="35"/>
        <v>0.0134408602150537</v>
      </c>
    </row>
    <row r="309" spans="1:14">
      <c r="A309" s="5">
        <v>41184</v>
      </c>
      <c r="B309" s="6">
        <v>1677.3</v>
      </c>
      <c r="C309" s="6">
        <f t="shared" si="36"/>
        <v>93.6751277540421</v>
      </c>
      <c r="D309" s="6">
        <v>652.45</v>
      </c>
      <c r="E309" s="6">
        <f t="shared" si="37"/>
        <v>78.6321181078638</v>
      </c>
      <c r="F309" s="6">
        <v>1774.7</v>
      </c>
      <c r="G309" s="6">
        <f t="shared" si="38"/>
        <v>109.617047560222</v>
      </c>
      <c r="H309" s="6">
        <v>3.78</v>
      </c>
      <c r="I309" s="10">
        <f t="shared" si="39"/>
        <v>86.4988558352403</v>
      </c>
      <c r="K309" s="12">
        <f t="shared" si="32"/>
        <v>-0.00113149118627923</v>
      </c>
      <c r="L309" s="12">
        <f t="shared" si="33"/>
        <v>0.0117856865937815</v>
      </c>
      <c r="M309" s="12">
        <f t="shared" si="34"/>
        <v>-0.00033797104714691</v>
      </c>
      <c r="N309" s="12">
        <f t="shared" si="35"/>
        <v>0.00265251989389915</v>
      </c>
    </row>
    <row r="310" spans="1:14">
      <c r="A310" s="5">
        <v>41185</v>
      </c>
      <c r="B310" s="6">
        <v>1687</v>
      </c>
      <c r="C310" s="6">
        <f t="shared" si="36"/>
        <v>94.2168607411131</v>
      </c>
      <c r="D310" s="6">
        <v>652.45</v>
      </c>
      <c r="E310" s="6">
        <f t="shared" si="37"/>
        <v>78.6321181078638</v>
      </c>
      <c r="F310" s="6">
        <v>1778</v>
      </c>
      <c r="G310" s="6">
        <f t="shared" si="38"/>
        <v>109.82087708462</v>
      </c>
      <c r="H310" s="6">
        <v>3.76</v>
      </c>
      <c r="I310" s="10">
        <f t="shared" si="39"/>
        <v>86.0411899313501</v>
      </c>
      <c r="K310" s="12">
        <f t="shared" si="32"/>
        <v>0.00578310379777025</v>
      </c>
      <c r="L310" s="12">
        <f t="shared" si="33"/>
        <v>0</v>
      </c>
      <c r="M310" s="12">
        <f t="shared" si="34"/>
        <v>0.00185946920606297</v>
      </c>
      <c r="N310" s="12">
        <f t="shared" si="35"/>
        <v>-0.0052910052910053</v>
      </c>
    </row>
    <row r="311" spans="1:14">
      <c r="A311" s="5">
        <v>41186</v>
      </c>
      <c r="B311" s="6">
        <v>1717.97</v>
      </c>
      <c r="C311" s="6">
        <f t="shared" si="36"/>
        <v>95.9464968864315</v>
      </c>
      <c r="D311" s="6">
        <v>673.5</v>
      </c>
      <c r="E311" s="6">
        <f t="shared" si="37"/>
        <v>81.1690268153058</v>
      </c>
      <c r="F311" s="6">
        <v>1790.4</v>
      </c>
      <c r="G311" s="6">
        <f t="shared" si="38"/>
        <v>110.586781964175</v>
      </c>
      <c r="H311" s="6">
        <v>3.76</v>
      </c>
      <c r="I311" s="10">
        <f t="shared" si="39"/>
        <v>86.0411899313501</v>
      </c>
      <c r="K311" s="12">
        <f t="shared" si="32"/>
        <v>0.0183580320094843</v>
      </c>
      <c r="L311" s="12">
        <f t="shared" si="33"/>
        <v>0.0322630086596673</v>
      </c>
      <c r="M311" s="12">
        <f t="shared" si="34"/>
        <v>0.0069741282339708</v>
      </c>
      <c r="N311" s="12">
        <f t="shared" si="35"/>
        <v>0</v>
      </c>
    </row>
    <row r="312" spans="1:14">
      <c r="A312" s="5">
        <v>41187</v>
      </c>
      <c r="B312" s="6">
        <v>1706.28</v>
      </c>
      <c r="C312" s="6">
        <f t="shared" si="36"/>
        <v>95.2936248638686</v>
      </c>
      <c r="D312" s="6">
        <v>660.48</v>
      </c>
      <c r="E312" s="6">
        <f t="shared" si="37"/>
        <v>79.5998794817716</v>
      </c>
      <c r="F312" s="6">
        <v>1780.6</v>
      </c>
      <c r="G312" s="6">
        <f t="shared" si="38"/>
        <v>109.981470043237</v>
      </c>
      <c r="H312" s="6">
        <v>3.76</v>
      </c>
      <c r="I312" s="10">
        <f t="shared" si="39"/>
        <v>86.0411899313501</v>
      </c>
      <c r="K312" s="12">
        <f t="shared" si="32"/>
        <v>-0.00680454257059207</v>
      </c>
      <c r="L312" s="12">
        <f t="shared" si="33"/>
        <v>-0.0193318485523385</v>
      </c>
      <c r="M312" s="12">
        <f t="shared" si="34"/>
        <v>-0.00547363717605015</v>
      </c>
      <c r="N312" s="12">
        <f t="shared" si="35"/>
        <v>0</v>
      </c>
    </row>
    <row r="313" spans="1:14">
      <c r="A313" s="5">
        <v>41190</v>
      </c>
      <c r="B313" s="6">
        <v>1694.45</v>
      </c>
      <c r="C313" s="6">
        <f t="shared" si="36"/>
        <v>94.6329340146882</v>
      </c>
      <c r="D313" s="6">
        <v>658.03</v>
      </c>
      <c r="E313" s="6">
        <f t="shared" si="37"/>
        <v>79.3046098222356</v>
      </c>
      <c r="F313" s="6">
        <v>1774.95</v>
      </c>
      <c r="G313" s="6">
        <f t="shared" si="38"/>
        <v>109.632489190859</v>
      </c>
      <c r="H313" s="6">
        <v>3.71</v>
      </c>
      <c r="I313" s="10">
        <f t="shared" si="39"/>
        <v>84.8970251716247</v>
      </c>
      <c r="K313" s="12">
        <f t="shared" si="32"/>
        <v>-0.00693321143071473</v>
      </c>
      <c r="L313" s="12">
        <f t="shared" si="33"/>
        <v>-0.00370942344961247</v>
      </c>
      <c r="M313" s="12">
        <f t="shared" si="34"/>
        <v>-0.00317308772323928</v>
      </c>
      <c r="N313" s="12">
        <f t="shared" si="35"/>
        <v>-0.0132978723404255</v>
      </c>
    </row>
    <row r="314" spans="1:14">
      <c r="A314" s="5">
        <v>41191</v>
      </c>
      <c r="B314" s="6">
        <v>1688.35</v>
      </c>
      <c r="C314" s="6">
        <f t="shared" si="36"/>
        <v>94.2922565692106</v>
      </c>
      <c r="D314" s="6">
        <v>656.7</v>
      </c>
      <c r="E314" s="6">
        <f t="shared" si="37"/>
        <v>79.1443205784875</v>
      </c>
      <c r="F314" s="6">
        <v>1764.3</v>
      </c>
      <c r="G314" s="6">
        <f t="shared" si="38"/>
        <v>108.974675725757</v>
      </c>
      <c r="H314" s="6">
        <v>3.69</v>
      </c>
      <c r="I314" s="10">
        <f t="shared" si="39"/>
        <v>84.4393592677345</v>
      </c>
      <c r="K314" s="12">
        <f t="shared" si="32"/>
        <v>-0.00359998819676009</v>
      </c>
      <c r="L314" s="12">
        <f t="shared" si="33"/>
        <v>-0.0020211844444781</v>
      </c>
      <c r="M314" s="12">
        <f t="shared" si="34"/>
        <v>-0.00600016901884565</v>
      </c>
      <c r="N314" s="12">
        <f t="shared" si="35"/>
        <v>-0.00539083557951483</v>
      </c>
    </row>
    <row r="315" spans="1:14">
      <c r="A315" s="5">
        <v>41192</v>
      </c>
      <c r="B315" s="6">
        <v>1673.95</v>
      </c>
      <c r="C315" s="6">
        <f t="shared" si="36"/>
        <v>93.4880344028371</v>
      </c>
      <c r="D315" s="6">
        <v>649.35</v>
      </c>
      <c r="E315" s="6">
        <f t="shared" si="37"/>
        <v>78.2585115998795</v>
      </c>
      <c r="F315" s="6">
        <v>1762.35</v>
      </c>
      <c r="G315" s="6">
        <f t="shared" si="38"/>
        <v>108.854231006794</v>
      </c>
      <c r="H315" s="6">
        <v>3.7</v>
      </c>
      <c r="I315" s="10">
        <f t="shared" si="39"/>
        <v>84.6681922196796</v>
      </c>
      <c r="K315" s="12">
        <f t="shared" si="32"/>
        <v>-0.00852903722569364</v>
      </c>
      <c r="L315" s="12">
        <f t="shared" si="33"/>
        <v>-0.0111923252626771</v>
      </c>
      <c r="M315" s="12">
        <f t="shared" si="34"/>
        <v>-0.00110525420846797</v>
      </c>
      <c r="N315" s="12">
        <f t="shared" si="35"/>
        <v>0.00271002710027107</v>
      </c>
    </row>
    <row r="316" spans="1:14">
      <c r="A316" s="5">
        <v>41193</v>
      </c>
      <c r="B316" s="6">
        <v>1677.4</v>
      </c>
      <c r="C316" s="6">
        <f t="shared" si="36"/>
        <v>93.6807126301974</v>
      </c>
      <c r="D316" s="6">
        <v>651.2</v>
      </c>
      <c r="E316" s="6">
        <f t="shared" si="37"/>
        <v>78.4814703223863</v>
      </c>
      <c r="F316" s="6">
        <v>1767.35</v>
      </c>
      <c r="G316" s="6">
        <f t="shared" si="38"/>
        <v>109.163063619518</v>
      </c>
      <c r="H316" s="6">
        <v>3.74</v>
      </c>
      <c r="I316" s="10">
        <f t="shared" si="39"/>
        <v>85.58352402746</v>
      </c>
      <c r="K316" s="12">
        <f t="shared" si="32"/>
        <v>0.00206099345858601</v>
      </c>
      <c r="L316" s="12">
        <f t="shared" si="33"/>
        <v>0.00284900284900288</v>
      </c>
      <c r="M316" s="12">
        <f t="shared" si="34"/>
        <v>0.00283712088972111</v>
      </c>
      <c r="N316" s="12">
        <f t="shared" si="35"/>
        <v>0.0108108108108108</v>
      </c>
    </row>
    <row r="317" spans="1:14">
      <c r="A317" s="5">
        <v>41194</v>
      </c>
      <c r="B317" s="6">
        <v>1651.53</v>
      </c>
      <c r="C317" s="6">
        <f t="shared" si="36"/>
        <v>92.2359051688029</v>
      </c>
      <c r="D317" s="6">
        <v>633.6</v>
      </c>
      <c r="E317" s="6">
        <f t="shared" si="37"/>
        <v>76.3603495028623</v>
      </c>
      <c r="F317" s="6">
        <v>1754.48</v>
      </c>
      <c r="G317" s="6">
        <f t="shared" si="38"/>
        <v>108.368128474367</v>
      </c>
      <c r="H317" s="6">
        <v>3.69</v>
      </c>
      <c r="I317" s="10">
        <f t="shared" si="39"/>
        <v>84.4393592677345</v>
      </c>
      <c r="K317" s="12">
        <f t="shared" si="32"/>
        <v>-0.0154226779539765</v>
      </c>
      <c r="L317" s="12">
        <f t="shared" si="33"/>
        <v>-0.0270270270270271</v>
      </c>
      <c r="M317" s="12">
        <f t="shared" si="34"/>
        <v>-0.00728208900330998</v>
      </c>
      <c r="N317" s="12">
        <f t="shared" si="35"/>
        <v>-0.0133689839572193</v>
      </c>
    </row>
    <row r="318" spans="1:14">
      <c r="A318" s="5">
        <v>41197</v>
      </c>
      <c r="B318" s="6">
        <v>1640.25</v>
      </c>
      <c r="C318" s="6">
        <f t="shared" si="36"/>
        <v>91.605931138477</v>
      </c>
      <c r="D318" s="6">
        <v>633.1</v>
      </c>
      <c r="E318" s="6">
        <f t="shared" si="37"/>
        <v>76.3000903886713</v>
      </c>
      <c r="F318" s="6">
        <v>1737.55</v>
      </c>
      <c r="G318" s="6">
        <f t="shared" si="38"/>
        <v>107.322421247684</v>
      </c>
      <c r="H318" s="6">
        <v>3.69</v>
      </c>
      <c r="I318" s="10">
        <f t="shared" si="39"/>
        <v>84.4393592677345</v>
      </c>
      <c r="K318" s="12">
        <f t="shared" si="32"/>
        <v>-0.00683003033550706</v>
      </c>
      <c r="L318" s="12">
        <f t="shared" si="33"/>
        <v>-0.000789141414141414</v>
      </c>
      <c r="M318" s="12">
        <f t="shared" si="34"/>
        <v>-0.0096495827823629</v>
      </c>
      <c r="N318" s="12">
        <f t="shared" si="35"/>
        <v>0</v>
      </c>
    </row>
  </sheetData>
  <mergeCells count="1">
    <mergeCell ref="K1:N1"/>
  </mergeCells>
  <pageMargins left="0.699305555555556" right="0.699305555555556"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5"/>
  <sheetViews>
    <sheetView topLeftCell="A3" workbookViewId="0">
      <selection activeCell="P22" sqref="P22"/>
    </sheetView>
  </sheetViews>
  <sheetFormatPr defaultColWidth="9" defaultRowHeight="14"/>
  <sheetData>
    <row r="1" spans="1:14">
      <c r="A1" s="1" t="s">
        <v>10</v>
      </c>
      <c r="B1" s="2" t="s">
        <v>11</v>
      </c>
      <c r="C1" s="2"/>
      <c r="D1" s="2" t="s">
        <v>12</v>
      </c>
      <c r="E1" s="2"/>
      <c r="F1" s="2" t="s">
        <v>13</v>
      </c>
      <c r="G1" s="2"/>
      <c r="H1" s="7" t="s">
        <v>14</v>
      </c>
      <c r="I1" s="2"/>
      <c r="K1" s="8" t="s">
        <v>15</v>
      </c>
      <c r="L1" s="8"/>
      <c r="M1" s="8"/>
      <c r="N1" s="8"/>
    </row>
    <row r="2" ht="14.75" spans="1:14">
      <c r="A2" s="3"/>
      <c r="B2" s="4" t="s">
        <v>16</v>
      </c>
      <c r="C2" s="4" t="s">
        <v>17</v>
      </c>
      <c r="D2" s="4" t="s">
        <v>16</v>
      </c>
      <c r="E2" s="4" t="s">
        <v>17</v>
      </c>
      <c r="F2" s="4" t="s">
        <v>16</v>
      </c>
      <c r="G2" s="4" t="s">
        <v>17</v>
      </c>
      <c r="H2" s="4" t="s">
        <v>18</v>
      </c>
      <c r="I2" s="4" t="s">
        <v>17</v>
      </c>
      <c r="K2" s="9" t="s">
        <v>19</v>
      </c>
      <c r="L2" s="9" t="s">
        <v>20</v>
      </c>
      <c r="M2" s="9" t="s">
        <v>21</v>
      </c>
      <c r="N2" s="9" t="s">
        <v>22</v>
      </c>
    </row>
    <row r="3" spans="1:14">
      <c r="A3" s="5">
        <v>41137</v>
      </c>
      <c r="B3" s="6">
        <v>1441.78</v>
      </c>
      <c r="C3" s="6">
        <v>100</v>
      </c>
      <c r="D3" s="6">
        <v>583.65</v>
      </c>
      <c r="E3" s="6">
        <v>100</v>
      </c>
      <c r="F3" s="6">
        <v>1615.1</v>
      </c>
      <c r="G3" s="6">
        <v>100</v>
      </c>
      <c r="H3" s="6">
        <v>3.38</v>
      </c>
      <c r="I3" s="10">
        <v>100</v>
      </c>
      <c r="K3" s="11" t="s">
        <v>24</v>
      </c>
      <c r="L3" s="11" t="s">
        <v>24</v>
      </c>
      <c r="M3" s="11" t="s">
        <v>24</v>
      </c>
      <c r="N3" s="11" t="s">
        <v>24</v>
      </c>
    </row>
    <row r="4" spans="1:14">
      <c r="A4" s="5">
        <v>41138</v>
      </c>
      <c r="B4" s="6">
        <v>1474.25</v>
      </c>
      <c r="C4" s="6">
        <f>B4/1441.78*100</f>
        <v>102.252077293346</v>
      </c>
      <c r="D4" s="6">
        <v>608.25</v>
      </c>
      <c r="E4" s="6">
        <f>D4/583.65*100</f>
        <v>104.214854793112</v>
      </c>
      <c r="F4" s="6">
        <v>1616.05</v>
      </c>
      <c r="G4" s="6">
        <f>F4/1615.1*100</f>
        <v>100.058819887313</v>
      </c>
      <c r="H4" s="6">
        <v>3.42</v>
      </c>
      <c r="I4" s="10">
        <f>H4/3.38*100</f>
        <v>101.183431952663</v>
      </c>
      <c r="K4" s="12">
        <f t="shared" ref="K3:K45" si="0">(B4-B3)/B3</f>
        <v>0.0225207729334573</v>
      </c>
      <c r="L4" s="12">
        <f t="shared" ref="L3:L45" si="1">(D4-D3)/D3</f>
        <v>0.0421485479311231</v>
      </c>
      <c r="M4" s="12">
        <f t="shared" ref="M3:M45" si="2">(F4-F3)/F3</f>
        <v>0.000588198873134819</v>
      </c>
      <c r="N4" s="12">
        <f t="shared" ref="N3:N45" si="3">(H4-H3)/H3</f>
        <v>0.0118343195266272</v>
      </c>
    </row>
    <row r="5" spans="1:14">
      <c r="A5" s="5">
        <v>41141</v>
      </c>
      <c r="B5" s="6">
        <v>1492.15</v>
      </c>
      <c r="C5" s="6">
        <f t="shared" ref="C5:C45" si="4">B5/1441.78*100</f>
        <v>103.493598191125</v>
      </c>
      <c r="D5" s="6">
        <v>607.88</v>
      </c>
      <c r="E5" s="6">
        <f t="shared" ref="E5:E45" si="5">D5/583.65*100</f>
        <v>104.151460635655</v>
      </c>
      <c r="F5" s="6">
        <v>1620.5</v>
      </c>
      <c r="G5" s="6">
        <f t="shared" ref="G5:G45" si="6">F5/1615.1*100</f>
        <v>100.334344622624</v>
      </c>
      <c r="H5" s="6">
        <v>3.38</v>
      </c>
      <c r="I5" s="10">
        <f t="shared" ref="I5:I45" si="7">H5/3.38*100</f>
        <v>100</v>
      </c>
      <c r="K5" s="12">
        <f t="shared" si="0"/>
        <v>0.0121417670001696</v>
      </c>
      <c r="L5" s="12">
        <f t="shared" si="1"/>
        <v>-0.000608302507192774</v>
      </c>
      <c r="M5" s="12">
        <f t="shared" si="2"/>
        <v>0.00275362767241115</v>
      </c>
      <c r="N5" s="12">
        <f t="shared" si="3"/>
        <v>-0.0116959064327485</v>
      </c>
    </row>
    <row r="6" spans="1:14">
      <c r="A6" s="5">
        <v>41142</v>
      </c>
      <c r="B6" s="6">
        <v>1508.97</v>
      </c>
      <c r="C6" s="6">
        <f t="shared" si="4"/>
        <v>104.660211682781</v>
      </c>
      <c r="D6" s="6">
        <v>624.25</v>
      </c>
      <c r="E6" s="6">
        <f t="shared" si="5"/>
        <v>106.956223764242</v>
      </c>
      <c r="F6" s="6">
        <v>1637.8</v>
      </c>
      <c r="G6" s="6">
        <f t="shared" si="6"/>
        <v>101.405485728438</v>
      </c>
      <c r="H6" s="6">
        <v>3.45</v>
      </c>
      <c r="I6" s="10">
        <f t="shared" si="7"/>
        <v>102.07100591716</v>
      </c>
      <c r="K6" s="12">
        <f t="shared" si="0"/>
        <v>0.0112723251683812</v>
      </c>
      <c r="L6" s="12">
        <f t="shared" si="1"/>
        <v>0.0269296571691781</v>
      </c>
      <c r="M6" s="12">
        <f t="shared" si="2"/>
        <v>0.0106757173711817</v>
      </c>
      <c r="N6" s="12">
        <f t="shared" si="3"/>
        <v>0.0207100591715977</v>
      </c>
    </row>
    <row r="7" spans="1:14">
      <c r="A7" s="5">
        <v>41143</v>
      </c>
      <c r="B7" s="6">
        <v>1536</v>
      </c>
      <c r="C7" s="6">
        <f t="shared" si="4"/>
        <v>106.534977597137</v>
      </c>
      <c r="D7" s="6">
        <v>631.75</v>
      </c>
      <c r="E7" s="6">
        <f t="shared" si="5"/>
        <v>108.241240469459</v>
      </c>
      <c r="F7" s="6">
        <v>1654.65</v>
      </c>
      <c r="G7" s="6">
        <f t="shared" si="6"/>
        <v>102.448764782366</v>
      </c>
      <c r="H7" s="6">
        <v>3.45</v>
      </c>
      <c r="I7" s="10">
        <f t="shared" si="7"/>
        <v>102.07100591716</v>
      </c>
      <c r="K7" s="12">
        <f t="shared" si="0"/>
        <v>0.0179128809717887</v>
      </c>
      <c r="L7" s="12">
        <f t="shared" si="1"/>
        <v>0.0120144173007609</v>
      </c>
      <c r="M7" s="12">
        <f t="shared" si="2"/>
        <v>0.0102881914763708</v>
      </c>
      <c r="N7" s="12">
        <f t="shared" si="3"/>
        <v>0</v>
      </c>
    </row>
    <row r="8" spans="1:14">
      <c r="A8" s="5">
        <v>41144</v>
      </c>
      <c r="B8" s="6">
        <v>1541.95</v>
      </c>
      <c r="C8" s="6">
        <f t="shared" si="4"/>
        <v>106.947661917907</v>
      </c>
      <c r="D8" s="6">
        <v>654.75</v>
      </c>
      <c r="E8" s="6">
        <f t="shared" si="5"/>
        <v>112.181958365459</v>
      </c>
      <c r="F8" s="6">
        <v>1670.6</v>
      </c>
      <c r="G8" s="6">
        <f t="shared" si="6"/>
        <v>103.436319732524</v>
      </c>
      <c r="H8" s="6">
        <v>3.48</v>
      </c>
      <c r="I8" s="10">
        <f t="shared" si="7"/>
        <v>102.958579881657</v>
      </c>
      <c r="K8" s="12">
        <f t="shared" si="0"/>
        <v>0.0038736979166667</v>
      </c>
      <c r="L8" s="12">
        <f t="shared" si="1"/>
        <v>0.036406806489909</v>
      </c>
      <c r="M8" s="12">
        <f t="shared" si="2"/>
        <v>0.00963950080077347</v>
      </c>
      <c r="N8" s="12">
        <f t="shared" si="3"/>
        <v>0.00869565217391299</v>
      </c>
    </row>
    <row r="9" spans="1:14">
      <c r="A9" s="5">
        <v>41145</v>
      </c>
      <c r="B9" s="6">
        <v>1549.45</v>
      </c>
      <c r="C9" s="6">
        <f t="shared" si="4"/>
        <v>107.467852238206</v>
      </c>
      <c r="D9" s="6">
        <v>652.55</v>
      </c>
      <c r="E9" s="6">
        <f t="shared" si="5"/>
        <v>111.805020131928</v>
      </c>
      <c r="F9" s="6">
        <v>1670.55</v>
      </c>
      <c r="G9" s="6">
        <f t="shared" si="6"/>
        <v>103.433223948981</v>
      </c>
      <c r="H9" s="6">
        <v>3.46</v>
      </c>
      <c r="I9" s="10">
        <f t="shared" si="7"/>
        <v>102.366863905325</v>
      </c>
      <c r="K9" s="12">
        <f t="shared" si="0"/>
        <v>0.00486397094588022</v>
      </c>
      <c r="L9" s="12">
        <f t="shared" si="1"/>
        <v>-0.00336006109201992</v>
      </c>
      <c r="M9" s="12">
        <f t="shared" si="2"/>
        <v>-2.99293666945735e-5</v>
      </c>
      <c r="N9" s="12">
        <f t="shared" si="3"/>
        <v>-0.00574712643678161</v>
      </c>
    </row>
    <row r="10" spans="1:14">
      <c r="A10" s="5">
        <v>41148</v>
      </c>
      <c r="B10" s="6">
        <v>1543.98</v>
      </c>
      <c r="C10" s="6">
        <f t="shared" si="4"/>
        <v>107.088460097934</v>
      </c>
      <c r="D10" s="6">
        <v>650.5</v>
      </c>
      <c r="E10" s="6">
        <f t="shared" si="5"/>
        <v>111.453782232502</v>
      </c>
      <c r="F10" s="6">
        <v>1664.1</v>
      </c>
      <c r="G10" s="6">
        <f t="shared" si="6"/>
        <v>103.033867871958</v>
      </c>
      <c r="H10" s="6">
        <v>3.46</v>
      </c>
      <c r="I10" s="10">
        <f t="shared" si="7"/>
        <v>102.366863905325</v>
      </c>
      <c r="K10" s="12">
        <f t="shared" si="0"/>
        <v>-0.00353028493981737</v>
      </c>
      <c r="L10" s="12">
        <f t="shared" si="1"/>
        <v>-0.0031415217224733</v>
      </c>
      <c r="M10" s="12">
        <f t="shared" si="2"/>
        <v>-0.00386100386100389</v>
      </c>
      <c r="N10" s="12">
        <f t="shared" si="3"/>
        <v>0</v>
      </c>
    </row>
    <row r="11" spans="1:14">
      <c r="A11" s="5">
        <v>41149</v>
      </c>
      <c r="B11" s="6">
        <v>1518</v>
      </c>
      <c r="C11" s="6">
        <f t="shared" si="4"/>
        <v>105.28652082842</v>
      </c>
      <c r="D11" s="6">
        <v>639.1</v>
      </c>
      <c r="E11" s="6">
        <f t="shared" si="5"/>
        <v>109.500556840572</v>
      </c>
      <c r="F11" s="6">
        <v>1666.9</v>
      </c>
      <c r="G11" s="6">
        <f t="shared" si="6"/>
        <v>103.207231750356</v>
      </c>
      <c r="H11" s="6">
        <v>3.44</v>
      </c>
      <c r="I11" s="10">
        <f t="shared" si="7"/>
        <v>101.775147928994</v>
      </c>
      <c r="K11" s="12">
        <f t="shared" si="0"/>
        <v>-0.0168266428321611</v>
      </c>
      <c r="L11" s="12">
        <f t="shared" si="1"/>
        <v>-0.0175249807840123</v>
      </c>
      <c r="M11" s="12">
        <f t="shared" si="2"/>
        <v>0.00168259119043338</v>
      </c>
      <c r="N11" s="12">
        <f t="shared" si="3"/>
        <v>-0.00578034682080925</v>
      </c>
    </row>
    <row r="12" spans="1:14">
      <c r="A12" s="5">
        <v>41150</v>
      </c>
      <c r="B12" s="6">
        <v>1516.55</v>
      </c>
      <c r="C12" s="6">
        <f t="shared" si="4"/>
        <v>105.185950699829</v>
      </c>
      <c r="D12" s="6">
        <v>631.75</v>
      </c>
      <c r="E12" s="6">
        <f t="shared" si="5"/>
        <v>108.241240469459</v>
      </c>
      <c r="F12" s="6">
        <v>1656.5</v>
      </c>
      <c r="G12" s="6">
        <f t="shared" si="6"/>
        <v>102.563308773451</v>
      </c>
      <c r="H12" s="6">
        <v>3.43</v>
      </c>
      <c r="I12" s="10">
        <f t="shared" si="7"/>
        <v>101.479289940828</v>
      </c>
      <c r="K12" s="12">
        <f t="shared" si="0"/>
        <v>-0.000955204216073811</v>
      </c>
      <c r="L12" s="12">
        <f t="shared" si="1"/>
        <v>-0.011500547645126</v>
      </c>
      <c r="M12" s="12">
        <f t="shared" si="2"/>
        <v>-0.00623912652228693</v>
      </c>
      <c r="N12" s="12">
        <f t="shared" si="3"/>
        <v>-0.00290697674418598</v>
      </c>
    </row>
    <row r="13" spans="1:14">
      <c r="A13" s="5">
        <v>41151</v>
      </c>
      <c r="B13" s="6">
        <v>1507.65</v>
      </c>
      <c r="C13" s="6">
        <f t="shared" si="4"/>
        <v>104.568658186408</v>
      </c>
      <c r="D13" s="6">
        <v>618.5</v>
      </c>
      <c r="E13" s="6">
        <f t="shared" si="5"/>
        <v>105.971044290242</v>
      </c>
      <c r="F13" s="6">
        <v>1655.6</v>
      </c>
      <c r="G13" s="6">
        <f t="shared" si="6"/>
        <v>102.50758466968</v>
      </c>
      <c r="H13" s="6">
        <v>3.43</v>
      </c>
      <c r="I13" s="10">
        <f t="shared" si="7"/>
        <v>101.479289940828</v>
      </c>
      <c r="K13" s="12">
        <f t="shared" si="0"/>
        <v>-0.00586858329761621</v>
      </c>
      <c r="L13" s="12">
        <f t="shared" si="1"/>
        <v>-0.0209734863474476</v>
      </c>
      <c r="M13" s="12">
        <f t="shared" si="2"/>
        <v>-0.000543314216722059</v>
      </c>
      <c r="N13" s="12">
        <f t="shared" si="3"/>
        <v>0</v>
      </c>
    </row>
    <row r="14" spans="1:14">
      <c r="A14" s="5">
        <v>41152</v>
      </c>
      <c r="B14" s="6">
        <v>1540</v>
      </c>
      <c r="C14" s="6">
        <f t="shared" si="4"/>
        <v>106.812412434629</v>
      </c>
      <c r="D14" s="6">
        <v>629.75</v>
      </c>
      <c r="E14" s="6">
        <f t="shared" si="5"/>
        <v>107.898569348068</v>
      </c>
      <c r="F14" s="6">
        <v>1692.01</v>
      </c>
      <c r="G14" s="6">
        <f t="shared" si="6"/>
        <v>104.761934245558</v>
      </c>
      <c r="H14" s="6">
        <v>3.45</v>
      </c>
      <c r="I14" s="10">
        <f t="shared" si="7"/>
        <v>102.07100591716</v>
      </c>
      <c r="K14" s="12">
        <f t="shared" si="0"/>
        <v>0.021457234769343</v>
      </c>
      <c r="L14" s="12">
        <f t="shared" si="1"/>
        <v>0.0181891673403395</v>
      </c>
      <c r="M14" s="12">
        <f t="shared" si="2"/>
        <v>0.0219920270596763</v>
      </c>
      <c r="N14" s="12">
        <f t="shared" si="3"/>
        <v>0.00583090379008747</v>
      </c>
    </row>
    <row r="15" spans="1:14">
      <c r="A15" s="5">
        <v>41155</v>
      </c>
      <c r="B15" s="6">
        <v>1551.55</v>
      </c>
      <c r="C15" s="6">
        <f t="shared" si="4"/>
        <v>107.613505527889</v>
      </c>
      <c r="D15" s="6">
        <v>631.38</v>
      </c>
      <c r="E15" s="6">
        <f t="shared" si="5"/>
        <v>108.177846312002</v>
      </c>
      <c r="F15" s="6">
        <v>1692.5</v>
      </c>
      <c r="G15" s="6">
        <f t="shared" si="6"/>
        <v>104.792272924277</v>
      </c>
      <c r="H15" s="6">
        <v>3.48</v>
      </c>
      <c r="I15" s="10">
        <f t="shared" si="7"/>
        <v>102.958579881657</v>
      </c>
      <c r="K15" s="12">
        <f t="shared" si="0"/>
        <v>0.00749999999999997</v>
      </c>
      <c r="L15" s="12">
        <f t="shared" si="1"/>
        <v>0.00258832870186581</v>
      </c>
      <c r="M15" s="12">
        <f t="shared" si="2"/>
        <v>0.000289596397184419</v>
      </c>
      <c r="N15" s="12">
        <f t="shared" si="3"/>
        <v>0.00869565217391299</v>
      </c>
    </row>
    <row r="16" spans="1:14">
      <c r="A16" s="5">
        <v>41156</v>
      </c>
      <c r="B16" s="6">
        <v>1569.45</v>
      </c>
      <c r="C16" s="6">
        <f t="shared" si="4"/>
        <v>108.855026425668</v>
      </c>
      <c r="D16" s="6">
        <v>640.75</v>
      </c>
      <c r="E16" s="6">
        <f t="shared" si="5"/>
        <v>109.78326051572</v>
      </c>
      <c r="F16" s="6">
        <v>1695.75</v>
      </c>
      <c r="G16" s="6">
        <f t="shared" si="6"/>
        <v>104.99349885456</v>
      </c>
      <c r="H16" s="6">
        <v>3.46</v>
      </c>
      <c r="I16" s="10">
        <f t="shared" si="7"/>
        <v>102.366863905325</v>
      </c>
      <c r="K16" s="12">
        <f t="shared" si="0"/>
        <v>0.0115368502465277</v>
      </c>
      <c r="L16" s="12">
        <f t="shared" si="1"/>
        <v>0.0148405080933828</v>
      </c>
      <c r="M16" s="12">
        <f t="shared" si="2"/>
        <v>0.00192023633677991</v>
      </c>
      <c r="N16" s="12">
        <f t="shared" si="3"/>
        <v>-0.00574712643678161</v>
      </c>
    </row>
    <row r="17" spans="1:14">
      <c r="A17" s="5">
        <v>41157</v>
      </c>
      <c r="B17" s="6">
        <v>1571.35</v>
      </c>
      <c r="C17" s="6">
        <f t="shared" si="4"/>
        <v>108.986807973477</v>
      </c>
      <c r="D17" s="6">
        <v>644.78</v>
      </c>
      <c r="E17" s="6">
        <f t="shared" si="5"/>
        <v>110.473742825323</v>
      </c>
      <c r="F17" s="6">
        <v>1693</v>
      </c>
      <c r="G17" s="6">
        <f t="shared" si="6"/>
        <v>104.823230759705</v>
      </c>
      <c r="H17" s="6">
        <v>3.51</v>
      </c>
      <c r="I17" s="10">
        <f t="shared" si="7"/>
        <v>103.846153846154</v>
      </c>
      <c r="K17" s="12">
        <f t="shared" si="0"/>
        <v>0.00121061518366298</v>
      </c>
      <c r="L17" s="12">
        <f t="shared" si="1"/>
        <v>0.00628950448692934</v>
      </c>
      <c r="M17" s="12">
        <f t="shared" si="2"/>
        <v>-0.00162170131210379</v>
      </c>
      <c r="N17" s="12">
        <f t="shared" si="3"/>
        <v>0.0144508670520231</v>
      </c>
    </row>
    <row r="18" spans="1:14">
      <c r="A18" s="5">
        <v>41158</v>
      </c>
      <c r="B18" s="6">
        <v>1583.1</v>
      </c>
      <c r="C18" s="6">
        <f t="shared" si="4"/>
        <v>109.801772808612</v>
      </c>
      <c r="D18" s="6">
        <v>646.1</v>
      </c>
      <c r="E18" s="6">
        <f t="shared" si="5"/>
        <v>110.699905765442</v>
      </c>
      <c r="F18" s="6">
        <v>1700.28</v>
      </c>
      <c r="G18" s="6">
        <f t="shared" si="6"/>
        <v>105.273976843539</v>
      </c>
      <c r="H18" s="6">
        <v>3.49</v>
      </c>
      <c r="I18" s="10">
        <f t="shared" si="7"/>
        <v>103.254437869822</v>
      </c>
      <c r="K18" s="12">
        <f t="shared" si="0"/>
        <v>0.00747764660960321</v>
      </c>
      <c r="L18" s="12">
        <f t="shared" si="1"/>
        <v>0.0020472099010516</v>
      </c>
      <c r="M18" s="12">
        <f t="shared" si="2"/>
        <v>0.00430005906674541</v>
      </c>
      <c r="N18" s="12">
        <f t="shared" si="3"/>
        <v>-0.00569800569800558</v>
      </c>
    </row>
    <row r="19" spans="1:14">
      <c r="A19" s="5">
        <v>41159</v>
      </c>
      <c r="B19" s="6">
        <v>1591.35</v>
      </c>
      <c r="C19" s="6">
        <f t="shared" si="4"/>
        <v>110.37398216094</v>
      </c>
      <c r="D19" s="6">
        <v>653.55</v>
      </c>
      <c r="E19" s="6">
        <f t="shared" si="5"/>
        <v>111.976355692624</v>
      </c>
      <c r="F19" s="6">
        <v>1735.65</v>
      </c>
      <c r="G19" s="6">
        <f t="shared" si="6"/>
        <v>107.463934121726</v>
      </c>
      <c r="H19" s="6">
        <v>3.61</v>
      </c>
      <c r="I19" s="10">
        <f t="shared" si="7"/>
        <v>106.804733727811</v>
      </c>
      <c r="K19" s="12">
        <f t="shared" si="0"/>
        <v>0.00521129429600152</v>
      </c>
      <c r="L19" s="12">
        <f t="shared" si="1"/>
        <v>0.0115307227983283</v>
      </c>
      <c r="M19" s="12">
        <f t="shared" si="2"/>
        <v>0.0208024560660598</v>
      </c>
      <c r="N19" s="12">
        <f t="shared" si="3"/>
        <v>0.0343839541547277</v>
      </c>
    </row>
    <row r="20" spans="1:14">
      <c r="A20" s="5">
        <v>41162</v>
      </c>
      <c r="B20" s="6">
        <v>1592.95</v>
      </c>
      <c r="C20" s="6">
        <f t="shared" si="4"/>
        <v>110.484956095937</v>
      </c>
      <c r="D20" s="6">
        <v>667.85</v>
      </c>
      <c r="E20" s="6">
        <f t="shared" si="5"/>
        <v>114.426454210571</v>
      </c>
      <c r="F20" s="6">
        <v>1726.25</v>
      </c>
      <c r="G20" s="6">
        <f t="shared" si="6"/>
        <v>106.881926815677</v>
      </c>
      <c r="H20" s="6">
        <v>3.65</v>
      </c>
      <c r="I20" s="10">
        <f t="shared" si="7"/>
        <v>107.988165680473</v>
      </c>
      <c r="K20" s="12">
        <f t="shared" si="0"/>
        <v>0.00100543563640942</v>
      </c>
      <c r="L20" s="12">
        <f t="shared" si="1"/>
        <v>0.0218804988141689</v>
      </c>
      <c r="M20" s="12">
        <f t="shared" si="2"/>
        <v>-0.00541583844669149</v>
      </c>
      <c r="N20" s="12">
        <f t="shared" si="3"/>
        <v>0.0110803324099723</v>
      </c>
    </row>
    <row r="21" spans="1:14">
      <c r="A21" s="5">
        <v>41163</v>
      </c>
      <c r="B21" s="6">
        <v>1605.25</v>
      </c>
      <c r="C21" s="6">
        <f t="shared" si="4"/>
        <v>111.338068221227</v>
      </c>
      <c r="D21" s="6">
        <v>669.8</v>
      </c>
      <c r="E21" s="6">
        <f t="shared" si="5"/>
        <v>114.760558553928</v>
      </c>
      <c r="F21" s="6">
        <v>1732.2</v>
      </c>
      <c r="G21" s="6">
        <f t="shared" si="6"/>
        <v>107.250325057272</v>
      </c>
      <c r="H21" s="6">
        <v>3.66</v>
      </c>
      <c r="I21" s="10">
        <f t="shared" si="7"/>
        <v>108.284023668639</v>
      </c>
      <c r="K21" s="12">
        <f t="shared" si="0"/>
        <v>0.00772152296054487</v>
      </c>
      <c r="L21" s="12">
        <f t="shared" si="1"/>
        <v>0.00291981732424936</v>
      </c>
      <c r="M21" s="12">
        <f t="shared" si="2"/>
        <v>0.00344677769732081</v>
      </c>
      <c r="N21" s="12">
        <f t="shared" si="3"/>
        <v>0.00273972602739732</v>
      </c>
    </row>
    <row r="22" spans="1:14">
      <c r="A22" s="5">
        <v>41164</v>
      </c>
      <c r="B22" s="6">
        <v>1646.05</v>
      </c>
      <c r="C22" s="6">
        <f t="shared" si="4"/>
        <v>114.16790356365</v>
      </c>
      <c r="D22" s="6">
        <v>677.2</v>
      </c>
      <c r="E22" s="6">
        <f t="shared" si="5"/>
        <v>116.028441703075</v>
      </c>
      <c r="F22" s="6">
        <v>1730.8</v>
      </c>
      <c r="G22" s="6">
        <f t="shared" si="6"/>
        <v>107.163643118073</v>
      </c>
      <c r="H22" s="6">
        <v>3.67</v>
      </c>
      <c r="I22" s="10">
        <f t="shared" si="7"/>
        <v>108.579881656805</v>
      </c>
      <c r="K22" s="12">
        <f t="shared" si="0"/>
        <v>0.0254166017754244</v>
      </c>
      <c r="L22" s="12">
        <f t="shared" si="1"/>
        <v>0.0110480740519559</v>
      </c>
      <c r="M22" s="12">
        <f t="shared" si="2"/>
        <v>-0.000808220759727567</v>
      </c>
      <c r="N22" s="12">
        <f t="shared" si="3"/>
        <v>0.00273224043715841</v>
      </c>
    </row>
    <row r="23" spans="1:14">
      <c r="A23" s="5">
        <v>41165</v>
      </c>
      <c r="B23" s="6">
        <v>1684.95</v>
      </c>
      <c r="C23" s="6">
        <f t="shared" si="4"/>
        <v>116.865957358265</v>
      </c>
      <c r="D23" s="6">
        <v>688</v>
      </c>
      <c r="E23" s="6">
        <f t="shared" si="5"/>
        <v>117.878865758588</v>
      </c>
      <c r="F23" s="6">
        <v>1767.04</v>
      </c>
      <c r="G23" s="6">
        <f t="shared" si="6"/>
        <v>109.407467029905</v>
      </c>
      <c r="H23" s="6">
        <v>3.66</v>
      </c>
      <c r="I23" s="10">
        <f t="shared" si="7"/>
        <v>108.284023668639</v>
      </c>
      <c r="K23" s="12">
        <f t="shared" si="0"/>
        <v>0.0236323319461742</v>
      </c>
      <c r="L23" s="12">
        <f t="shared" si="1"/>
        <v>0.0159480212640283</v>
      </c>
      <c r="M23" s="12">
        <f t="shared" si="2"/>
        <v>0.0209382944303212</v>
      </c>
      <c r="N23" s="12">
        <f t="shared" si="3"/>
        <v>-0.00272479564032692</v>
      </c>
    </row>
    <row r="24" spans="1:14">
      <c r="A24" s="5">
        <v>41166</v>
      </c>
      <c r="B24" s="6">
        <v>1709</v>
      </c>
      <c r="C24" s="6">
        <f t="shared" si="4"/>
        <v>118.534034318689</v>
      </c>
      <c r="D24" s="6">
        <v>695.65</v>
      </c>
      <c r="E24" s="6">
        <f t="shared" si="5"/>
        <v>119.18958279791</v>
      </c>
      <c r="F24" s="6">
        <v>1770.4</v>
      </c>
      <c r="G24" s="6">
        <f t="shared" si="6"/>
        <v>109.615503683982</v>
      </c>
      <c r="H24" s="6">
        <v>3.79</v>
      </c>
      <c r="I24" s="10">
        <f t="shared" si="7"/>
        <v>112.130177514793</v>
      </c>
      <c r="K24" s="12">
        <f t="shared" si="0"/>
        <v>0.0142734205762782</v>
      </c>
      <c r="L24" s="12">
        <f t="shared" si="1"/>
        <v>0.0111191860465116</v>
      </c>
      <c r="M24" s="12">
        <f t="shared" si="2"/>
        <v>0.00190148496921412</v>
      </c>
      <c r="N24" s="12">
        <f t="shared" si="3"/>
        <v>0.0355191256830601</v>
      </c>
    </row>
    <row r="25" spans="1:14">
      <c r="A25" s="5">
        <v>41169</v>
      </c>
      <c r="B25" s="6">
        <v>1666.35</v>
      </c>
      <c r="C25" s="6">
        <f t="shared" si="4"/>
        <v>115.575885363925</v>
      </c>
      <c r="D25" s="6">
        <v>679.98</v>
      </c>
      <c r="E25" s="6">
        <f t="shared" si="5"/>
        <v>116.504754561809</v>
      </c>
      <c r="F25" s="6">
        <v>1761.45</v>
      </c>
      <c r="G25" s="6">
        <f t="shared" si="6"/>
        <v>109.061358429819</v>
      </c>
      <c r="H25" s="6">
        <v>3.76</v>
      </c>
      <c r="I25" s="10">
        <f t="shared" si="7"/>
        <v>111.242603550296</v>
      </c>
      <c r="K25" s="12">
        <f t="shared" si="0"/>
        <v>-0.0249561146869515</v>
      </c>
      <c r="L25" s="12">
        <f t="shared" si="1"/>
        <v>-0.022525695392798</v>
      </c>
      <c r="M25" s="12">
        <f t="shared" si="2"/>
        <v>-0.00505535472209673</v>
      </c>
      <c r="N25" s="12">
        <f t="shared" si="3"/>
        <v>-0.00791556728232196</v>
      </c>
    </row>
    <row r="26" spans="1:14">
      <c r="A26" s="5">
        <v>41170</v>
      </c>
      <c r="B26" s="6">
        <v>1631.18</v>
      </c>
      <c r="C26" s="6">
        <f t="shared" si="4"/>
        <v>113.136539555272</v>
      </c>
      <c r="D26" s="6">
        <v>666.63</v>
      </c>
      <c r="E26" s="6">
        <f t="shared" si="5"/>
        <v>114.217424826523</v>
      </c>
      <c r="F26" s="6">
        <v>1772</v>
      </c>
      <c r="G26" s="6">
        <f t="shared" si="6"/>
        <v>109.714568757352</v>
      </c>
      <c r="H26" s="6">
        <v>3.77</v>
      </c>
      <c r="I26" s="10">
        <f t="shared" si="7"/>
        <v>111.538461538462</v>
      </c>
      <c r="K26" s="12">
        <f t="shared" si="0"/>
        <v>-0.0211060101419269</v>
      </c>
      <c r="L26" s="12">
        <f t="shared" si="1"/>
        <v>-0.0196329303803053</v>
      </c>
      <c r="M26" s="12">
        <f t="shared" si="2"/>
        <v>0.00598938374634531</v>
      </c>
      <c r="N26" s="12">
        <f t="shared" si="3"/>
        <v>0.00265957446808517</v>
      </c>
    </row>
    <row r="27" spans="1:14">
      <c r="A27" s="5">
        <v>41171</v>
      </c>
      <c r="B27" s="6">
        <v>1639.3</v>
      </c>
      <c r="C27" s="6">
        <f t="shared" si="4"/>
        <v>113.699732275382</v>
      </c>
      <c r="D27" s="6">
        <v>671.5</v>
      </c>
      <c r="E27" s="6">
        <f t="shared" si="5"/>
        <v>115.05182900711</v>
      </c>
      <c r="F27" s="6">
        <v>1770.4</v>
      </c>
      <c r="G27" s="6">
        <f t="shared" si="6"/>
        <v>109.615503683982</v>
      </c>
      <c r="H27" s="6">
        <v>3.78</v>
      </c>
      <c r="I27" s="10">
        <f t="shared" si="7"/>
        <v>111.834319526627</v>
      </c>
      <c r="K27" s="12">
        <f t="shared" si="0"/>
        <v>0.00497799139273403</v>
      </c>
      <c r="L27" s="12">
        <f t="shared" si="1"/>
        <v>0.00730540179709885</v>
      </c>
      <c r="M27" s="12">
        <f t="shared" si="2"/>
        <v>-0.000902934537245998</v>
      </c>
      <c r="N27" s="12">
        <f t="shared" si="3"/>
        <v>0.00265251989389915</v>
      </c>
    </row>
    <row r="28" spans="1:14">
      <c r="A28" s="5">
        <v>41172</v>
      </c>
      <c r="B28" s="6">
        <v>1626.5</v>
      </c>
      <c r="C28" s="6">
        <f t="shared" si="4"/>
        <v>112.811940795406</v>
      </c>
      <c r="D28" s="6">
        <v>662.5</v>
      </c>
      <c r="E28" s="6">
        <f t="shared" si="5"/>
        <v>113.50980896085</v>
      </c>
      <c r="F28" s="6">
        <v>1768.6</v>
      </c>
      <c r="G28" s="6">
        <f t="shared" si="6"/>
        <v>109.504055476441</v>
      </c>
      <c r="H28" s="6">
        <v>3.75</v>
      </c>
      <c r="I28" s="10">
        <f t="shared" si="7"/>
        <v>110.94674556213</v>
      </c>
      <c r="K28" s="12">
        <f t="shared" si="0"/>
        <v>-0.00780821082169216</v>
      </c>
      <c r="L28" s="12">
        <f t="shared" si="1"/>
        <v>-0.0134028294862249</v>
      </c>
      <c r="M28" s="12">
        <f t="shared" si="2"/>
        <v>-0.00101671938544972</v>
      </c>
      <c r="N28" s="12">
        <f t="shared" si="3"/>
        <v>-0.00793650793650789</v>
      </c>
    </row>
    <row r="29" spans="1:14">
      <c r="A29" s="5">
        <v>41173</v>
      </c>
      <c r="B29" s="6">
        <v>1635.1</v>
      </c>
      <c r="C29" s="6">
        <f t="shared" si="4"/>
        <v>113.408425696015</v>
      </c>
      <c r="D29" s="6">
        <v>671.35</v>
      </c>
      <c r="E29" s="6">
        <f t="shared" si="5"/>
        <v>115.026128673006</v>
      </c>
      <c r="F29" s="6">
        <v>1773.1</v>
      </c>
      <c r="G29" s="6">
        <f t="shared" si="6"/>
        <v>109.782675995294</v>
      </c>
      <c r="H29" s="6">
        <v>3.75</v>
      </c>
      <c r="I29" s="10">
        <f t="shared" si="7"/>
        <v>110.94674556213</v>
      </c>
      <c r="K29" s="12">
        <f t="shared" si="0"/>
        <v>0.00528742699047028</v>
      </c>
      <c r="L29" s="12">
        <f t="shared" si="1"/>
        <v>0.0133584905660378</v>
      </c>
      <c r="M29" s="12">
        <f t="shared" si="2"/>
        <v>0.00254438538957367</v>
      </c>
      <c r="N29" s="12">
        <f t="shared" si="3"/>
        <v>0</v>
      </c>
    </row>
    <row r="30" spans="1:14">
      <c r="A30" s="5">
        <v>41176</v>
      </c>
      <c r="B30" s="6">
        <v>1621.5</v>
      </c>
      <c r="C30" s="6">
        <f t="shared" si="4"/>
        <v>112.46514724854</v>
      </c>
      <c r="D30" s="6">
        <v>644.75</v>
      </c>
      <c r="E30" s="6">
        <f t="shared" si="5"/>
        <v>110.468602758503</v>
      </c>
      <c r="F30" s="6">
        <v>1764.45</v>
      </c>
      <c r="G30" s="6">
        <f t="shared" si="6"/>
        <v>109.247105442387</v>
      </c>
      <c r="H30" s="6">
        <v>3.71</v>
      </c>
      <c r="I30" s="10">
        <f t="shared" si="7"/>
        <v>109.763313609467</v>
      </c>
      <c r="K30" s="12">
        <f t="shared" si="0"/>
        <v>-0.0083175340957739</v>
      </c>
      <c r="L30" s="12">
        <f t="shared" si="1"/>
        <v>-0.0396216578535786</v>
      </c>
      <c r="M30" s="12">
        <f t="shared" si="2"/>
        <v>-0.0048784614516947</v>
      </c>
      <c r="N30" s="12">
        <f t="shared" si="3"/>
        <v>-0.0106666666666667</v>
      </c>
    </row>
    <row r="31" spans="1:14">
      <c r="A31" s="5">
        <v>41177</v>
      </c>
      <c r="B31" s="6">
        <v>1627.9</v>
      </c>
      <c r="C31" s="6">
        <f t="shared" si="4"/>
        <v>112.909042988528</v>
      </c>
      <c r="D31" s="6">
        <v>638.1</v>
      </c>
      <c r="E31" s="6">
        <f t="shared" si="5"/>
        <v>109.329221279877</v>
      </c>
      <c r="F31" s="6">
        <v>1760.65</v>
      </c>
      <c r="G31" s="6">
        <f t="shared" si="6"/>
        <v>109.011825893134</v>
      </c>
      <c r="H31" s="6">
        <v>3.75</v>
      </c>
      <c r="I31" s="10">
        <f t="shared" si="7"/>
        <v>110.94674556213</v>
      </c>
      <c r="K31" s="12">
        <f t="shared" si="0"/>
        <v>0.00394696268886839</v>
      </c>
      <c r="L31" s="12">
        <f t="shared" si="1"/>
        <v>-0.0103140752229546</v>
      </c>
      <c r="M31" s="12">
        <f t="shared" si="2"/>
        <v>-0.00215364561194704</v>
      </c>
      <c r="N31" s="12">
        <f t="shared" si="3"/>
        <v>0.0107816711590297</v>
      </c>
    </row>
    <row r="32" spans="1:14">
      <c r="A32" s="5">
        <v>41178</v>
      </c>
      <c r="B32" s="6">
        <v>1634.75</v>
      </c>
      <c r="C32" s="6">
        <f t="shared" si="4"/>
        <v>113.384150147734</v>
      </c>
      <c r="D32" s="6">
        <v>629.3</v>
      </c>
      <c r="E32" s="6">
        <f t="shared" si="5"/>
        <v>107.821468345755</v>
      </c>
      <c r="F32" s="6">
        <v>1752.75</v>
      </c>
      <c r="G32" s="6">
        <f t="shared" si="6"/>
        <v>108.522692093369</v>
      </c>
      <c r="H32" s="6">
        <v>3.68</v>
      </c>
      <c r="I32" s="10">
        <f t="shared" si="7"/>
        <v>108.87573964497</v>
      </c>
      <c r="K32" s="12">
        <f t="shared" si="0"/>
        <v>0.00420787517660784</v>
      </c>
      <c r="L32" s="12">
        <f t="shared" si="1"/>
        <v>-0.013790941858643</v>
      </c>
      <c r="M32" s="12">
        <f t="shared" si="2"/>
        <v>-0.00448697924062141</v>
      </c>
      <c r="N32" s="12">
        <f t="shared" si="3"/>
        <v>-0.0186666666666666</v>
      </c>
    </row>
    <row r="33" spans="1:14">
      <c r="A33" s="5">
        <v>41179</v>
      </c>
      <c r="B33" s="6">
        <v>1649.3</v>
      </c>
      <c r="C33" s="6">
        <f t="shared" si="4"/>
        <v>114.393319369113</v>
      </c>
      <c r="D33" s="6">
        <v>634.45</v>
      </c>
      <c r="E33" s="6">
        <f t="shared" si="5"/>
        <v>108.703846483338</v>
      </c>
      <c r="F33" s="6">
        <v>1777.25</v>
      </c>
      <c r="G33" s="6">
        <f t="shared" si="6"/>
        <v>110.039626029348</v>
      </c>
      <c r="H33" s="6">
        <v>3.71</v>
      </c>
      <c r="I33" s="10">
        <f t="shared" si="7"/>
        <v>109.763313609467</v>
      </c>
      <c r="K33" s="12">
        <f t="shared" si="0"/>
        <v>0.00890044349288879</v>
      </c>
      <c r="L33" s="12">
        <f t="shared" si="1"/>
        <v>0.00818369617034815</v>
      </c>
      <c r="M33" s="12">
        <f t="shared" si="2"/>
        <v>0.0139780345171873</v>
      </c>
      <c r="N33" s="12">
        <f t="shared" si="3"/>
        <v>0.00815217391304342</v>
      </c>
    </row>
    <row r="34" spans="1:14">
      <c r="A34" s="5">
        <v>41180</v>
      </c>
      <c r="B34" s="6">
        <v>1662</v>
      </c>
      <c r="C34" s="6">
        <f t="shared" si="4"/>
        <v>115.274174978152</v>
      </c>
      <c r="D34" s="6">
        <v>637.33</v>
      </c>
      <c r="E34" s="6">
        <f t="shared" si="5"/>
        <v>109.197292898141</v>
      </c>
      <c r="F34" s="6">
        <v>1772.1</v>
      </c>
      <c r="G34" s="6">
        <f t="shared" si="6"/>
        <v>109.720760324438</v>
      </c>
      <c r="H34" s="6">
        <v>3.72</v>
      </c>
      <c r="I34" s="10">
        <f t="shared" si="7"/>
        <v>110.059171597633</v>
      </c>
      <c r="K34" s="12">
        <f t="shared" si="0"/>
        <v>0.00770023646395443</v>
      </c>
      <c r="L34" s="12">
        <f t="shared" si="1"/>
        <v>0.00453936480416108</v>
      </c>
      <c r="M34" s="12">
        <f t="shared" si="2"/>
        <v>-0.00289773526515689</v>
      </c>
      <c r="N34" s="12">
        <f t="shared" si="3"/>
        <v>0.00269541778975747</v>
      </c>
    </row>
    <row r="35" spans="1:14">
      <c r="A35" s="5">
        <v>41183</v>
      </c>
      <c r="B35" s="6">
        <v>1679.2</v>
      </c>
      <c r="C35" s="6">
        <f t="shared" si="4"/>
        <v>116.46714477937</v>
      </c>
      <c r="D35" s="6">
        <v>644.85</v>
      </c>
      <c r="E35" s="6">
        <f t="shared" si="5"/>
        <v>110.485736314572</v>
      </c>
      <c r="F35" s="6">
        <v>1775.3</v>
      </c>
      <c r="G35" s="6">
        <f t="shared" si="6"/>
        <v>109.918890471178</v>
      </c>
      <c r="H35" s="6">
        <v>3.77</v>
      </c>
      <c r="I35" s="10">
        <f t="shared" si="7"/>
        <v>111.538461538462</v>
      </c>
      <c r="K35" s="12">
        <f t="shared" si="0"/>
        <v>0.0103489771359808</v>
      </c>
      <c r="L35" s="12">
        <f t="shared" si="1"/>
        <v>0.0117992248913435</v>
      </c>
      <c r="M35" s="12">
        <f t="shared" si="2"/>
        <v>0.00180576716889569</v>
      </c>
      <c r="N35" s="12">
        <f t="shared" si="3"/>
        <v>0.0134408602150537</v>
      </c>
    </row>
    <row r="36" spans="1:14">
      <c r="A36" s="5">
        <v>41184</v>
      </c>
      <c r="B36" s="6">
        <v>1677.3</v>
      </c>
      <c r="C36" s="6">
        <f t="shared" si="4"/>
        <v>116.335363231561</v>
      </c>
      <c r="D36" s="6">
        <v>652.45</v>
      </c>
      <c r="E36" s="6">
        <f t="shared" si="5"/>
        <v>111.787886575859</v>
      </c>
      <c r="F36" s="6">
        <v>1774.7</v>
      </c>
      <c r="G36" s="6">
        <f t="shared" si="6"/>
        <v>109.881741068664</v>
      </c>
      <c r="H36" s="6">
        <v>3.78</v>
      </c>
      <c r="I36" s="10">
        <f t="shared" si="7"/>
        <v>111.834319526627</v>
      </c>
      <c r="K36" s="12">
        <f t="shared" si="0"/>
        <v>-0.00113149118627923</v>
      </c>
      <c r="L36" s="12">
        <f t="shared" si="1"/>
        <v>0.0117856865937815</v>
      </c>
      <c r="M36" s="12">
        <f t="shared" si="2"/>
        <v>-0.00033797104714691</v>
      </c>
      <c r="N36" s="12">
        <f t="shared" si="3"/>
        <v>0.00265251989389915</v>
      </c>
    </row>
    <row r="37" spans="1:14">
      <c r="A37" s="5">
        <v>41185</v>
      </c>
      <c r="B37" s="6">
        <v>1687</v>
      </c>
      <c r="C37" s="6">
        <f t="shared" si="4"/>
        <v>117.00814271248</v>
      </c>
      <c r="D37" s="6">
        <v>652.45</v>
      </c>
      <c r="E37" s="6">
        <f t="shared" si="5"/>
        <v>111.787886575859</v>
      </c>
      <c r="F37" s="6">
        <v>1778</v>
      </c>
      <c r="G37" s="6">
        <f t="shared" si="6"/>
        <v>110.08606278249</v>
      </c>
      <c r="H37" s="6">
        <v>3.76</v>
      </c>
      <c r="I37" s="10">
        <f t="shared" si="7"/>
        <v>111.242603550296</v>
      </c>
      <c r="K37" s="12">
        <f t="shared" si="0"/>
        <v>0.00578310379777025</v>
      </c>
      <c r="L37" s="12">
        <f t="shared" si="1"/>
        <v>0</v>
      </c>
      <c r="M37" s="12">
        <f t="shared" si="2"/>
        <v>0.00185946920606297</v>
      </c>
      <c r="N37" s="12">
        <f t="shared" si="3"/>
        <v>-0.0052910052910053</v>
      </c>
    </row>
    <row r="38" spans="1:14">
      <c r="A38" s="5">
        <v>41186</v>
      </c>
      <c r="B38" s="6">
        <v>1717.97</v>
      </c>
      <c r="C38" s="6">
        <f t="shared" si="4"/>
        <v>119.156181941766</v>
      </c>
      <c r="D38" s="6">
        <v>673.5</v>
      </c>
      <c r="E38" s="6">
        <f t="shared" si="5"/>
        <v>115.394500128502</v>
      </c>
      <c r="F38" s="6">
        <v>1790.4</v>
      </c>
      <c r="G38" s="6">
        <f t="shared" si="6"/>
        <v>110.853817101108</v>
      </c>
      <c r="H38" s="6">
        <v>3.76</v>
      </c>
      <c r="I38" s="10">
        <f t="shared" si="7"/>
        <v>111.242603550296</v>
      </c>
      <c r="K38" s="12">
        <f t="shared" si="0"/>
        <v>0.0183580320094843</v>
      </c>
      <c r="L38" s="12">
        <f t="shared" si="1"/>
        <v>0.0322630086596673</v>
      </c>
      <c r="M38" s="12">
        <f t="shared" si="2"/>
        <v>0.0069741282339708</v>
      </c>
      <c r="N38" s="12">
        <f t="shared" si="3"/>
        <v>0</v>
      </c>
    </row>
    <row r="39" spans="1:14">
      <c r="A39" s="5">
        <v>41187</v>
      </c>
      <c r="B39" s="6">
        <v>1706.28</v>
      </c>
      <c r="C39" s="6">
        <f t="shared" si="4"/>
        <v>118.345378629194</v>
      </c>
      <c r="D39" s="6">
        <v>660.48</v>
      </c>
      <c r="E39" s="6">
        <f t="shared" si="5"/>
        <v>113.163711128245</v>
      </c>
      <c r="F39" s="6">
        <v>1780.6</v>
      </c>
      <c r="G39" s="6">
        <f t="shared" si="6"/>
        <v>110.247043526717</v>
      </c>
      <c r="H39" s="6">
        <v>3.76</v>
      </c>
      <c r="I39" s="10">
        <f t="shared" si="7"/>
        <v>111.242603550296</v>
      </c>
      <c r="K39" s="12">
        <f t="shared" si="0"/>
        <v>-0.00680454257059207</v>
      </c>
      <c r="L39" s="12">
        <f t="shared" si="1"/>
        <v>-0.0193318485523385</v>
      </c>
      <c r="M39" s="12">
        <f t="shared" si="2"/>
        <v>-0.00547363717605015</v>
      </c>
      <c r="N39" s="12">
        <f t="shared" si="3"/>
        <v>0</v>
      </c>
    </row>
    <row r="40" spans="1:14">
      <c r="A40" s="5">
        <v>41190</v>
      </c>
      <c r="B40" s="6">
        <v>1694.45</v>
      </c>
      <c r="C40" s="6">
        <f t="shared" si="4"/>
        <v>117.52486509731</v>
      </c>
      <c r="D40" s="6">
        <v>658.03</v>
      </c>
      <c r="E40" s="6">
        <f t="shared" si="5"/>
        <v>112.74393900454</v>
      </c>
      <c r="F40" s="6">
        <v>1774.95</v>
      </c>
      <c r="G40" s="6">
        <f t="shared" si="6"/>
        <v>109.897219986379</v>
      </c>
      <c r="H40" s="6">
        <v>3.71</v>
      </c>
      <c r="I40" s="10">
        <f t="shared" si="7"/>
        <v>109.763313609467</v>
      </c>
      <c r="K40" s="12">
        <f t="shared" si="0"/>
        <v>-0.00693321143071473</v>
      </c>
      <c r="L40" s="12">
        <f t="shared" si="1"/>
        <v>-0.00370942344961247</v>
      </c>
      <c r="M40" s="12">
        <f t="shared" si="2"/>
        <v>-0.00317308772323928</v>
      </c>
      <c r="N40" s="12">
        <f t="shared" si="3"/>
        <v>-0.0132978723404255</v>
      </c>
    </row>
    <row r="41" spans="1:14">
      <c r="A41" s="5">
        <v>41191</v>
      </c>
      <c r="B41" s="6">
        <v>1688.35</v>
      </c>
      <c r="C41" s="6">
        <f t="shared" si="4"/>
        <v>117.101776970134</v>
      </c>
      <c r="D41" s="6">
        <v>656.7</v>
      </c>
      <c r="E41" s="6">
        <f t="shared" si="5"/>
        <v>112.516062708815</v>
      </c>
      <c r="F41" s="6">
        <v>1764.3</v>
      </c>
      <c r="G41" s="6">
        <f t="shared" si="6"/>
        <v>109.237818091759</v>
      </c>
      <c r="H41" s="6">
        <v>3.69</v>
      </c>
      <c r="I41" s="10">
        <f t="shared" si="7"/>
        <v>109.171597633136</v>
      </c>
      <c r="K41" s="12">
        <f t="shared" si="0"/>
        <v>-0.00359998819676009</v>
      </c>
      <c r="L41" s="12">
        <f t="shared" si="1"/>
        <v>-0.0020211844444781</v>
      </c>
      <c r="M41" s="12">
        <f t="shared" si="2"/>
        <v>-0.00600016901884565</v>
      </c>
      <c r="N41" s="12">
        <f t="shared" si="3"/>
        <v>-0.00539083557951483</v>
      </c>
    </row>
    <row r="42" spans="1:14">
      <c r="A42" s="5">
        <v>41192</v>
      </c>
      <c r="B42" s="6">
        <v>1673.95</v>
      </c>
      <c r="C42" s="6">
        <f t="shared" si="4"/>
        <v>116.103011555161</v>
      </c>
      <c r="D42" s="6">
        <v>649.35</v>
      </c>
      <c r="E42" s="6">
        <f t="shared" si="5"/>
        <v>111.256746337702</v>
      </c>
      <c r="F42" s="6">
        <v>1762.35</v>
      </c>
      <c r="G42" s="6">
        <f t="shared" si="6"/>
        <v>109.117082533589</v>
      </c>
      <c r="H42" s="6">
        <v>3.7</v>
      </c>
      <c r="I42" s="10">
        <f t="shared" si="7"/>
        <v>109.467455621302</v>
      </c>
      <c r="K42" s="12">
        <f t="shared" si="0"/>
        <v>-0.00852903722569364</v>
      </c>
      <c r="L42" s="12">
        <f t="shared" si="1"/>
        <v>-0.0111923252626771</v>
      </c>
      <c r="M42" s="12">
        <f t="shared" si="2"/>
        <v>-0.00110525420846797</v>
      </c>
      <c r="N42" s="12">
        <f t="shared" si="3"/>
        <v>0.00271002710027107</v>
      </c>
    </row>
    <row r="43" spans="1:14">
      <c r="A43" s="5">
        <v>41193</v>
      </c>
      <c r="B43" s="6">
        <v>1677.4</v>
      </c>
      <c r="C43" s="6">
        <f t="shared" si="4"/>
        <v>116.342299102498</v>
      </c>
      <c r="D43" s="6">
        <v>651.2</v>
      </c>
      <c r="E43" s="6">
        <f t="shared" si="5"/>
        <v>111.573717124989</v>
      </c>
      <c r="F43" s="6">
        <v>1767.35</v>
      </c>
      <c r="G43" s="6">
        <f t="shared" si="6"/>
        <v>109.426660887871</v>
      </c>
      <c r="H43" s="6">
        <v>3.74</v>
      </c>
      <c r="I43" s="10">
        <f t="shared" si="7"/>
        <v>110.650887573965</v>
      </c>
      <c r="K43" s="12">
        <f t="shared" si="0"/>
        <v>0.00206099345858601</v>
      </c>
      <c r="L43" s="12">
        <f t="shared" si="1"/>
        <v>0.00284900284900288</v>
      </c>
      <c r="M43" s="12">
        <f t="shared" si="2"/>
        <v>0.00283712088972111</v>
      </c>
      <c r="N43" s="12">
        <f t="shared" si="3"/>
        <v>0.0108108108108108</v>
      </c>
    </row>
    <row r="44" spans="1:14">
      <c r="A44" s="5">
        <v>41194</v>
      </c>
      <c r="B44" s="6">
        <v>1651.53</v>
      </c>
      <c r="C44" s="6">
        <f t="shared" si="4"/>
        <v>114.547989291015</v>
      </c>
      <c r="D44" s="6">
        <v>633.6</v>
      </c>
      <c r="E44" s="6">
        <f t="shared" si="5"/>
        <v>108.558211256746</v>
      </c>
      <c r="F44" s="6">
        <v>1754.48</v>
      </c>
      <c r="G44" s="6">
        <f t="shared" si="6"/>
        <v>108.62980620395</v>
      </c>
      <c r="H44" s="6">
        <v>3.69</v>
      </c>
      <c r="I44" s="10">
        <f t="shared" si="7"/>
        <v>109.171597633136</v>
      </c>
      <c r="K44" s="12">
        <f t="shared" si="0"/>
        <v>-0.0154226779539765</v>
      </c>
      <c r="L44" s="12">
        <f t="shared" si="1"/>
        <v>-0.0270270270270271</v>
      </c>
      <c r="M44" s="12">
        <f t="shared" si="2"/>
        <v>-0.00728208900330998</v>
      </c>
      <c r="N44" s="12">
        <f t="shared" si="3"/>
        <v>-0.0133689839572193</v>
      </c>
    </row>
    <row r="45" spans="1:14">
      <c r="A45" s="5">
        <v>41197</v>
      </c>
      <c r="B45" s="6">
        <v>1640.25</v>
      </c>
      <c r="C45" s="6">
        <f t="shared" si="4"/>
        <v>113.765623049286</v>
      </c>
      <c r="D45" s="6">
        <v>633.1</v>
      </c>
      <c r="E45" s="6">
        <f t="shared" si="5"/>
        <v>108.472543476399</v>
      </c>
      <c r="F45" s="6">
        <v>1737.55</v>
      </c>
      <c r="G45" s="6">
        <f t="shared" si="6"/>
        <v>107.581573896353</v>
      </c>
      <c r="H45" s="6">
        <v>3.69</v>
      </c>
      <c r="I45" s="10">
        <f t="shared" si="7"/>
        <v>109.171597633136</v>
      </c>
      <c r="K45" s="12">
        <f t="shared" si="0"/>
        <v>-0.00683003033550706</v>
      </c>
      <c r="L45" s="12">
        <f t="shared" si="1"/>
        <v>-0.000789141414141414</v>
      </c>
      <c r="M45" s="12">
        <f t="shared" si="2"/>
        <v>-0.0096495827823629</v>
      </c>
      <c r="N45" s="12">
        <f t="shared" si="3"/>
        <v>0</v>
      </c>
    </row>
  </sheetData>
  <mergeCells count="1">
    <mergeCell ref="K1:N1"/>
  </mergeCells>
  <pageMargins left="0.699305555555556" right="0.699305555555556"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08"/>
  <sheetViews>
    <sheetView topLeftCell="A3" workbookViewId="0">
      <selection activeCell="H13" sqref="H13"/>
    </sheetView>
  </sheetViews>
  <sheetFormatPr defaultColWidth="9" defaultRowHeight="14"/>
  <sheetData>
    <row r="1" spans="1:14">
      <c r="A1" s="1" t="s">
        <v>10</v>
      </c>
      <c r="B1" s="2" t="s">
        <v>11</v>
      </c>
      <c r="C1" s="2"/>
      <c r="D1" s="2" t="s">
        <v>12</v>
      </c>
      <c r="E1" s="2"/>
      <c r="F1" s="2" t="s">
        <v>13</v>
      </c>
      <c r="G1" s="2"/>
      <c r="H1" s="7" t="s">
        <v>14</v>
      </c>
      <c r="I1" s="2"/>
      <c r="K1" s="8" t="s">
        <v>15</v>
      </c>
      <c r="L1" s="8"/>
      <c r="M1" s="8"/>
      <c r="N1" s="8"/>
    </row>
    <row r="2" ht="14.75" spans="1:14">
      <c r="A2" s="3"/>
      <c r="B2" s="4" t="s">
        <v>16</v>
      </c>
      <c r="C2" s="4" t="s">
        <v>17</v>
      </c>
      <c r="D2" s="4" t="s">
        <v>16</v>
      </c>
      <c r="E2" s="4" t="s">
        <v>17</v>
      </c>
      <c r="F2" s="4" t="s">
        <v>16</v>
      </c>
      <c r="G2" s="4" t="s">
        <v>17</v>
      </c>
      <c r="H2" s="4" t="s">
        <v>18</v>
      </c>
      <c r="I2" s="4" t="s">
        <v>17</v>
      </c>
      <c r="K2" s="9" t="s">
        <v>19</v>
      </c>
      <c r="L2" s="9" t="s">
        <v>20</v>
      </c>
      <c r="M2" s="9" t="s">
        <v>21</v>
      </c>
      <c r="N2" s="9" t="s">
        <v>22</v>
      </c>
    </row>
    <row r="3" spans="1:14">
      <c r="A3" s="5">
        <v>40910</v>
      </c>
      <c r="B3" s="6">
        <v>1394.5</v>
      </c>
      <c r="C3" s="6">
        <v>100</v>
      </c>
      <c r="D3" s="6">
        <v>653.49</v>
      </c>
      <c r="E3" s="6">
        <v>100</v>
      </c>
      <c r="F3" s="6">
        <v>1566.27</v>
      </c>
      <c r="G3" s="6">
        <v>100</v>
      </c>
      <c r="H3" s="6">
        <v>3.44</v>
      </c>
      <c r="I3" s="10">
        <v>100</v>
      </c>
      <c r="K3" s="11" t="s">
        <v>24</v>
      </c>
      <c r="L3" s="11" t="s">
        <v>24</v>
      </c>
      <c r="M3" s="11" t="s">
        <v>24</v>
      </c>
      <c r="N3" s="11" t="s">
        <v>24</v>
      </c>
    </row>
    <row r="4" spans="1:14">
      <c r="A4" s="5">
        <v>40911</v>
      </c>
      <c r="B4" s="6">
        <v>1426</v>
      </c>
      <c r="C4" s="6">
        <f>B4/1394.5*100</f>
        <v>102.25887414844</v>
      </c>
      <c r="D4" s="6">
        <v>661.75</v>
      </c>
      <c r="E4" s="6">
        <f>D4/653.49*100</f>
        <v>101.263982616413</v>
      </c>
      <c r="F4" s="6">
        <v>1603.5</v>
      </c>
      <c r="G4" s="6">
        <f>F4/1566.27*100</f>
        <v>102.376984811048</v>
      </c>
      <c r="H4" s="6">
        <v>3.53</v>
      </c>
      <c r="I4" s="10">
        <f>H4/3.44*100</f>
        <v>102.616279069767</v>
      </c>
      <c r="K4" s="12">
        <f t="shared" ref="K3:K66" si="0">(B4-B3)/B3</f>
        <v>0.022588741484403</v>
      </c>
      <c r="L4" s="12">
        <f t="shared" ref="L3:L66" si="1">(D4-D3)/D3</f>
        <v>0.0126398261641341</v>
      </c>
      <c r="M4" s="12">
        <f t="shared" ref="M3:M66" si="2">(F4-F3)/F3</f>
        <v>0.023769848110479</v>
      </c>
      <c r="N4" s="12">
        <f t="shared" ref="N3:N66" si="3">(H4-H3)/H3</f>
        <v>0.0261627906976744</v>
      </c>
    </row>
    <row r="5" spans="1:14">
      <c r="A5" s="5">
        <v>40912</v>
      </c>
      <c r="B5" s="6">
        <v>1419.5</v>
      </c>
      <c r="C5" s="6">
        <f t="shared" ref="C5:C68" si="4">B5/1394.5*100</f>
        <v>101.792757260667</v>
      </c>
      <c r="D5" s="6">
        <v>649.58</v>
      </c>
      <c r="E5" s="6">
        <f t="shared" ref="E5:E68" si="5">D5/653.49*100</f>
        <v>99.4016740883564</v>
      </c>
      <c r="F5" s="6">
        <v>1611.6</v>
      </c>
      <c r="G5" s="6">
        <f t="shared" ref="G5:G68" si="6">F5/1566.27*100</f>
        <v>102.894137026183</v>
      </c>
      <c r="H5" s="6">
        <v>3.41</v>
      </c>
      <c r="I5" s="10">
        <f t="shared" ref="I5:I68" si="7">H5/3.44*100</f>
        <v>99.1279069767442</v>
      </c>
      <c r="K5" s="12">
        <f t="shared" si="0"/>
        <v>-0.00455820476858345</v>
      </c>
      <c r="L5" s="12">
        <f t="shared" si="1"/>
        <v>-0.0183906309029089</v>
      </c>
      <c r="M5" s="12">
        <f t="shared" si="2"/>
        <v>0.00505144995322726</v>
      </c>
      <c r="N5" s="12">
        <f t="shared" si="3"/>
        <v>-0.0339943342776203</v>
      </c>
    </row>
    <row r="6" spans="1:14">
      <c r="A6" s="5">
        <v>40913</v>
      </c>
      <c r="B6" s="6">
        <v>1411</v>
      </c>
      <c r="C6" s="6">
        <f t="shared" si="4"/>
        <v>101.18321979204</v>
      </c>
      <c r="D6" s="6">
        <v>638.24</v>
      </c>
      <c r="E6" s="6">
        <f t="shared" si="5"/>
        <v>97.66637592006</v>
      </c>
      <c r="F6" s="6">
        <v>1622.72</v>
      </c>
      <c r="G6" s="6">
        <f t="shared" si="6"/>
        <v>103.604104017826</v>
      </c>
      <c r="H6" s="6">
        <v>3.41</v>
      </c>
      <c r="I6" s="10">
        <f t="shared" si="7"/>
        <v>99.1279069767442</v>
      </c>
      <c r="K6" s="12">
        <f t="shared" si="0"/>
        <v>-0.00598802395209581</v>
      </c>
      <c r="L6" s="12">
        <f t="shared" si="1"/>
        <v>-0.0174574340342991</v>
      </c>
      <c r="M6" s="12">
        <f t="shared" si="2"/>
        <v>0.00689997517994547</v>
      </c>
      <c r="N6" s="12">
        <f t="shared" si="3"/>
        <v>0</v>
      </c>
    </row>
    <row r="7" spans="1:14">
      <c r="A7" s="5">
        <v>40914</v>
      </c>
      <c r="B7" s="6">
        <v>1401.5</v>
      </c>
      <c r="C7" s="6">
        <f t="shared" si="4"/>
        <v>100.501972032987</v>
      </c>
      <c r="D7" s="6">
        <v>612.75</v>
      </c>
      <c r="E7" s="6">
        <f t="shared" si="5"/>
        <v>93.7657806546389</v>
      </c>
      <c r="F7" s="6">
        <v>1617.95</v>
      </c>
      <c r="G7" s="6">
        <f t="shared" si="6"/>
        <v>103.299558824468</v>
      </c>
      <c r="H7" s="6">
        <v>3.43</v>
      </c>
      <c r="I7" s="10">
        <f t="shared" si="7"/>
        <v>99.7093023255814</v>
      </c>
      <c r="K7" s="12">
        <f t="shared" si="0"/>
        <v>-0.00673281360737066</v>
      </c>
      <c r="L7" s="12">
        <f t="shared" si="1"/>
        <v>-0.03993795437453</v>
      </c>
      <c r="M7" s="12">
        <f t="shared" si="2"/>
        <v>-0.00293950897258922</v>
      </c>
      <c r="N7" s="12">
        <f t="shared" si="3"/>
        <v>0.00586510263929619</v>
      </c>
    </row>
    <row r="8" spans="1:14">
      <c r="A8" s="5">
        <v>40917</v>
      </c>
      <c r="B8" s="6">
        <v>1426</v>
      </c>
      <c r="C8" s="6">
        <f t="shared" si="4"/>
        <v>102.25887414844</v>
      </c>
      <c r="D8" s="6">
        <v>615.96</v>
      </c>
      <c r="E8" s="6">
        <f t="shared" si="5"/>
        <v>94.2569893954001</v>
      </c>
      <c r="F8" s="6">
        <v>1611.57</v>
      </c>
      <c r="G8" s="6">
        <f t="shared" si="6"/>
        <v>102.892221647609</v>
      </c>
      <c r="H8" s="6">
        <v>3.4</v>
      </c>
      <c r="I8" s="10">
        <f t="shared" si="7"/>
        <v>98.8372093023256</v>
      </c>
      <c r="K8" s="12">
        <f t="shared" si="0"/>
        <v>0.0174812700677845</v>
      </c>
      <c r="L8" s="12">
        <f t="shared" si="1"/>
        <v>0.00523867809057533</v>
      </c>
      <c r="M8" s="12">
        <f t="shared" si="2"/>
        <v>-0.00394326153465812</v>
      </c>
      <c r="N8" s="12">
        <f t="shared" si="3"/>
        <v>-0.00874635568513127</v>
      </c>
    </row>
    <row r="9" spans="1:14">
      <c r="A9" s="5">
        <v>40918</v>
      </c>
      <c r="B9" s="6">
        <v>1461.75</v>
      </c>
      <c r="C9" s="6">
        <f t="shared" si="4"/>
        <v>104.822517031194</v>
      </c>
      <c r="D9" s="6">
        <v>635</v>
      </c>
      <c r="E9" s="6">
        <f t="shared" si="5"/>
        <v>97.1705764434039</v>
      </c>
      <c r="F9" s="6">
        <v>1632.35</v>
      </c>
      <c r="G9" s="6">
        <f t="shared" si="6"/>
        <v>104.218940540264</v>
      </c>
      <c r="H9" s="6">
        <v>3.51</v>
      </c>
      <c r="I9" s="10">
        <f t="shared" si="7"/>
        <v>102.03488372093</v>
      </c>
      <c r="K9" s="12">
        <f t="shared" si="0"/>
        <v>0.025070126227209</v>
      </c>
      <c r="L9" s="12">
        <f t="shared" si="1"/>
        <v>0.0309110981232547</v>
      </c>
      <c r="M9" s="12">
        <f t="shared" si="2"/>
        <v>0.0128942583939885</v>
      </c>
      <c r="N9" s="12">
        <f t="shared" si="3"/>
        <v>0.0323529411764705</v>
      </c>
    </row>
    <row r="10" spans="1:14">
      <c r="A10" s="5">
        <v>40919</v>
      </c>
      <c r="B10" s="6">
        <v>1496.5</v>
      </c>
      <c r="C10" s="6">
        <f t="shared" si="4"/>
        <v>107.314449623521</v>
      </c>
      <c r="D10" s="6">
        <v>641</v>
      </c>
      <c r="E10" s="6">
        <f t="shared" si="5"/>
        <v>98.0887236223967</v>
      </c>
      <c r="F10" s="6">
        <v>1641.97</v>
      </c>
      <c r="G10" s="6">
        <f t="shared" si="6"/>
        <v>104.833138603178</v>
      </c>
      <c r="H10" s="6">
        <v>3.52</v>
      </c>
      <c r="I10" s="10">
        <f t="shared" si="7"/>
        <v>102.325581395349</v>
      </c>
      <c r="K10" s="12">
        <f t="shared" si="0"/>
        <v>0.0237728749786215</v>
      </c>
      <c r="L10" s="12">
        <f t="shared" si="1"/>
        <v>0.0094488188976378</v>
      </c>
      <c r="M10" s="12">
        <f t="shared" si="2"/>
        <v>0.00589334395197116</v>
      </c>
      <c r="N10" s="12">
        <f t="shared" si="3"/>
        <v>0.00284900284900292</v>
      </c>
    </row>
    <row r="11" spans="1:14">
      <c r="A11" s="5">
        <v>40920</v>
      </c>
      <c r="B11" s="6">
        <v>1498.94</v>
      </c>
      <c r="C11" s="6">
        <f t="shared" si="4"/>
        <v>107.489422732162</v>
      </c>
      <c r="D11" s="6">
        <v>636.25</v>
      </c>
      <c r="E11" s="6">
        <f t="shared" si="5"/>
        <v>97.361857105694</v>
      </c>
      <c r="F11" s="6">
        <v>1650.25</v>
      </c>
      <c r="G11" s="6">
        <f t="shared" si="6"/>
        <v>105.361783089761</v>
      </c>
      <c r="H11" s="6">
        <v>3.63</v>
      </c>
      <c r="I11" s="10">
        <f t="shared" si="7"/>
        <v>105.523255813953</v>
      </c>
      <c r="K11" s="12">
        <f t="shared" si="0"/>
        <v>0.00163047109923158</v>
      </c>
      <c r="L11" s="12">
        <f t="shared" si="1"/>
        <v>-0.00741029641185647</v>
      </c>
      <c r="M11" s="12">
        <f t="shared" si="2"/>
        <v>0.00504272307045803</v>
      </c>
      <c r="N11" s="12">
        <f t="shared" si="3"/>
        <v>0.03125</v>
      </c>
    </row>
    <row r="12" spans="1:14">
      <c r="A12" s="5">
        <v>40921</v>
      </c>
      <c r="B12" s="6">
        <v>1489.5</v>
      </c>
      <c r="C12" s="6">
        <f t="shared" si="4"/>
        <v>106.812477590534</v>
      </c>
      <c r="D12" s="6">
        <v>638.25</v>
      </c>
      <c r="E12" s="6">
        <f t="shared" si="5"/>
        <v>97.6679061653583</v>
      </c>
      <c r="F12" s="6">
        <v>1639</v>
      </c>
      <c r="G12" s="6">
        <f t="shared" si="6"/>
        <v>104.643516124295</v>
      </c>
      <c r="H12" s="6">
        <v>3.62</v>
      </c>
      <c r="I12" s="10">
        <f t="shared" si="7"/>
        <v>105.232558139535</v>
      </c>
      <c r="K12" s="12">
        <f t="shared" si="0"/>
        <v>-0.00629778376719552</v>
      </c>
      <c r="L12" s="12">
        <f t="shared" si="1"/>
        <v>0.0031434184675835</v>
      </c>
      <c r="M12" s="12">
        <f t="shared" si="2"/>
        <v>-0.00681714891683078</v>
      </c>
      <c r="N12" s="12">
        <f t="shared" si="3"/>
        <v>-0.00275482093663906</v>
      </c>
    </row>
    <row r="13" spans="1:14">
      <c r="A13" s="5">
        <v>40924</v>
      </c>
      <c r="B13" s="6">
        <v>1498.5</v>
      </c>
      <c r="C13" s="6">
        <f t="shared" si="4"/>
        <v>107.457870204374</v>
      </c>
      <c r="D13" s="6">
        <v>639.85</v>
      </c>
      <c r="E13" s="6">
        <f t="shared" si="5"/>
        <v>97.9127454130897</v>
      </c>
      <c r="F13" s="6">
        <v>1643.8</v>
      </c>
      <c r="G13" s="6">
        <f t="shared" si="6"/>
        <v>104.949976696227</v>
      </c>
      <c r="H13" s="6">
        <v>3.66</v>
      </c>
      <c r="I13" s="10">
        <f t="shared" si="7"/>
        <v>106.395348837209</v>
      </c>
      <c r="K13" s="12">
        <f t="shared" si="0"/>
        <v>0.00604229607250755</v>
      </c>
      <c r="L13" s="12">
        <f t="shared" si="1"/>
        <v>0.00250685468076776</v>
      </c>
      <c r="M13" s="12">
        <f t="shared" si="2"/>
        <v>0.00292861500915189</v>
      </c>
      <c r="N13" s="12">
        <f t="shared" si="3"/>
        <v>0.0110497237569061</v>
      </c>
    </row>
    <row r="14" spans="1:14">
      <c r="A14" s="5">
        <v>40925</v>
      </c>
      <c r="B14" s="6">
        <v>1522.06</v>
      </c>
      <c r="C14" s="6">
        <f t="shared" si="4"/>
        <v>109.147364646827</v>
      </c>
      <c r="D14" s="6">
        <v>652.25</v>
      </c>
      <c r="E14" s="6">
        <f t="shared" si="5"/>
        <v>99.8102495830082</v>
      </c>
      <c r="F14" s="6">
        <v>1652.05</v>
      </c>
      <c r="G14" s="6">
        <f t="shared" si="6"/>
        <v>105.476705804236</v>
      </c>
      <c r="H14" s="6">
        <v>3.71</v>
      </c>
      <c r="I14" s="10">
        <f t="shared" si="7"/>
        <v>107.848837209302</v>
      </c>
      <c r="K14" s="12">
        <f t="shared" si="0"/>
        <v>0.0157223890557224</v>
      </c>
      <c r="L14" s="12">
        <f t="shared" si="1"/>
        <v>0.019379542080175</v>
      </c>
      <c r="M14" s="12">
        <f t="shared" si="2"/>
        <v>0.00501885874193941</v>
      </c>
      <c r="N14" s="12">
        <f t="shared" si="3"/>
        <v>0.0136612021857923</v>
      </c>
    </row>
    <row r="15" spans="1:14">
      <c r="A15" s="5">
        <v>40926</v>
      </c>
      <c r="B15" s="6">
        <v>1523.25</v>
      </c>
      <c r="C15" s="6">
        <f t="shared" si="4"/>
        <v>109.232699892435</v>
      </c>
      <c r="D15" s="6">
        <v>667.73</v>
      </c>
      <c r="E15" s="6">
        <f t="shared" si="5"/>
        <v>102.17906930481</v>
      </c>
      <c r="F15" s="6">
        <v>1659.95</v>
      </c>
      <c r="G15" s="6">
        <f t="shared" si="6"/>
        <v>105.981088828874</v>
      </c>
      <c r="H15" s="6">
        <v>3.73</v>
      </c>
      <c r="I15" s="10">
        <f t="shared" si="7"/>
        <v>108.43023255814</v>
      </c>
      <c r="K15" s="12">
        <f t="shared" si="0"/>
        <v>0.000781835144475286</v>
      </c>
      <c r="L15" s="12">
        <f t="shared" si="1"/>
        <v>0.0237332311230357</v>
      </c>
      <c r="M15" s="12">
        <f t="shared" si="2"/>
        <v>0.00478193759268793</v>
      </c>
      <c r="N15" s="12">
        <f t="shared" si="3"/>
        <v>0.00539083557951483</v>
      </c>
    </row>
    <row r="16" spans="1:14">
      <c r="A16" s="5">
        <v>40927</v>
      </c>
      <c r="B16" s="6">
        <v>1521.63</v>
      </c>
      <c r="C16" s="6">
        <f t="shared" si="4"/>
        <v>109.116529221943</v>
      </c>
      <c r="D16" s="6">
        <v>675.83</v>
      </c>
      <c r="E16" s="6">
        <f t="shared" si="5"/>
        <v>103.41856799645</v>
      </c>
      <c r="F16" s="6">
        <v>1658.35</v>
      </c>
      <c r="G16" s="6">
        <f t="shared" si="6"/>
        <v>105.878935304896</v>
      </c>
      <c r="H16" s="6">
        <v>3.79</v>
      </c>
      <c r="I16" s="10">
        <f t="shared" si="7"/>
        <v>110.174418604651</v>
      </c>
      <c r="K16" s="12">
        <f t="shared" si="0"/>
        <v>-0.00106351550960111</v>
      </c>
      <c r="L16" s="12">
        <f t="shared" si="1"/>
        <v>0.012130651610681</v>
      </c>
      <c r="M16" s="12">
        <f t="shared" si="2"/>
        <v>-0.000963884454351117</v>
      </c>
      <c r="N16" s="12">
        <f t="shared" si="3"/>
        <v>0.0160857908847185</v>
      </c>
    </row>
    <row r="17" spans="1:14">
      <c r="A17" s="5">
        <v>40928</v>
      </c>
      <c r="B17" s="6">
        <v>1534.31</v>
      </c>
      <c r="C17" s="6">
        <f t="shared" si="4"/>
        <v>110.025815704554</v>
      </c>
      <c r="D17" s="6">
        <v>677.5</v>
      </c>
      <c r="E17" s="6">
        <f t="shared" si="5"/>
        <v>103.674118961269</v>
      </c>
      <c r="F17" s="6">
        <v>1666.65</v>
      </c>
      <c r="G17" s="6">
        <f t="shared" si="6"/>
        <v>106.408856710529</v>
      </c>
      <c r="H17" s="6">
        <v>3.72</v>
      </c>
      <c r="I17" s="10">
        <f t="shared" si="7"/>
        <v>108.139534883721</v>
      </c>
      <c r="K17" s="12">
        <f t="shared" si="0"/>
        <v>0.00833316903583646</v>
      </c>
      <c r="L17" s="12">
        <f t="shared" si="1"/>
        <v>0.00247103561546537</v>
      </c>
      <c r="M17" s="12">
        <f t="shared" si="2"/>
        <v>0.00500497482437373</v>
      </c>
      <c r="N17" s="12">
        <f t="shared" si="3"/>
        <v>-0.0184696569920844</v>
      </c>
    </row>
    <row r="18" spans="1:14">
      <c r="A18" s="5">
        <v>40931</v>
      </c>
      <c r="B18" s="6">
        <v>1561.75</v>
      </c>
      <c r="C18" s="6">
        <f t="shared" si="4"/>
        <v>111.993546073862</v>
      </c>
      <c r="D18" s="6">
        <v>686.78</v>
      </c>
      <c r="E18" s="6">
        <f t="shared" si="5"/>
        <v>105.094186598112</v>
      </c>
      <c r="F18" s="6">
        <v>1677.18</v>
      </c>
      <c r="G18" s="6">
        <f t="shared" si="6"/>
        <v>107.081154590205</v>
      </c>
      <c r="H18" s="6">
        <v>3.79</v>
      </c>
      <c r="I18" s="10">
        <f t="shared" si="7"/>
        <v>110.174418604651</v>
      </c>
      <c r="K18" s="12">
        <f t="shared" si="0"/>
        <v>0.0178842606774381</v>
      </c>
      <c r="L18" s="12">
        <f t="shared" si="1"/>
        <v>0.0136974169741697</v>
      </c>
      <c r="M18" s="12">
        <f t="shared" si="2"/>
        <v>0.00631806318063179</v>
      </c>
      <c r="N18" s="12">
        <f t="shared" si="3"/>
        <v>0.0188172043010752</v>
      </c>
    </row>
    <row r="19" spans="1:14">
      <c r="A19" s="5">
        <v>40932</v>
      </c>
      <c r="B19" s="6">
        <v>1549.38</v>
      </c>
      <c r="C19" s="6">
        <f t="shared" si="4"/>
        <v>111.106489781284</v>
      </c>
      <c r="D19" s="6">
        <v>679.75</v>
      </c>
      <c r="E19" s="6">
        <f t="shared" si="5"/>
        <v>104.018424153392</v>
      </c>
      <c r="F19" s="6">
        <v>1665.68</v>
      </c>
      <c r="G19" s="6">
        <f t="shared" si="6"/>
        <v>106.346926136618</v>
      </c>
      <c r="H19" s="6">
        <v>3.78</v>
      </c>
      <c r="I19" s="10">
        <f t="shared" si="7"/>
        <v>109.883720930233</v>
      </c>
      <c r="K19" s="12">
        <f t="shared" si="0"/>
        <v>-0.00792060188890661</v>
      </c>
      <c r="L19" s="12">
        <f t="shared" si="1"/>
        <v>-0.0102361746119572</v>
      </c>
      <c r="M19" s="12">
        <f t="shared" si="2"/>
        <v>-0.00685674763591266</v>
      </c>
      <c r="N19" s="12">
        <f t="shared" si="3"/>
        <v>-0.00263852242744069</v>
      </c>
    </row>
    <row r="20" spans="1:14">
      <c r="A20" s="5">
        <v>40933</v>
      </c>
      <c r="B20" s="6">
        <v>1581.75</v>
      </c>
      <c r="C20" s="6">
        <f t="shared" si="4"/>
        <v>113.427751882395</v>
      </c>
      <c r="D20" s="6">
        <v>693.25</v>
      </c>
      <c r="E20" s="6">
        <f t="shared" si="5"/>
        <v>106.084255306126</v>
      </c>
      <c r="F20" s="6">
        <v>1710.57</v>
      </c>
      <c r="G20" s="6">
        <f t="shared" si="6"/>
        <v>109.212970943707</v>
      </c>
      <c r="H20" s="6">
        <v>3.8</v>
      </c>
      <c r="I20" s="10">
        <f t="shared" si="7"/>
        <v>110.46511627907</v>
      </c>
      <c r="K20" s="12">
        <f t="shared" si="0"/>
        <v>0.0208922278588854</v>
      </c>
      <c r="L20" s="12">
        <f t="shared" si="1"/>
        <v>0.0198602427363001</v>
      </c>
      <c r="M20" s="12">
        <f t="shared" si="2"/>
        <v>0.0269499543729887</v>
      </c>
      <c r="N20" s="12">
        <f t="shared" si="3"/>
        <v>0.0052910052910053</v>
      </c>
    </row>
    <row r="21" spans="1:14">
      <c r="A21" s="5">
        <v>40934</v>
      </c>
      <c r="B21" s="6">
        <v>1609.19</v>
      </c>
      <c r="C21" s="6">
        <f t="shared" si="4"/>
        <v>115.395482251703</v>
      </c>
      <c r="D21" s="6">
        <v>691.25</v>
      </c>
      <c r="E21" s="6">
        <f t="shared" si="5"/>
        <v>105.778206246461</v>
      </c>
      <c r="F21" s="6">
        <v>1720.65</v>
      </c>
      <c r="G21" s="6">
        <f t="shared" si="6"/>
        <v>109.856538144764</v>
      </c>
      <c r="H21" s="6">
        <v>3.89</v>
      </c>
      <c r="I21" s="10">
        <f t="shared" si="7"/>
        <v>113.081395348837</v>
      </c>
      <c r="K21" s="12">
        <f t="shared" si="0"/>
        <v>0.0173478741899795</v>
      </c>
      <c r="L21" s="12">
        <f t="shared" si="1"/>
        <v>-0.00288496213487198</v>
      </c>
      <c r="M21" s="12">
        <f t="shared" si="2"/>
        <v>0.00589277258457716</v>
      </c>
      <c r="N21" s="12">
        <f t="shared" si="3"/>
        <v>0.0236842105263159</v>
      </c>
    </row>
    <row r="22" spans="1:14">
      <c r="A22" s="5">
        <v>40935</v>
      </c>
      <c r="B22" s="6">
        <v>1621.5</v>
      </c>
      <c r="C22" s="6">
        <f t="shared" si="4"/>
        <v>116.278235926856</v>
      </c>
      <c r="D22" s="6">
        <v>690</v>
      </c>
      <c r="E22" s="6">
        <f t="shared" si="5"/>
        <v>105.586925584171</v>
      </c>
      <c r="F22" s="6">
        <v>1739.07</v>
      </c>
      <c r="G22" s="6">
        <f t="shared" si="6"/>
        <v>111.032580589554</v>
      </c>
      <c r="H22" s="6">
        <v>3.86</v>
      </c>
      <c r="I22" s="10">
        <f t="shared" si="7"/>
        <v>112.209302325581</v>
      </c>
      <c r="K22" s="12">
        <f t="shared" si="0"/>
        <v>0.00764981139579537</v>
      </c>
      <c r="L22" s="12">
        <f t="shared" si="1"/>
        <v>-0.00180831826401447</v>
      </c>
      <c r="M22" s="12">
        <f t="shared" si="2"/>
        <v>0.0107052567343735</v>
      </c>
      <c r="N22" s="12">
        <f t="shared" si="3"/>
        <v>-0.00771208226221086</v>
      </c>
    </row>
    <row r="23" spans="1:14">
      <c r="A23" s="5">
        <v>40938</v>
      </c>
      <c r="B23" s="6">
        <v>1612.5</v>
      </c>
      <c r="C23" s="6">
        <f t="shared" si="4"/>
        <v>115.632843313015</v>
      </c>
      <c r="D23" s="6">
        <v>688.5</v>
      </c>
      <c r="E23" s="6">
        <f t="shared" si="5"/>
        <v>105.357388789423</v>
      </c>
      <c r="F23" s="6">
        <v>1730.07</v>
      </c>
      <c r="G23" s="6">
        <f t="shared" si="6"/>
        <v>110.457967017181</v>
      </c>
      <c r="H23" s="6">
        <v>3.82</v>
      </c>
      <c r="I23" s="10">
        <f t="shared" si="7"/>
        <v>111.046511627907</v>
      </c>
      <c r="K23" s="12">
        <f t="shared" si="0"/>
        <v>-0.00555041628122109</v>
      </c>
      <c r="L23" s="12">
        <f t="shared" si="1"/>
        <v>-0.00217391304347826</v>
      </c>
      <c r="M23" s="12">
        <f t="shared" si="2"/>
        <v>-0.00517517983749935</v>
      </c>
      <c r="N23" s="12">
        <f t="shared" si="3"/>
        <v>-0.0103626943005181</v>
      </c>
    </row>
    <row r="24" spans="1:14">
      <c r="A24" s="5">
        <v>40939</v>
      </c>
      <c r="B24" s="6">
        <v>1587.13</v>
      </c>
      <c r="C24" s="6">
        <f t="shared" si="4"/>
        <v>113.813553244891</v>
      </c>
      <c r="D24" s="6">
        <v>684.3</v>
      </c>
      <c r="E24" s="6">
        <f t="shared" si="5"/>
        <v>104.714685764128</v>
      </c>
      <c r="F24" s="6">
        <v>1737.6</v>
      </c>
      <c r="G24" s="6">
        <f t="shared" si="6"/>
        <v>110.938727039399</v>
      </c>
      <c r="H24" s="6">
        <v>3.76</v>
      </c>
      <c r="I24" s="10">
        <f t="shared" si="7"/>
        <v>109.302325581395</v>
      </c>
      <c r="K24" s="12">
        <f t="shared" si="0"/>
        <v>-0.0157333333333333</v>
      </c>
      <c r="L24" s="12">
        <f t="shared" si="1"/>
        <v>-0.00610021786492381</v>
      </c>
      <c r="M24" s="12">
        <f t="shared" si="2"/>
        <v>0.00435242504638539</v>
      </c>
      <c r="N24" s="12">
        <f t="shared" si="3"/>
        <v>-0.0157068062827225</v>
      </c>
    </row>
    <row r="25" spans="1:14">
      <c r="A25" s="5">
        <v>40940</v>
      </c>
      <c r="B25" s="6">
        <v>1618</v>
      </c>
      <c r="C25" s="6">
        <f t="shared" si="4"/>
        <v>116.027249910362</v>
      </c>
      <c r="D25" s="6">
        <v>697.55</v>
      </c>
      <c r="E25" s="6">
        <f t="shared" si="5"/>
        <v>106.742260784404</v>
      </c>
      <c r="F25" s="6">
        <v>1743.4</v>
      </c>
      <c r="G25" s="6">
        <f t="shared" si="6"/>
        <v>111.309033563817</v>
      </c>
      <c r="H25" s="6">
        <v>3.82</v>
      </c>
      <c r="I25" s="10">
        <f t="shared" si="7"/>
        <v>111.046511627907</v>
      </c>
      <c r="K25" s="12">
        <f t="shared" si="0"/>
        <v>0.0194502025668974</v>
      </c>
      <c r="L25" s="12">
        <f t="shared" si="1"/>
        <v>0.0193628525500511</v>
      </c>
      <c r="M25" s="12">
        <f t="shared" si="2"/>
        <v>0.00333793738489882</v>
      </c>
      <c r="N25" s="12">
        <f t="shared" si="3"/>
        <v>0.0159574468085107</v>
      </c>
    </row>
    <row r="26" spans="1:14">
      <c r="A26" s="5">
        <v>40941</v>
      </c>
      <c r="B26" s="6">
        <v>1630.5</v>
      </c>
      <c r="C26" s="6">
        <f t="shared" si="4"/>
        <v>116.923628540696</v>
      </c>
      <c r="D26" s="6">
        <v>707.5</v>
      </c>
      <c r="E26" s="6">
        <f t="shared" si="5"/>
        <v>108.264854856233</v>
      </c>
      <c r="F26" s="6">
        <v>1759.48</v>
      </c>
      <c r="G26" s="6">
        <f t="shared" si="6"/>
        <v>112.33567647979</v>
      </c>
      <c r="H26" s="6">
        <v>3.77</v>
      </c>
      <c r="I26" s="10">
        <f t="shared" si="7"/>
        <v>109.593023255814</v>
      </c>
      <c r="K26" s="12">
        <f t="shared" si="0"/>
        <v>0.00772558714462299</v>
      </c>
      <c r="L26" s="12">
        <f t="shared" si="1"/>
        <v>0.0142642104508638</v>
      </c>
      <c r="M26" s="12">
        <f t="shared" si="2"/>
        <v>0.00922335665940113</v>
      </c>
      <c r="N26" s="12">
        <f t="shared" si="3"/>
        <v>-0.013089005235602</v>
      </c>
    </row>
    <row r="27" spans="1:14">
      <c r="A27" s="5">
        <v>40942</v>
      </c>
      <c r="B27" s="6">
        <v>1623.75</v>
      </c>
      <c r="C27" s="6">
        <f t="shared" si="4"/>
        <v>116.439584080316</v>
      </c>
      <c r="D27" s="6">
        <v>707.25</v>
      </c>
      <c r="E27" s="6">
        <f t="shared" si="5"/>
        <v>108.226598723775</v>
      </c>
      <c r="F27" s="6">
        <v>1726.25</v>
      </c>
      <c r="G27" s="6">
        <f t="shared" si="6"/>
        <v>110.214075478685</v>
      </c>
      <c r="H27" s="6">
        <v>3.87</v>
      </c>
      <c r="I27" s="10">
        <f t="shared" si="7"/>
        <v>112.5</v>
      </c>
      <c r="K27" s="12">
        <f t="shared" si="0"/>
        <v>-0.00413983440662373</v>
      </c>
      <c r="L27" s="12">
        <f t="shared" si="1"/>
        <v>-0.000353356890459364</v>
      </c>
      <c r="M27" s="12">
        <f t="shared" si="2"/>
        <v>-0.0188862618500921</v>
      </c>
      <c r="N27" s="12">
        <f t="shared" si="3"/>
        <v>0.0265251989389921</v>
      </c>
    </row>
    <row r="28" spans="1:14">
      <c r="A28" s="5">
        <v>40945</v>
      </c>
      <c r="B28" s="6">
        <v>1626.13</v>
      </c>
      <c r="C28" s="6">
        <f t="shared" si="4"/>
        <v>116.610254571531</v>
      </c>
      <c r="D28" s="6">
        <v>702.85</v>
      </c>
      <c r="E28" s="6">
        <f t="shared" si="5"/>
        <v>107.553290792514</v>
      </c>
      <c r="F28" s="6">
        <v>1720.35</v>
      </c>
      <c r="G28" s="6">
        <f t="shared" si="6"/>
        <v>109.837384359019</v>
      </c>
      <c r="H28" s="6">
        <v>3.84</v>
      </c>
      <c r="I28" s="10">
        <f t="shared" si="7"/>
        <v>111.627906976744</v>
      </c>
      <c r="K28" s="12">
        <f t="shared" si="0"/>
        <v>0.00146574287913787</v>
      </c>
      <c r="L28" s="12">
        <f t="shared" si="1"/>
        <v>-0.00622127960410036</v>
      </c>
      <c r="M28" s="12">
        <f t="shared" si="2"/>
        <v>-0.00341781317885595</v>
      </c>
      <c r="N28" s="12">
        <f t="shared" si="3"/>
        <v>-0.00775193798449619</v>
      </c>
    </row>
    <row r="29" spans="1:14">
      <c r="A29" s="5">
        <v>40946</v>
      </c>
      <c r="B29" s="6">
        <v>1650.5</v>
      </c>
      <c r="C29" s="6">
        <f t="shared" si="4"/>
        <v>118.357834349229</v>
      </c>
      <c r="D29" s="6">
        <v>709.75</v>
      </c>
      <c r="E29" s="6">
        <f t="shared" si="5"/>
        <v>108.609160048356</v>
      </c>
      <c r="F29" s="6">
        <v>1745.48</v>
      </c>
      <c r="G29" s="6">
        <f t="shared" si="6"/>
        <v>111.441833144988</v>
      </c>
      <c r="H29" s="6">
        <v>3.84</v>
      </c>
      <c r="I29" s="10">
        <f t="shared" si="7"/>
        <v>111.627906976744</v>
      </c>
      <c r="K29" s="12">
        <f t="shared" si="0"/>
        <v>0.0149865016942064</v>
      </c>
      <c r="L29" s="12">
        <f t="shared" si="1"/>
        <v>0.00981717293874934</v>
      </c>
      <c r="M29" s="12">
        <f t="shared" si="2"/>
        <v>0.0146074926613771</v>
      </c>
      <c r="N29" s="12">
        <f t="shared" si="3"/>
        <v>0</v>
      </c>
    </row>
    <row r="30" spans="1:14">
      <c r="A30" s="5">
        <v>40947</v>
      </c>
      <c r="B30" s="6">
        <v>1664.5</v>
      </c>
      <c r="C30" s="6">
        <f t="shared" si="4"/>
        <v>119.361778415203</v>
      </c>
      <c r="D30" s="6">
        <v>714.63</v>
      </c>
      <c r="E30" s="6">
        <f t="shared" si="5"/>
        <v>109.355919753937</v>
      </c>
      <c r="F30" s="6">
        <v>1733.2</v>
      </c>
      <c r="G30" s="6">
        <f t="shared" si="6"/>
        <v>110.657804848462</v>
      </c>
      <c r="H30" s="6">
        <v>3.88</v>
      </c>
      <c r="I30" s="10">
        <f t="shared" si="7"/>
        <v>112.790697674419</v>
      </c>
      <c r="K30" s="12">
        <f t="shared" si="0"/>
        <v>0.0084822780975462</v>
      </c>
      <c r="L30" s="12">
        <f t="shared" si="1"/>
        <v>0.00687566044381824</v>
      </c>
      <c r="M30" s="12">
        <f t="shared" si="2"/>
        <v>-0.00703531406833649</v>
      </c>
      <c r="N30" s="12">
        <f t="shared" si="3"/>
        <v>0.0104166666666667</v>
      </c>
    </row>
    <row r="31" spans="1:14">
      <c r="A31" s="5">
        <v>40948</v>
      </c>
      <c r="B31" s="6">
        <v>1656</v>
      </c>
      <c r="C31" s="6">
        <f t="shared" si="4"/>
        <v>118.752240946576</v>
      </c>
      <c r="D31" s="6">
        <v>711.25</v>
      </c>
      <c r="E31" s="6">
        <f t="shared" si="5"/>
        <v>108.838696843104</v>
      </c>
      <c r="F31" s="6">
        <v>1729.4</v>
      </c>
      <c r="G31" s="6">
        <f t="shared" si="6"/>
        <v>110.415190229015</v>
      </c>
      <c r="H31" s="6">
        <v>3.96</v>
      </c>
      <c r="I31" s="10">
        <f t="shared" si="7"/>
        <v>115.116279069767</v>
      </c>
      <c r="K31" s="12">
        <f t="shared" si="0"/>
        <v>-0.00510663863021928</v>
      </c>
      <c r="L31" s="12">
        <f t="shared" si="1"/>
        <v>-0.00472972027482753</v>
      </c>
      <c r="M31" s="12">
        <f t="shared" si="2"/>
        <v>-0.00219247634433415</v>
      </c>
      <c r="N31" s="12">
        <f t="shared" si="3"/>
        <v>0.0206185567010309</v>
      </c>
    </row>
    <row r="32" spans="1:14">
      <c r="A32" s="5">
        <v>40949</v>
      </c>
      <c r="B32" s="6">
        <v>1658.25</v>
      </c>
      <c r="C32" s="6">
        <f t="shared" si="4"/>
        <v>118.913589100036</v>
      </c>
      <c r="D32" s="6">
        <v>703.25</v>
      </c>
      <c r="E32" s="6">
        <f t="shared" si="5"/>
        <v>107.614500604447</v>
      </c>
      <c r="F32" s="6">
        <v>1722</v>
      </c>
      <c r="G32" s="6">
        <f t="shared" si="6"/>
        <v>109.94273018062</v>
      </c>
      <c r="H32" s="6">
        <v>3.84</v>
      </c>
      <c r="I32" s="10">
        <f t="shared" si="7"/>
        <v>111.627906976744</v>
      </c>
      <c r="K32" s="12">
        <f t="shared" si="0"/>
        <v>0.00135869565217391</v>
      </c>
      <c r="L32" s="12">
        <f t="shared" si="1"/>
        <v>-0.0112478031634446</v>
      </c>
      <c r="M32" s="12">
        <f t="shared" si="2"/>
        <v>-0.00427894067306586</v>
      </c>
      <c r="N32" s="12">
        <f t="shared" si="3"/>
        <v>-0.0303030303030303</v>
      </c>
    </row>
    <row r="33" spans="1:14">
      <c r="A33" s="5">
        <v>40952</v>
      </c>
      <c r="B33" s="6">
        <v>1651.94</v>
      </c>
      <c r="C33" s="6">
        <f t="shared" si="4"/>
        <v>118.461097167444</v>
      </c>
      <c r="D33" s="6">
        <v>699.13</v>
      </c>
      <c r="E33" s="6">
        <f t="shared" si="5"/>
        <v>106.984039541538</v>
      </c>
      <c r="F33" s="6">
        <v>1722.27</v>
      </c>
      <c r="G33" s="6">
        <f t="shared" si="6"/>
        <v>109.959968587791</v>
      </c>
      <c r="H33" s="6">
        <v>3.81</v>
      </c>
      <c r="I33" s="10">
        <f t="shared" si="7"/>
        <v>110.755813953488</v>
      </c>
      <c r="K33" s="12">
        <f t="shared" si="0"/>
        <v>-0.00380521634252974</v>
      </c>
      <c r="L33" s="12">
        <f t="shared" si="1"/>
        <v>-0.0058585140419481</v>
      </c>
      <c r="M33" s="12">
        <f t="shared" si="2"/>
        <v>0.000156794425087097</v>
      </c>
      <c r="N33" s="12">
        <f t="shared" si="3"/>
        <v>-0.00781249999999995</v>
      </c>
    </row>
    <row r="34" spans="1:14">
      <c r="A34" s="5">
        <v>40953</v>
      </c>
      <c r="B34" s="6">
        <v>1631.13</v>
      </c>
      <c r="C34" s="6">
        <f t="shared" si="4"/>
        <v>116.968806023664</v>
      </c>
      <c r="D34" s="6">
        <v>686.58</v>
      </c>
      <c r="E34" s="6">
        <f t="shared" si="5"/>
        <v>105.063581692145</v>
      </c>
      <c r="F34" s="6">
        <v>1720.18</v>
      </c>
      <c r="G34" s="6">
        <f t="shared" si="6"/>
        <v>109.826530547096</v>
      </c>
      <c r="H34" s="6">
        <v>3.81</v>
      </c>
      <c r="I34" s="10">
        <f t="shared" si="7"/>
        <v>110.755813953488</v>
      </c>
      <c r="K34" s="12">
        <f t="shared" si="0"/>
        <v>-0.0125973098296548</v>
      </c>
      <c r="L34" s="12">
        <f t="shared" si="1"/>
        <v>-0.0179508818102498</v>
      </c>
      <c r="M34" s="12">
        <f t="shared" si="2"/>
        <v>-0.0012135147218496</v>
      </c>
      <c r="N34" s="12">
        <f t="shared" si="3"/>
        <v>0</v>
      </c>
    </row>
    <row r="35" spans="1:14">
      <c r="A35" s="5">
        <v>40954</v>
      </c>
      <c r="B35" s="6">
        <v>1634.31</v>
      </c>
      <c r="C35" s="6">
        <f t="shared" si="4"/>
        <v>117.196844747221</v>
      </c>
      <c r="D35" s="6">
        <v>683.13</v>
      </c>
      <c r="E35" s="6">
        <f t="shared" si="5"/>
        <v>104.535647064224</v>
      </c>
      <c r="F35" s="6">
        <v>1728.15</v>
      </c>
      <c r="G35" s="6">
        <f t="shared" si="6"/>
        <v>110.335382788408</v>
      </c>
      <c r="H35" s="6">
        <v>3.79</v>
      </c>
      <c r="I35" s="10">
        <f t="shared" si="7"/>
        <v>110.174418604651</v>
      </c>
      <c r="K35" s="12">
        <f t="shared" si="0"/>
        <v>0.00194956870390455</v>
      </c>
      <c r="L35" s="12">
        <f t="shared" si="1"/>
        <v>-0.00502490605610423</v>
      </c>
      <c r="M35" s="12">
        <f t="shared" si="2"/>
        <v>0.00463323605669176</v>
      </c>
      <c r="N35" s="12">
        <f t="shared" si="3"/>
        <v>-0.005249343832021</v>
      </c>
    </row>
    <row r="36" spans="1:14">
      <c r="A36" s="5">
        <v>40955</v>
      </c>
      <c r="B36" s="6">
        <v>1624.5</v>
      </c>
      <c r="C36" s="6">
        <f t="shared" si="4"/>
        <v>116.493366798136</v>
      </c>
      <c r="D36" s="6">
        <v>695.45</v>
      </c>
      <c r="E36" s="6">
        <f t="shared" si="5"/>
        <v>106.420909271756</v>
      </c>
      <c r="F36" s="6">
        <v>1728.07</v>
      </c>
      <c r="G36" s="6">
        <f t="shared" si="6"/>
        <v>110.330275112209</v>
      </c>
      <c r="H36" s="6">
        <v>3.76</v>
      </c>
      <c r="I36" s="10">
        <f t="shared" si="7"/>
        <v>109.302325581395</v>
      </c>
      <c r="K36" s="12">
        <f t="shared" si="0"/>
        <v>-0.00600253317913979</v>
      </c>
      <c r="L36" s="12">
        <f t="shared" si="1"/>
        <v>0.018034634696178</v>
      </c>
      <c r="M36" s="12">
        <f t="shared" si="2"/>
        <v>-4.62922778694874e-5</v>
      </c>
      <c r="N36" s="12">
        <f t="shared" si="3"/>
        <v>-0.00791556728232196</v>
      </c>
    </row>
    <row r="37" spans="1:14">
      <c r="A37" s="5">
        <v>40956</v>
      </c>
      <c r="B37" s="6">
        <v>1633.25</v>
      </c>
      <c r="C37" s="6">
        <f t="shared" si="4"/>
        <v>117.120831839369</v>
      </c>
      <c r="D37" s="6">
        <v>684.48</v>
      </c>
      <c r="E37" s="6">
        <f t="shared" si="5"/>
        <v>104.742230179498</v>
      </c>
      <c r="F37" s="6">
        <v>1723.38</v>
      </c>
      <c r="G37" s="6">
        <f t="shared" si="6"/>
        <v>110.030837595051</v>
      </c>
      <c r="H37" s="6">
        <v>3.71</v>
      </c>
      <c r="I37" s="10">
        <f t="shared" si="7"/>
        <v>107.848837209302</v>
      </c>
      <c r="K37" s="12">
        <f t="shared" si="0"/>
        <v>0.00538627269929209</v>
      </c>
      <c r="L37" s="12">
        <f t="shared" si="1"/>
        <v>-0.0157739593069236</v>
      </c>
      <c r="M37" s="12">
        <f t="shared" si="2"/>
        <v>-0.00271401042781822</v>
      </c>
      <c r="N37" s="12">
        <f t="shared" si="3"/>
        <v>-0.0132978723404255</v>
      </c>
    </row>
    <row r="38" spans="1:14">
      <c r="A38" s="5">
        <v>40959</v>
      </c>
      <c r="B38" s="6">
        <v>1647</v>
      </c>
      <c r="C38" s="6">
        <f t="shared" si="4"/>
        <v>118.106848332736</v>
      </c>
      <c r="D38" s="6">
        <v>695.28</v>
      </c>
      <c r="E38" s="6">
        <f t="shared" si="5"/>
        <v>106.394895101685</v>
      </c>
      <c r="F38" s="6">
        <v>1734.95</v>
      </c>
      <c r="G38" s="6">
        <f t="shared" si="6"/>
        <v>110.769535265312</v>
      </c>
      <c r="H38" s="6">
        <v>3.73</v>
      </c>
      <c r="I38" s="10">
        <f t="shared" si="7"/>
        <v>108.43023255814</v>
      </c>
      <c r="K38" s="12">
        <f t="shared" si="0"/>
        <v>0.0084187968773917</v>
      </c>
      <c r="L38" s="12">
        <f t="shared" si="1"/>
        <v>0.0157784011220196</v>
      </c>
      <c r="M38" s="12">
        <f t="shared" si="2"/>
        <v>0.00671355127714139</v>
      </c>
      <c r="N38" s="12">
        <f t="shared" si="3"/>
        <v>0.00539083557951483</v>
      </c>
    </row>
    <row r="39" spans="1:14">
      <c r="A39" s="5">
        <v>40960</v>
      </c>
      <c r="B39" s="6">
        <v>1686.75</v>
      </c>
      <c r="C39" s="6">
        <f t="shared" si="4"/>
        <v>120.957332377196</v>
      </c>
      <c r="D39" s="6">
        <v>710.5</v>
      </c>
      <c r="E39" s="6">
        <f t="shared" si="5"/>
        <v>108.72392844573</v>
      </c>
      <c r="F39" s="6">
        <v>1759.13</v>
      </c>
      <c r="G39" s="6">
        <f t="shared" si="6"/>
        <v>112.31333039642</v>
      </c>
      <c r="H39" s="6">
        <v>3.83</v>
      </c>
      <c r="I39" s="10">
        <f t="shared" si="7"/>
        <v>111.337209302326</v>
      </c>
      <c r="K39" s="12">
        <f t="shared" si="0"/>
        <v>0.0241347905282332</v>
      </c>
      <c r="L39" s="12">
        <f t="shared" si="1"/>
        <v>0.0218904613968474</v>
      </c>
      <c r="M39" s="12">
        <f t="shared" si="2"/>
        <v>0.0139370010663132</v>
      </c>
      <c r="N39" s="12">
        <f t="shared" si="3"/>
        <v>0.0268096514745309</v>
      </c>
    </row>
    <row r="40" spans="1:14">
      <c r="A40" s="5">
        <v>40961</v>
      </c>
      <c r="B40" s="6">
        <v>1724.13</v>
      </c>
      <c r="C40" s="6">
        <f t="shared" si="4"/>
        <v>123.637863033345</v>
      </c>
      <c r="D40" s="6">
        <v>723.4</v>
      </c>
      <c r="E40" s="6">
        <f t="shared" si="5"/>
        <v>110.697944880564</v>
      </c>
      <c r="F40" s="6">
        <v>1776.22</v>
      </c>
      <c r="G40" s="6">
        <f t="shared" si="6"/>
        <v>113.404457724403</v>
      </c>
      <c r="H40" s="6">
        <v>3.82</v>
      </c>
      <c r="I40" s="10">
        <f t="shared" si="7"/>
        <v>111.046511627907</v>
      </c>
      <c r="K40" s="12">
        <f t="shared" si="0"/>
        <v>0.0221609604268564</v>
      </c>
      <c r="L40" s="12">
        <f t="shared" si="1"/>
        <v>0.0181562280084447</v>
      </c>
      <c r="M40" s="12">
        <f t="shared" si="2"/>
        <v>0.00971502958848972</v>
      </c>
      <c r="N40" s="12">
        <f t="shared" si="3"/>
        <v>-0.00261096605744131</v>
      </c>
    </row>
    <row r="41" spans="1:14">
      <c r="A41" s="5">
        <v>40962</v>
      </c>
      <c r="B41" s="6">
        <v>1722.75</v>
      </c>
      <c r="C41" s="6">
        <f t="shared" si="4"/>
        <v>123.538902832556</v>
      </c>
      <c r="D41" s="6">
        <v>717.68</v>
      </c>
      <c r="E41" s="6">
        <f t="shared" si="5"/>
        <v>109.822644569925</v>
      </c>
      <c r="F41" s="6">
        <v>1780.68</v>
      </c>
      <c r="G41" s="6">
        <f t="shared" si="6"/>
        <v>113.689210672489</v>
      </c>
      <c r="H41" s="6">
        <v>3.81</v>
      </c>
      <c r="I41" s="10">
        <f t="shared" si="7"/>
        <v>110.755813953488</v>
      </c>
      <c r="K41" s="12">
        <f t="shared" si="0"/>
        <v>-0.000800403681857</v>
      </c>
      <c r="L41" s="12">
        <f t="shared" si="1"/>
        <v>-0.00790710533591378</v>
      </c>
      <c r="M41" s="12">
        <f t="shared" si="2"/>
        <v>0.00251095022013041</v>
      </c>
      <c r="N41" s="12">
        <f t="shared" si="3"/>
        <v>-0.00261780104712036</v>
      </c>
    </row>
    <row r="42" spans="1:14">
      <c r="A42" s="5">
        <v>40963</v>
      </c>
      <c r="B42" s="6">
        <v>1713.13</v>
      </c>
      <c r="C42" s="6">
        <f t="shared" si="4"/>
        <v>122.849049838652</v>
      </c>
      <c r="D42" s="6">
        <v>710.5</v>
      </c>
      <c r="E42" s="6">
        <f t="shared" si="5"/>
        <v>108.72392844573</v>
      </c>
      <c r="F42" s="6">
        <v>1772.45</v>
      </c>
      <c r="G42" s="6">
        <f t="shared" si="6"/>
        <v>113.163758483531</v>
      </c>
      <c r="H42" s="6">
        <v>3.88</v>
      </c>
      <c r="I42" s="10">
        <f t="shared" si="7"/>
        <v>112.790697674419</v>
      </c>
      <c r="K42" s="12">
        <f t="shared" si="0"/>
        <v>-0.00558409519663323</v>
      </c>
      <c r="L42" s="12">
        <f t="shared" si="1"/>
        <v>-0.0100044588117266</v>
      </c>
      <c r="M42" s="12">
        <f t="shared" si="2"/>
        <v>-0.00462182986274907</v>
      </c>
      <c r="N42" s="12">
        <f t="shared" si="3"/>
        <v>0.0183727034120734</v>
      </c>
    </row>
    <row r="43" spans="1:14">
      <c r="A43" s="5">
        <v>40966</v>
      </c>
      <c r="B43" s="6">
        <v>1706.5</v>
      </c>
      <c r="C43" s="6">
        <f t="shared" si="4"/>
        <v>122.373610613123</v>
      </c>
      <c r="D43" s="6">
        <v>708.13</v>
      </c>
      <c r="E43" s="6">
        <f t="shared" si="5"/>
        <v>108.361260310028</v>
      </c>
      <c r="F43" s="6">
        <v>1767.68</v>
      </c>
      <c r="G43" s="6">
        <f t="shared" si="6"/>
        <v>112.859213290173</v>
      </c>
      <c r="H43" s="6">
        <v>3.88</v>
      </c>
      <c r="I43" s="10">
        <f t="shared" si="7"/>
        <v>112.790697674419</v>
      </c>
      <c r="K43" s="12">
        <f t="shared" si="0"/>
        <v>-0.00387010909855067</v>
      </c>
      <c r="L43" s="12">
        <f t="shared" si="1"/>
        <v>-0.0033356790992259</v>
      </c>
      <c r="M43" s="12">
        <f t="shared" si="2"/>
        <v>-0.00269119016051227</v>
      </c>
      <c r="N43" s="12">
        <f t="shared" si="3"/>
        <v>0</v>
      </c>
    </row>
    <row r="44" spans="1:14">
      <c r="A44" s="5">
        <v>40967</v>
      </c>
      <c r="B44" s="6">
        <v>1718.75</v>
      </c>
      <c r="C44" s="6">
        <f t="shared" si="4"/>
        <v>123.25206167085</v>
      </c>
      <c r="D44" s="6">
        <v>722</v>
      </c>
      <c r="E44" s="6">
        <f t="shared" si="5"/>
        <v>110.483710538799</v>
      </c>
      <c r="F44" s="6">
        <v>1784.23</v>
      </c>
      <c r="G44" s="6">
        <f t="shared" si="6"/>
        <v>113.915863803814</v>
      </c>
      <c r="H44" s="6">
        <v>3.9</v>
      </c>
      <c r="I44" s="10">
        <f t="shared" si="7"/>
        <v>113.372093023256</v>
      </c>
      <c r="K44" s="12">
        <f t="shared" si="0"/>
        <v>0.00717843539408145</v>
      </c>
      <c r="L44" s="12">
        <f t="shared" si="1"/>
        <v>0.0195867990340757</v>
      </c>
      <c r="M44" s="12">
        <f t="shared" si="2"/>
        <v>0.0093625543084721</v>
      </c>
      <c r="N44" s="12">
        <f t="shared" si="3"/>
        <v>0.00515463917525774</v>
      </c>
    </row>
    <row r="45" spans="1:14">
      <c r="A45" s="5">
        <v>40968</v>
      </c>
      <c r="B45" s="6">
        <v>1679.25</v>
      </c>
      <c r="C45" s="6">
        <f t="shared" si="4"/>
        <v>120.419505198996</v>
      </c>
      <c r="D45" s="6">
        <v>702.25</v>
      </c>
      <c r="E45" s="6">
        <f t="shared" si="5"/>
        <v>107.461476074615</v>
      </c>
      <c r="F45" s="6">
        <v>1696.85</v>
      </c>
      <c r="G45" s="6">
        <f t="shared" si="6"/>
        <v>108.337004475601</v>
      </c>
      <c r="H45" s="6">
        <v>3.85</v>
      </c>
      <c r="I45" s="10">
        <f t="shared" si="7"/>
        <v>111.918604651163</v>
      </c>
      <c r="K45" s="12">
        <f t="shared" si="0"/>
        <v>-0.0229818181818182</v>
      </c>
      <c r="L45" s="12">
        <f t="shared" si="1"/>
        <v>-0.0273545706371191</v>
      </c>
      <c r="M45" s="12">
        <f t="shared" si="2"/>
        <v>-0.0489735067788346</v>
      </c>
      <c r="N45" s="12">
        <f t="shared" si="3"/>
        <v>-0.0128205128205128</v>
      </c>
    </row>
    <row r="46" spans="1:14">
      <c r="A46" s="5">
        <v>40969</v>
      </c>
      <c r="B46" s="6">
        <v>1700.25</v>
      </c>
      <c r="C46" s="6">
        <f t="shared" si="4"/>
        <v>121.925421297956</v>
      </c>
      <c r="D46" s="6">
        <v>716.6</v>
      </c>
      <c r="E46" s="6">
        <f t="shared" si="5"/>
        <v>109.657378077706</v>
      </c>
      <c r="F46" s="6">
        <v>1718.28</v>
      </c>
      <c r="G46" s="6">
        <f t="shared" si="6"/>
        <v>109.705223237373</v>
      </c>
      <c r="H46" s="6">
        <v>3.91</v>
      </c>
      <c r="I46" s="10">
        <f t="shared" si="7"/>
        <v>113.662790697674</v>
      </c>
      <c r="K46" s="12">
        <f t="shared" si="0"/>
        <v>0.0125055828494864</v>
      </c>
      <c r="L46" s="12">
        <f t="shared" si="1"/>
        <v>0.020434318262727</v>
      </c>
      <c r="M46" s="12">
        <f t="shared" si="2"/>
        <v>0.0126292836726877</v>
      </c>
      <c r="N46" s="12">
        <f t="shared" si="3"/>
        <v>0.0155844155844156</v>
      </c>
    </row>
    <row r="47" spans="1:14">
      <c r="A47" s="5">
        <v>40970</v>
      </c>
      <c r="B47" s="6">
        <v>1699.25</v>
      </c>
      <c r="C47" s="6">
        <f t="shared" si="4"/>
        <v>121.85371100753</v>
      </c>
      <c r="D47" s="6">
        <v>713.63</v>
      </c>
      <c r="E47" s="6">
        <f t="shared" si="5"/>
        <v>109.202895224104</v>
      </c>
      <c r="F47" s="6">
        <v>1712.6</v>
      </c>
      <c r="G47" s="6">
        <f t="shared" si="6"/>
        <v>109.342578227253</v>
      </c>
      <c r="H47" s="6">
        <v>3.89</v>
      </c>
      <c r="I47" s="10">
        <f t="shared" si="7"/>
        <v>113.081395348837</v>
      </c>
      <c r="K47" s="12">
        <f t="shared" si="0"/>
        <v>-0.000588148801646817</v>
      </c>
      <c r="L47" s="12">
        <f t="shared" si="1"/>
        <v>-0.00414457158805474</v>
      </c>
      <c r="M47" s="12">
        <f t="shared" si="2"/>
        <v>-0.00330563121260799</v>
      </c>
      <c r="N47" s="12">
        <f t="shared" si="3"/>
        <v>-0.0051150895140665</v>
      </c>
    </row>
    <row r="48" spans="1:14">
      <c r="A48" s="5">
        <v>40973</v>
      </c>
      <c r="B48" s="6">
        <v>1662.63</v>
      </c>
      <c r="C48" s="6">
        <f t="shared" si="4"/>
        <v>119.227680172105</v>
      </c>
      <c r="D48" s="6">
        <v>703.78</v>
      </c>
      <c r="E48" s="6">
        <f t="shared" si="5"/>
        <v>107.695603605258</v>
      </c>
      <c r="F48" s="6">
        <v>1706.5</v>
      </c>
      <c r="G48" s="6">
        <f t="shared" si="6"/>
        <v>108.95311791709</v>
      </c>
      <c r="H48" s="6">
        <v>3.86</v>
      </c>
      <c r="I48" s="10">
        <f t="shared" si="7"/>
        <v>112.209302325581</v>
      </c>
      <c r="K48" s="12">
        <f t="shared" si="0"/>
        <v>-0.0215506841253494</v>
      </c>
      <c r="L48" s="12">
        <f t="shared" si="1"/>
        <v>-0.013802670851842</v>
      </c>
      <c r="M48" s="12">
        <f t="shared" si="2"/>
        <v>-0.0035618358052084</v>
      </c>
      <c r="N48" s="12">
        <f t="shared" si="3"/>
        <v>-0.00771208226221086</v>
      </c>
    </row>
    <row r="49" spans="1:14">
      <c r="A49" s="5">
        <v>40974</v>
      </c>
      <c r="B49" s="6">
        <v>1614.88</v>
      </c>
      <c r="C49" s="6">
        <f t="shared" si="4"/>
        <v>115.803513804231</v>
      </c>
      <c r="D49" s="6">
        <v>667.38</v>
      </c>
      <c r="E49" s="6">
        <f t="shared" si="5"/>
        <v>102.125510719368</v>
      </c>
      <c r="F49" s="6">
        <v>1674.32</v>
      </c>
      <c r="G49" s="6">
        <f t="shared" si="6"/>
        <v>106.898555166095</v>
      </c>
      <c r="H49" s="6">
        <v>3.76</v>
      </c>
      <c r="I49" s="10">
        <f t="shared" si="7"/>
        <v>109.302325581395</v>
      </c>
      <c r="K49" s="12">
        <f t="shared" si="0"/>
        <v>-0.0287195587713442</v>
      </c>
      <c r="L49" s="12">
        <f t="shared" si="1"/>
        <v>-0.0517207081758504</v>
      </c>
      <c r="M49" s="12">
        <f t="shared" si="2"/>
        <v>-0.0188573102842075</v>
      </c>
      <c r="N49" s="12">
        <f t="shared" si="3"/>
        <v>-0.0259067357512954</v>
      </c>
    </row>
    <row r="50" spans="1:14">
      <c r="A50" s="5">
        <v>40975</v>
      </c>
      <c r="B50" s="6">
        <v>1630</v>
      </c>
      <c r="C50" s="6">
        <f t="shared" si="4"/>
        <v>116.887773395482</v>
      </c>
      <c r="D50" s="6">
        <v>685.29</v>
      </c>
      <c r="E50" s="6">
        <f t="shared" si="5"/>
        <v>104.866180048662</v>
      </c>
      <c r="F50" s="6">
        <v>1684.98</v>
      </c>
      <c r="G50" s="6">
        <f t="shared" si="6"/>
        <v>107.579153019594</v>
      </c>
      <c r="H50" s="6">
        <v>3.76</v>
      </c>
      <c r="I50" s="10">
        <f t="shared" si="7"/>
        <v>109.302325581395</v>
      </c>
      <c r="K50" s="12">
        <f t="shared" si="0"/>
        <v>0.00936292479936583</v>
      </c>
      <c r="L50" s="12">
        <f t="shared" si="1"/>
        <v>0.0268362851748628</v>
      </c>
      <c r="M50" s="12">
        <f t="shared" si="2"/>
        <v>0.00636676382053615</v>
      </c>
      <c r="N50" s="12">
        <f t="shared" si="3"/>
        <v>0</v>
      </c>
    </row>
    <row r="51" spans="1:14">
      <c r="A51" s="5">
        <v>40976</v>
      </c>
      <c r="B51" s="6">
        <v>1662.5</v>
      </c>
      <c r="C51" s="6">
        <f t="shared" si="4"/>
        <v>119.218357834349</v>
      </c>
      <c r="D51" s="6">
        <v>700.46</v>
      </c>
      <c r="E51" s="6">
        <f t="shared" si="5"/>
        <v>107.187562166215</v>
      </c>
      <c r="F51" s="6">
        <v>1699.77</v>
      </c>
      <c r="G51" s="6">
        <f t="shared" si="6"/>
        <v>108.52343465686</v>
      </c>
      <c r="H51" s="6">
        <v>3.78</v>
      </c>
      <c r="I51" s="10">
        <f t="shared" si="7"/>
        <v>109.883720930233</v>
      </c>
      <c r="K51" s="12">
        <f t="shared" si="0"/>
        <v>0.0199386503067485</v>
      </c>
      <c r="L51" s="12">
        <f t="shared" si="1"/>
        <v>0.0221366136963914</v>
      </c>
      <c r="M51" s="12">
        <f t="shared" si="2"/>
        <v>0.0087775522558131</v>
      </c>
      <c r="N51" s="12">
        <f t="shared" si="3"/>
        <v>0.00531914893617022</v>
      </c>
    </row>
    <row r="52" spans="1:14">
      <c r="A52" s="5">
        <v>40977</v>
      </c>
      <c r="B52" s="6">
        <v>1684.25</v>
      </c>
      <c r="C52" s="6">
        <f t="shared" si="4"/>
        <v>120.778056651129</v>
      </c>
      <c r="D52" s="6">
        <v>708</v>
      </c>
      <c r="E52" s="6">
        <f t="shared" si="5"/>
        <v>108.34136712115</v>
      </c>
      <c r="F52" s="6">
        <v>1713.65</v>
      </c>
      <c r="G52" s="6">
        <f t="shared" si="6"/>
        <v>109.409616477363</v>
      </c>
      <c r="H52" s="6">
        <v>3.86</v>
      </c>
      <c r="I52" s="10">
        <f t="shared" si="7"/>
        <v>112.209302325581</v>
      </c>
      <c r="K52" s="12">
        <f t="shared" si="0"/>
        <v>0.0130827067669173</v>
      </c>
      <c r="L52" s="12">
        <f t="shared" si="1"/>
        <v>0.0107643548525254</v>
      </c>
      <c r="M52" s="12">
        <f t="shared" si="2"/>
        <v>0.00816581066850227</v>
      </c>
      <c r="N52" s="12">
        <f t="shared" si="3"/>
        <v>0.0211640211640212</v>
      </c>
    </row>
    <row r="53" spans="1:14">
      <c r="A53" s="5">
        <v>40980</v>
      </c>
      <c r="B53" s="6">
        <v>1695</v>
      </c>
      <c r="C53" s="6">
        <f t="shared" si="4"/>
        <v>121.548942273216</v>
      </c>
      <c r="D53" s="6">
        <v>700.63</v>
      </c>
      <c r="E53" s="6">
        <f t="shared" si="5"/>
        <v>107.213576336287</v>
      </c>
      <c r="F53" s="6">
        <v>1701.32</v>
      </c>
      <c r="G53" s="6">
        <f t="shared" si="6"/>
        <v>108.622395883213</v>
      </c>
      <c r="H53" s="6">
        <v>3.83</v>
      </c>
      <c r="I53" s="10">
        <f t="shared" si="7"/>
        <v>111.337209302326</v>
      </c>
      <c r="K53" s="12">
        <f t="shared" si="0"/>
        <v>0.00638266290633813</v>
      </c>
      <c r="L53" s="12">
        <f t="shared" si="1"/>
        <v>-0.010409604519774</v>
      </c>
      <c r="M53" s="12">
        <f t="shared" si="2"/>
        <v>-0.00719516820821063</v>
      </c>
      <c r="N53" s="12">
        <f t="shared" si="3"/>
        <v>-0.00777202072538855</v>
      </c>
    </row>
    <row r="54" spans="1:14">
      <c r="A54" s="5">
        <v>40981</v>
      </c>
      <c r="B54" s="6">
        <v>1688</v>
      </c>
      <c r="C54" s="6">
        <f t="shared" si="4"/>
        <v>121.046970240229</v>
      </c>
      <c r="D54" s="6">
        <v>704.69</v>
      </c>
      <c r="E54" s="6">
        <f t="shared" si="5"/>
        <v>107.834855927405</v>
      </c>
      <c r="F54" s="6">
        <v>1674.1</v>
      </c>
      <c r="G54" s="6">
        <f t="shared" si="6"/>
        <v>106.884509056548</v>
      </c>
      <c r="H54" s="6">
        <v>3.88</v>
      </c>
      <c r="I54" s="10">
        <f t="shared" si="7"/>
        <v>112.790697674419</v>
      </c>
      <c r="K54" s="12">
        <f t="shared" si="0"/>
        <v>-0.00412979351032448</v>
      </c>
      <c r="L54" s="12">
        <f t="shared" si="1"/>
        <v>0.00579478469377569</v>
      </c>
      <c r="M54" s="12">
        <f t="shared" si="2"/>
        <v>-0.0159993416876308</v>
      </c>
      <c r="N54" s="12">
        <f t="shared" si="3"/>
        <v>0.0130548302872062</v>
      </c>
    </row>
    <row r="55" spans="1:14">
      <c r="A55" s="5">
        <v>40982</v>
      </c>
      <c r="B55" s="6">
        <v>1673</v>
      </c>
      <c r="C55" s="6">
        <f t="shared" si="4"/>
        <v>119.971315883829</v>
      </c>
      <c r="D55" s="6">
        <v>698.93</v>
      </c>
      <c r="E55" s="6">
        <f t="shared" si="5"/>
        <v>106.953434635572</v>
      </c>
      <c r="F55" s="6">
        <v>1644.88</v>
      </c>
      <c r="G55" s="6">
        <f t="shared" si="6"/>
        <v>105.018930324912</v>
      </c>
      <c r="H55" s="6">
        <v>3.84</v>
      </c>
      <c r="I55" s="10">
        <f t="shared" si="7"/>
        <v>111.627906976744</v>
      </c>
      <c r="K55" s="12">
        <f t="shared" si="0"/>
        <v>-0.00888625592417062</v>
      </c>
      <c r="L55" s="12">
        <f t="shared" si="1"/>
        <v>-0.00817380692219289</v>
      </c>
      <c r="M55" s="12">
        <f t="shared" si="2"/>
        <v>-0.017454154471059</v>
      </c>
      <c r="N55" s="12">
        <f t="shared" si="3"/>
        <v>-0.0103092783505155</v>
      </c>
    </row>
    <row r="56" spans="1:14">
      <c r="A56" s="5">
        <v>40983</v>
      </c>
      <c r="B56" s="6">
        <v>1686</v>
      </c>
      <c r="C56" s="6">
        <f t="shared" si="4"/>
        <v>120.903549659376</v>
      </c>
      <c r="D56" s="6">
        <v>705.89</v>
      </c>
      <c r="E56" s="6">
        <f t="shared" si="5"/>
        <v>108.018485363204</v>
      </c>
      <c r="F56" s="6">
        <v>1658.43</v>
      </c>
      <c r="G56" s="6">
        <f t="shared" si="6"/>
        <v>105.884042981095</v>
      </c>
      <c r="H56" s="6">
        <v>3.89</v>
      </c>
      <c r="I56" s="10">
        <f t="shared" si="7"/>
        <v>113.081395348837</v>
      </c>
      <c r="K56" s="12">
        <f t="shared" si="0"/>
        <v>0.00777047220561865</v>
      </c>
      <c r="L56" s="12">
        <f t="shared" si="1"/>
        <v>0.00995807877756004</v>
      </c>
      <c r="M56" s="12">
        <f t="shared" si="2"/>
        <v>0.00823768299207234</v>
      </c>
      <c r="N56" s="12">
        <f t="shared" si="3"/>
        <v>0.0130208333333334</v>
      </c>
    </row>
    <row r="57" spans="1:14">
      <c r="A57" s="5">
        <v>40984</v>
      </c>
      <c r="B57" s="6">
        <v>1671.75</v>
      </c>
      <c r="C57" s="6">
        <f t="shared" si="4"/>
        <v>119.881678020796</v>
      </c>
      <c r="D57" s="6">
        <v>700.22</v>
      </c>
      <c r="E57" s="6">
        <f t="shared" si="5"/>
        <v>107.150836279056</v>
      </c>
      <c r="F57" s="6">
        <v>1660</v>
      </c>
      <c r="G57" s="6">
        <f t="shared" si="6"/>
        <v>105.984281126498</v>
      </c>
      <c r="H57" s="6">
        <v>3.87</v>
      </c>
      <c r="I57" s="10">
        <f t="shared" si="7"/>
        <v>112.5</v>
      </c>
      <c r="K57" s="12">
        <f t="shared" si="0"/>
        <v>-0.00845195729537367</v>
      </c>
      <c r="L57" s="12">
        <f t="shared" si="1"/>
        <v>-0.00803241298219264</v>
      </c>
      <c r="M57" s="12">
        <f t="shared" si="2"/>
        <v>0.000946678485073193</v>
      </c>
      <c r="N57" s="12">
        <f t="shared" si="3"/>
        <v>-0.0051413881748072</v>
      </c>
    </row>
    <row r="58" spans="1:14">
      <c r="A58" s="5">
        <v>40987</v>
      </c>
      <c r="B58" s="6">
        <v>1683.75</v>
      </c>
      <c r="C58" s="6">
        <f t="shared" si="4"/>
        <v>120.742201505916</v>
      </c>
      <c r="D58" s="6">
        <v>707.88</v>
      </c>
      <c r="E58" s="6">
        <f t="shared" si="5"/>
        <v>108.32300417757</v>
      </c>
      <c r="F58" s="6">
        <v>1664.52</v>
      </c>
      <c r="G58" s="6">
        <f t="shared" si="6"/>
        <v>106.272864831734</v>
      </c>
      <c r="H58" s="6">
        <v>3.9</v>
      </c>
      <c r="I58" s="10">
        <f t="shared" si="7"/>
        <v>113.372093023256</v>
      </c>
      <c r="K58" s="12">
        <f t="shared" si="0"/>
        <v>0.00717810677433827</v>
      </c>
      <c r="L58" s="12">
        <f t="shared" si="1"/>
        <v>0.0109394190397303</v>
      </c>
      <c r="M58" s="12">
        <f t="shared" si="2"/>
        <v>0.00272289156626505</v>
      </c>
      <c r="N58" s="12">
        <f t="shared" si="3"/>
        <v>0.00775193798449607</v>
      </c>
    </row>
    <row r="59" spans="1:14">
      <c r="A59" s="5">
        <v>40988</v>
      </c>
      <c r="B59" s="6">
        <v>1655.63</v>
      </c>
      <c r="C59" s="6">
        <f t="shared" si="4"/>
        <v>118.725708139118</v>
      </c>
      <c r="D59" s="6">
        <v>692.5</v>
      </c>
      <c r="E59" s="6">
        <f t="shared" si="5"/>
        <v>105.969486908751</v>
      </c>
      <c r="F59" s="6">
        <v>1650.77</v>
      </c>
      <c r="G59" s="6">
        <f t="shared" si="6"/>
        <v>105.394982985054</v>
      </c>
      <c r="H59" s="6">
        <v>3.84</v>
      </c>
      <c r="I59" s="10">
        <f t="shared" si="7"/>
        <v>111.627906976744</v>
      </c>
      <c r="K59" s="12">
        <f t="shared" si="0"/>
        <v>-0.0167008166295471</v>
      </c>
      <c r="L59" s="12">
        <f t="shared" si="1"/>
        <v>-0.0217268463581398</v>
      </c>
      <c r="M59" s="12">
        <f t="shared" si="2"/>
        <v>-0.00826063970393867</v>
      </c>
      <c r="N59" s="12">
        <f t="shared" si="3"/>
        <v>-0.0153846153846154</v>
      </c>
    </row>
    <row r="60" spans="1:14">
      <c r="A60" s="5">
        <v>40989</v>
      </c>
      <c r="B60" s="6">
        <v>1639.75</v>
      </c>
      <c r="C60" s="6">
        <f t="shared" si="4"/>
        <v>117.586948727142</v>
      </c>
      <c r="D60" s="6">
        <v>684.89</v>
      </c>
      <c r="E60" s="6">
        <f t="shared" si="5"/>
        <v>104.804970236729</v>
      </c>
      <c r="F60" s="6">
        <v>1650.43</v>
      </c>
      <c r="G60" s="6">
        <f t="shared" si="6"/>
        <v>105.373275361208</v>
      </c>
      <c r="H60" s="6">
        <v>3.85</v>
      </c>
      <c r="I60" s="10">
        <f t="shared" si="7"/>
        <v>111.918604651163</v>
      </c>
      <c r="K60" s="12">
        <f t="shared" si="0"/>
        <v>-0.00959151501241226</v>
      </c>
      <c r="L60" s="12">
        <f t="shared" si="1"/>
        <v>-0.0109891696750903</v>
      </c>
      <c r="M60" s="12">
        <f t="shared" si="2"/>
        <v>-0.000205964489298884</v>
      </c>
      <c r="N60" s="12">
        <f t="shared" si="3"/>
        <v>0.00260416666666673</v>
      </c>
    </row>
    <row r="61" spans="1:14">
      <c r="A61" s="5">
        <v>40990</v>
      </c>
      <c r="B61" s="6">
        <v>1620.38</v>
      </c>
      <c r="C61" s="6">
        <f t="shared" si="4"/>
        <v>116.197920401578</v>
      </c>
      <c r="D61" s="6">
        <v>656.35</v>
      </c>
      <c r="E61" s="6">
        <f t="shared" si="5"/>
        <v>100.43765015532</v>
      </c>
      <c r="F61" s="6">
        <v>1645.9</v>
      </c>
      <c r="G61" s="6">
        <f t="shared" si="6"/>
        <v>105.084053196448</v>
      </c>
      <c r="H61" s="6">
        <v>3.78</v>
      </c>
      <c r="I61" s="10">
        <f t="shared" si="7"/>
        <v>109.883720930233</v>
      </c>
      <c r="K61" s="12">
        <f t="shared" si="0"/>
        <v>-0.0118127763378563</v>
      </c>
      <c r="L61" s="12">
        <f t="shared" si="1"/>
        <v>-0.0416709252580706</v>
      </c>
      <c r="M61" s="12">
        <f t="shared" si="2"/>
        <v>-0.00274473924977126</v>
      </c>
      <c r="N61" s="12">
        <f t="shared" si="3"/>
        <v>-0.0181818181818183</v>
      </c>
    </row>
    <row r="62" spans="1:14">
      <c r="A62" s="5">
        <v>40991</v>
      </c>
      <c r="B62" s="6">
        <v>1626.5</v>
      </c>
      <c r="C62" s="6">
        <f t="shared" si="4"/>
        <v>116.636787378989</v>
      </c>
      <c r="D62" s="6">
        <v>658.75</v>
      </c>
      <c r="E62" s="6">
        <f t="shared" si="5"/>
        <v>100.804909026917</v>
      </c>
      <c r="F62" s="6">
        <v>1661.9</v>
      </c>
      <c r="G62" s="6">
        <f t="shared" si="6"/>
        <v>106.105588436221</v>
      </c>
      <c r="H62" s="6">
        <v>3.81</v>
      </c>
      <c r="I62" s="10">
        <f t="shared" si="7"/>
        <v>110.755813953488</v>
      </c>
      <c r="K62" s="12">
        <f t="shared" si="0"/>
        <v>0.00377689184018557</v>
      </c>
      <c r="L62" s="12">
        <f t="shared" si="1"/>
        <v>0.00365658566313701</v>
      </c>
      <c r="M62" s="12">
        <f t="shared" si="2"/>
        <v>0.00972112522024424</v>
      </c>
      <c r="N62" s="12">
        <f t="shared" si="3"/>
        <v>0.007936507936508</v>
      </c>
    </row>
    <row r="63" spans="1:14">
      <c r="A63" s="5">
        <v>40994</v>
      </c>
      <c r="B63" s="6">
        <v>1648.13</v>
      </c>
      <c r="C63" s="6">
        <f t="shared" si="4"/>
        <v>118.187880960918</v>
      </c>
      <c r="D63" s="6">
        <v>672.5</v>
      </c>
      <c r="E63" s="6">
        <f t="shared" si="5"/>
        <v>102.908996312109</v>
      </c>
      <c r="F63" s="6">
        <v>1690.07</v>
      </c>
      <c r="G63" s="6">
        <f t="shared" si="6"/>
        <v>107.904128917747</v>
      </c>
      <c r="H63" s="6">
        <v>3.89</v>
      </c>
      <c r="I63" s="10">
        <f t="shared" si="7"/>
        <v>113.081395348837</v>
      </c>
      <c r="K63" s="12">
        <f t="shared" si="0"/>
        <v>0.0132984936981249</v>
      </c>
      <c r="L63" s="12">
        <f t="shared" si="1"/>
        <v>0.0208728652751423</v>
      </c>
      <c r="M63" s="12">
        <f t="shared" si="2"/>
        <v>0.0169504783681328</v>
      </c>
      <c r="N63" s="12">
        <f t="shared" si="3"/>
        <v>0.020997375328084</v>
      </c>
    </row>
    <row r="64" spans="1:14">
      <c r="A64" s="5">
        <v>40995</v>
      </c>
      <c r="B64" s="6">
        <v>1654.06</v>
      </c>
      <c r="C64" s="6">
        <f t="shared" si="4"/>
        <v>118.613122983148</v>
      </c>
      <c r="D64" s="6">
        <v>659.06</v>
      </c>
      <c r="E64" s="6">
        <f t="shared" si="5"/>
        <v>100.852346631165</v>
      </c>
      <c r="F64" s="6">
        <v>1680.77</v>
      </c>
      <c r="G64" s="6">
        <f t="shared" si="6"/>
        <v>107.310361559629</v>
      </c>
      <c r="H64" s="6">
        <v>3.88</v>
      </c>
      <c r="I64" s="10">
        <f t="shared" si="7"/>
        <v>112.790697674419</v>
      </c>
      <c r="K64" s="12">
        <f t="shared" si="0"/>
        <v>0.00359801714670556</v>
      </c>
      <c r="L64" s="12">
        <f t="shared" si="1"/>
        <v>-0.0199851301115242</v>
      </c>
      <c r="M64" s="12">
        <f t="shared" si="2"/>
        <v>-0.00550273065612664</v>
      </c>
      <c r="N64" s="12">
        <f t="shared" si="3"/>
        <v>-0.00257069408740366</v>
      </c>
    </row>
    <row r="65" spans="1:14">
      <c r="A65" s="5">
        <v>40996</v>
      </c>
      <c r="B65" s="6">
        <v>1635.75</v>
      </c>
      <c r="C65" s="6">
        <f t="shared" si="4"/>
        <v>117.300107565436</v>
      </c>
      <c r="D65" s="6">
        <v>647.75</v>
      </c>
      <c r="E65" s="6">
        <f t="shared" si="5"/>
        <v>99.1216391987636</v>
      </c>
      <c r="F65" s="6">
        <v>1663.68</v>
      </c>
      <c r="G65" s="6">
        <f t="shared" si="6"/>
        <v>106.219234231646</v>
      </c>
      <c r="H65" s="6">
        <v>3.8</v>
      </c>
      <c r="I65" s="10">
        <f t="shared" si="7"/>
        <v>110.46511627907</v>
      </c>
      <c r="K65" s="12">
        <f t="shared" si="0"/>
        <v>-0.0110697314486778</v>
      </c>
      <c r="L65" s="12">
        <f t="shared" si="1"/>
        <v>-0.017160804782569</v>
      </c>
      <c r="M65" s="12">
        <f t="shared" si="2"/>
        <v>-0.0101679587331996</v>
      </c>
      <c r="N65" s="12">
        <f t="shared" si="3"/>
        <v>-0.0206185567010309</v>
      </c>
    </row>
    <row r="66" spans="1:14">
      <c r="A66" s="5">
        <v>40997</v>
      </c>
      <c r="B66" s="6">
        <v>1627.75</v>
      </c>
      <c r="C66" s="6">
        <f t="shared" si="4"/>
        <v>116.726425242022</v>
      </c>
      <c r="D66" s="6">
        <v>645.29</v>
      </c>
      <c r="E66" s="6">
        <f t="shared" si="5"/>
        <v>98.7451988553765</v>
      </c>
      <c r="F66" s="6">
        <v>1661.57</v>
      </c>
      <c r="G66" s="6">
        <f t="shared" si="6"/>
        <v>106.084519271901</v>
      </c>
      <c r="H66" s="6">
        <v>3.8</v>
      </c>
      <c r="I66" s="10">
        <f t="shared" si="7"/>
        <v>110.46511627907</v>
      </c>
      <c r="K66" s="12">
        <f t="shared" si="0"/>
        <v>-0.00489072290998013</v>
      </c>
      <c r="L66" s="12">
        <f t="shared" si="1"/>
        <v>-0.00379776148205332</v>
      </c>
      <c r="M66" s="12">
        <f t="shared" si="2"/>
        <v>-0.00126827274475868</v>
      </c>
      <c r="N66" s="12">
        <f t="shared" si="3"/>
        <v>0</v>
      </c>
    </row>
    <row r="67" spans="1:14">
      <c r="A67" s="5">
        <v>40998</v>
      </c>
      <c r="B67" s="6">
        <v>1638.75</v>
      </c>
      <c r="C67" s="6">
        <f t="shared" si="4"/>
        <v>117.515238436716</v>
      </c>
      <c r="D67" s="6">
        <v>653.86</v>
      </c>
      <c r="E67" s="6">
        <f t="shared" si="5"/>
        <v>100.056619076038</v>
      </c>
      <c r="F67" s="6">
        <v>1668.35</v>
      </c>
      <c r="G67" s="6">
        <f t="shared" si="6"/>
        <v>106.517394829755</v>
      </c>
      <c r="H67" s="6">
        <v>3.84</v>
      </c>
      <c r="I67" s="10">
        <f t="shared" si="7"/>
        <v>111.627906976744</v>
      </c>
      <c r="K67" s="12">
        <f t="shared" ref="K67:K130" si="8">(B67-B66)/B66</f>
        <v>0.00675779450161266</v>
      </c>
      <c r="L67" s="12">
        <f t="shared" ref="L67:L130" si="9">(D67-D66)/D66</f>
        <v>0.0132808504703312</v>
      </c>
      <c r="M67" s="12">
        <f t="shared" ref="M67:M130" si="10">(F67-F66)/F66</f>
        <v>0.00408047810203601</v>
      </c>
      <c r="N67" s="12">
        <f t="shared" ref="N67:N130" si="11">(H67-H66)/H66</f>
        <v>0.0105263157894737</v>
      </c>
    </row>
    <row r="68" spans="1:14">
      <c r="A68" s="5">
        <v>41001</v>
      </c>
      <c r="B68" s="6">
        <v>1650.88</v>
      </c>
      <c r="C68" s="6">
        <f t="shared" si="4"/>
        <v>118.385084259591</v>
      </c>
      <c r="D68" s="6">
        <v>656.19</v>
      </c>
      <c r="E68" s="6">
        <f t="shared" si="5"/>
        <v>100.413166230547</v>
      </c>
      <c r="F68" s="6">
        <v>1677.68</v>
      </c>
      <c r="G68" s="6">
        <f t="shared" si="6"/>
        <v>107.113077566448</v>
      </c>
      <c r="H68" s="6">
        <v>3.93</v>
      </c>
      <c r="I68" s="10">
        <f t="shared" si="7"/>
        <v>114.244186046512</v>
      </c>
      <c r="K68" s="12">
        <f t="shared" si="8"/>
        <v>0.00740198321891692</v>
      </c>
      <c r="L68" s="12">
        <f t="shared" si="9"/>
        <v>0.003563453950387</v>
      </c>
      <c r="M68" s="12">
        <f t="shared" si="10"/>
        <v>0.00559235172475809</v>
      </c>
      <c r="N68" s="12">
        <f t="shared" si="11"/>
        <v>0.0234375000000001</v>
      </c>
    </row>
    <row r="69" spans="1:14">
      <c r="A69" s="5">
        <v>41002</v>
      </c>
      <c r="B69" s="6">
        <v>1642.63</v>
      </c>
      <c r="C69" s="6">
        <f t="shared" ref="C69:C132" si="12">B69/1394.5*100</f>
        <v>117.793474363571</v>
      </c>
      <c r="D69" s="6">
        <v>651.08</v>
      </c>
      <c r="E69" s="6">
        <f t="shared" ref="E69:E132" si="13">D69/653.49*100</f>
        <v>99.6312108831046</v>
      </c>
      <c r="F69" s="6">
        <v>1646.13</v>
      </c>
      <c r="G69" s="6">
        <f t="shared" ref="G69:G132" si="14">F69/1566.27*100</f>
        <v>105.098737765519</v>
      </c>
      <c r="H69" s="6">
        <v>3.92</v>
      </c>
      <c r="I69" s="10">
        <f t="shared" ref="I69:I132" si="15">H69/3.44*100</f>
        <v>113.953488372093</v>
      </c>
      <c r="K69" s="12">
        <f t="shared" si="8"/>
        <v>-0.00499733475479744</v>
      </c>
      <c r="L69" s="12">
        <f t="shared" si="9"/>
        <v>-0.00778737865557234</v>
      </c>
      <c r="M69" s="12">
        <f t="shared" si="10"/>
        <v>-0.0188057317247627</v>
      </c>
      <c r="N69" s="12">
        <f t="shared" si="11"/>
        <v>-0.00254452926208657</v>
      </c>
    </row>
    <row r="70" spans="1:14">
      <c r="A70" s="5">
        <v>41003</v>
      </c>
      <c r="B70" s="6">
        <v>1600.13</v>
      </c>
      <c r="C70" s="6">
        <f t="shared" si="12"/>
        <v>114.745787020437</v>
      </c>
      <c r="D70" s="6">
        <v>634.97</v>
      </c>
      <c r="E70" s="6">
        <f t="shared" si="13"/>
        <v>97.1659857075089</v>
      </c>
      <c r="F70" s="6">
        <v>1620.77</v>
      </c>
      <c r="G70" s="6">
        <f t="shared" si="14"/>
        <v>103.479604410478</v>
      </c>
      <c r="H70" s="6">
        <v>3.79</v>
      </c>
      <c r="I70" s="10">
        <f t="shared" si="15"/>
        <v>110.174418604651</v>
      </c>
      <c r="K70" s="12">
        <f t="shared" si="8"/>
        <v>-0.0258731424605663</v>
      </c>
      <c r="L70" s="12">
        <f t="shared" si="9"/>
        <v>-0.0247435031025373</v>
      </c>
      <c r="M70" s="12">
        <f t="shared" si="10"/>
        <v>-0.0154058306452104</v>
      </c>
      <c r="N70" s="12">
        <f t="shared" si="11"/>
        <v>-0.0331632653061224</v>
      </c>
    </row>
    <row r="71" spans="1:14">
      <c r="A71" s="5">
        <v>41004</v>
      </c>
      <c r="B71" s="6">
        <v>1604.63</v>
      </c>
      <c r="C71" s="6">
        <f t="shared" si="12"/>
        <v>115.068483327357</v>
      </c>
      <c r="D71" s="6">
        <v>645.5</v>
      </c>
      <c r="E71" s="6">
        <f t="shared" si="13"/>
        <v>98.7773340066413</v>
      </c>
      <c r="F71" s="6">
        <v>1631.23</v>
      </c>
      <c r="G71" s="6">
        <f t="shared" si="14"/>
        <v>104.14743307348</v>
      </c>
      <c r="H71" s="6">
        <v>3.8</v>
      </c>
      <c r="I71" s="10">
        <f t="shared" si="15"/>
        <v>110.46511627907</v>
      </c>
      <c r="K71" s="12">
        <f t="shared" si="8"/>
        <v>0.00281227150294039</v>
      </c>
      <c r="L71" s="12">
        <f t="shared" si="9"/>
        <v>0.0165834606359355</v>
      </c>
      <c r="M71" s="12">
        <f t="shared" si="10"/>
        <v>0.00645372261332579</v>
      </c>
      <c r="N71" s="12">
        <f t="shared" si="11"/>
        <v>0.00263852242744058</v>
      </c>
    </row>
    <row r="72" spans="1:14">
      <c r="A72" s="5">
        <v>41005</v>
      </c>
      <c r="B72" s="6">
        <v>1601.15</v>
      </c>
      <c r="C72" s="6">
        <f t="shared" si="12"/>
        <v>114.818931516673</v>
      </c>
      <c r="D72" s="6">
        <v>641.7</v>
      </c>
      <c r="E72" s="6">
        <f t="shared" si="13"/>
        <v>98.1958407932792</v>
      </c>
      <c r="F72" s="6">
        <v>1636.43</v>
      </c>
      <c r="G72" s="6">
        <f t="shared" si="14"/>
        <v>104.479432026407</v>
      </c>
      <c r="H72" s="6">
        <v>3.8</v>
      </c>
      <c r="I72" s="10">
        <f t="shared" si="15"/>
        <v>110.46511627907</v>
      </c>
      <c r="K72" s="12">
        <f t="shared" si="8"/>
        <v>-0.00216872425418945</v>
      </c>
      <c r="L72" s="12">
        <f t="shared" si="9"/>
        <v>-0.00588690937257933</v>
      </c>
      <c r="M72" s="12">
        <f t="shared" si="10"/>
        <v>0.00318777854747647</v>
      </c>
      <c r="N72" s="12">
        <f t="shared" si="11"/>
        <v>0</v>
      </c>
    </row>
    <row r="73" spans="1:14">
      <c r="A73" s="5">
        <v>41008</v>
      </c>
      <c r="B73" s="6">
        <v>1612.5</v>
      </c>
      <c r="C73" s="6">
        <f t="shared" si="12"/>
        <v>115.632843313015</v>
      </c>
      <c r="D73" s="6">
        <v>643.75</v>
      </c>
      <c r="E73" s="6">
        <f t="shared" si="13"/>
        <v>98.509541079435</v>
      </c>
      <c r="F73" s="6">
        <v>1640.2</v>
      </c>
      <c r="G73" s="6">
        <f t="shared" si="14"/>
        <v>104.720131267278</v>
      </c>
      <c r="H73" s="6">
        <v>3.8</v>
      </c>
      <c r="I73" s="10">
        <f t="shared" si="15"/>
        <v>110.46511627907</v>
      </c>
      <c r="K73" s="12">
        <f t="shared" si="8"/>
        <v>0.00708865502919771</v>
      </c>
      <c r="L73" s="12">
        <f t="shared" si="9"/>
        <v>0.00319463923951995</v>
      </c>
      <c r="M73" s="12">
        <f t="shared" si="10"/>
        <v>0.00230379545718423</v>
      </c>
      <c r="N73" s="12">
        <f t="shared" si="11"/>
        <v>0</v>
      </c>
    </row>
    <row r="74" spans="1:14">
      <c r="A74" s="5">
        <v>41009</v>
      </c>
      <c r="B74" s="6">
        <v>1598.13</v>
      </c>
      <c r="C74" s="6">
        <f t="shared" si="12"/>
        <v>114.602366439584</v>
      </c>
      <c r="D74" s="6">
        <v>638.75</v>
      </c>
      <c r="E74" s="6">
        <f t="shared" si="13"/>
        <v>97.7444184302744</v>
      </c>
      <c r="F74" s="6">
        <v>1659.93</v>
      </c>
      <c r="G74" s="6">
        <f t="shared" si="14"/>
        <v>105.979811909824</v>
      </c>
      <c r="H74" s="6">
        <v>3.65</v>
      </c>
      <c r="I74" s="10">
        <f t="shared" si="15"/>
        <v>106.104651162791</v>
      </c>
      <c r="K74" s="12">
        <f t="shared" si="8"/>
        <v>-0.00891162790697668</v>
      </c>
      <c r="L74" s="12">
        <f t="shared" si="9"/>
        <v>-0.00776699029126214</v>
      </c>
      <c r="M74" s="12">
        <f t="shared" si="10"/>
        <v>0.0120290208511157</v>
      </c>
      <c r="N74" s="12">
        <f t="shared" si="11"/>
        <v>-0.0394736842105263</v>
      </c>
    </row>
    <row r="75" spans="1:14">
      <c r="A75" s="5">
        <v>41010</v>
      </c>
      <c r="B75" s="6">
        <v>1584.88</v>
      </c>
      <c r="C75" s="6">
        <f t="shared" si="12"/>
        <v>113.652205091431</v>
      </c>
      <c r="D75" s="6">
        <v>643</v>
      </c>
      <c r="E75" s="6">
        <f t="shared" si="13"/>
        <v>98.3947726820609</v>
      </c>
      <c r="F75" s="6">
        <v>1659.13</v>
      </c>
      <c r="G75" s="6">
        <f t="shared" si="14"/>
        <v>105.928735147835</v>
      </c>
      <c r="H75" s="6">
        <v>3.66</v>
      </c>
      <c r="I75" s="10">
        <f t="shared" si="15"/>
        <v>106.395348837209</v>
      </c>
      <c r="K75" s="12">
        <f t="shared" si="8"/>
        <v>-0.00829094003616727</v>
      </c>
      <c r="L75" s="12">
        <f t="shared" si="9"/>
        <v>0.00665362035225049</v>
      </c>
      <c r="M75" s="12">
        <f t="shared" si="10"/>
        <v>-0.000481948033953212</v>
      </c>
      <c r="N75" s="12">
        <f t="shared" si="11"/>
        <v>0.00273972602739732</v>
      </c>
    </row>
    <row r="76" spans="1:14">
      <c r="A76" s="5">
        <v>41011</v>
      </c>
      <c r="B76" s="6">
        <v>1604.63</v>
      </c>
      <c r="C76" s="6">
        <f t="shared" si="12"/>
        <v>115.068483327357</v>
      </c>
      <c r="D76" s="6">
        <v>652.63</v>
      </c>
      <c r="E76" s="6">
        <f t="shared" si="13"/>
        <v>99.8683989043444</v>
      </c>
      <c r="F76" s="6">
        <v>1675.77</v>
      </c>
      <c r="G76" s="6">
        <f t="shared" si="14"/>
        <v>106.9911317972</v>
      </c>
      <c r="H76" s="6">
        <v>3.75</v>
      </c>
      <c r="I76" s="10">
        <f t="shared" si="15"/>
        <v>109.011627906977</v>
      </c>
      <c r="K76" s="12">
        <f t="shared" si="8"/>
        <v>0.0124615112816112</v>
      </c>
      <c r="L76" s="12">
        <f t="shared" si="9"/>
        <v>0.0149766718506998</v>
      </c>
      <c r="M76" s="12">
        <f t="shared" si="10"/>
        <v>0.0100293527330588</v>
      </c>
      <c r="N76" s="12">
        <f t="shared" si="11"/>
        <v>0.0245901639344262</v>
      </c>
    </row>
    <row r="77" spans="1:14">
      <c r="A77" s="5">
        <v>41012</v>
      </c>
      <c r="B77" s="6">
        <v>1584.38</v>
      </c>
      <c r="C77" s="6">
        <f t="shared" si="12"/>
        <v>113.616349946217</v>
      </c>
      <c r="D77" s="6">
        <v>644.13</v>
      </c>
      <c r="E77" s="6">
        <f t="shared" si="13"/>
        <v>98.5676904007712</v>
      </c>
      <c r="F77" s="6">
        <v>1658.15</v>
      </c>
      <c r="G77" s="6">
        <f t="shared" si="14"/>
        <v>105.866166114399</v>
      </c>
      <c r="H77" s="6">
        <v>3.65</v>
      </c>
      <c r="I77" s="10">
        <f t="shared" si="15"/>
        <v>106.104651162791</v>
      </c>
      <c r="K77" s="12">
        <f t="shared" si="8"/>
        <v>-0.0126197316515334</v>
      </c>
      <c r="L77" s="12">
        <f t="shared" si="9"/>
        <v>-0.013024225058609</v>
      </c>
      <c r="M77" s="12">
        <f t="shared" si="10"/>
        <v>-0.010514569421818</v>
      </c>
      <c r="N77" s="12">
        <f t="shared" si="11"/>
        <v>-0.0266666666666667</v>
      </c>
    </row>
    <row r="78" spans="1:14">
      <c r="A78" s="5">
        <v>41015</v>
      </c>
      <c r="B78" s="6">
        <v>1576</v>
      </c>
      <c r="C78" s="6">
        <f t="shared" si="12"/>
        <v>113.015417712442</v>
      </c>
      <c r="D78" s="6">
        <v>652.68</v>
      </c>
      <c r="E78" s="6">
        <f t="shared" si="13"/>
        <v>99.876050130836</v>
      </c>
      <c r="F78" s="6">
        <v>1651.88</v>
      </c>
      <c r="G78" s="6">
        <f t="shared" si="14"/>
        <v>105.465851992313</v>
      </c>
      <c r="H78" s="6">
        <v>3.65</v>
      </c>
      <c r="I78" s="10">
        <f t="shared" si="15"/>
        <v>106.104651162791</v>
      </c>
      <c r="K78" s="12">
        <f t="shared" si="8"/>
        <v>-0.00528913518221646</v>
      </c>
      <c r="L78" s="12">
        <f t="shared" si="9"/>
        <v>0.0132737180382841</v>
      </c>
      <c r="M78" s="12">
        <f t="shared" si="10"/>
        <v>-0.00378132255827276</v>
      </c>
      <c r="N78" s="12">
        <f t="shared" si="11"/>
        <v>0</v>
      </c>
    </row>
    <row r="79" spans="1:14">
      <c r="A79" s="5">
        <v>41016</v>
      </c>
      <c r="B79" s="6">
        <v>1584.75</v>
      </c>
      <c r="C79" s="6">
        <f t="shared" si="12"/>
        <v>113.642882753675</v>
      </c>
      <c r="D79" s="6">
        <v>661.7</v>
      </c>
      <c r="E79" s="6">
        <f t="shared" si="13"/>
        <v>101.256331389922</v>
      </c>
      <c r="F79" s="6">
        <v>1649.57</v>
      </c>
      <c r="G79" s="6">
        <f t="shared" si="14"/>
        <v>105.318367842071</v>
      </c>
      <c r="H79" s="6">
        <v>3.7</v>
      </c>
      <c r="I79" s="10">
        <f t="shared" si="15"/>
        <v>107.558139534884</v>
      </c>
      <c r="K79" s="12">
        <f t="shared" si="8"/>
        <v>0.00555203045685279</v>
      </c>
      <c r="L79" s="12">
        <f t="shared" si="9"/>
        <v>0.0138199423913711</v>
      </c>
      <c r="M79" s="12">
        <f t="shared" si="10"/>
        <v>-0.00139840666392242</v>
      </c>
      <c r="N79" s="12">
        <f t="shared" si="11"/>
        <v>0.0136986301369864</v>
      </c>
    </row>
    <row r="80" spans="1:14">
      <c r="A80" s="5">
        <v>41017</v>
      </c>
      <c r="B80" s="6">
        <v>1578.5</v>
      </c>
      <c r="C80" s="6">
        <f t="shared" si="12"/>
        <v>113.194693438508</v>
      </c>
      <c r="D80" s="6">
        <v>657.38</v>
      </c>
      <c r="E80" s="6">
        <f t="shared" si="13"/>
        <v>100.595265421047</v>
      </c>
      <c r="F80" s="6">
        <v>1642.1</v>
      </c>
      <c r="G80" s="6">
        <f t="shared" si="14"/>
        <v>104.841438577001</v>
      </c>
      <c r="H80" s="6">
        <v>3.69</v>
      </c>
      <c r="I80" s="10">
        <f t="shared" si="15"/>
        <v>107.267441860465</v>
      </c>
      <c r="K80" s="12">
        <f t="shared" si="8"/>
        <v>-0.00394383972235368</v>
      </c>
      <c r="L80" s="12">
        <f t="shared" si="9"/>
        <v>-0.00652863835575042</v>
      </c>
      <c r="M80" s="12">
        <f t="shared" si="10"/>
        <v>-0.00452845286953571</v>
      </c>
      <c r="N80" s="12">
        <f t="shared" si="11"/>
        <v>-0.00270270270270276</v>
      </c>
    </row>
    <row r="81" spans="1:14">
      <c r="A81" s="5">
        <v>41018</v>
      </c>
      <c r="B81" s="6">
        <v>1580.5</v>
      </c>
      <c r="C81" s="6">
        <f t="shared" si="12"/>
        <v>113.338114019362</v>
      </c>
      <c r="D81" s="6">
        <v>663.25</v>
      </c>
      <c r="E81" s="6">
        <f t="shared" si="13"/>
        <v>101.493519411162</v>
      </c>
      <c r="F81" s="6">
        <v>1642.93</v>
      </c>
      <c r="G81" s="6">
        <f t="shared" si="14"/>
        <v>104.894430717565</v>
      </c>
      <c r="H81" s="6">
        <v>3.67</v>
      </c>
      <c r="I81" s="10">
        <f t="shared" si="15"/>
        <v>106.686046511628</v>
      </c>
      <c r="K81" s="12">
        <f t="shared" si="8"/>
        <v>0.00126702565726956</v>
      </c>
      <c r="L81" s="12">
        <f t="shared" si="9"/>
        <v>0.00892938635188172</v>
      </c>
      <c r="M81" s="12">
        <f t="shared" si="10"/>
        <v>0.000505450337981947</v>
      </c>
      <c r="N81" s="12">
        <f t="shared" si="11"/>
        <v>-0.00542005420054201</v>
      </c>
    </row>
    <row r="82" spans="1:14">
      <c r="A82" s="5">
        <v>41019</v>
      </c>
      <c r="B82" s="6">
        <v>1581.5</v>
      </c>
      <c r="C82" s="6">
        <f t="shared" si="12"/>
        <v>113.409824309788</v>
      </c>
      <c r="D82" s="6">
        <v>675.5</v>
      </c>
      <c r="E82" s="6">
        <f t="shared" si="13"/>
        <v>103.368069901605</v>
      </c>
      <c r="F82" s="6">
        <v>1642.93</v>
      </c>
      <c r="G82" s="6">
        <f t="shared" si="14"/>
        <v>104.894430717565</v>
      </c>
      <c r="H82" s="6">
        <v>3.74</v>
      </c>
      <c r="I82" s="10">
        <f t="shared" si="15"/>
        <v>108.720930232558</v>
      </c>
      <c r="K82" s="12">
        <f t="shared" si="8"/>
        <v>0.000632711167352104</v>
      </c>
      <c r="L82" s="12">
        <f t="shared" si="9"/>
        <v>0.0184696569920844</v>
      </c>
      <c r="M82" s="12">
        <f t="shared" si="10"/>
        <v>0</v>
      </c>
      <c r="N82" s="12">
        <f t="shared" si="11"/>
        <v>0.0190735694822889</v>
      </c>
    </row>
    <row r="83" spans="1:14">
      <c r="A83" s="5">
        <v>41022</v>
      </c>
      <c r="B83" s="6">
        <v>1560.5</v>
      </c>
      <c r="C83" s="6">
        <f t="shared" si="12"/>
        <v>111.903908210828</v>
      </c>
      <c r="D83" s="6">
        <v>671.96</v>
      </c>
      <c r="E83" s="6">
        <f t="shared" si="13"/>
        <v>102.826363065999</v>
      </c>
      <c r="F83" s="6">
        <v>1638.82</v>
      </c>
      <c r="G83" s="6">
        <f t="shared" si="14"/>
        <v>104.632023852848</v>
      </c>
      <c r="H83" s="6">
        <v>3.68</v>
      </c>
      <c r="I83" s="10">
        <f t="shared" si="15"/>
        <v>106.976744186047</v>
      </c>
      <c r="K83" s="12">
        <f t="shared" si="8"/>
        <v>-0.0132785330382548</v>
      </c>
      <c r="L83" s="12">
        <f t="shared" si="9"/>
        <v>-0.00524056254626197</v>
      </c>
      <c r="M83" s="12">
        <f t="shared" si="10"/>
        <v>-0.00250162818866301</v>
      </c>
      <c r="N83" s="12">
        <f t="shared" si="11"/>
        <v>-0.0160427807486631</v>
      </c>
    </row>
    <row r="84" spans="1:14">
      <c r="A84" s="5">
        <v>41023</v>
      </c>
      <c r="B84" s="6">
        <v>1546.5</v>
      </c>
      <c r="C84" s="6">
        <f t="shared" si="12"/>
        <v>110.899964144855</v>
      </c>
      <c r="D84" s="6">
        <v>667.03</v>
      </c>
      <c r="E84" s="6">
        <f t="shared" si="13"/>
        <v>102.071952133927</v>
      </c>
      <c r="F84" s="6">
        <v>1642.27</v>
      </c>
      <c r="G84" s="6">
        <f t="shared" si="14"/>
        <v>104.852292388924</v>
      </c>
      <c r="H84" s="6">
        <v>3.75</v>
      </c>
      <c r="I84" s="10">
        <f t="shared" si="15"/>
        <v>109.011627906977</v>
      </c>
      <c r="K84" s="12">
        <f t="shared" si="8"/>
        <v>-0.00897148349887856</v>
      </c>
      <c r="L84" s="12">
        <f t="shared" si="9"/>
        <v>-0.00733674623489503</v>
      </c>
      <c r="M84" s="12">
        <f t="shared" si="10"/>
        <v>0.00210517323440039</v>
      </c>
      <c r="N84" s="12">
        <f t="shared" si="11"/>
        <v>0.0190217391304347</v>
      </c>
    </row>
    <row r="85" spans="1:14">
      <c r="A85" s="5">
        <v>41024</v>
      </c>
      <c r="B85" s="6">
        <v>1554.06</v>
      </c>
      <c r="C85" s="6">
        <f t="shared" si="12"/>
        <v>111.44209394048</v>
      </c>
      <c r="D85" s="6">
        <v>663.13</v>
      </c>
      <c r="E85" s="6">
        <f t="shared" si="13"/>
        <v>101.475156467582</v>
      </c>
      <c r="F85" s="6">
        <v>1643.63</v>
      </c>
      <c r="G85" s="6">
        <f t="shared" si="14"/>
        <v>104.939122884305</v>
      </c>
      <c r="H85" s="6">
        <v>3.77</v>
      </c>
      <c r="I85" s="10">
        <f t="shared" si="15"/>
        <v>109.593023255814</v>
      </c>
      <c r="K85" s="12">
        <f t="shared" si="8"/>
        <v>0.00488845780795341</v>
      </c>
      <c r="L85" s="12">
        <f t="shared" si="9"/>
        <v>-0.00584681348664974</v>
      </c>
      <c r="M85" s="12">
        <f t="shared" si="10"/>
        <v>0.000828122050576414</v>
      </c>
      <c r="N85" s="12">
        <f t="shared" si="11"/>
        <v>0.00533333333333334</v>
      </c>
    </row>
    <row r="86" spans="1:14">
      <c r="A86" s="5">
        <v>41025</v>
      </c>
      <c r="B86" s="6">
        <v>1569.13</v>
      </c>
      <c r="C86" s="6">
        <f t="shared" si="12"/>
        <v>112.52276801721</v>
      </c>
      <c r="D86" s="6">
        <v>672.5</v>
      </c>
      <c r="E86" s="6">
        <f t="shared" si="13"/>
        <v>102.908996312109</v>
      </c>
      <c r="F86" s="6">
        <v>1657.43</v>
      </c>
      <c r="G86" s="6">
        <f t="shared" si="14"/>
        <v>105.820197028609</v>
      </c>
      <c r="H86" s="6">
        <v>3.83</v>
      </c>
      <c r="I86" s="10">
        <f t="shared" si="15"/>
        <v>111.337209302326</v>
      </c>
      <c r="K86" s="12">
        <f t="shared" si="8"/>
        <v>0.00969718028904944</v>
      </c>
      <c r="L86" s="12">
        <f t="shared" si="9"/>
        <v>0.0141299594348016</v>
      </c>
      <c r="M86" s="12">
        <f t="shared" si="10"/>
        <v>0.00839605020594657</v>
      </c>
      <c r="N86" s="12">
        <f t="shared" si="11"/>
        <v>0.0159151193633952</v>
      </c>
    </row>
    <row r="87" spans="1:14">
      <c r="A87" s="5">
        <v>41026</v>
      </c>
      <c r="B87" s="6">
        <v>1572.13</v>
      </c>
      <c r="C87" s="6">
        <f t="shared" si="12"/>
        <v>112.737898888491</v>
      </c>
      <c r="D87" s="6">
        <v>681.63</v>
      </c>
      <c r="E87" s="6">
        <f t="shared" si="13"/>
        <v>104.306110269476</v>
      </c>
      <c r="F87" s="6">
        <v>1662.75</v>
      </c>
      <c r="G87" s="6">
        <f t="shared" si="14"/>
        <v>106.159857495834</v>
      </c>
      <c r="H87" s="6">
        <v>3.88</v>
      </c>
      <c r="I87" s="10">
        <f t="shared" si="15"/>
        <v>112.790697674419</v>
      </c>
      <c r="K87" s="12">
        <f t="shared" si="8"/>
        <v>0.0019118874790489</v>
      </c>
      <c r="L87" s="12">
        <f t="shared" si="9"/>
        <v>0.0135762081784387</v>
      </c>
      <c r="M87" s="12">
        <f t="shared" si="10"/>
        <v>0.00320978864869101</v>
      </c>
      <c r="N87" s="12">
        <f t="shared" si="11"/>
        <v>0.0130548302872062</v>
      </c>
    </row>
    <row r="88" spans="1:14">
      <c r="A88" s="5">
        <v>41029</v>
      </c>
      <c r="B88" s="6">
        <v>1567</v>
      </c>
      <c r="C88" s="6">
        <f t="shared" si="12"/>
        <v>112.370025098602</v>
      </c>
      <c r="D88" s="6">
        <v>683.03</v>
      </c>
      <c r="E88" s="6">
        <f t="shared" si="13"/>
        <v>104.520344611241</v>
      </c>
      <c r="F88" s="6">
        <v>1664.75</v>
      </c>
      <c r="G88" s="6">
        <f t="shared" si="14"/>
        <v>106.287549400806</v>
      </c>
      <c r="H88" s="6">
        <v>3.87</v>
      </c>
      <c r="I88" s="10">
        <f t="shared" si="15"/>
        <v>112.5</v>
      </c>
      <c r="K88" s="12">
        <f t="shared" si="8"/>
        <v>-0.00326308893030481</v>
      </c>
      <c r="L88" s="12">
        <f t="shared" si="9"/>
        <v>0.0020539002097912</v>
      </c>
      <c r="M88" s="12">
        <f t="shared" si="10"/>
        <v>0.00120282664261013</v>
      </c>
      <c r="N88" s="12">
        <f t="shared" si="11"/>
        <v>-0.00257731958762881</v>
      </c>
    </row>
    <row r="89" spans="1:14">
      <c r="A89" s="5">
        <v>41030</v>
      </c>
      <c r="B89" s="6">
        <v>1571.88</v>
      </c>
      <c r="C89" s="6">
        <f t="shared" si="12"/>
        <v>112.719971315884</v>
      </c>
      <c r="D89" s="6">
        <v>680.29</v>
      </c>
      <c r="E89" s="6">
        <f t="shared" si="13"/>
        <v>104.101057399501</v>
      </c>
      <c r="F89" s="6">
        <v>1662.43</v>
      </c>
      <c r="G89" s="6">
        <f t="shared" si="14"/>
        <v>106.139426791039</v>
      </c>
      <c r="H89" s="6">
        <v>3.87</v>
      </c>
      <c r="I89" s="10">
        <f t="shared" si="15"/>
        <v>112.5</v>
      </c>
      <c r="K89" s="12">
        <f t="shared" si="8"/>
        <v>0.0031142310146778</v>
      </c>
      <c r="L89" s="12">
        <f t="shared" si="9"/>
        <v>-0.00401153682854342</v>
      </c>
      <c r="M89" s="12">
        <f t="shared" si="10"/>
        <v>-0.00139360264303946</v>
      </c>
      <c r="N89" s="12">
        <f t="shared" si="11"/>
        <v>0</v>
      </c>
    </row>
    <row r="90" spans="1:14">
      <c r="A90" s="5">
        <v>41031</v>
      </c>
      <c r="B90" s="6">
        <v>1562.25</v>
      </c>
      <c r="C90" s="6">
        <f t="shared" si="12"/>
        <v>112.029401219075</v>
      </c>
      <c r="D90" s="6">
        <v>666</v>
      </c>
      <c r="E90" s="6">
        <f t="shared" si="13"/>
        <v>101.9143368682</v>
      </c>
      <c r="F90" s="6">
        <v>1653.5</v>
      </c>
      <c r="G90" s="6">
        <f t="shared" si="14"/>
        <v>105.56928243534</v>
      </c>
      <c r="H90" s="6">
        <v>3.81</v>
      </c>
      <c r="I90" s="10">
        <f t="shared" si="15"/>
        <v>110.755813953488</v>
      </c>
      <c r="K90" s="12">
        <f t="shared" si="8"/>
        <v>-0.00612642186426452</v>
      </c>
      <c r="L90" s="12">
        <f t="shared" si="9"/>
        <v>-0.0210057475488394</v>
      </c>
      <c r="M90" s="12">
        <f t="shared" si="10"/>
        <v>-0.0053716547463653</v>
      </c>
      <c r="N90" s="12">
        <f t="shared" si="11"/>
        <v>-0.0155038759689923</v>
      </c>
    </row>
    <row r="91" spans="1:14">
      <c r="A91" s="5">
        <v>41032</v>
      </c>
      <c r="B91" s="6">
        <v>1536.88</v>
      </c>
      <c r="C91" s="6">
        <f t="shared" si="12"/>
        <v>110.21011115095</v>
      </c>
      <c r="D91" s="6">
        <v>660.1</v>
      </c>
      <c r="E91" s="6">
        <f t="shared" si="13"/>
        <v>101.01149214219</v>
      </c>
      <c r="F91" s="6">
        <v>1635.98</v>
      </c>
      <c r="G91" s="6">
        <f t="shared" si="14"/>
        <v>104.450701347788</v>
      </c>
      <c r="H91" s="6">
        <v>3.76</v>
      </c>
      <c r="I91" s="10">
        <f t="shared" si="15"/>
        <v>109.302325581395</v>
      </c>
      <c r="K91" s="12">
        <f t="shared" si="8"/>
        <v>-0.0162393983037285</v>
      </c>
      <c r="L91" s="12">
        <f t="shared" si="9"/>
        <v>-0.00885885885885883</v>
      </c>
      <c r="M91" s="12">
        <f t="shared" si="10"/>
        <v>-0.0105957060780163</v>
      </c>
      <c r="N91" s="12">
        <f t="shared" si="11"/>
        <v>-0.0131233595800526</v>
      </c>
    </row>
    <row r="92" spans="1:14">
      <c r="A92" s="5">
        <v>41033</v>
      </c>
      <c r="B92" s="6">
        <v>1527.13</v>
      </c>
      <c r="C92" s="6">
        <f t="shared" si="12"/>
        <v>109.51093581929</v>
      </c>
      <c r="D92" s="6">
        <v>650.75</v>
      </c>
      <c r="E92" s="6">
        <f t="shared" si="13"/>
        <v>99.58071278826</v>
      </c>
      <c r="F92" s="6">
        <v>1642.22</v>
      </c>
      <c r="G92" s="6">
        <f t="shared" si="14"/>
        <v>104.8491000913</v>
      </c>
      <c r="H92" s="6">
        <v>3.74</v>
      </c>
      <c r="I92" s="10">
        <f t="shared" si="15"/>
        <v>108.720930232558</v>
      </c>
      <c r="K92" s="12">
        <f t="shared" si="8"/>
        <v>-0.00634402165426058</v>
      </c>
      <c r="L92" s="12">
        <f t="shared" si="9"/>
        <v>-0.0141645205271929</v>
      </c>
      <c r="M92" s="12">
        <f t="shared" si="10"/>
        <v>0.00381422755779411</v>
      </c>
      <c r="N92" s="12">
        <f t="shared" si="11"/>
        <v>-0.0053191489361701</v>
      </c>
    </row>
    <row r="93" spans="1:14">
      <c r="A93" s="5">
        <v>41036</v>
      </c>
      <c r="B93" s="6">
        <v>1528.88</v>
      </c>
      <c r="C93" s="6">
        <f t="shared" si="12"/>
        <v>109.636428827537</v>
      </c>
      <c r="D93" s="6">
        <v>647.25</v>
      </c>
      <c r="E93" s="6">
        <f t="shared" si="13"/>
        <v>99.0451269338475</v>
      </c>
      <c r="F93" s="6">
        <v>1638.55</v>
      </c>
      <c r="G93" s="6">
        <f t="shared" si="14"/>
        <v>104.614785445677</v>
      </c>
      <c r="H93" s="6">
        <v>3.74</v>
      </c>
      <c r="I93" s="10">
        <f t="shared" si="15"/>
        <v>108.720930232558</v>
      </c>
      <c r="K93" s="12">
        <f t="shared" si="8"/>
        <v>0.0011459404241944</v>
      </c>
      <c r="L93" s="12">
        <f t="shared" si="9"/>
        <v>-0.00537840952746831</v>
      </c>
      <c r="M93" s="12">
        <f t="shared" si="10"/>
        <v>-0.00223477974936371</v>
      </c>
      <c r="N93" s="12">
        <f t="shared" si="11"/>
        <v>0</v>
      </c>
    </row>
    <row r="94" spans="1:14">
      <c r="A94" s="5">
        <v>41037</v>
      </c>
      <c r="B94" s="6">
        <v>1511.25</v>
      </c>
      <c r="C94" s="6">
        <f t="shared" si="12"/>
        <v>108.372176407314</v>
      </c>
      <c r="D94" s="6">
        <v>622.63</v>
      </c>
      <c r="E94" s="6">
        <f t="shared" si="13"/>
        <v>95.2776630093804</v>
      </c>
      <c r="F94" s="6">
        <v>1605.47</v>
      </c>
      <c r="G94" s="6">
        <f t="shared" si="14"/>
        <v>102.502761337445</v>
      </c>
      <c r="H94" s="6">
        <v>3.72</v>
      </c>
      <c r="I94" s="10">
        <f t="shared" si="15"/>
        <v>108.139534883721</v>
      </c>
      <c r="K94" s="12">
        <f t="shared" si="8"/>
        <v>-0.011531317042541</v>
      </c>
      <c r="L94" s="12">
        <f t="shared" si="9"/>
        <v>-0.0380378524526844</v>
      </c>
      <c r="M94" s="12">
        <f t="shared" si="10"/>
        <v>-0.0201885813676726</v>
      </c>
      <c r="N94" s="12">
        <f t="shared" si="11"/>
        <v>-0.0053475935828877</v>
      </c>
    </row>
    <row r="95" spans="1:14">
      <c r="A95" s="5">
        <v>41038</v>
      </c>
      <c r="B95" s="6">
        <v>1500</v>
      </c>
      <c r="C95" s="6">
        <f t="shared" si="12"/>
        <v>107.565435640014</v>
      </c>
      <c r="D95" s="6">
        <v>613.75</v>
      </c>
      <c r="E95" s="6">
        <f t="shared" si="13"/>
        <v>93.9188051844711</v>
      </c>
      <c r="F95" s="6">
        <v>1589.57</v>
      </c>
      <c r="G95" s="6">
        <f t="shared" si="14"/>
        <v>101.48761069292</v>
      </c>
      <c r="H95" s="6">
        <v>3.7</v>
      </c>
      <c r="I95" s="10">
        <f t="shared" si="15"/>
        <v>107.558139534884</v>
      </c>
      <c r="K95" s="12">
        <f t="shared" si="8"/>
        <v>-0.00744416873449132</v>
      </c>
      <c r="L95" s="12">
        <f t="shared" si="9"/>
        <v>-0.0142620818142396</v>
      </c>
      <c r="M95" s="12">
        <f t="shared" si="10"/>
        <v>-0.00990364192417179</v>
      </c>
      <c r="N95" s="12">
        <f t="shared" si="11"/>
        <v>-0.00537634408602151</v>
      </c>
    </row>
    <row r="96" spans="1:14">
      <c r="A96" s="5">
        <v>41039</v>
      </c>
      <c r="B96" s="6">
        <v>1487.88</v>
      </c>
      <c r="C96" s="6">
        <f t="shared" si="12"/>
        <v>106.696306920043</v>
      </c>
      <c r="D96" s="6">
        <v>615.75</v>
      </c>
      <c r="E96" s="6">
        <f t="shared" si="13"/>
        <v>94.2248542441353</v>
      </c>
      <c r="F96" s="6">
        <v>1594.02</v>
      </c>
      <c r="G96" s="6">
        <f t="shared" si="14"/>
        <v>101.771725181482</v>
      </c>
      <c r="H96" s="6">
        <v>3.72</v>
      </c>
      <c r="I96" s="10">
        <f t="shared" si="15"/>
        <v>108.139534883721</v>
      </c>
      <c r="K96" s="12">
        <f t="shared" si="8"/>
        <v>-0.00807999999999993</v>
      </c>
      <c r="L96" s="12">
        <f t="shared" si="9"/>
        <v>0.00325865580448065</v>
      </c>
      <c r="M96" s="12">
        <f t="shared" si="10"/>
        <v>0.00279949923564237</v>
      </c>
      <c r="N96" s="12">
        <f t="shared" si="11"/>
        <v>0.00540540540540541</v>
      </c>
    </row>
    <row r="97" spans="1:14">
      <c r="A97" s="5">
        <v>41040</v>
      </c>
      <c r="B97" s="6">
        <v>1464.5</v>
      </c>
      <c r="C97" s="6">
        <f t="shared" si="12"/>
        <v>105.019720329867</v>
      </c>
      <c r="D97" s="6">
        <v>602.75</v>
      </c>
      <c r="E97" s="6">
        <f t="shared" si="13"/>
        <v>92.2355353563176</v>
      </c>
      <c r="F97" s="6">
        <v>1579.4</v>
      </c>
      <c r="G97" s="6">
        <f t="shared" si="14"/>
        <v>100.838297356139</v>
      </c>
      <c r="H97" s="6">
        <v>3.68</v>
      </c>
      <c r="I97" s="10">
        <f t="shared" si="15"/>
        <v>106.976744186047</v>
      </c>
      <c r="K97" s="12">
        <f t="shared" si="8"/>
        <v>-0.0157136328198511</v>
      </c>
      <c r="L97" s="12">
        <f t="shared" si="9"/>
        <v>-0.0211124644742184</v>
      </c>
      <c r="M97" s="12">
        <f t="shared" si="10"/>
        <v>-0.00917177952597828</v>
      </c>
      <c r="N97" s="12">
        <f t="shared" si="11"/>
        <v>-0.010752688172043</v>
      </c>
    </row>
    <row r="98" spans="1:14">
      <c r="A98" s="5">
        <v>41043</v>
      </c>
      <c r="B98" s="6">
        <v>1438.5</v>
      </c>
      <c r="C98" s="6">
        <f t="shared" si="12"/>
        <v>103.155252778774</v>
      </c>
      <c r="D98" s="6">
        <v>589.1</v>
      </c>
      <c r="E98" s="6">
        <f t="shared" si="13"/>
        <v>90.146750524109</v>
      </c>
      <c r="F98" s="6">
        <v>1556.72</v>
      </c>
      <c r="G98" s="6">
        <f t="shared" si="14"/>
        <v>99.3902711537602</v>
      </c>
      <c r="H98" s="6">
        <v>3.58</v>
      </c>
      <c r="I98" s="10">
        <f t="shared" si="15"/>
        <v>104.06976744186</v>
      </c>
      <c r="K98" s="12">
        <f t="shared" si="8"/>
        <v>-0.0177534994878798</v>
      </c>
      <c r="L98" s="12">
        <f t="shared" si="9"/>
        <v>-0.0226462048942347</v>
      </c>
      <c r="M98" s="12">
        <f t="shared" si="10"/>
        <v>-0.0143598835000634</v>
      </c>
      <c r="N98" s="12">
        <f t="shared" si="11"/>
        <v>-0.0271739130434783</v>
      </c>
    </row>
    <row r="99" spans="1:14">
      <c r="A99" s="5">
        <v>41044</v>
      </c>
      <c r="B99" s="6">
        <v>1433.38</v>
      </c>
      <c r="C99" s="6">
        <f t="shared" si="12"/>
        <v>102.788096091789</v>
      </c>
      <c r="D99" s="6">
        <v>594.86</v>
      </c>
      <c r="E99" s="6">
        <f t="shared" si="13"/>
        <v>91.0281718159421</v>
      </c>
      <c r="F99" s="6">
        <v>1544.21</v>
      </c>
      <c r="G99" s="6">
        <f t="shared" si="14"/>
        <v>98.5915582881623</v>
      </c>
      <c r="H99" s="6">
        <v>3.54</v>
      </c>
      <c r="I99" s="10">
        <f t="shared" si="15"/>
        <v>102.906976744186</v>
      </c>
      <c r="K99" s="12">
        <f t="shared" si="8"/>
        <v>-0.00355926312130684</v>
      </c>
      <c r="L99" s="12">
        <f t="shared" si="9"/>
        <v>0.00977762688847393</v>
      </c>
      <c r="M99" s="12">
        <f t="shared" si="10"/>
        <v>-0.00803612724189321</v>
      </c>
      <c r="N99" s="12">
        <f t="shared" si="11"/>
        <v>-0.0111731843575419</v>
      </c>
    </row>
    <row r="100" spans="1:14">
      <c r="A100" s="5">
        <v>41045</v>
      </c>
      <c r="B100" s="6">
        <v>1431.38</v>
      </c>
      <c r="C100" s="6">
        <f t="shared" si="12"/>
        <v>102.644675510936</v>
      </c>
      <c r="D100" s="6">
        <v>593</v>
      </c>
      <c r="E100" s="6">
        <f t="shared" si="13"/>
        <v>90.7435461904543</v>
      </c>
      <c r="F100" s="6">
        <v>1539.57</v>
      </c>
      <c r="G100" s="6">
        <f t="shared" si="14"/>
        <v>98.295313068628</v>
      </c>
      <c r="H100" s="6">
        <v>3.49</v>
      </c>
      <c r="I100" s="10">
        <f t="shared" si="15"/>
        <v>101.453488372093</v>
      </c>
      <c r="K100" s="12">
        <f t="shared" si="8"/>
        <v>-0.00139530340872623</v>
      </c>
      <c r="L100" s="12">
        <f t="shared" si="9"/>
        <v>-0.00312678613455269</v>
      </c>
      <c r="M100" s="12">
        <f t="shared" si="10"/>
        <v>-0.00300477266693008</v>
      </c>
      <c r="N100" s="12">
        <f t="shared" si="11"/>
        <v>-0.0141242937853107</v>
      </c>
    </row>
    <row r="101" spans="1:14">
      <c r="A101" s="5">
        <v>41046</v>
      </c>
      <c r="B101" s="6">
        <v>1452.75</v>
      </c>
      <c r="C101" s="6">
        <f t="shared" si="12"/>
        <v>104.177124417354</v>
      </c>
      <c r="D101" s="6">
        <v>603.5</v>
      </c>
      <c r="E101" s="6">
        <f t="shared" si="13"/>
        <v>92.3503037536917</v>
      </c>
      <c r="F101" s="6">
        <v>1574.27</v>
      </c>
      <c r="G101" s="6">
        <f t="shared" si="14"/>
        <v>100.510767619887</v>
      </c>
      <c r="H101" s="6">
        <v>3.49</v>
      </c>
      <c r="I101" s="10">
        <f t="shared" si="15"/>
        <v>101.453488372093</v>
      </c>
      <c r="K101" s="12">
        <f t="shared" si="8"/>
        <v>0.0149296483114197</v>
      </c>
      <c r="L101" s="12">
        <f t="shared" si="9"/>
        <v>0.0177065767284992</v>
      </c>
      <c r="M101" s="12">
        <f t="shared" si="10"/>
        <v>0.0225387608228272</v>
      </c>
      <c r="N101" s="12">
        <f t="shared" si="11"/>
        <v>0</v>
      </c>
    </row>
    <row r="102" spans="1:14">
      <c r="A102" s="5">
        <v>41047</v>
      </c>
      <c r="B102" s="6">
        <v>1455.5</v>
      </c>
      <c r="C102" s="6">
        <f t="shared" si="12"/>
        <v>104.374327716027</v>
      </c>
      <c r="D102" s="6">
        <v>603.5</v>
      </c>
      <c r="E102" s="6">
        <f t="shared" si="13"/>
        <v>92.3503037536917</v>
      </c>
      <c r="F102" s="6">
        <v>1592.99</v>
      </c>
      <c r="G102" s="6">
        <f t="shared" si="14"/>
        <v>101.705963850422</v>
      </c>
      <c r="H102" s="6">
        <v>3.49</v>
      </c>
      <c r="I102" s="10">
        <f t="shared" si="15"/>
        <v>101.453488372093</v>
      </c>
      <c r="K102" s="12">
        <f t="shared" si="8"/>
        <v>0.00189296162450525</v>
      </c>
      <c r="L102" s="12">
        <f t="shared" si="9"/>
        <v>0</v>
      </c>
      <c r="M102" s="12">
        <f t="shared" si="10"/>
        <v>0.011891225774486</v>
      </c>
      <c r="N102" s="12">
        <f t="shared" si="11"/>
        <v>0</v>
      </c>
    </row>
    <row r="103" spans="1:14">
      <c r="A103" s="5">
        <v>41050</v>
      </c>
      <c r="B103" s="6">
        <v>1467.13</v>
      </c>
      <c r="C103" s="6">
        <f t="shared" si="12"/>
        <v>105.208318393689</v>
      </c>
      <c r="D103" s="6">
        <v>614.5</v>
      </c>
      <c r="E103" s="6">
        <f t="shared" si="13"/>
        <v>94.0335735818452</v>
      </c>
      <c r="F103" s="6">
        <v>1593.07</v>
      </c>
      <c r="G103" s="6">
        <f t="shared" si="14"/>
        <v>101.711071526621</v>
      </c>
      <c r="H103" s="6">
        <v>3.53</v>
      </c>
      <c r="I103" s="10">
        <f t="shared" si="15"/>
        <v>102.616279069767</v>
      </c>
      <c r="K103" s="12">
        <f t="shared" si="8"/>
        <v>0.0079903813122639</v>
      </c>
      <c r="L103" s="12">
        <f t="shared" si="9"/>
        <v>0.0182270091135046</v>
      </c>
      <c r="M103" s="12">
        <f t="shared" si="10"/>
        <v>5.02200264910183e-5</v>
      </c>
      <c r="N103" s="12">
        <f t="shared" si="11"/>
        <v>0.0114613180515758</v>
      </c>
    </row>
    <row r="104" spans="1:14">
      <c r="A104" s="5">
        <v>41051</v>
      </c>
      <c r="B104" s="6">
        <v>1444.75</v>
      </c>
      <c r="C104" s="6">
        <f t="shared" si="12"/>
        <v>103.60344209394</v>
      </c>
      <c r="D104" s="6">
        <v>611.38</v>
      </c>
      <c r="E104" s="6">
        <f t="shared" si="13"/>
        <v>93.5561370487689</v>
      </c>
      <c r="F104" s="6">
        <v>1568.5</v>
      </c>
      <c r="G104" s="6">
        <f t="shared" si="14"/>
        <v>100.142376474043</v>
      </c>
      <c r="H104" s="6">
        <v>3.53</v>
      </c>
      <c r="I104" s="10">
        <f t="shared" si="15"/>
        <v>102.616279069767</v>
      </c>
      <c r="K104" s="12">
        <f t="shared" si="8"/>
        <v>-0.0152542719459081</v>
      </c>
      <c r="L104" s="12">
        <f t="shared" si="9"/>
        <v>-0.0050772986167616</v>
      </c>
      <c r="M104" s="12">
        <f t="shared" si="10"/>
        <v>-0.0154230510900337</v>
      </c>
      <c r="N104" s="12">
        <f t="shared" si="11"/>
        <v>0</v>
      </c>
    </row>
    <row r="105" spans="1:14">
      <c r="A105" s="5">
        <v>41052</v>
      </c>
      <c r="B105" s="6">
        <v>1425</v>
      </c>
      <c r="C105" s="6">
        <f t="shared" si="12"/>
        <v>102.187163858014</v>
      </c>
      <c r="D105" s="6">
        <v>592.77</v>
      </c>
      <c r="E105" s="6">
        <f t="shared" si="13"/>
        <v>90.7083505485929</v>
      </c>
      <c r="F105" s="6">
        <v>1561.45</v>
      </c>
      <c r="G105" s="6">
        <f t="shared" si="14"/>
        <v>99.6922625090182</v>
      </c>
      <c r="H105" s="6">
        <v>3.44</v>
      </c>
      <c r="I105" s="10">
        <f t="shared" si="15"/>
        <v>100</v>
      </c>
      <c r="K105" s="12">
        <f t="shared" si="8"/>
        <v>-0.0136701851531407</v>
      </c>
      <c r="L105" s="12">
        <f t="shared" si="9"/>
        <v>-0.0304393339657824</v>
      </c>
      <c r="M105" s="12">
        <f t="shared" si="10"/>
        <v>-0.00449474019764103</v>
      </c>
      <c r="N105" s="12">
        <f t="shared" si="11"/>
        <v>-0.0254957507082153</v>
      </c>
    </row>
    <row r="106" spans="1:14">
      <c r="A106" s="5">
        <v>41053</v>
      </c>
      <c r="B106" s="6">
        <v>1420</v>
      </c>
      <c r="C106" s="6">
        <f t="shared" si="12"/>
        <v>101.82861240588</v>
      </c>
      <c r="D106" s="6">
        <v>586.48</v>
      </c>
      <c r="E106" s="6">
        <f t="shared" si="13"/>
        <v>89.7458262559488</v>
      </c>
      <c r="F106" s="6">
        <v>1559.25</v>
      </c>
      <c r="G106" s="6">
        <f t="shared" si="14"/>
        <v>99.5518014135494</v>
      </c>
      <c r="H106" s="6">
        <v>3.47</v>
      </c>
      <c r="I106" s="10">
        <f t="shared" si="15"/>
        <v>100.872093023256</v>
      </c>
      <c r="K106" s="12">
        <f t="shared" si="8"/>
        <v>-0.00350877192982456</v>
      </c>
      <c r="L106" s="12">
        <f t="shared" si="9"/>
        <v>-0.0106111982725171</v>
      </c>
      <c r="M106" s="12">
        <f t="shared" si="10"/>
        <v>-0.00140894681225787</v>
      </c>
      <c r="N106" s="12">
        <f t="shared" si="11"/>
        <v>0.00872093023255821</v>
      </c>
    </row>
    <row r="107" spans="1:14">
      <c r="A107" s="5">
        <v>41054</v>
      </c>
      <c r="B107" s="6">
        <v>1431</v>
      </c>
      <c r="C107" s="6">
        <f t="shared" si="12"/>
        <v>102.617425600574</v>
      </c>
      <c r="D107" s="6">
        <v>589.96</v>
      </c>
      <c r="E107" s="6">
        <f t="shared" si="13"/>
        <v>90.2783516197646</v>
      </c>
      <c r="F107" s="6">
        <v>1573.03</v>
      </c>
      <c r="G107" s="6">
        <f t="shared" si="14"/>
        <v>100.431598638804</v>
      </c>
      <c r="H107" s="6">
        <v>3.48</v>
      </c>
      <c r="I107" s="10">
        <f t="shared" si="15"/>
        <v>101.162790697674</v>
      </c>
      <c r="K107" s="12">
        <f t="shared" si="8"/>
        <v>0.00774647887323944</v>
      </c>
      <c r="L107" s="12">
        <f t="shared" si="9"/>
        <v>0.00593370617923888</v>
      </c>
      <c r="M107" s="12">
        <f t="shared" si="10"/>
        <v>0.00883758217091549</v>
      </c>
      <c r="N107" s="12">
        <f t="shared" si="11"/>
        <v>0.0028818443804034</v>
      </c>
    </row>
    <row r="108" spans="1:14">
      <c r="A108" s="5">
        <v>41057</v>
      </c>
      <c r="B108" s="6">
        <v>1439.5</v>
      </c>
      <c r="C108" s="6">
        <f t="shared" si="12"/>
        <v>103.2269630692</v>
      </c>
      <c r="D108" s="6">
        <v>605.32</v>
      </c>
      <c r="E108" s="6">
        <f t="shared" si="13"/>
        <v>92.6288083979862</v>
      </c>
      <c r="F108" s="6">
        <v>1573.4</v>
      </c>
      <c r="G108" s="6">
        <f t="shared" si="14"/>
        <v>100.455221641224</v>
      </c>
      <c r="H108" s="6">
        <v>3.5</v>
      </c>
      <c r="I108" s="10">
        <f t="shared" si="15"/>
        <v>101.744186046512</v>
      </c>
      <c r="K108" s="12">
        <f t="shared" si="8"/>
        <v>0.00593990216631726</v>
      </c>
      <c r="L108" s="12">
        <f t="shared" si="9"/>
        <v>0.0260356634348092</v>
      </c>
      <c r="M108" s="12">
        <f t="shared" si="10"/>
        <v>0.000235214840149341</v>
      </c>
      <c r="N108" s="12">
        <f t="shared" si="11"/>
        <v>0.00574712643678161</v>
      </c>
    </row>
    <row r="109" spans="1:14">
      <c r="A109" s="5">
        <v>41058</v>
      </c>
      <c r="B109" s="6">
        <v>1430</v>
      </c>
      <c r="C109" s="6">
        <f t="shared" si="12"/>
        <v>102.545715310147</v>
      </c>
      <c r="D109" s="6">
        <v>604.62</v>
      </c>
      <c r="E109" s="6">
        <f t="shared" si="13"/>
        <v>92.5216912271037</v>
      </c>
      <c r="F109" s="6">
        <v>1555.15</v>
      </c>
      <c r="G109" s="6">
        <f t="shared" si="14"/>
        <v>99.2900330083574</v>
      </c>
      <c r="H109" s="6">
        <v>3.48</v>
      </c>
      <c r="I109" s="10">
        <f t="shared" si="15"/>
        <v>101.162790697674</v>
      </c>
      <c r="K109" s="12">
        <f t="shared" si="8"/>
        <v>-0.00659951372004168</v>
      </c>
      <c r="L109" s="12">
        <f t="shared" si="9"/>
        <v>-0.00115641313685331</v>
      </c>
      <c r="M109" s="12">
        <f t="shared" si="10"/>
        <v>-0.011599084784543</v>
      </c>
      <c r="N109" s="12">
        <f t="shared" si="11"/>
        <v>-0.00571428571428572</v>
      </c>
    </row>
    <row r="110" spans="1:14">
      <c r="A110" s="5">
        <v>41059</v>
      </c>
      <c r="B110" s="6">
        <v>1400.5</v>
      </c>
      <c r="C110" s="6">
        <f t="shared" si="12"/>
        <v>100.43026174256</v>
      </c>
      <c r="D110" s="6">
        <v>611.75</v>
      </c>
      <c r="E110" s="6">
        <f t="shared" si="13"/>
        <v>93.6127561248068</v>
      </c>
      <c r="F110" s="6">
        <v>1563.38</v>
      </c>
      <c r="G110" s="6">
        <f t="shared" si="14"/>
        <v>99.8154851973159</v>
      </c>
      <c r="H110" s="6">
        <v>3.39</v>
      </c>
      <c r="I110" s="10">
        <f t="shared" si="15"/>
        <v>98.546511627907</v>
      </c>
      <c r="K110" s="12">
        <f t="shared" si="8"/>
        <v>-0.0206293706293706</v>
      </c>
      <c r="L110" s="12">
        <f t="shared" si="9"/>
        <v>0.0117925308458205</v>
      </c>
      <c r="M110" s="12">
        <f t="shared" si="10"/>
        <v>0.00529209401022411</v>
      </c>
      <c r="N110" s="12">
        <f t="shared" si="11"/>
        <v>-0.0258620689655172</v>
      </c>
    </row>
    <row r="111" spans="1:14">
      <c r="A111" s="5">
        <v>41060</v>
      </c>
      <c r="B111" s="6">
        <v>1415.5</v>
      </c>
      <c r="C111" s="6">
        <f t="shared" si="12"/>
        <v>101.50591609896</v>
      </c>
      <c r="D111" s="6">
        <v>612.25</v>
      </c>
      <c r="E111" s="6">
        <f t="shared" si="13"/>
        <v>93.6892683897229</v>
      </c>
      <c r="F111" s="6">
        <v>1560.43</v>
      </c>
      <c r="G111" s="6">
        <f t="shared" si="14"/>
        <v>99.6271396374827</v>
      </c>
      <c r="H111" s="6">
        <v>3.37</v>
      </c>
      <c r="I111" s="10">
        <f t="shared" si="15"/>
        <v>97.9651162790698</v>
      </c>
      <c r="K111" s="12">
        <f t="shared" si="8"/>
        <v>0.0107104605498036</v>
      </c>
      <c r="L111" s="12">
        <f t="shared" si="9"/>
        <v>0.00081732733959951</v>
      </c>
      <c r="M111" s="12">
        <f t="shared" si="10"/>
        <v>-0.00188693727692566</v>
      </c>
      <c r="N111" s="12">
        <f t="shared" si="11"/>
        <v>-0.00589970501474927</v>
      </c>
    </row>
    <row r="112" spans="1:14">
      <c r="A112" s="5">
        <v>41061</v>
      </c>
      <c r="B112" s="6">
        <v>1445</v>
      </c>
      <c r="C112" s="6">
        <f t="shared" si="12"/>
        <v>103.621369666547</v>
      </c>
      <c r="D112" s="6">
        <v>613.25</v>
      </c>
      <c r="E112" s="6">
        <f t="shared" si="13"/>
        <v>93.842292919555</v>
      </c>
      <c r="F112" s="6">
        <v>1624.1</v>
      </c>
      <c r="G112" s="6">
        <f t="shared" si="14"/>
        <v>103.692211432256</v>
      </c>
      <c r="H112" s="6">
        <v>3.34</v>
      </c>
      <c r="I112" s="10">
        <f t="shared" si="15"/>
        <v>97.0930232558139</v>
      </c>
      <c r="K112" s="12">
        <f t="shared" si="8"/>
        <v>0.020840692334864</v>
      </c>
      <c r="L112" s="12">
        <f t="shared" si="9"/>
        <v>0.00163331972233565</v>
      </c>
      <c r="M112" s="12">
        <f t="shared" si="10"/>
        <v>0.0408028556231294</v>
      </c>
      <c r="N112" s="12">
        <f t="shared" si="11"/>
        <v>-0.00890207715133538</v>
      </c>
    </row>
    <row r="113" spans="1:14">
      <c r="A113" s="5">
        <v>41064</v>
      </c>
      <c r="B113" s="6">
        <v>1429.88</v>
      </c>
      <c r="C113" s="6">
        <f t="shared" si="12"/>
        <v>102.537110075296</v>
      </c>
      <c r="D113" s="6">
        <v>612.41</v>
      </c>
      <c r="E113" s="6">
        <f t="shared" si="13"/>
        <v>93.713752314496</v>
      </c>
      <c r="F113" s="6">
        <v>1618.85</v>
      </c>
      <c r="G113" s="6">
        <f t="shared" si="14"/>
        <v>103.357020181706</v>
      </c>
      <c r="H113" s="6">
        <v>3.34</v>
      </c>
      <c r="I113" s="10">
        <f t="shared" si="15"/>
        <v>97.0930232558139</v>
      </c>
      <c r="K113" s="12">
        <f t="shared" si="8"/>
        <v>-0.0104636678200691</v>
      </c>
      <c r="L113" s="12">
        <f t="shared" si="9"/>
        <v>-0.00136975132490833</v>
      </c>
      <c r="M113" s="12">
        <f t="shared" si="10"/>
        <v>-0.00323255957145496</v>
      </c>
      <c r="N113" s="12">
        <f t="shared" si="11"/>
        <v>0</v>
      </c>
    </row>
    <row r="114" spans="1:14">
      <c r="A114" s="5">
        <v>41065</v>
      </c>
      <c r="B114" s="6">
        <v>1436.88</v>
      </c>
      <c r="C114" s="6">
        <f t="shared" si="12"/>
        <v>103.039082108283</v>
      </c>
      <c r="D114" s="6">
        <v>623.81</v>
      </c>
      <c r="E114" s="6">
        <f t="shared" si="13"/>
        <v>95.4582319545823</v>
      </c>
      <c r="F114" s="6">
        <v>1617.05</v>
      </c>
      <c r="G114" s="6">
        <f t="shared" si="14"/>
        <v>103.242097467231</v>
      </c>
      <c r="H114" s="6">
        <v>3.34</v>
      </c>
      <c r="I114" s="10">
        <f t="shared" si="15"/>
        <v>97.0930232558139</v>
      </c>
      <c r="K114" s="12">
        <f t="shared" si="8"/>
        <v>0.00489551570761183</v>
      </c>
      <c r="L114" s="12">
        <f t="shared" si="9"/>
        <v>0.0186149801603501</v>
      </c>
      <c r="M114" s="12">
        <f t="shared" si="10"/>
        <v>-0.00111190042313986</v>
      </c>
      <c r="N114" s="12">
        <f t="shared" si="11"/>
        <v>0</v>
      </c>
    </row>
    <row r="115" spans="1:14">
      <c r="A115" s="5">
        <v>41066</v>
      </c>
      <c r="B115" s="6">
        <v>1463.25</v>
      </c>
      <c r="C115" s="6">
        <f t="shared" si="12"/>
        <v>104.930082466834</v>
      </c>
      <c r="D115" s="6">
        <v>627.13</v>
      </c>
      <c r="E115" s="6">
        <f t="shared" si="13"/>
        <v>95.966273393625</v>
      </c>
      <c r="F115" s="6">
        <v>1619.3</v>
      </c>
      <c r="G115" s="6">
        <f t="shared" si="14"/>
        <v>103.385750860324</v>
      </c>
      <c r="H115" s="6">
        <v>3.36</v>
      </c>
      <c r="I115" s="10">
        <f t="shared" si="15"/>
        <v>97.6744186046512</v>
      </c>
      <c r="K115" s="12">
        <f t="shared" si="8"/>
        <v>0.0183522632370135</v>
      </c>
      <c r="L115" s="12">
        <f t="shared" si="9"/>
        <v>0.00532213334188303</v>
      </c>
      <c r="M115" s="12">
        <f t="shared" si="10"/>
        <v>0.00139142265236078</v>
      </c>
      <c r="N115" s="12">
        <f t="shared" si="11"/>
        <v>0.00598802395209581</v>
      </c>
    </row>
    <row r="116" spans="1:14">
      <c r="A116" s="5">
        <v>41067</v>
      </c>
      <c r="B116" s="6">
        <v>1441.13</v>
      </c>
      <c r="C116" s="6">
        <f t="shared" si="12"/>
        <v>103.343850842596</v>
      </c>
      <c r="D116" s="6">
        <v>621.98</v>
      </c>
      <c r="E116" s="6">
        <f t="shared" si="13"/>
        <v>95.1781970649895</v>
      </c>
      <c r="F116" s="6">
        <v>1589.4</v>
      </c>
      <c r="G116" s="6">
        <f t="shared" si="14"/>
        <v>101.476756880998</v>
      </c>
      <c r="H116" s="6">
        <v>3.4</v>
      </c>
      <c r="I116" s="10">
        <f t="shared" si="15"/>
        <v>98.8372093023256</v>
      </c>
      <c r="K116" s="12">
        <f t="shared" si="8"/>
        <v>-0.0151170339996582</v>
      </c>
      <c r="L116" s="12">
        <f t="shared" si="9"/>
        <v>-0.00821201345813464</v>
      </c>
      <c r="M116" s="12">
        <f t="shared" si="10"/>
        <v>-0.0184647687272277</v>
      </c>
      <c r="N116" s="12">
        <f t="shared" si="11"/>
        <v>0.0119047619047619</v>
      </c>
    </row>
    <row r="117" spans="1:14">
      <c r="A117" s="5">
        <v>41068</v>
      </c>
      <c r="B117" s="6">
        <v>1433</v>
      </c>
      <c r="C117" s="6">
        <f t="shared" si="12"/>
        <v>102.760846181427</v>
      </c>
      <c r="D117" s="6">
        <v>613.85</v>
      </c>
      <c r="E117" s="6">
        <f t="shared" si="13"/>
        <v>93.9341076374543</v>
      </c>
      <c r="F117" s="6">
        <v>1593.45</v>
      </c>
      <c r="G117" s="6">
        <f t="shared" si="14"/>
        <v>101.735332988565</v>
      </c>
      <c r="H117" s="6">
        <v>3.3</v>
      </c>
      <c r="I117" s="10">
        <f t="shared" si="15"/>
        <v>95.9302325581395</v>
      </c>
      <c r="K117" s="12">
        <f t="shared" si="8"/>
        <v>-0.00564140639636959</v>
      </c>
      <c r="L117" s="12">
        <f t="shared" si="9"/>
        <v>-0.013071159844368</v>
      </c>
      <c r="M117" s="12">
        <f t="shared" si="10"/>
        <v>0.0025481313703284</v>
      </c>
      <c r="N117" s="12">
        <f t="shared" si="11"/>
        <v>-0.0294117647058824</v>
      </c>
    </row>
    <row r="118" spans="1:14">
      <c r="A118" s="5">
        <v>41071</v>
      </c>
      <c r="B118" s="6">
        <v>1444.13</v>
      </c>
      <c r="C118" s="6">
        <f t="shared" si="12"/>
        <v>103.558981713876</v>
      </c>
      <c r="D118" s="6">
        <v>622.25</v>
      </c>
      <c r="E118" s="6">
        <f t="shared" si="13"/>
        <v>95.2195136880442</v>
      </c>
      <c r="F118" s="6">
        <v>1596.77</v>
      </c>
      <c r="G118" s="6">
        <f t="shared" si="14"/>
        <v>101.947301550818</v>
      </c>
      <c r="H118" s="6">
        <v>3.36</v>
      </c>
      <c r="I118" s="10">
        <f t="shared" si="15"/>
        <v>97.6744186046512</v>
      </c>
      <c r="K118" s="12">
        <f t="shared" si="8"/>
        <v>0.00776692254012569</v>
      </c>
      <c r="L118" s="12">
        <f t="shared" si="9"/>
        <v>0.0136841247861855</v>
      </c>
      <c r="M118" s="12">
        <f t="shared" si="10"/>
        <v>0.0020835294486805</v>
      </c>
      <c r="N118" s="12">
        <f t="shared" si="11"/>
        <v>0.0181818181818182</v>
      </c>
    </row>
    <row r="119" spans="1:14">
      <c r="A119" s="5">
        <v>41072</v>
      </c>
      <c r="B119" s="6">
        <v>1454.25</v>
      </c>
      <c r="C119" s="6">
        <f t="shared" si="12"/>
        <v>104.284689852994</v>
      </c>
      <c r="D119" s="6">
        <v>625</v>
      </c>
      <c r="E119" s="6">
        <f t="shared" si="13"/>
        <v>95.6403311450826</v>
      </c>
      <c r="F119" s="6">
        <v>1609.8</v>
      </c>
      <c r="G119" s="6">
        <f t="shared" si="14"/>
        <v>102.779214311709</v>
      </c>
      <c r="H119" s="6">
        <v>3.35</v>
      </c>
      <c r="I119" s="10">
        <f t="shared" si="15"/>
        <v>97.3837209302326</v>
      </c>
      <c r="K119" s="12">
        <f t="shared" si="8"/>
        <v>0.0070076793640461</v>
      </c>
      <c r="L119" s="12">
        <f t="shared" si="9"/>
        <v>0.00441944556046605</v>
      </c>
      <c r="M119" s="12">
        <f t="shared" si="10"/>
        <v>0.00816022345109188</v>
      </c>
      <c r="N119" s="12">
        <f t="shared" si="11"/>
        <v>-0.00297619047619041</v>
      </c>
    </row>
    <row r="120" spans="1:14">
      <c r="A120" s="5">
        <v>41073</v>
      </c>
      <c r="B120" s="6">
        <v>1464.63</v>
      </c>
      <c r="C120" s="6">
        <f t="shared" si="12"/>
        <v>105.029042667623</v>
      </c>
      <c r="D120" s="6">
        <v>618.25</v>
      </c>
      <c r="E120" s="6">
        <f t="shared" si="13"/>
        <v>94.6074155687157</v>
      </c>
      <c r="F120" s="6">
        <v>1617.05</v>
      </c>
      <c r="G120" s="6">
        <f t="shared" si="14"/>
        <v>103.242097467231</v>
      </c>
      <c r="H120" s="6">
        <v>3.35</v>
      </c>
      <c r="I120" s="10">
        <f t="shared" si="15"/>
        <v>97.3837209302326</v>
      </c>
      <c r="K120" s="12">
        <f t="shared" si="8"/>
        <v>0.00713769984528115</v>
      </c>
      <c r="L120" s="12">
        <f t="shared" si="9"/>
        <v>-0.0108</v>
      </c>
      <c r="M120" s="12">
        <f t="shared" si="10"/>
        <v>0.0045036650515592</v>
      </c>
      <c r="N120" s="12">
        <f t="shared" si="11"/>
        <v>0</v>
      </c>
    </row>
    <row r="121" spans="1:14">
      <c r="A121" s="5">
        <v>41074</v>
      </c>
      <c r="B121" s="6">
        <v>1494.88</v>
      </c>
      <c r="C121" s="6">
        <f t="shared" si="12"/>
        <v>107.19827895303</v>
      </c>
      <c r="D121" s="6">
        <v>633.53</v>
      </c>
      <c r="E121" s="6">
        <f t="shared" si="13"/>
        <v>96.9456303845506</v>
      </c>
      <c r="F121" s="6">
        <v>1623.73</v>
      </c>
      <c r="G121" s="6">
        <f t="shared" si="14"/>
        <v>103.668588429836</v>
      </c>
      <c r="H121" s="6">
        <v>3.36</v>
      </c>
      <c r="I121" s="10">
        <f t="shared" si="15"/>
        <v>97.6744186046512</v>
      </c>
      <c r="K121" s="12">
        <f t="shared" si="8"/>
        <v>0.0206536804517182</v>
      </c>
      <c r="L121" s="12">
        <f t="shared" si="9"/>
        <v>0.0247149211484027</v>
      </c>
      <c r="M121" s="12">
        <f t="shared" si="10"/>
        <v>0.00413097925234227</v>
      </c>
      <c r="N121" s="12">
        <f t="shared" si="11"/>
        <v>0.00298507462686561</v>
      </c>
    </row>
    <row r="122" spans="1:14">
      <c r="A122" s="5">
        <v>41075</v>
      </c>
      <c r="B122" s="6">
        <v>1484.06</v>
      </c>
      <c r="C122" s="6">
        <f t="shared" si="12"/>
        <v>106.422373610613</v>
      </c>
      <c r="D122" s="6">
        <v>627.5</v>
      </c>
      <c r="E122" s="6">
        <f t="shared" si="13"/>
        <v>96.0228924696629</v>
      </c>
      <c r="F122" s="6">
        <v>1627.1</v>
      </c>
      <c r="G122" s="6">
        <f t="shared" si="14"/>
        <v>103.883749289714</v>
      </c>
      <c r="H122" s="6">
        <v>3.4</v>
      </c>
      <c r="I122" s="10">
        <f t="shared" si="15"/>
        <v>98.8372093023256</v>
      </c>
      <c r="K122" s="12">
        <f t="shared" si="8"/>
        <v>-0.00723803917371305</v>
      </c>
      <c r="L122" s="12">
        <f t="shared" si="9"/>
        <v>-0.00951809701198045</v>
      </c>
      <c r="M122" s="12">
        <f t="shared" si="10"/>
        <v>0.00207546821207953</v>
      </c>
      <c r="N122" s="12">
        <f t="shared" si="11"/>
        <v>0.0119047619047619</v>
      </c>
    </row>
    <row r="123" spans="1:14">
      <c r="A123" s="5">
        <v>41078</v>
      </c>
      <c r="B123" s="6">
        <v>1483.75</v>
      </c>
      <c r="C123" s="6">
        <f t="shared" si="12"/>
        <v>106.400143420581</v>
      </c>
      <c r="D123" s="6">
        <v>632.64</v>
      </c>
      <c r="E123" s="6">
        <f t="shared" si="13"/>
        <v>96.809438553</v>
      </c>
      <c r="F123" s="6">
        <v>1628.07</v>
      </c>
      <c r="G123" s="6">
        <f t="shared" si="14"/>
        <v>103.945679863625</v>
      </c>
      <c r="H123" s="6">
        <v>3.4</v>
      </c>
      <c r="I123" s="10">
        <f t="shared" si="15"/>
        <v>98.8372093023256</v>
      </c>
      <c r="K123" s="12">
        <f t="shared" si="8"/>
        <v>-0.000208886433163043</v>
      </c>
      <c r="L123" s="12">
        <f t="shared" si="9"/>
        <v>0.00819123505976093</v>
      </c>
      <c r="M123" s="12">
        <f t="shared" si="10"/>
        <v>0.000596152664249295</v>
      </c>
      <c r="N123" s="12">
        <f t="shared" si="11"/>
        <v>0</v>
      </c>
    </row>
    <row r="124" spans="1:14">
      <c r="A124" s="5">
        <v>41079</v>
      </c>
      <c r="B124" s="6">
        <v>1481.75</v>
      </c>
      <c r="C124" s="6">
        <f t="shared" si="12"/>
        <v>106.256722839727</v>
      </c>
      <c r="D124" s="6">
        <v>629.4</v>
      </c>
      <c r="E124" s="6">
        <f t="shared" si="13"/>
        <v>96.3136390763439</v>
      </c>
      <c r="F124" s="6">
        <v>1618.52</v>
      </c>
      <c r="G124" s="6">
        <f t="shared" si="14"/>
        <v>103.335951017385</v>
      </c>
      <c r="H124" s="6">
        <v>3.45</v>
      </c>
      <c r="I124" s="10">
        <f t="shared" si="15"/>
        <v>100.290697674419</v>
      </c>
      <c r="K124" s="12">
        <f t="shared" si="8"/>
        <v>-0.00134793597304128</v>
      </c>
      <c r="L124" s="12">
        <f t="shared" si="9"/>
        <v>-0.00512139605462824</v>
      </c>
      <c r="M124" s="12">
        <f t="shared" si="10"/>
        <v>-0.0058658411493363</v>
      </c>
      <c r="N124" s="12">
        <f t="shared" si="11"/>
        <v>0.0147058823529413</v>
      </c>
    </row>
    <row r="125" spans="1:14">
      <c r="A125" s="5">
        <v>41080</v>
      </c>
      <c r="B125" s="6">
        <v>1458.1</v>
      </c>
      <c r="C125" s="6">
        <f t="shared" si="12"/>
        <v>104.560774471137</v>
      </c>
      <c r="D125" s="6">
        <v>619.6</v>
      </c>
      <c r="E125" s="6">
        <f t="shared" si="13"/>
        <v>94.813998683989</v>
      </c>
      <c r="F125" s="6">
        <v>1607.48</v>
      </c>
      <c r="G125" s="6">
        <f t="shared" si="14"/>
        <v>102.631091701942</v>
      </c>
      <c r="H125" s="6">
        <v>3.42</v>
      </c>
      <c r="I125" s="10">
        <f t="shared" si="15"/>
        <v>99.4186046511628</v>
      </c>
      <c r="K125" s="12">
        <f t="shared" si="8"/>
        <v>-0.0159608570946517</v>
      </c>
      <c r="L125" s="12">
        <f t="shared" si="9"/>
        <v>-0.015570384493168</v>
      </c>
      <c r="M125" s="12">
        <f t="shared" si="10"/>
        <v>-0.0068210463880582</v>
      </c>
      <c r="N125" s="12">
        <f t="shared" si="11"/>
        <v>-0.00869565217391311</v>
      </c>
    </row>
    <row r="126" spans="1:14">
      <c r="A126" s="5">
        <v>41081</v>
      </c>
      <c r="B126" s="6">
        <v>1438.7</v>
      </c>
      <c r="C126" s="6">
        <f t="shared" si="12"/>
        <v>103.169594836859</v>
      </c>
      <c r="D126" s="6">
        <v>608.7</v>
      </c>
      <c r="E126" s="6">
        <f t="shared" si="13"/>
        <v>93.1460313088188</v>
      </c>
      <c r="F126" s="6">
        <v>1566.28</v>
      </c>
      <c r="G126" s="6">
        <f t="shared" si="14"/>
        <v>100.000638459525</v>
      </c>
      <c r="H126" s="6">
        <v>3.33</v>
      </c>
      <c r="I126" s="10">
        <f t="shared" si="15"/>
        <v>96.8023255813954</v>
      </c>
      <c r="K126" s="12">
        <f t="shared" si="8"/>
        <v>-0.0133049859406075</v>
      </c>
      <c r="L126" s="12">
        <f t="shared" si="9"/>
        <v>-0.0175919948353776</v>
      </c>
      <c r="M126" s="12">
        <f t="shared" si="10"/>
        <v>-0.025630178913579</v>
      </c>
      <c r="N126" s="12">
        <f t="shared" si="11"/>
        <v>-0.0263157894736842</v>
      </c>
    </row>
    <row r="127" spans="1:14">
      <c r="A127" s="5">
        <v>41082</v>
      </c>
      <c r="B127" s="6">
        <v>1436.68</v>
      </c>
      <c r="C127" s="6">
        <f t="shared" si="12"/>
        <v>103.024740050197</v>
      </c>
      <c r="D127" s="6">
        <v>607.5</v>
      </c>
      <c r="E127" s="6">
        <f t="shared" si="13"/>
        <v>92.9624018730202</v>
      </c>
      <c r="F127" s="6">
        <v>1572.45</v>
      </c>
      <c r="G127" s="6">
        <f t="shared" si="14"/>
        <v>100.394567986363</v>
      </c>
      <c r="H127" s="6">
        <v>3.32</v>
      </c>
      <c r="I127" s="10">
        <f t="shared" si="15"/>
        <v>96.5116279069767</v>
      </c>
      <c r="K127" s="12">
        <f t="shared" si="8"/>
        <v>-0.00140404531869047</v>
      </c>
      <c r="L127" s="12">
        <f t="shared" si="9"/>
        <v>-0.00197141448989658</v>
      </c>
      <c r="M127" s="12">
        <f t="shared" si="10"/>
        <v>0.00393927011773123</v>
      </c>
      <c r="N127" s="12">
        <f t="shared" si="11"/>
        <v>-0.00300300300300307</v>
      </c>
    </row>
    <row r="128" spans="1:14">
      <c r="A128" s="5">
        <v>41085</v>
      </c>
      <c r="B128" s="6">
        <v>1443.6</v>
      </c>
      <c r="C128" s="6">
        <f t="shared" si="12"/>
        <v>103.52097525995</v>
      </c>
      <c r="D128" s="6">
        <v>607.3</v>
      </c>
      <c r="E128" s="6">
        <f t="shared" si="13"/>
        <v>92.9317969670538</v>
      </c>
      <c r="F128" s="6">
        <v>1584.48</v>
      </c>
      <c r="G128" s="6">
        <f t="shared" si="14"/>
        <v>101.162634794767</v>
      </c>
      <c r="H128" s="6">
        <v>3.33</v>
      </c>
      <c r="I128" s="10">
        <f t="shared" si="15"/>
        <v>96.8023255813954</v>
      </c>
      <c r="K128" s="12">
        <f t="shared" si="8"/>
        <v>0.00481666063423995</v>
      </c>
      <c r="L128" s="12">
        <f t="shared" si="9"/>
        <v>-0.00032921810699596</v>
      </c>
      <c r="M128" s="12">
        <f t="shared" si="10"/>
        <v>0.00765048173232851</v>
      </c>
      <c r="N128" s="12">
        <f t="shared" si="11"/>
        <v>0.00301204819277115</v>
      </c>
    </row>
    <row r="129" spans="1:14">
      <c r="A129" s="5">
        <v>41086</v>
      </c>
      <c r="B129" s="6">
        <v>1427.2</v>
      </c>
      <c r="C129" s="6">
        <f t="shared" si="12"/>
        <v>102.344926496952</v>
      </c>
      <c r="D129" s="6">
        <v>596.3</v>
      </c>
      <c r="E129" s="6">
        <f t="shared" si="13"/>
        <v>91.2485271389004</v>
      </c>
      <c r="F129" s="6">
        <v>1572.93</v>
      </c>
      <c r="G129" s="6">
        <f t="shared" si="14"/>
        <v>100.425214043556</v>
      </c>
      <c r="H129" s="6">
        <v>3.34</v>
      </c>
      <c r="I129" s="10">
        <f t="shared" si="15"/>
        <v>97.0930232558139</v>
      </c>
      <c r="K129" s="12">
        <f t="shared" si="8"/>
        <v>-0.0113604876697145</v>
      </c>
      <c r="L129" s="12">
        <f t="shared" si="9"/>
        <v>-0.0181129589988474</v>
      </c>
      <c r="M129" s="12">
        <f t="shared" si="10"/>
        <v>-0.00728945774007874</v>
      </c>
      <c r="N129" s="12">
        <f t="shared" si="11"/>
        <v>0.00300300300300294</v>
      </c>
    </row>
    <row r="130" spans="1:14">
      <c r="A130" s="5">
        <v>41087</v>
      </c>
      <c r="B130" s="6">
        <v>1410.15</v>
      </c>
      <c r="C130" s="6">
        <f t="shared" si="12"/>
        <v>101.122266045177</v>
      </c>
      <c r="D130" s="6">
        <v>577.33</v>
      </c>
      <c r="E130" s="6">
        <f t="shared" si="13"/>
        <v>88.3456518079848</v>
      </c>
      <c r="F130" s="6">
        <v>1574.2</v>
      </c>
      <c r="G130" s="6">
        <f t="shared" si="14"/>
        <v>100.506298403213</v>
      </c>
      <c r="H130" s="6">
        <v>3.37</v>
      </c>
      <c r="I130" s="10">
        <f t="shared" si="15"/>
        <v>97.9651162790698</v>
      </c>
      <c r="K130" s="12">
        <f t="shared" si="8"/>
        <v>-0.0119464686098654</v>
      </c>
      <c r="L130" s="12">
        <f t="shared" si="9"/>
        <v>-0.0318128458829447</v>
      </c>
      <c r="M130" s="12">
        <f t="shared" si="10"/>
        <v>0.000807410374269663</v>
      </c>
      <c r="N130" s="12">
        <f t="shared" si="11"/>
        <v>0.00898203592814379</v>
      </c>
    </row>
    <row r="131" spans="1:14">
      <c r="A131" s="5">
        <v>41088</v>
      </c>
      <c r="B131" s="6">
        <v>1389</v>
      </c>
      <c r="C131" s="6">
        <f t="shared" si="12"/>
        <v>99.6055934026533</v>
      </c>
      <c r="D131" s="6">
        <v>564.6</v>
      </c>
      <c r="E131" s="6">
        <f t="shared" si="13"/>
        <v>86.3976495432218</v>
      </c>
      <c r="F131" s="6">
        <v>1552.63</v>
      </c>
      <c r="G131" s="6">
        <f t="shared" si="14"/>
        <v>99.1291412080931</v>
      </c>
      <c r="H131" s="6">
        <v>3.35</v>
      </c>
      <c r="I131" s="10">
        <f t="shared" si="15"/>
        <v>97.3837209302326</v>
      </c>
      <c r="K131" s="12">
        <f t="shared" ref="K131:K194" si="16">(B131-B130)/B130</f>
        <v>-0.0149984044250612</v>
      </c>
      <c r="L131" s="12">
        <f t="shared" ref="L131:L194" si="17">(D131-D130)/D130</f>
        <v>-0.0220497808878804</v>
      </c>
      <c r="M131" s="12">
        <f t="shared" ref="M131:M194" si="18">(F131-F130)/F130</f>
        <v>-0.0137021979418117</v>
      </c>
      <c r="N131" s="12">
        <f t="shared" ref="N131:N194" si="19">(H131-H130)/H130</f>
        <v>-0.00593471810089021</v>
      </c>
    </row>
    <row r="132" spans="1:14">
      <c r="A132" s="5">
        <v>41089</v>
      </c>
      <c r="B132" s="6">
        <v>1447.8</v>
      </c>
      <c r="C132" s="6">
        <f t="shared" si="12"/>
        <v>103.822158479742</v>
      </c>
      <c r="D132" s="6">
        <v>582.19</v>
      </c>
      <c r="E132" s="6">
        <f t="shared" si="13"/>
        <v>89.089351022969</v>
      </c>
      <c r="F132" s="6">
        <v>1597.4</v>
      </c>
      <c r="G132" s="6">
        <f t="shared" si="14"/>
        <v>101.987524500884</v>
      </c>
      <c r="H132" s="6">
        <v>3.49</v>
      </c>
      <c r="I132" s="10">
        <f t="shared" si="15"/>
        <v>101.453488372093</v>
      </c>
      <c r="K132" s="12">
        <f t="shared" si="16"/>
        <v>0.0423326133909287</v>
      </c>
      <c r="L132" s="12">
        <f t="shared" si="17"/>
        <v>0.0311547998583068</v>
      </c>
      <c r="M132" s="12">
        <f t="shared" si="18"/>
        <v>0.0288349445779097</v>
      </c>
      <c r="N132" s="12">
        <f t="shared" si="19"/>
        <v>0.0417910447761194</v>
      </c>
    </row>
    <row r="133" spans="1:14">
      <c r="A133" s="5">
        <v>41092</v>
      </c>
      <c r="B133" s="6">
        <v>1455.78</v>
      </c>
      <c r="C133" s="6">
        <f t="shared" ref="C133:C196" si="20">B133/1394.5*100</f>
        <v>104.394406597347</v>
      </c>
      <c r="D133" s="6">
        <v>575.25</v>
      </c>
      <c r="E133" s="6">
        <f t="shared" ref="E133:E196" si="21">D133/653.49*100</f>
        <v>88.027360785934</v>
      </c>
      <c r="F133" s="6">
        <v>1597.1</v>
      </c>
      <c r="G133" s="6">
        <f t="shared" ref="G133:G196" si="22">F133/1566.27*100</f>
        <v>101.968370715139</v>
      </c>
      <c r="H133" s="6">
        <v>3.46</v>
      </c>
      <c r="I133" s="10">
        <f t="shared" ref="I133:I196" si="23">H133/3.44*100</f>
        <v>100.581395348837</v>
      </c>
      <c r="K133" s="12">
        <f t="shared" si="16"/>
        <v>0.00551181102362206</v>
      </c>
      <c r="L133" s="12">
        <f t="shared" si="17"/>
        <v>-0.0119205070509628</v>
      </c>
      <c r="M133" s="12">
        <f t="shared" si="18"/>
        <v>-0.000187805183423176</v>
      </c>
      <c r="N133" s="12">
        <f t="shared" si="19"/>
        <v>-0.00859598853868202</v>
      </c>
    </row>
    <row r="134" spans="1:14">
      <c r="A134" s="5">
        <v>41093</v>
      </c>
      <c r="B134" s="6">
        <v>1489.9</v>
      </c>
      <c r="C134" s="6">
        <f t="shared" si="20"/>
        <v>106.841161706705</v>
      </c>
      <c r="D134" s="6">
        <v>599.1</v>
      </c>
      <c r="E134" s="6">
        <f t="shared" si="21"/>
        <v>91.6769958224303</v>
      </c>
      <c r="F134" s="6">
        <v>1617.35</v>
      </c>
      <c r="G134" s="6">
        <f t="shared" si="22"/>
        <v>103.261251252977</v>
      </c>
      <c r="H134" s="6">
        <v>3.55</v>
      </c>
      <c r="I134" s="10">
        <f t="shared" si="23"/>
        <v>103.197674418605</v>
      </c>
      <c r="K134" s="12">
        <f t="shared" si="16"/>
        <v>0.0234376073307781</v>
      </c>
      <c r="L134" s="12">
        <f t="shared" si="17"/>
        <v>0.0414602346805737</v>
      </c>
      <c r="M134" s="12">
        <f t="shared" si="18"/>
        <v>0.0126792311063803</v>
      </c>
      <c r="N134" s="12">
        <f t="shared" si="19"/>
        <v>0.0260115606936416</v>
      </c>
    </row>
    <row r="135" spans="1:14">
      <c r="A135" s="5">
        <v>41094</v>
      </c>
      <c r="B135" s="6">
        <v>1480</v>
      </c>
      <c r="C135" s="6">
        <f t="shared" si="20"/>
        <v>106.131229831481</v>
      </c>
      <c r="D135" s="6">
        <v>595.45</v>
      </c>
      <c r="E135" s="6">
        <f t="shared" si="21"/>
        <v>91.1184562885431</v>
      </c>
      <c r="F135" s="6">
        <v>1615.63</v>
      </c>
      <c r="G135" s="6">
        <f t="shared" si="22"/>
        <v>103.151436214701</v>
      </c>
      <c r="H135" s="6">
        <v>3.5</v>
      </c>
      <c r="I135" s="10">
        <f t="shared" si="23"/>
        <v>101.744186046512</v>
      </c>
      <c r="K135" s="12">
        <f t="shared" si="16"/>
        <v>-0.0066447412578026</v>
      </c>
      <c r="L135" s="12">
        <f t="shared" si="17"/>
        <v>-0.00609247204139539</v>
      </c>
      <c r="M135" s="12">
        <f t="shared" si="18"/>
        <v>-0.0010634680186724</v>
      </c>
      <c r="N135" s="12">
        <f t="shared" si="19"/>
        <v>-0.0140845070422535</v>
      </c>
    </row>
    <row r="136" spans="1:14">
      <c r="A136" s="5">
        <v>41095</v>
      </c>
      <c r="B136" s="6">
        <v>1474.45</v>
      </c>
      <c r="C136" s="6">
        <f t="shared" si="20"/>
        <v>105.733237719613</v>
      </c>
      <c r="D136" s="6">
        <v>586.5</v>
      </c>
      <c r="E136" s="6">
        <f t="shared" si="21"/>
        <v>89.7488867465455</v>
      </c>
      <c r="F136" s="6">
        <v>1604.68</v>
      </c>
      <c r="G136" s="6">
        <f t="shared" si="22"/>
        <v>102.452323034981</v>
      </c>
      <c r="H136" s="6">
        <v>3.49</v>
      </c>
      <c r="I136" s="10">
        <f t="shared" si="23"/>
        <v>101.453488372093</v>
      </c>
      <c r="K136" s="12">
        <f t="shared" si="16"/>
        <v>-0.00374999999999997</v>
      </c>
      <c r="L136" s="12">
        <f t="shared" si="17"/>
        <v>-0.0150306490889244</v>
      </c>
      <c r="M136" s="12">
        <f t="shared" si="18"/>
        <v>-0.00677754188768471</v>
      </c>
      <c r="N136" s="12">
        <f t="shared" si="19"/>
        <v>-0.0028571428571428</v>
      </c>
    </row>
    <row r="137" spans="1:14">
      <c r="A137" s="5">
        <v>41096</v>
      </c>
      <c r="B137" s="6">
        <v>1444.5</v>
      </c>
      <c r="C137" s="6">
        <f t="shared" si="20"/>
        <v>103.585514521334</v>
      </c>
      <c r="D137" s="6">
        <v>576.45</v>
      </c>
      <c r="E137" s="6">
        <f t="shared" si="21"/>
        <v>88.2109902217326</v>
      </c>
      <c r="F137" s="6">
        <v>1583.75</v>
      </c>
      <c r="G137" s="6">
        <f t="shared" si="22"/>
        <v>101.116027249453</v>
      </c>
      <c r="H137" s="6">
        <v>3.42</v>
      </c>
      <c r="I137" s="10">
        <f t="shared" si="23"/>
        <v>99.4186046511628</v>
      </c>
      <c r="K137" s="12">
        <f t="shared" si="16"/>
        <v>-0.0203126589575774</v>
      </c>
      <c r="L137" s="12">
        <f t="shared" si="17"/>
        <v>-0.0171355498721227</v>
      </c>
      <c r="M137" s="12">
        <f t="shared" si="18"/>
        <v>-0.0130430989356134</v>
      </c>
      <c r="N137" s="12">
        <f t="shared" si="19"/>
        <v>-0.020057306590258</v>
      </c>
    </row>
    <row r="138" spans="1:14">
      <c r="A138" s="5">
        <v>41099</v>
      </c>
      <c r="B138" s="6">
        <v>1444.25</v>
      </c>
      <c r="C138" s="6">
        <f t="shared" si="20"/>
        <v>103.567586948727</v>
      </c>
      <c r="D138" s="6">
        <v>583.03</v>
      </c>
      <c r="E138" s="6">
        <f t="shared" si="21"/>
        <v>89.217891628028</v>
      </c>
      <c r="F138" s="6">
        <v>1587.68</v>
      </c>
      <c r="G138" s="6">
        <f t="shared" si="22"/>
        <v>101.366941842722</v>
      </c>
      <c r="H138" s="6">
        <v>3.43</v>
      </c>
      <c r="I138" s="10">
        <f t="shared" si="23"/>
        <v>99.7093023255814</v>
      </c>
      <c r="K138" s="12">
        <f t="shared" si="16"/>
        <v>-0.00017307026652821</v>
      </c>
      <c r="L138" s="12">
        <f t="shared" si="17"/>
        <v>0.0114146933819064</v>
      </c>
      <c r="M138" s="12">
        <f t="shared" si="18"/>
        <v>0.00248145224940809</v>
      </c>
      <c r="N138" s="12">
        <f t="shared" si="19"/>
        <v>0.0029239766081872</v>
      </c>
    </row>
    <row r="139" spans="1:14">
      <c r="A139" s="5">
        <v>41100</v>
      </c>
      <c r="B139" s="6">
        <v>1423.98</v>
      </c>
      <c r="C139" s="6">
        <f t="shared" si="20"/>
        <v>102.114019361778</v>
      </c>
      <c r="D139" s="6">
        <v>575.5</v>
      </c>
      <c r="E139" s="6">
        <f t="shared" si="21"/>
        <v>88.065616918392</v>
      </c>
      <c r="F139" s="6">
        <v>1567.28</v>
      </c>
      <c r="G139" s="6">
        <f t="shared" si="22"/>
        <v>100.064484412011</v>
      </c>
      <c r="H139" s="6">
        <v>3.4</v>
      </c>
      <c r="I139" s="10">
        <f t="shared" si="23"/>
        <v>98.8372093023256</v>
      </c>
      <c r="K139" s="12">
        <f t="shared" si="16"/>
        <v>-0.0140349662454561</v>
      </c>
      <c r="L139" s="12">
        <f t="shared" si="17"/>
        <v>-0.0129152873780079</v>
      </c>
      <c r="M139" s="12">
        <f t="shared" si="18"/>
        <v>-0.0128489368134637</v>
      </c>
      <c r="N139" s="12">
        <f t="shared" si="19"/>
        <v>-0.00874635568513127</v>
      </c>
    </row>
    <row r="140" spans="1:14">
      <c r="A140" s="5">
        <v>41101</v>
      </c>
      <c r="B140" s="6">
        <v>1427.6</v>
      </c>
      <c r="C140" s="6">
        <f t="shared" si="20"/>
        <v>102.373610613123</v>
      </c>
      <c r="D140" s="6">
        <v>583.5</v>
      </c>
      <c r="E140" s="6">
        <f t="shared" si="21"/>
        <v>89.2898131570491</v>
      </c>
      <c r="F140" s="6">
        <v>1576.4</v>
      </c>
      <c r="G140" s="6">
        <f t="shared" si="22"/>
        <v>100.646759498682</v>
      </c>
      <c r="H140" s="6">
        <v>3.42</v>
      </c>
      <c r="I140" s="10">
        <f t="shared" si="23"/>
        <v>99.4186046511628</v>
      </c>
      <c r="K140" s="12">
        <f t="shared" si="16"/>
        <v>0.00254217053610296</v>
      </c>
      <c r="L140" s="12">
        <f t="shared" si="17"/>
        <v>0.0139009556907037</v>
      </c>
      <c r="M140" s="12">
        <f t="shared" si="18"/>
        <v>0.00581899851972852</v>
      </c>
      <c r="N140" s="12">
        <f t="shared" si="19"/>
        <v>0.00588235294117648</v>
      </c>
    </row>
    <row r="141" spans="1:14">
      <c r="A141" s="5">
        <v>41102</v>
      </c>
      <c r="B141" s="6">
        <v>1416.85</v>
      </c>
      <c r="C141" s="6">
        <f t="shared" si="20"/>
        <v>101.602724991036</v>
      </c>
      <c r="D141" s="6">
        <v>578.5</v>
      </c>
      <c r="E141" s="6">
        <f t="shared" si="21"/>
        <v>88.5246905078884</v>
      </c>
      <c r="F141" s="6">
        <v>1571.95</v>
      </c>
      <c r="G141" s="6">
        <f t="shared" si="22"/>
        <v>100.36264501012</v>
      </c>
      <c r="H141" s="6">
        <v>3.44</v>
      </c>
      <c r="I141" s="10">
        <f t="shared" si="23"/>
        <v>100</v>
      </c>
      <c r="K141" s="12">
        <f t="shared" si="16"/>
        <v>-0.00753012048192771</v>
      </c>
      <c r="L141" s="12">
        <f t="shared" si="17"/>
        <v>-0.00856898029134533</v>
      </c>
      <c r="M141" s="12">
        <f t="shared" si="18"/>
        <v>-0.00282288759198176</v>
      </c>
      <c r="N141" s="12">
        <f t="shared" si="19"/>
        <v>0.00584795321637427</v>
      </c>
    </row>
    <row r="142" spans="1:14">
      <c r="A142" s="5">
        <v>41103</v>
      </c>
      <c r="B142" s="6">
        <v>1430.5</v>
      </c>
      <c r="C142" s="6">
        <f t="shared" si="20"/>
        <v>102.58157045536</v>
      </c>
      <c r="D142" s="6">
        <v>585.4</v>
      </c>
      <c r="E142" s="6">
        <f t="shared" si="21"/>
        <v>89.5805597637301</v>
      </c>
      <c r="F142" s="6">
        <v>1589.68</v>
      </c>
      <c r="G142" s="6">
        <f t="shared" si="22"/>
        <v>101.494633747694</v>
      </c>
      <c r="H142" s="6">
        <v>3.5</v>
      </c>
      <c r="I142" s="10">
        <f t="shared" si="23"/>
        <v>101.744186046512</v>
      </c>
      <c r="K142" s="12">
        <f t="shared" si="16"/>
        <v>0.00963404735857719</v>
      </c>
      <c r="L142" s="12">
        <f t="shared" si="17"/>
        <v>0.0119273984442523</v>
      </c>
      <c r="M142" s="12">
        <f t="shared" si="18"/>
        <v>0.0112789847005312</v>
      </c>
      <c r="N142" s="12">
        <f t="shared" si="19"/>
        <v>0.0174418604651163</v>
      </c>
    </row>
    <row r="143" spans="1:14">
      <c r="A143" s="5">
        <v>41106</v>
      </c>
      <c r="B143" s="6">
        <v>1417.7</v>
      </c>
      <c r="C143" s="6">
        <f t="shared" si="20"/>
        <v>101.663678737899</v>
      </c>
      <c r="D143" s="6">
        <v>577.25</v>
      </c>
      <c r="E143" s="6">
        <f t="shared" si="21"/>
        <v>88.3334098455982</v>
      </c>
      <c r="F143" s="6">
        <v>1589.38</v>
      </c>
      <c r="G143" s="6">
        <f t="shared" si="22"/>
        <v>101.475479961948</v>
      </c>
      <c r="H143" s="6">
        <v>3.49</v>
      </c>
      <c r="I143" s="10">
        <f t="shared" si="23"/>
        <v>101.453488372093</v>
      </c>
      <c r="K143" s="12">
        <f t="shared" si="16"/>
        <v>-0.00894792030758473</v>
      </c>
      <c r="L143" s="12">
        <f t="shared" si="17"/>
        <v>-0.0139221045439016</v>
      </c>
      <c r="M143" s="12">
        <f t="shared" si="18"/>
        <v>-0.000188717226108371</v>
      </c>
      <c r="N143" s="12">
        <f t="shared" si="19"/>
        <v>-0.0028571428571428</v>
      </c>
    </row>
    <row r="144" spans="1:14">
      <c r="A144" s="5">
        <v>41107</v>
      </c>
      <c r="B144" s="6">
        <v>1417</v>
      </c>
      <c r="C144" s="6">
        <f t="shared" si="20"/>
        <v>101.6134815346</v>
      </c>
      <c r="D144" s="6">
        <v>583</v>
      </c>
      <c r="E144" s="6">
        <f t="shared" si="21"/>
        <v>89.213300892133</v>
      </c>
      <c r="F144" s="6">
        <v>1583.4</v>
      </c>
      <c r="G144" s="6">
        <f t="shared" si="22"/>
        <v>101.093681166082</v>
      </c>
      <c r="H144" s="6">
        <v>3.44</v>
      </c>
      <c r="I144" s="10">
        <f t="shared" si="23"/>
        <v>100</v>
      </c>
      <c r="K144" s="12">
        <f t="shared" si="16"/>
        <v>-0.000493757494533431</v>
      </c>
      <c r="L144" s="12">
        <f t="shared" si="17"/>
        <v>0.00996102208748376</v>
      </c>
      <c r="M144" s="12">
        <f t="shared" si="18"/>
        <v>-0.00376247341730739</v>
      </c>
      <c r="N144" s="12">
        <f t="shared" si="19"/>
        <v>-0.01432664756447</v>
      </c>
    </row>
    <row r="145" spans="1:14">
      <c r="A145" s="5">
        <v>41108</v>
      </c>
      <c r="B145" s="6">
        <v>1405.6</v>
      </c>
      <c r="C145" s="6">
        <f t="shared" si="20"/>
        <v>100.795984223736</v>
      </c>
      <c r="D145" s="6">
        <v>575.04</v>
      </c>
      <c r="E145" s="6">
        <f t="shared" si="21"/>
        <v>87.9952256346692</v>
      </c>
      <c r="F145" s="6">
        <v>1573.52</v>
      </c>
      <c r="G145" s="6">
        <f t="shared" si="22"/>
        <v>100.462883155522</v>
      </c>
      <c r="H145" s="6">
        <v>3.46</v>
      </c>
      <c r="I145" s="10">
        <f t="shared" si="23"/>
        <v>100.581395348837</v>
      </c>
      <c r="K145" s="12">
        <f t="shared" si="16"/>
        <v>-0.00804516584333105</v>
      </c>
      <c r="L145" s="12">
        <f t="shared" si="17"/>
        <v>-0.0136535162950258</v>
      </c>
      <c r="M145" s="12">
        <f t="shared" si="18"/>
        <v>-0.0062397372742201</v>
      </c>
      <c r="N145" s="12">
        <f t="shared" si="19"/>
        <v>0.0058139534883721</v>
      </c>
    </row>
    <row r="146" spans="1:14">
      <c r="A146" s="5">
        <v>41109</v>
      </c>
      <c r="B146" s="6">
        <v>1419</v>
      </c>
      <c r="C146" s="6">
        <f t="shared" si="20"/>
        <v>101.756902115454</v>
      </c>
      <c r="D146" s="6">
        <v>583.7</v>
      </c>
      <c r="E146" s="6">
        <f t="shared" si="21"/>
        <v>89.3204180630155</v>
      </c>
      <c r="F146" s="6">
        <v>1581.43</v>
      </c>
      <c r="G146" s="6">
        <f t="shared" si="22"/>
        <v>100.967904639685</v>
      </c>
      <c r="H146" s="6">
        <v>3.51</v>
      </c>
      <c r="I146" s="10">
        <f t="shared" si="23"/>
        <v>102.03488372093</v>
      </c>
      <c r="K146" s="12">
        <f t="shared" si="16"/>
        <v>0.00953329538986916</v>
      </c>
      <c r="L146" s="12">
        <f t="shared" si="17"/>
        <v>0.0150598219254314</v>
      </c>
      <c r="M146" s="12">
        <f t="shared" si="18"/>
        <v>0.00502694595556465</v>
      </c>
      <c r="N146" s="12">
        <f t="shared" si="19"/>
        <v>0.0144508670520231</v>
      </c>
    </row>
    <row r="147" spans="1:14">
      <c r="A147" s="5">
        <v>41110</v>
      </c>
      <c r="B147" s="6">
        <v>1414</v>
      </c>
      <c r="C147" s="6">
        <f t="shared" si="20"/>
        <v>101.39835066332</v>
      </c>
      <c r="D147" s="6">
        <v>576</v>
      </c>
      <c r="E147" s="6">
        <f t="shared" si="21"/>
        <v>88.1421291833081</v>
      </c>
      <c r="F147" s="6">
        <v>1584.5</v>
      </c>
      <c r="G147" s="6">
        <f t="shared" si="22"/>
        <v>101.163911713817</v>
      </c>
      <c r="H147" s="6">
        <v>3.42</v>
      </c>
      <c r="I147" s="10">
        <f t="shared" si="23"/>
        <v>99.4186046511628</v>
      </c>
      <c r="K147" s="12">
        <f t="shared" si="16"/>
        <v>-0.00352360817477097</v>
      </c>
      <c r="L147" s="12">
        <f t="shared" si="17"/>
        <v>-0.0131917080692137</v>
      </c>
      <c r="M147" s="12">
        <f t="shared" si="18"/>
        <v>0.00194128099251939</v>
      </c>
      <c r="N147" s="12">
        <f t="shared" si="19"/>
        <v>-0.0256410256410256</v>
      </c>
    </row>
    <row r="148" spans="1:14">
      <c r="A148" s="5">
        <v>41113</v>
      </c>
      <c r="B148" s="6">
        <v>1399.7</v>
      </c>
      <c r="C148" s="6">
        <f t="shared" si="20"/>
        <v>100.372893510219</v>
      </c>
      <c r="D148" s="6">
        <v>571</v>
      </c>
      <c r="E148" s="6">
        <f t="shared" si="21"/>
        <v>87.3770065341474</v>
      </c>
      <c r="F148" s="6">
        <v>1576.95</v>
      </c>
      <c r="G148" s="6">
        <f t="shared" si="22"/>
        <v>100.681874772549</v>
      </c>
      <c r="H148" s="6">
        <v>3.36</v>
      </c>
      <c r="I148" s="10">
        <f t="shared" si="23"/>
        <v>97.6744186046512</v>
      </c>
      <c r="K148" s="12">
        <f t="shared" si="16"/>
        <v>-0.0101131541725601</v>
      </c>
      <c r="L148" s="12">
        <f t="shared" si="17"/>
        <v>-0.00868055555555556</v>
      </c>
      <c r="M148" s="12">
        <f t="shared" si="18"/>
        <v>-0.00476491006626693</v>
      </c>
      <c r="N148" s="12">
        <f t="shared" si="19"/>
        <v>-0.0175438596491228</v>
      </c>
    </row>
    <row r="149" spans="1:14">
      <c r="A149" s="5">
        <v>41114</v>
      </c>
      <c r="B149" s="6">
        <v>1384.58</v>
      </c>
      <c r="C149" s="6">
        <f t="shared" si="20"/>
        <v>99.2886339189674</v>
      </c>
      <c r="D149" s="6">
        <v>563.75</v>
      </c>
      <c r="E149" s="6">
        <f t="shared" si="21"/>
        <v>86.2675786928645</v>
      </c>
      <c r="F149" s="6">
        <v>1580.95</v>
      </c>
      <c r="G149" s="6">
        <f t="shared" si="22"/>
        <v>100.937258582492</v>
      </c>
      <c r="H149" s="6">
        <v>3.36</v>
      </c>
      <c r="I149" s="10">
        <f t="shared" si="23"/>
        <v>97.6744186046512</v>
      </c>
      <c r="K149" s="12">
        <f t="shared" si="16"/>
        <v>-0.010802314781739</v>
      </c>
      <c r="L149" s="12">
        <f t="shared" si="17"/>
        <v>-0.0126970227670753</v>
      </c>
      <c r="M149" s="12">
        <f t="shared" si="18"/>
        <v>0.00253654205903802</v>
      </c>
      <c r="N149" s="12">
        <f t="shared" si="19"/>
        <v>0</v>
      </c>
    </row>
    <row r="150" spans="1:14">
      <c r="A150" s="5">
        <v>41115</v>
      </c>
      <c r="B150" s="6">
        <v>1399.25</v>
      </c>
      <c r="C150" s="6">
        <f t="shared" si="20"/>
        <v>100.340623879527</v>
      </c>
      <c r="D150" s="6">
        <v>566.25</v>
      </c>
      <c r="E150" s="6">
        <f t="shared" si="21"/>
        <v>86.6501400174448</v>
      </c>
      <c r="F150" s="6">
        <v>1604.45</v>
      </c>
      <c r="G150" s="6">
        <f t="shared" si="22"/>
        <v>102.437638465909</v>
      </c>
      <c r="H150" s="6">
        <v>3.37</v>
      </c>
      <c r="I150" s="10">
        <f t="shared" si="23"/>
        <v>97.9651162790698</v>
      </c>
      <c r="K150" s="12">
        <f t="shared" si="16"/>
        <v>0.0105952707680308</v>
      </c>
      <c r="L150" s="12">
        <f t="shared" si="17"/>
        <v>0.00443458980044346</v>
      </c>
      <c r="M150" s="12">
        <f t="shared" si="18"/>
        <v>0.0148644802175907</v>
      </c>
      <c r="N150" s="12">
        <f t="shared" si="19"/>
        <v>0.00297619047619054</v>
      </c>
    </row>
    <row r="151" spans="1:14">
      <c r="A151" s="5">
        <v>41116</v>
      </c>
      <c r="B151" s="6">
        <v>1405.15</v>
      </c>
      <c r="C151" s="6">
        <f t="shared" si="20"/>
        <v>100.763714593044</v>
      </c>
      <c r="D151" s="6">
        <v>568.25</v>
      </c>
      <c r="E151" s="6">
        <f t="shared" si="21"/>
        <v>86.9561890771091</v>
      </c>
      <c r="F151" s="6">
        <v>1615.77</v>
      </c>
      <c r="G151" s="6">
        <f t="shared" si="22"/>
        <v>103.160374648049</v>
      </c>
      <c r="H151" s="6">
        <v>3.39</v>
      </c>
      <c r="I151" s="10">
        <f t="shared" si="23"/>
        <v>98.546511627907</v>
      </c>
      <c r="K151" s="12">
        <f t="shared" si="16"/>
        <v>0.00421654457745227</v>
      </c>
      <c r="L151" s="12">
        <f t="shared" si="17"/>
        <v>0.00353200883002208</v>
      </c>
      <c r="M151" s="12">
        <f t="shared" si="18"/>
        <v>0.00705537723207326</v>
      </c>
      <c r="N151" s="12">
        <f t="shared" si="19"/>
        <v>0.00593471810089021</v>
      </c>
    </row>
    <row r="152" spans="1:14">
      <c r="A152" s="5">
        <v>41117</v>
      </c>
      <c r="B152" s="6">
        <v>1410.7</v>
      </c>
      <c r="C152" s="6">
        <f t="shared" si="20"/>
        <v>101.161706704912</v>
      </c>
      <c r="D152" s="6">
        <v>578.75</v>
      </c>
      <c r="E152" s="6">
        <f t="shared" si="21"/>
        <v>88.5629466403465</v>
      </c>
      <c r="F152" s="6">
        <v>1622.9</v>
      </c>
      <c r="G152" s="6">
        <f t="shared" si="22"/>
        <v>103.615596289273</v>
      </c>
      <c r="H152" s="6">
        <v>3.43</v>
      </c>
      <c r="I152" s="10">
        <f t="shared" si="23"/>
        <v>99.7093023255814</v>
      </c>
      <c r="K152" s="12">
        <f t="shared" si="16"/>
        <v>0.0039497562537807</v>
      </c>
      <c r="L152" s="12">
        <f t="shared" si="17"/>
        <v>0.0184777826660801</v>
      </c>
      <c r="M152" s="12">
        <f t="shared" si="18"/>
        <v>0.00441275676612396</v>
      </c>
      <c r="N152" s="12">
        <f t="shared" si="19"/>
        <v>0.0117994100294985</v>
      </c>
    </row>
    <row r="153" spans="1:14">
      <c r="A153" s="5">
        <v>41120</v>
      </c>
      <c r="B153" s="6">
        <v>1416.8</v>
      </c>
      <c r="C153" s="6">
        <f t="shared" si="20"/>
        <v>101.599139476515</v>
      </c>
      <c r="D153" s="6">
        <v>588.38</v>
      </c>
      <c r="E153" s="6">
        <f t="shared" si="21"/>
        <v>90.0365728626299</v>
      </c>
      <c r="F153" s="6">
        <v>1621.97</v>
      </c>
      <c r="G153" s="6">
        <f t="shared" si="22"/>
        <v>103.556219553461</v>
      </c>
      <c r="H153" s="6">
        <v>3.42</v>
      </c>
      <c r="I153" s="10">
        <f t="shared" si="23"/>
        <v>99.4186046511628</v>
      </c>
      <c r="K153" s="12">
        <f t="shared" si="16"/>
        <v>0.00432409442120926</v>
      </c>
      <c r="L153" s="12">
        <f t="shared" si="17"/>
        <v>0.0166393088552916</v>
      </c>
      <c r="M153" s="12">
        <f t="shared" si="18"/>
        <v>-0.000573048246965348</v>
      </c>
      <c r="N153" s="12">
        <f t="shared" si="19"/>
        <v>-0.0029154518950438</v>
      </c>
    </row>
    <row r="154" spans="1:14">
      <c r="A154" s="5">
        <v>41121</v>
      </c>
      <c r="B154" s="6">
        <v>1415.3</v>
      </c>
      <c r="C154" s="6">
        <f t="shared" si="20"/>
        <v>101.491574040875</v>
      </c>
      <c r="D154" s="6">
        <v>589.25</v>
      </c>
      <c r="E154" s="6">
        <f t="shared" si="21"/>
        <v>90.1697042035838</v>
      </c>
      <c r="F154" s="6">
        <v>1614.3</v>
      </c>
      <c r="G154" s="6">
        <f t="shared" si="22"/>
        <v>103.066521097895</v>
      </c>
      <c r="H154" s="6">
        <v>3.43</v>
      </c>
      <c r="I154" s="10">
        <f t="shared" si="23"/>
        <v>99.7093023255814</v>
      </c>
      <c r="K154" s="12">
        <f t="shared" si="16"/>
        <v>-0.00105872388481084</v>
      </c>
      <c r="L154" s="12">
        <f t="shared" si="17"/>
        <v>0.00147863625548116</v>
      </c>
      <c r="M154" s="12">
        <f t="shared" si="18"/>
        <v>-0.00472881742572308</v>
      </c>
      <c r="N154" s="12">
        <f t="shared" si="19"/>
        <v>0.0029239766081872</v>
      </c>
    </row>
    <row r="155" spans="1:14">
      <c r="A155" s="5">
        <v>41122</v>
      </c>
      <c r="B155" s="6">
        <v>1398.4</v>
      </c>
      <c r="C155" s="6">
        <f t="shared" si="20"/>
        <v>100.279670132664</v>
      </c>
      <c r="D155" s="6">
        <v>582.81</v>
      </c>
      <c r="E155" s="6">
        <f t="shared" si="21"/>
        <v>89.1842262314649</v>
      </c>
      <c r="F155" s="6">
        <v>1599.48</v>
      </c>
      <c r="G155" s="6">
        <f t="shared" si="22"/>
        <v>102.120324082055</v>
      </c>
      <c r="H155" s="6">
        <v>3.36</v>
      </c>
      <c r="I155" s="10">
        <f t="shared" si="23"/>
        <v>97.6744186046512</v>
      </c>
      <c r="K155" s="12">
        <f t="shared" si="16"/>
        <v>-0.0119409312513247</v>
      </c>
      <c r="L155" s="12">
        <f t="shared" si="17"/>
        <v>-0.0109291472210438</v>
      </c>
      <c r="M155" s="12">
        <f t="shared" si="18"/>
        <v>-0.00918044973053332</v>
      </c>
      <c r="N155" s="12">
        <f t="shared" si="19"/>
        <v>-0.0204081632653062</v>
      </c>
    </row>
    <row r="156" spans="1:14">
      <c r="A156" s="5">
        <v>41123</v>
      </c>
      <c r="B156" s="6">
        <v>1388</v>
      </c>
      <c r="C156" s="6">
        <f t="shared" si="20"/>
        <v>99.5338831122266</v>
      </c>
      <c r="D156" s="6">
        <v>570.64</v>
      </c>
      <c r="E156" s="6">
        <f t="shared" si="21"/>
        <v>87.3219177034078</v>
      </c>
      <c r="F156" s="6">
        <v>1588.63</v>
      </c>
      <c r="G156" s="6">
        <f t="shared" si="22"/>
        <v>101.427595497583</v>
      </c>
      <c r="H156" s="6">
        <v>3.32</v>
      </c>
      <c r="I156" s="10">
        <f t="shared" si="23"/>
        <v>96.5116279069767</v>
      </c>
      <c r="K156" s="12">
        <f t="shared" si="16"/>
        <v>-0.00743707093821517</v>
      </c>
      <c r="L156" s="12">
        <f t="shared" si="17"/>
        <v>-0.0208815909129904</v>
      </c>
      <c r="M156" s="12">
        <f t="shared" si="18"/>
        <v>-0.00678345462275234</v>
      </c>
      <c r="N156" s="12">
        <f t="shared" si="19"/>
        <v>-0.0119047619047619</v>
      </c>
    </row>
    <row r="157" spans="1:14">
      <c r="A157" s="5">
        <v>41124</v>
      </c>
      <c r="B157" s="6">
        <v>1406</v>
      </c>
      <c r="C157" s="6">
        <f t="shared" si="20"/>
        <v>100.824668339907</v>
      </c>
      <c r="D157" s="6">
        <v>579.25</v>
      </c>
      <c r="E157" s="6">
        <f t="shared" si="21"/>
        <v>88.6394589052625</v>
      </c>
      <c r="F157" s="6">
        <v>1603.48</v>
      </c>
      <c r="G157" s="6">
        <f t="shared" si="22"/>
        <v>102.375707891998</v>
      </c>
      <c r="H157" s="6">
        <v>3.38</v>
      </c>
      <c r="I157" s="10">
        <f t="shared" si="23"/>
        <v>98.2558139534884</v>
      </c>
      <c r="K157" s="12">
        <f t="shared" si="16"/>
        <v>0.0129682997118156</v>
      </c>
      <c r="L157" s="12">
        <f t="shared" si="17"/>
        <v>0.0150883218842002</v>
      </c>
      <c r="M157" s="12">
        <f t="shared" si="18"/>
        <v>0.00934767692917791</v>
      </c>
      <c r="N157" s="12">
        <f t="shared" si="19"/>
        <v>0.0180722891566265</v>
      </c>
    </row>
    <row r="158" spans="1:14">
      <c r="A158" s="5">
        <v>41127</v>
      </c>
      <c r="B158" s="6">
        <v>1398.78</v>
      </c>
      <c r="C158" s="6">
        <f t="shared" si="20"/>
        <v>100.306920043026</v>
      </c>
      <c r="D158" s="6">
        <v>579.2</v>
      </c>
      <c r="E158" s="6">
        <f t="shared" si="21"/>
        <v>88.6318076787709</v>
      </c>
      <c r="F158" s="6">
        <v>1610.5</v>
      </c>
      <c r="G158" s="6">
        <f t="shared" si="22"/>
        <v>102.823906478449</v>
      </c>
      <c r="H158" s="6">
        <v>3.4</v>
      </c>
      <c r="I158" s="10">
        <f t="shared" si="23"/>
        <v>98.8372093023256</v>
      </c>
      <c r="K158" s="12">
        <f t="shared" si="16"/>
        <v>-0.00513513513513515</v>
      </c>
      <c r="L158" s="12">
        <f t="shared" si="17"/>
        <v>-8.6318515321458e-5</v>
      </c>
      <c r="M158" s="12">
        <f t="shared" si="18"/>
        <v>0.00437797789807168</v>
      </c>
      <c r="N158" s="12">
        <f t="shared" si="19"/>
        <v>0.00591715976331361</v>
      </c>
    </row>
    <row r="159" spans="1:14">
      <c r="A159" s="5">
        <v>41128</v>
      </c>
      <c r="B159" s="6">
        <v>1408.57</v>
      </c>
      <c r="C159" s="6">
        <f t="shared" si="20"/>
        <v>101.008963786303</v>
      </c>
      <c r="D159" s="6">
        <v>586.1</v>
      </c>
      <c r="E159" s="6">
        <f t="shared" si="21"/>
        <v>89.6876769346126</v>
      </c>
      <c r="F159" s="6">
        <v>1612.2</v>
      </c>
      <c r="G159" s="6">
        <f t="shared" si="22"/>
        <v>102.932444597675</v>
      </c>
      <c r="H159" s="6">
        <v>3.44</v>
      </c>
      <c r="I159" s="10">
        <f t="shared" si="23"/>
        <v>100</v>
      </c>
      <c r="K159" s="12">
        <f t="shared" si="16"/>
        <v>0.00699895623328898</v>
      </c>
      <c r="L159" s="12">
        <f t="shared" si="17"/>
        <v>0.0119129834254143</v>
      </c>
      <c r="M159" s="12">
        <f t="shared" si="18"/>
        <v>0.00105557280347721</v>
      </c>
      <c r="N159" s="12">
        <f t="shared" si="19"/>
        <v>0.011764705882353</v>
      </c>
    </row>
    <row r="160" spans="1:14">
      <c r="A160" s="5">
        <v>41129</v>
      </c>
      <c r="B160" s="6">
        <v>1408.43</v>
      </c>
      <c r="C160" s="6">
        <f t="shared" si="20"/>
        <v>100.998924345644</v>
      </c>
      <c r="D160" s="6">
        <v>586.11</v>
      </c>
      <c r="E160" s="6">
        <f t="shared" si="21"/>
        <v>89.689207179911</v>
      </c>
      <c r="F160" s="6">
        <v>1612.13</v>
      </c>
      <c r="G160" s="6">
        <f t="shared" si="22"/>
        <v>102.927975381001</v>
      </c>
      <c r="H160" s="6">
        <v>3.42</v>
      </c>
      <c r="I160" s="10">
        <f t="shared" si="23"/>
        <v>99.4186046511628</v>
      </c>
      <c r="K160" s="12">
        <f t="shared" si="16"/>
        <v>-9.93915815329538e-5</v>
      </c>
      <c r="L160" s="12">
        <f t="shared" si="17"/>
        <v>1.70619348233935e-5</v>
      </c>
      <c r="M160" s="12">
        <f t="shared" si="18"/>
        <v>-4.34189306537255e-5</v>
      </c>
      <c r="N160" s="12">
        <f t="shared" si="19"/>
        <v>-0.0058139534883721</v>
      </c>
    </row>
    <row r="161" spans="1:14">
      <c r="A161" s="5">
        <v>41130</v>
      </c>
      <c r="B161" s="6">
        <v>1412</v>
      </c>
      <c r="C161" s="6">
        <f t="shared" si="20"/>
        <v>101.254930082467</v>
      </c>
      <c r="D161" s="6">
        <v>584.9</v>
      </c>
      <c r="E161" s="6">
        <f t="shared" si="21"/>
        <v>89.5040474988141</v>
      </c>
      <c r="F161" s="6">
        <v>1617.25</v>
      </c>
      <c r="G161" s="6">
        <f t="shared" si="22"/>
        <v>103.254866657728</v>
      </c>
      <c r="H161" s="6">
        <v>3.42</v>
      </c>
      <c r="I161" s="10">
        <f t="shared" si="23"/>
        <v>99.4186046511628</v>
      </c>
      <c r="K161" s="12">
        <f t="shared" si="16"/>
        <v>0.00253473726063769</v>
      </c>
      <c r="L161" s="12">
        <f t="shared" si="17"/>
        <v>-0.00206445888996952</v>
      </c>
      <c r="M161" s="12">
        <f t="shared" si="18"/>
        <v>0.0031759225372643</v>
      </c>
      <c r="N161" s="12">
        <f t="shared" si="19"/>
        <v>0</v>
      </c>
    </row>
    <row r="162" spans="1:14">
      <c r="A162" s="5">
        <v>41131</v>
      </c>
      <c r="B162" s="6">
        <v>1400.3</v>
      </c>
      <c r="C162" s="6">
        <f t="shared" si="20"/>
        <v>100.415919684475</v>
      </c>
      <c r="D162" s="6">
        <v>581.93</v>
      </c>
      <c r="E162" s="6">
        <f t="shared" si="21"/>
        <v>89.0495646452126</v>
      </c>
      <c r="F162" s="6">
        <v>1620.2</v>
      </c>
      <c r="G162" s="6">
        <f t="shared" si="22"/>
        <v>103.443212217561</v>
      </c>
      <c r="H162" s="6">
        <v>3.39</v>
      </c>
      <c r="I162" s="10">
        <f t="shared" si="23"/>
        <v>98.546511627907</v>
      </c>
      <c r="K162" s="12">
        <f t="shared" si="16"/>
        <v>-0.00828611898017</v>
      </c>
      <c r="L162" s="12">
        <f t="shared" si="17"/>
        <v>-0.00507779107539755</v>
      </c>
      <c r="M162" s="12">
        <f t="shared" si="18"/>
        <v>0.0018240840933684</v>
      </c>
      <c r="N162" s="12">
        <f t="shared" si="19"/>
        <v>-0.00877192982456135</v>
      </c>
    </row>
    <row r="163" spans="1:14">
      <c r="A163" s="5">
        <v>41134</v>
      </c>
      <c r="B163" s="6">
        <v>1386.68</v>
      </c>
      <c r="C163" s="6">
        <f t="shared" si="20"/>
        <v>99.4392255288634</v>
      </c>
      <c r="D163" s="6">
        <v>574.03</v>
      </c>
      <c r="E163" s="6">
        <f t="shared" si="21"/>
        <v>87.8406708595388</v>
      </c>
      <c r="F163" s="6">
        <v>1609.75</v>
      </c>
      <c r="G163" s="6">
        <f t="shared" si="22"/>
        <v>102.776022014084</v>
      </c>
      <c r="H163" s="6">
        <v>3.35</v>
      </c>
      <c r="I163" s="10">
        <f t="shared" si="23"/>
        <v>97.3837209302326</v>
      </c>
      <c r="K163" s="12">
        <f t="shared" si="16"/>
        <v>-0.00972648718131821</v>
      </c>
      <c r="L163" s="12">
        <f t="shared" si="17"/>
        <v>-0.0135755159555273</v>
      </c>
      <c r="M163" s="12">
        <f t="shared" si="18"/>
        <v>-0.00644982100975191</v>
      </c>
      <c r="N163" s="12">
        <f t="shared" si="19"/>
        <v>-0.0117994100294985</v>
      </c>
    </row>
    <row r="164" spans="1:14">
      <c r="A164" s="5">
        <v>41135</v>
      </c>
      <c r="B164" s="6">
        <v>1396.05</v>
      </c>
      <c r="C164" s="6">
        <f t="shared" si="20"/>
        <v>100.111150950161</v>
      </c>
      <c r="D164" s="6">
        <v>578</v>
      </c>
      <c r="E164" s="6">
        <f t="shared" si="21"/>
        <v>88.4481782429723</v>
      </c>
      <c r="F164" s="6">
        <v>1599.05</v>
      </c>
      <c r="G164" s="6">
        <f t="shared" si="22"/>
        <v>102.092870322486</v>
      </c>
      <c r="H164" s="6">
        <v>3.36</v>
      </c>
      <c r="I164" s="10">
        <f t="shared" si="23"/>
        <v>97.6744186046512</v>
      </c>
      <c r="K164" s="12">
        <f t="shared" si="16"/>
        <v>0.00675714656589833</v>
      </c>
      <c r="L164" s="12">
        <f t="shared" si="17"/>
        <v>0.00691601484242989</v>
      </c>
      <c r="M164" s="12">
        <f t="shared" si="18"/>
        <v>-0.00664699487498062</v>
      </c>
      <c r="N164" s="12">
        <f t="shared" si="19"/>
        <v>0.00298507462686561</v>
      </c>
    </row>
    <row r="165" spans="1:14">
      <c r="A165" s="5">
        <v>41136</v>
      </c>
      <c r="B165" s="6">
        <v>1394.45</v>
      </c>
      <c r="C165" s="6">
        <f t="shared" si="20"/>
        <v>99.9964144854787</v>
      </c>
      <c r="D165" s="6">
        <v>576</v>
      </c>
      <c r="E165" s="6">
        <f t="shared" si="21"/>
        <v>88.1421291833081</v>
      </c>
      <c r="F165" s="6">
        <v>1603.1</v>
      </c>
      <c r="G165" s="6">
        <f t="shared" si="22"/>
        <v>102.351446430054</v>
      </c>
      <c r="H165" s="6">
        <v>3.35</v>
      </c>
      <c r="I165" s="10">
        <f t="shared" si="23"/>
        <v>97.3837209302326</v>
      </c>
      <c r="K165" s="12">
        <f t="shared" si="16"/>
        <v>-0.00114609075606168</v>
      </c>
      <c r="L165" s="12">
        <f t="shared" si="17"/>
        <v>-0.00346020761245675</v>
      </c>
      <c r="M165" s="12">
        <f t="shared" si="18"/>
        <v>0.00253275382258213</v>
      </c>
      <c r="N165" s="12">
        <f t="shared" si="19"/>
        <v>-0.00297619047619041</v>
      </c>
    </row>
    <row r="166" spans="1:14">
      <c r="A166" s="5">
        <v>41137</v>
      </c>
      <c r="B166" s="6">
        <v>1441.78</v>
      </c>
      <c r="C166" s="6">
        <f t="shared" si="20"/>
        <v>103.390462531373</v>
      </c>
      <c r="D166" s="6">
        <v>583.65</v>
      </c>
      <c r="E166" s="6">
        <f t="shared" si="21"/>
        <v>89.3127668365239</v>
      </c>
      <c r="F166" s="6">
        <v>1615.1</v>
      </c>
      <c r="G166" s="6">
        <f t="shared" si="22"/>
        <v>103.117597859884</v>
      </c>
      <c r="H166" s="6">
        <v>3.38</v>
      </c>
      <c r="I166" s="10">
        <f t="shared" si="23"/>
        <v>98.2558139534884</v>
      </c>
      <c r="K166" s="12">
        <f t="shared" si="16"/>
        <v>0.0339416974434364</v>
      </c>
      <c r="L166" s="12">
        <f t="shared" si="17"/>
        <v>0.01328125</v>
      </c>
      <c r="M166" s="12">
        <f t="shared" si="18"/>
        <v>0.00748549684985341</v>
      </c>
      <c r="N166" s="12">
        <f t="shared" si="19"/>
        <v>0.00895522388059696</v>
      </c>
    </row>
    <row r="167" spans="1:14">
      <c r="A167" s="5">
        <v>41138</v>
      </c>
      <c r="B167" s="6">
        <v>1474.25</v>
      </c>
      <c r="C167" s="6">
        <f t="shared" si="20"/>
        <v>105.718895661527</v>
      </c>
      <c r="D167" s="6">
        <v>608.25</v>
      </c>
      <c r="E167" s="6">
        <f t="shared" si="21"/>
        <v>93.0771702703943</v>
      </c>
      <c r="F167" s="6">
        <v>1616.05</v>
      </c>
      <c r="G167" s="6">
        <f t="shared" si="22"/>
        <v>103.178251514745</v>
      </c>
      <c r="H167" s="6">
        <v>3.42</v>
      </c>
      <c r="I167" s="10">
        <f t="shared" si="23"/>
        <v>99.4186046511628</v>
      </c>
      <c r="K167" s="12">
        <f t="shared" si="16"/>
        <v>0.0225207729334573</v>
      </c>
      <c r="L167" s="12">
        <f t="shared" si="17"/>
        <v>0.0421485479311231</v>
      </c>
      <c r="M167" s="12">
        <f t="shared" si="18"/>
        <v>0.000588198873134819</v>
      </c>
      <c r="N167" s="12">
        <f t="shared" si="19"/>
        <v>0.0118343195266272</v>
      </c>
    </row>
    <row r="168" spans="1:14">
      <c r="A168" s="5">
        <v>41141</v>
      </c>
      <c r="B168" s="6">
        <v>1492.15</v>
      </c>
      <c r="C168" s="6">
        <f t="shared" si="20"/>
        <v>107.002509860165</v>
      </c>
      <c r="D168" s="6">
        <v>607.88</v>
      </c>
      <c r="E168" s="6">
        <f t="shared" si="21"/>
        <v>93.0205511943564</v>
      </c>
      <c r="F168" s="6">
        <v>1620.5</v>
      </c>
      <c r="G168" s="6">
        <f t="shared" si="22"/>
        <v>103.462366003307</v>
      </c>
      <c r="H168" s="6">
        <v>3.38</v>
      </c>
      <c r="I168" s="10">
        <f t="shared" si="23"/>
        <v>98.2558139534884</v>
      </c>
      <c r="K168" s="12">
        <f t="shared" si="16"/>
        <v>0.0121417670001696</v>
      </c>
      <c r="L168" s="12">
        <f t="shared" si="17"/>
        <v>-0.000608302507192774</v>
      </c>
      <c r="M168" s="12">
        <f t="shared" si="18"/>
        <v>0.00275362767241115</v>
      </c>
      <c r="N168" s="12">
        <f t="shared" si="19"/>
        <v>-0.0116959064327485</v>
      </c>
    </row>
    <row r="169" spans="1:14">
      <c r="A169" s="5">
        <v>41142</v>
      </c>
      <c r="B169" s="6">
        <v>1508.97</v>
      </c>
      <c r="C169" s="6">
        <f t="shared" si="20"/>
        <v>108.208676945142</v>
      </c>
      <c r="D169" s="6">
        <v>624.25</v>
      </c>
      <c r="E169" s="6">
        <f t="shared" si="21"/>
        <v>95.5255627477085</v>
      </c>
      <c r="F169" s="6">
        <v>1637.8</v>
      </c>
      <c r="G169" s="6">
        <f t="shared" si="22"/>
        <v>104.566900981312</v>
      </c>
      <c r="H169" s="6">
        <v>3.45</v>
      </c>
      <c r="I169" s="10">
        <f t="shared" si="23"/>
        <v>100.290697674419</v>
      </c>
      <c r="K169" s="12">
        <f t="shared" si="16"/>
        <v>0.0112723251683812</v>
      </c>
      <c r="L169" s="12">
        <f t="shared" si="17"/>
        <v>0.0269296571691781</v>
      </c>
      <c r="M169" s="12">
        <f t="shared" si="18"/>
        <v>0.0106757173711817</v>
      </c>
      <c r="N169" s="12">
        <f t="shared" si="19"/>
        <v>0.0207100591715977</v>
      </c>
    </row>
    <row r="170" spans="1:14">
      <c r="A170" s="5">
        <v>41143</v>
      </c>
      <c r="B170" s="6">
        <v>1536</v>
      </c>
      <c r="C170" s="6">
        <f t="shared" si="20"/>
        <v>110.147006095375</v>
      </c>
      <c r="D170" s="6">
        <v>631.75</v>
      </c>
      <c r="E170" s="6">
        <f t="shared" si="21"/>
        <v>96.6732467214494</v>
      </c>
      <c r="F170" s="6">
        <v>1654.65</v>
      </c>
      <c r="G170" s="6">
        <f t="shared" si="22"/>
        <v>105.642705280699</v>
      </c>
      <c r="H170" s="6">
        <v>3.45</v>
      </c>
      <c r="I170" s="10">
        <f t="shared" si="23"/>
        <v>100.290697674419</v>
      </c>
      <c r="K170" s="12">
        <f t="shared" si="16"/>
        <v>0.0179128809717887</v>
      </c>
      <c r="L170" s="12">
        <f t="shared" si="17"/>
        <v>0.0120144173007609</v>
      </c>
      <c r="M170" s="12">
        <f t="shared" si="18"/>
        <v>0.0102881914763708</v>
      </c>
      <c r="N170" s="12">
        <f t="shared" si="19"/>
        <v>0</v>
      </c>
    </row>
    <row r="171" spans="1:14">
      <c r="A171" s="5">
        <v>41144</v>
      </c>
      <c r="B171" s="6">
        <v>1541.95</v>
      </c>
      <c r="C171" s="6">
        <f t="shared" si="20"/>
        <v>110.573682323413</v>
      </c>
      <c r="D171" s="6">
        <v>654.75</v>
      </c>
      <c r="E171" s="6">
        <f t="shared" si="21"/>
        <v>100.192810907588</v>
      </c>
      <c r="F171" s="6">
        <v>1670.6</v>
      </c>
      <c r="G171" s="6">
        <f t="shared" si="22"/>
        <v>106.661048222848</v>
      </c>
      <c r="H171" s="6">
        <v>3.48</v>
      </c>
      <c r="I171" s="10">
        <f t="shared" si="23"/>
        <v>101.162790697674</v>
      </c>
      <c r="K171" s="12">
        <f t="shared" si="16"/>
        <v>0.0038736979166667</v>
      </c>
      <c r="L171" s="12">
        <f t="shared" si="17"/>
        <v>0.036406806489909</v>
      </c>
      <c r="M171" s="12">
        <f t="shared" si="18"/>
        <v>0.00963950080077347</v>
      </c>
      <c r="N171" s="12">
        <f t="shared" si="19"/>
        <v>0.00869565217391299</v>
      </c>
    </row>
    <row r="172" spans="1:14">
      <c r="A172" s="5">
        <v>41145</v>
      </c>
      <c r="B172" s="6">
        <v>1549.45</v>
      </c>
      <c r="C172" s="6">
        <f t="shared" si="20"/>
        <v>111.111509501613</v>
      </c>
      <c r="D172" s="6">
        <v>652.55</v>
      </c>
      <c r="E172" s="6">
        <f t="shared" si="21"/>
        <v>99.8561569419578</v>
      </c>
      <c r="F172" s="6">
        <v>1670.55</v>
      </c>
      <c r="G172" s="6">
        <f t="shared" si="22"/>
        <v>106.657855925224</v>
      </c>
      <c r="H172" s="6">
        <v>3.46</v>
      </c>
      <c r="I172" s="10">
        <f t="shared" si="23"/>
        <v>100.581395348837</v>
      </c>
      <c r="K172" s="12">
        <f t="shared" si="16"/>
        <v>0.00486397094588022</v>
      </c>
      <c r="L172" s="12">
        <f t="shared" si="17"/>
        <v>-0.00336006109201992</v>
      </c>
      <c r="M172" s="12">
        <f t="shared" si="18"/>
        <v>-2.99293666945735e-5</v>
      </c>
      <c r="N172" s="12">
        <f t="shared" si="19"/>
        <v>-0.00574712643678161</v>
      </c>
    </row>
    <row r="173" spans="1:14">
      <c r="A173" s="5">
        <v>41148</v>
      </c>
      <c r="B173" s="6">
        <v>1543.98</v>
      </c>
      <c r="C173" s="6">
        <f t="shared" si="20"/>
        <v>110.71925421298</v>
      </c>
      <c r="D173" s="6">
        <v>650.5</v>
      </c>
      <c r="E173" s="6">
        <f t="shared" si="21"/>
        <v>99.5424566558019</v>
      </c>
      <c r="F173" s="6">
        <v>1664.1</v>
      </c>
      <c r="G173" s="6">
        <f t="shared" si="22"/>
        <v>106.24604953169</v>
      </c>
      <c r="H173" s="6">
        <v>3.46</v>
      </c>
      <c r="I173" s="10">
        <f t="shared" si="23"/>
        <v>100.581395348837</v>
      </c>
      <c r="K173" s="12">
        <f t="shared" si="16"/>
        <v>-0.00353028493981737</v>
      </c>
      <c r="L173" s="12">
        <f t="shared" si="17"/>
        <v>-0.0031415217224733</v>
      </c>
      <c r="M173" s="12">
        <f t="shared" si="18"/>
        <v>-0.00386100386100389</v>
      </c>
      <c r="N173" s="12">
        <f t="shared" si="19"/>
        <v>0</v>
      </c>
    </row>
    <row r="174" spans="1:14">
      <c r="A174" s="5">
        <v>41149</v>
      </c>
      <c r="B174" s="6">
        <v>1518</v>
      </c>
      <c r="C174" s="6">
        <f t="shared" si="20"/>
        <v>108.856220867695</v>
      </c>
      <c r="D174" s="6">
        <v>639.1</v>
      </c>
      <c r="E174" s="6">
        <f t="shared" si="21"/>
        <v>97.7979770157156</v>
      </c>
      <c r="F174" s="6">
        <v>1666.9</v>
      </c>
      <c r="G174" s="6">
        <f t="shared" si="22"/>
        <v>106.42481819865</v>
      </c>
      <c r="H174" s="6">
        <v>3.44</v>
      </c>
      <c r="I174" s="10">
        <f t="shared" si="23"/>
        <v>100</v>
      </c>
      <c r="K174" s="12">
        <f t="shared" si="16"/>
        <v>-0.0168266428321611</v>
      </c>
      <c r="L174" s="12">
        <f t="shared" si="17"/>
        <v>-0.0175249807840123</v>
      </c>
      <c r="M174" s="12">
        <f t="shared" si="18"/>
        <v>0.00168259119043338</v>
      </c>
      <c r="N174" s="12">
        <f t="shared" si="19"/>
        <v>-0.00578034682080925</v>
      </c>
    </row>
    <row r="175" spans="1:14">
      <c r="A175" s="5">
        <v>41150</v>
      </c>
      <c r="B175" s="6">
        <v>1516.55</v>
      </c>
      <c r="C175" s="6">
        <f t="shared" si="20"/>
        <v>108.752240946576</v>
      </c>
      <c r="D175" s="6">
        <v>631.75</v>
      </c>
      <c r="E175" s="6">
        <f t="shared" si="21"/>
        <v>96.6732467214494</v>
      </c>
      <c r="F175" s="6">
        <v>1656.5</v>
      </c>
      <c r="G175" s="6">
        <f t="shared" si="22"/>
        <v>105.760820292798</v>
      </c>
      <c r="H175" s="6">
        <v>3.43</v>
      </c>
      <c r="I175" s="10">
        <f t="shared" si="23"/>
        <v>99.7093023255814</v>
      </c>
      <c r="K175" s="12">
        <f t="shared" si="16"/>
        <v>-0.000955204216073811</v>
      </c>
      <c r="L175" s="12">
        <f t="shared" si="17"/>
        <v>-0.011500547645126</v>
      </c>
      <c r="M175" s="12">
        <f t="shared" si="18"/>
        <v>-0.00623912652228693</v>
      </c>
      <c r="N175" s="12">
        <f t="shared" si="19"/>
        <v>-0.00290697674418598</v>
      </c>
    </row>
    <row r="176" spans="1:14">
      <c r="A176" s="5">
        <v>41151</v>
      </c>
      <c r="B176" s="6">
        <v>1507.65</v>
      </c>
      <c r="C176" s="6">
        <f t="shared" si="20"/>
        <v>108.114019361778</v>
      </c>
      <c r="D176" s="6">
        <v>618.5</v>
      </c>
      <c r="E176" s="6">
        <f t="shared" si="21"/>
        <v>94.6456717011737</v>
      </c>
      <c r="F176" s="6">
        <v>1655.6</v>
      </c>
      <c r="G176" s="6">
        <f t="shared" si="22"/>
        <v>105.70335893556</v>
      </c>
      <c r="H176" s="6">
        <v>3.43</v>
      </c>
      <c r="I176" s="10">
        <f t="shared" si="23"/>
        <v>99.7093023255814</v>
      </c>
      <c r="K176" s="12">
        <f t="shared" si="16"/>
        <v>-0.00586858329761621</v>
      </c>
      <c r="L176" s="12">
        <f t="shared" si="17"/>
        <v>-0.0209734863474476</v>
      </c>
      <c r="M176" s="12">
        <f t="shared" si="18"/>
        <v>-0.000543314216722059</v>
      </c>
      <c r="N176" s="12">
        <f t="shared" si="19"/>
        <v>0</v>
      </c>
    </row>
    <row r="177" spans="1:14">
      <c r="A177" s="5">
        <v>41152</v>
      </c>
      <c r="B177" s="6">
        <v>1540</v>
      </c>
      <c r="C177" s="6">
        <f t="shared" si="20"/>
        <v>110.433847257081</v>
      </c>
      <c r="D177" s="6">
        <v>629.75</v>
      </c>
      <c r="E177" s="6">
        <f t="shared" si="21"/>
        <v>96.3671976617852</v>
      </c>
      <c r="F177" s="6">
        <v>1692.01</v>
      </c>
      <c r="G177" s="6">
        <f t="shared" si="22"/>
        <v>108.02799006557</v>
      </c>
      <c r="H177" s="6">
        <v>3.45</v>
      </c>
      <c r="I177" s="10">
        <f t="shared" si="23"/>
        <v>100.290697674419</v>
      </c>
      <c r="K177" s="12">
        <f t="shared" si="16"/>
        <v>0.021457234769343</v>
      </c>
      <c r="L177" s="12">
        <f t="shared" si="17"/>
        <v>0.0181891673403395</v>
      </c>
      <c r="M177" s="12">
        <f t="shared" si="18"/>
        <v>0.0219920270596763</v>
      </c>
      <c r="N177" s="12">
        <f t="shared" si="19"/>
        <v>0.00583090379008747</v>
      </c>
    </row>
    <row r="178" spans="1:14">
      <c r="A178" s="5">
        <v>41155</v>
      </c>
      <c r="B178" s="6">
        <v>1551.55</v>
      </c>
      <c r="C178" s="6">
        <f t="shared" si="20"/>
        <v>111.262101111509</v>
      </c>
      <c r="D178" s="6">
        <v>631.38</v>
      </c>
      <c r="E178" s="6">
        <f t="shared" si="21"/>
        <v>96.6166276454116</v>
      </c>
      <c r="F178" s="6">
        <v>1692.5</v>
      </c>
      <c r="G178" s="6">
        <f t="shared" si="22"/>
        <v>108.059274582288</v>
      </c>
      <c r="H178" s="6">
        <v>3.48</v>
      </c>
      <c r="I178" s="10">
        <f t="shared" si="23"/>
        <v>101.162790697674</v>
      </c>
      <c r="K178" s="12">
        <f t="shared" si="16"/>
        <v>0.00749999999999997</v>
      </c>
      <c r="L178" s="12">
        <f t="shared" si="17"/>
        <v>0.00258832870186581</v>
      </c>
      <c r="M178" s="12">
        <f t="shared" si="18"/>
        <v>0.000289596397184419</v>
      </c>
      <c r="N178" s="12">
        <f t="shared" si="19"/>
        <v>0.00869565217391299</v>
      </c>
    </row>
    <row r="179" spans="1:14">
      <c r="A179" s="5">
        <v>41156</v>
      </c>
      <c r="B179" s="6">
        <v>1569.45</v>
      </c>
      <c r="C179" s="6">
        <f t="shared" si="20"/>
        <v>112.545715310147</v>
      </c>
      <c r="D179" s="6">
        <v>640.75</v>
      </c>
      <c r="E179" s="6">
        <f t="shared" si="21"/>
        <v>98.0504674899386</v>
      </c>
      <c r="F179" s="6">
        <v>1695.75</v>
      </c>
      <c r="G179" s="6">
        <f t="shared" si="22"/>
        <v>108.266773927867</v>
      </c>
      <c r="H179" s="6">
        <v>3.46</v>
      </c>
      <c r="I179" s="10">
        <f t="shared" si="23"/>
        <v>100.581395348837</v>
      </c>
      <c r="K179" s="12">
        <f t="shared" si="16"/>
        <v>0.0115368502465277</v>
      </c>
      <c r="L179" s="12">
        <f t="shared" si="17"/>
        <v>0.0148405080933828</v>
      </c>
      <c r="M179" s="12">
        <f t="shared" si="18"/>
        <v>0.00192023633677991</v>
      </c>
      <c r="N179" s="12">
        <f t="shared" si="19"/>
        <v>-0.00574712643678161</v>
      </c>
    </row>
    <row r="180" spans="1:14">
      <c r="A180" s="5">
        <v>41157</v>
      </c>
      <c r="B180" s="6">
        <v>1571.35</v>
      </c>
      <c r="C180" s="6">
        <f t="shared" si="20"/>
        <v>112.681964861958</v>
      </c>
      <c r="D180" s="6">
        <v>644.78</v>
      </c>
      <c r="E180" s="6">
        <f t="shared" si="21"/>
        <v>98.6671563451621</v>
      </c>
      <c r="F180" s="6">
        <v>1693</v>
      </c>
      <c r="G180" s="6">
        <f t="shared" si="22"/>
        <v>108.091197558531</v>
      </c>
      <c r="H180" s="6">
        <v>3.51</v>
      </c>
      <c r="I180" s="10">
        <f t="shared" si="23"/>
        <v>102.03488372093</v>
      </c>
      <c r="K180" s="12">
        <f t="shared" si="16"/>
        <v>0.00121061518366298</v>
      </c>
      <c r="L180" s="12">
        <f t="shared" si="17"/>
        <v>0.00628950448692934</v>
      </c>
      <c r="M180" s="12">
        <f t="shared" si="18"/>
        <v>-0.00162170131210379</v>
      </c>
      <c r="N180" s="12">
        <f t="shared" si="19"/>
        <v>0.0144508670520231</v>
      </c>
    </row>
    <row r="181" spans="1:14">
      <c r="A181" s="5">
        <v>41158</v>
      </c>
      <c r="B181" s="6">
        <v>1583.1</v>
      </c>
      <c r="C181" s="6">
        <f t="shared" si="20"/>
        <v>113.524560774471</v>
      </c>
      <c r="D181" s="6">
        <v>646.1</v>
      </c>
      <c r="E181" s="6">
        <f t="shared" si="21"/>
        <v>98.8691487245406</v>
      </c>
      <c r="F181" s="6">
        <v>1700.28</v>
      </c>
      <c r="G181" s="6">
        <f t="shared" si="22"/>
        <v>108.555996092628</v>
      </c>
      <c r="H181" s="6">
        <v>3.49</v>
      </c>
      <c r="I181" s="10">
        <f t="shared" si="23"/>
        <v>101.453488372093</v>
      </c>
      <c r="K181" s="12">
        <f t="shared" si="16"/>
        <v>0.00747764660960321</v>
      </c>
      <c r="L181" s="12">
        <f t="shared" si="17"/>
        <v>0.0020472099010516</v>
      </c>
      <c r="M181" s="12">
        <f t="shared" si="18"/>
        <v>0.00430005906674541</v>
      </c>
      <c r="N181" s="12">
        <f t="shared" si="19"/>
        <v>-0.00569800569800558</v>
      </c>
    </row>
    <row r="182" spans="1:14">
      <c r="A182" s="5">
        <v>41159</v>
      </c>
      <c r="B182" s="6">
        <v>1591.35</v>
      </c>
      <c r="C182" s="6">
        <f t="shared" si="20"/>
        <v>114.116170670491</v>
      </c>
      <c r="D182" s="6">
        <v>653.55</v>
      </c>
      <c r="E182" s="6">
        <f t="shared" si="21"/>
        <v>100.00918147179</v>
      </c>
      <c r="F182" s="6">
        <v>1735.65</v>
      </c>
      <c r="G182" s="6">
        <f t="shared" si="22"/>
        <v>110.814227432052</v>
      </c>
      <c r="H182" s="6">
        <v>3.61</v>
      </c>
      <c r="I182" s="10">
        <f t="shared" si="23"/>
        <v>104.941860465116</v>
      </c>
      <c r="K182" s="12">
        <f t="shared" si="16"/>
        <v>0.00521129429600152</v>
      </c>
      <c r="L182" s="12">
        <f t="shared" si="17"/>
        <v>0.0115307227983283</v>
      </c>
      <c r="M182" s="12">
        <f t="shared" si="18"/>
        <v>0.0208024560660598</v>
      </c>
      <c r="N182" s="12">
        <f t="shared" si="19"/>
        <v>0.0343839541547277</v>
      </c>
    </row>
    <row r="183" spans="1:14">
      <c r="A183" s="5">
        <v>41162</v>
      </c>
      <c r="B183" s="6">
        <v>1592.95</v>
      </c>
      <c r="C183" s="6">
        <f t="shared" si="20"/>
        <v>114.230907135174</v>
      </c>
      <c r="D183" s="6">
        <v>667.85</v>
      </c>
      <c r="E183" s="6">
        <f t="shared" si="21"/>
        <v>102.197432248389</v>
      </c>
      <c r="F183" s="6">
        <v>1726.25</v>
      </c>
      <c r="G183" s="6">
        <f t="shared" si="22"/>
        <v>110.214075478685</v>
      </c>
      <c r="H183" s="6">
        <v>3.65</v>
      </c>
      <c r="I183" s="10">
        <f t="shared" si="23"/>
        <v>106.104651162791</v>
      </c>
      <c r="K183" s="12">
        <f t="shared" si="16"/>
        <v>0.00100543563640942</v>
      </c>
      <c r="L183" s="12">
        <f t="shared" si="17"/>
        <v>0.0218804988141689</v>
      </c>
      <c r="M183" s="12">
        <f t="shared" si="18"/>
        <v>-0.00541583844669149</v>
      </c>
      <c r="N183" s="12">
        <f t="shared" si="19"/>
        <v>0.0110803324099723</v>
      </c>
    </row>
    <row r="184" spans="1:14">
      <c r="A184" s="5">
        <v>41163</v>
      </c>
      <c r="B184" s="6">
        <v>1605.25</v>
      </c>
      <c r="C184" s="6">
        <f t="shared" si="20"/>
        <v>115.112943707422</v>
      </c>
      <c r="D184" s="6">
        <v>669.8</v>
      </c>
      <c r="E184" s="6">
        <f t="shared" si="21"/>
        <v>102.495830081562</v>
      </c>
      <c r="F184" s="6">
        <v>1732.2</v>
      </c>
      <c r="G184" s="6">
        <f t="shared" si="22"/>
        <v>110.593958895976</v>
      </c>
      <c r="H184" s="6">
        <v>3.66</v>
      </c>
      <c r="I184" s="10">
        <f t="shared" si="23"/>
        <v>106.395348837209</v>
      </c>
      <c r="K184" s="12">
        <f t="shared" si="16"/>
        <v>0.00772152296054487</v>
      </c>
      <c r="L184" s="12">
        <f t="shared" si="17"/>
        <v>0.00291981732424936</v>
      </c>
      <c r="M184" s="12">
        <f t="shared" si="18"/>
        <v>0.00344677769732081</v>
      </c>
      <c r="N184" s="12">
        <f t="shared" si="19"/>
        <v>0.00273972602739732</v>
      </c>
    </row>
    <row r="185" spans="1:14">
      <c r="A185" s="5">
        <v>41164</v>
      </c>
      <c r="B185" s="6">
        <v>1646.05</v>
      </c>
      <c r="C185" s="6">
        <f t="shared" si="20"/>
        <v>118.03872355683</v>
      </c>
      <c r="D185" s="6">
        <v>677.2</v>
      </c>
      <c r="E185" s="6">
        <f t="shared" si="21"/>
        <v>103.62821160232</v>
      </c>
      <c r="F185" s="6">
        <v>1730.8</v>
      </c>
      <c r="G185" s="6">
        <f t="shared" si="22"/>
        <v>110.504574562496</v>
      </c>
      <c r="H185" s="6">
        <v>3.67</v>
      </c>
      <c r="I185" s="10">
        <f t="shared" si="23"/>
        <v>106.686046511628</v>
      </c>
      <c r="K185" s="12">
        <f t="shared" si="16"/>
        <v>0.0254166017754244</v>
      </c>
      <c r="L185" s="12">
        <f t="shared" si="17"/>
        <v>0.0110480740519559</v>
      </c>
      <c r="M185" s="12">
        <f t="shared" si="18"/>
        <v>-0.000808220759727567</v>
      </c>
      <c r="N185" s="12">
        <f t="shared" si="19"/>
        <v>0.00273224043715841</v>
      </c>
    </row>
    <row r="186" spans="1:14">
      <c r="A186" s="5">
        <v>41165</v>
      </c>
      <c r="B186" s="6">
        <v>1684.95</v>
      </c>
      <c r="C186" s="6">
        <f t="shared" si="20"/>
        <v>120.828253854428</v>
      </c>
      <c r="D186" s="6">
        <v>688</v>
      </c>
      <c r="E186" s="6">
        <f t="shared" si="21"/>
        <v>105.280876524507</v>
      </c>
      <c r="F186" s="6">
        <v>1767.04</v>
      </c>
      <c r="G186" s="6">
        <f t="shared" si="22"/>
        <v>112.818351880583</v>
      </c>
      <c r="H186" s="6">
        <v>3.66</v>
      </c>
      <c r="I186" s="10">
        <f t="shared" si="23"/>
        <v>106.395348837209</v>
      </c>
      <c r="K186" s="12">
        <f t="shared" si="16"/>
        <v>0.0236323319461742</v>
      </c>
      <c r="L186" s="12">
        <f t="shared" si="17"/>
        <v>0.0159480212640283</v>
      </c>
      <c r="M186" s="12">
        <f t="shared" si="18"/>
        <v>0.0209382944303212</v>
      </c>
      <c r="N186" s="12">
        <f t="shared" si="19"/>
        <v>-0.00272479564032692</v>
      </c>
    </row>
    <row r="187" spans="1:14">
      <c r="A187" s="5">
        <v>41166</v>
      </c>
      <c r="B187" s="6">
        <v>1709</v>
      </c>
      <c r="C187" s="6">
        <f t="shared" si="20"/>
        <v>122.55288633919</v>
      </c>
      <c r="D187" s="6">
        <v>695.65</v>
      </c>
      <c r="E187" s="6">
        <f t="shared" si="21"/>
        <v>106.451514177723</v>
      </c>
      <c r="F187" s="6">
        <v>1770.4</v>
      </c>
      <c r="G187" s="6">
        <f t="shared" si="22"/>
        <v>113.032874280935</v>
      </c>
      <c r="H187" s="6">
        <v>3.79</v>
      </c>
      <c r="I187" s="10">
        <f t="shared" si="23"/>
        <v>110.174418604651</v>
      </c>
      <c r="K187" s="12">
        <f t="shared" si="16"/>
        <v>0.0142734205762782</v>
      </c>
      <c r="L187" s="12">
        <f t="shared" si="17"/>
        <v>0.0111191860465116</v>
      </c>
      <c r="M187" s="12">
        <f t="shared" si="18"/>
        <v>0.00190148496921412</v>
      </c>
      <c r="N187" s="12">
        <f t="shared" si="19"/>
        <v>0.0355191256830601</v>
      </c>
    </row>
    <row r="188" spans="1:14">
      <c r="A188" s="5">
        <v>41169</v>
      </c>
      <c r="B188" s="6">
        <v>1666.35</v>
      </c>
      <c r="C188" s="6">
        <f t="shared" si="20"/>
        <v>119.494442452492</v>
      </c>
      <c r="D188" s="6">
        <v>679.98</v>
      </c>
      <c r="E188" s="6">
        <f t="shared" si="21"/>
        <v>104.053619795253</v>
      </c>
      <c r="F188" s="6">
        <v>1761.45</v>
      </c>
      <c r="G188" s="6">
        <f t="shared" si="22"/>
        <v>112.461453006187</v>
      </c>
      <c r="H188" s="6">
        <v>3.76</v>
      </c>
      <c r="I188" s="10">
        <f t="shared" si="23"/>
        <v>109.302325581395</v>
      </c>
      <c r="K188" s="12">
        <f t="shared" si="16"/>
        <v>-0.0249561146869515</v>
      </c>
      <c r="L188" s="12">
        <f t="shared" si="17"/>
        <v>-0.022525695392798</v>
      </c>
      <c r="M188" s="12">
        <f t="shared" si="18"/>
        <v>-0.00505535472209673</v>
      </c>
      <c r="N188" s="12">
        <f t="shared" si="19"/>
        <v>-0.00791556728232196</v>
      </c>
    </row>
    <row r="189" spans="1:14">
      <c r="A189" s="5">
        <v>41170</v>
      </c>
      <c r="B189" s="6">
        <v>1631.18</v>
      </c>
      <c r="C189" s="6">
        <f t="shared" si="20"/>
        <v>116.972391538186</v>
      </c>
      <c r="D189" s="6">
        <v>666.63</v>
      </c>
      <c r="E189" s="6">
        <f t="shared" si="21"/>
        <v>102.010742321994</v>
      </c>
      <c r="F189" s="6">
        <v>1772</v>
      </c>
      <c r="G189" s="6">
        <f t="shared" si="22"/>
        <v>113.135027804912</v>
      </c>
      <c r="H189" s="6">
        <v>3.77</v>
      </c>
      <c r="I189" s="10">
        <f t="shared" si="23"/>
        <v>109.593023255814</v>
      </c>
      <c r="K189" s="12">
        <f t="shared" si="16"/>
        <v>-0.0211060101419269</v>
      </c>
      <c r="L189" s="12">
        <f t="shared" si="17"/>
        <v>-0.0196329303803053</v>
      </c>
      <c r="M189" s="12">
        <f t="shared" si="18"/>
        <v>0.00598938374634531</v>
      </c>
      <c r="N189" s="12">
        <f t="shared" si="19"/>
        <v>0.00265957446808517</v>
      </c>
    </row>
    <row r="190" spans="1:14">
      <c r="A190" s="5">
        <v>41171</v>
      </c>
      <c r="B190" s="6">
        <v>1639.3</v>
      </c>
      <c r="C190" s="6">
        <f t="shared" si="20"/>
        <v>117.55467909645</v>
      </c>
      <c r="D190" s="6">
        <v>671.5</v>
      </c>
      <c r="E190" s="6">
        <f t="shared" si="21"/>
        <v>102.755971782277</v>
      </c>
      <c r="F190" s="6">
        <v>1770.4</v>
      </c>
      <c r="G190" s="6">
        <f t="shared" si="22"/>
        <v>113.032874280935</v>
      </c>
      <c r="H190" s="6">
        <v>3.78</v>
      </c>
      <c r="I190" s="10">
        <f t="shared" si="23"/>
        <v>109.883720930233</v>
      </c>
      <c r="K190" s="12">
        <f t="shared" si="16"/>
        <v>0.00497799139273403</v>
      </c>
      <c r="L190" s="12">
        <f t="shared" si="17"/>
        <v>0.00730540179709885</v>
      </c>
      <c r="M190" s="12">
        <f t="shared" si="18"/>
        <v>-0.000902934537245998</v>
      </c>
      <c r="N190" s="12">
        <f t="shared" si="19"/>
        <v>0.00265251989389915</v>
      </c>
    </row>
    <row r="191" spans="1:14">
      <c r="A191" s="5">
        <v>41172</v>
      </c>
      <c r="B191" s="6">
        <v>1626.5</v>
      </c>
      <c r="C191" s="6">
        <f t="shared" si="20"/>
        <v>116.636787378989</v>
      </c>
      <c r="D191" s="6">
        <v>662.5</v>
      </c>
      <c r="E191" s="6">
        <f t="shared" si="21"/>
        <v>101.378751013788</v>
      </c>
      <c r="F191" s="6">
        <v>1768.6</v>
      </c>
      <c r="G191" s="6">
        <f t="shared" si="22"/>
        <v>112.91795156646</v>
      </c>
      <c r="H191" s="6">
        <v>3.75</v>
      </c>
      <c r="I191" s="10">
        <f t="shared" si="23"/>
        <v>109.011627906977</v>
      </c>
      <c r="K191" s="12">
        <f t="shared" si="16"/>
        <v>-0.00780821082169216</v>
      </c>
      <c r="L191" s="12">
        <f t="shared" si="17"/>
        <v>-0.0134028294862249</v>
      </c>
      <c r="M191" s="12">
        <f t="shared" si="18"/>
        <v>-0.00101671938544972</v>
      </c>
      <c r="N191" s="12">
        <f t="shared" si="19"/>
        <v>-0.00793650793650789</v>
      </c>
    </row>
    <row r="192" spans="1:14">
      <c r="A192" s="5">
        <v>41173</v>
      </c>
      <c r="B192" s="6">
        <v>1635.1</v>
      </c>
      <c r="C192" s="6">
        <f t="shared" si="20"/>
        <v>117.253495876658</v>
      </c>
      <c r="D192" s="6">
        <v>671.35</v>
      </c>
      <c r="E192" s="6">
        <f t="shared" si="21"/>
        <v>102.733018102802</v>
      </c>
      <c r="F192" s="6">
        <v>1773.1</v>
      </c>
      <c r="G192" s="6">
        <f t="shared" si="22"/>
        <v>113.205258352647</v>
      </c>
      <c r="H192" s="6">
        <v>3.75</v>
      </c>
      <c r="I192" s="10">
        <f t="shared" si="23"/>
        <v>109.011627906977</v>
      </c>
      <c r="K192" s="12">
        <f t="shared" si="16"/>
        <v>0.00528742699047028</v>
      </c>
      <c r="L192" s="12">
        <f t="shared" si="17"/>
        <v>0.0133584905660378</v>
      </c>
      <c r="M192" s="12">
        <f t="shared" si="18"/>
        <v>0.00254438538957367</v>
      </c>
      <c r="N192" s="12">
        <f t="shared" si="19"/>
        <v>0</v>
      </c>
    </row>
    <row r="193" spans="1:14">
      <c r="A193" s="5">
        <v>41176</v>
      </c>
      <c r="B193" s="6">
        <v>1621.5</v>
      </c>
      <c r="C193" s="6">
        <f t="shared" si="20"/>
        <v>116.278235926856</v>
      </c>
      <c r="D193" s="6">
        <v>644.75</v>
      </c>
      <c r="E193" s="6">
        <f t="shared" si="21"/>
        <v>98.6625656092672</v>
      </c>
      <c r="F193" s="6">
        <v>1764.45</v>
      </c>
      <c r="G193" s="6">
        <f t="shared" si="22"/>
        <v>112.652990863644</v>
      </c>
      <c r="H193" s="6">
        <v>3.71</v>
      </c>
      <c r="I193" s="10">
        <f t="shared" si="23"/>
        <v>107.848837209302</v>
      </c>
      <c r="K193" s="12">
        <f t="shared" si="16"/>
        <v>-0.0083175340957739</v>
      </c>
      <c r="L193" s="12">
        <f t="shared" si="17"/>
        <v>-0.0396216578535786</v>
      </c>
      <c r="M193" s="12">
        <f t="shared" si="18"/>
        <v>-0.0048784614516947</v>
      </c>
      <c r="N193" s="12">
        <f t="shared" si="19"/>
        <v>-0.0106666666666667</v>
      </c>
    </row>
    <row r="194" spans="1:14">
      <c r="A194" s="5">
        <v>41177</v>
      </c>
      <c r="B194" s="6">
        <v>1627.9</v>
      </c>
      <c r="C194" s="6">
        <f t="shared" si="20"/>
        <v>116.737181785586</v>
      </c>
      <c r="D194" s="6">
        <v>638.1</v>
      </c>
      <c r="E194" s="6">
        <f t="shared" si="21"/>
        <v>97.6449524858835</v>
      </c>
      <c r="F194" s="6">
        <v>1760.65</v>
      </c>
      <c r="G194" s="6">
        <f t="shared" si="22"/>
        <v>112.410376244198</v>
      </c>
      <c r="H194" s="6">
        <v>3.75</v>
      </c>
      <c r="I194" s="10">
        <f t="shared" si="23"/>
        <v>109.011627906977</v>
      </c>
      <c r="K194" s="12">
        <f t="shared" si="16"/>
        <v>0.00394696268886839</v>
      </c>
      <c r="L194" s="12">
        <f t="shared" si="17"/>
        <v>-0.0103140752229546</v>
      </c>
      <c r="M194" s="12">
        <f t="shared" si="18"/>
        <v>-0.00215364561194704</v>
      </c>
      <c r="N194" s="12">
        <f t="shared" si="19"/>
        <v>0.0107816711590297</v>
      </c>
    </row>
    <row r="195" spans="1:14">
      <c r="A195" s="5">
        <v>41178</v>
      </c>
      <c r="B195" s="6">
        <v>1634.75</v>
      </c>
      <c r="C195" s="6">
        <f t="shared" si="20"/>
        <v>117.228397275009</v>
      </c>
      <c r="D195" s="6">
        <v>629.3</v>
      </c>
      <c r="E195" s="6">
        <f t="shared" si="21"/>
        <v>96.2983366233607</v>
      </c>
      <c r="F195" s="6">
        <v>1752.75</v>
      </c>
      <c r="G195" s="6">
        <f t="shared" si="22"/>
        <v>111.90599321956</v>
      </c>
      <c r="H195" s="6">
        <v>3.68</v>
      </c>
      <c r="I195" s="10">
        <f t="shared" si="23"/>
        <v>106.976744186047</v>
      </c>
      <c r="K195" s="12">
        <f t="shared" ref="K195:K208" si="24">(B195-B194)/B194</f>
        <v>0.00420787517660784</v>
      </c>
      <c r="L195" s="12">
        <f t="shared" ref="L195:L208" si="25">(D195-D194)/D194</f>
        <v>-0.013790941858643</v>
      </c>
      <c r="M195" s="12">
        <f t="shared" ref="M195:M208" si="26">(F195-F194)/F194</f>
        <v>-0.00448697924062141</v>
      </c>
      <c r="N195" s="12">
        <f t="shared" ref="N195:N208" si="27">(H195-H194)/H194</f>
        <v>-0.0186666666666666</v>
      </c>
    </row>
    <row r="196" spans="1:14">
      <c r="A196" s="5">
        <v>41179</v>
      </c>
      <c r="B196" s="6">
        <v>1649.3</v>
      </c>
      <c r="C196" s="6">
        <f t="shared" si="20"/>
        <v>118.271782000717</v>
      </c>
      <c r="D196" s="6">
        <v>634.45</v>
      </c>
      <c r="E196" s="6">
        <f t="shared" si="21"/>
        <v>97.0864129519962</v>
      </c>
      <c r="F196" s="6">
        <v>1777.25</v>
      </c>
      <c r="G196" s="6">
        <f t="shared" si="22"/>
        <v>113.470219055463</v>
      </c>
      <c r="H196" s="6">
        <v>3.71</v>
      </c>
      <c r="I196" s="10">
        <f t="shared" si="23"/>
        <v>107.848837209302</v>
      </c>
      <c r="K196" s="12">
        <f t="shared" si="24"/>
        <v>0.00890044349288879</v>
      </c>
      <c r="L196" s="12">
        <f t="shared" si="25"/>
        <v>0.00818369617034815</v>
      </c>
      <c r="M196" s="12">
        <f t="shared" si="26"/>
        <v>0.0139780345171873</v>
      </c>
      <c r="N196" s="12">
        <f t="shared" si="27"/>
        <v>0.00815217391304342</v>
      </c>
    </row>
    <row r="197" spans="1:14">
      <c r="A197" s="5">
        <v>41180</v>
      </c>
      <c r="B197" s="6">
        <v>1662</v>
      </c>
      <c r="C197" s="6">
        <f t="shared" ref="C197:C208" si="28">B197/1394.5*100</f>
        <v>119.182502689136</v>
      </c>
      <c r="D197" s="6">
        <v>637.33</v>
      </c>
      <c r="E197" s="6">
        <f t="shared" ref="E197:E208" si="29">D197/653.49*100</f>
        <v>97.5271235979127</v>
      </c>
      <c r="F197" s="6">
        <v>1772.1</v>
      </c>
      <c r="G197" s="6">
        <f t="shared" ref="G197:G208" si="30">F197/1566.27*100</f>
        <v>113.141412400161</v>
      </c>
      <c r="H197" s="6">
        <v>3.72</v>
      </c>
      <c r="I197" s="10">
        <f t="shared" ref="I197:I208" si="31">H197/3.44*100</f>
        <v>108.139534883721</v>
      </c>
      <c r="K197" s="12">
        <f t="shared" si="24"/>
        <v>0.00770023646395443</v>
      </c>
      <c r="L197" s="12">
        <f t="shared" si="25"/>
        <v>0.00453936480416108</v>
      </c>
      <c r="M197" s="12">
        <f t="shared" si="26"/>
        <v>-0.00289773526515689</v>
      </c>
      <c r="N197" s="12">
        <f t="shared" si="27"/>
        <v>0.00269541778975747</v>
      </c>
    </row>
    <row r="198" spans="1:14">
      <c r="A198" s="5">
        <v>41183</v>
      </c>
      <c r="B198" s="6">
        <v>1679.2</v>
      </c>
      <c r="C198" s="6">
        <f t="shared" si="28"/>
        <v>120.415919684475</v>
      </c>
      <c r="D198" s="6">
        <v>644.85</v>
      </c>
      <c r="E198" s="6">
        <f t="shared" si="29"/>
        <v>98.6778680622504</v>
      </c>
      <c r="F198" s="6">
        <v>1775.3</v>
      </c>
      <c r="G198" s="6">
        <f t="shared" si="30"/>
        <v>113.345719448116</v>
      </c>
      <c r="H198" s="6">
        <v>3.77</v>
      </c>
      <c r="I198" s="10">
        <f t="shared" si="31"/>
        <v>109.593023255814</v>
      </c>
      <c r="K198" s="12">
        <f t="shared" si="24"/>
        <v>0.0103489771359808</v>
      </c>
      <c r="L198" s="12">
        <f t="shared" si="25"/>
        <v>0.0117992248913435</v>
      </c>
      <c r="M198" s="12">
        <f t="shared" si="26"/>
        <v>0.00180576716889569</v>
      </c>
      <c r="N198" s="12">
        <f t="shared" si="27"/>
        <v>0.0134408602150537</v>
      </c>
    </row>
    <row r="199" spans="1:14">
      <c r="A199" s="5">
        <v>41184</v>
      </c>
      <c r="B199" s="6">
        <v>1677.3</v>
      </c>
      <c r="C199" s="6">
        <f t="shared" si="28"/>
        <v>120.279670132664</v>
      </c>
      <c r="D199" s="6">
        <v>652.45</v>
      </c>
      <c r="E199" s="6">
        <f t="shared" si="29"/>
        <v>99.8408544889746</v>
      </c>
      <c r="F199" s="6">
        <v>1774.7</v>
      </c>
      <c r="G199" s="6">
        <f t="shared" si="30"/>
        <v>113.307411876624</v>
      </c>
      <c r="H199" s="6">
        <v>3.78</v>
      </c>
      <c r="I199" s="10">
        <f t="shared" si="31"/>
        <v>109.883720930233</v>
      </c>
      <c r="K199" s="12">
        <f t="shared" si="24"/>
        <v>-0.00113149118627923</v>
      </c>
      <c r="L199" s="12">
        <f t="shared" si="25"/>
        <v>0.0117856865937815</v>
      </c>
      <c r="M199" s="12">
        <f t="shared" si="26"/>
        <v>-0.00033797104714691</v>
      </c>
      <c r="N199" s="12">
        <f t="shared" si="27"/>
        <v>0.00265251989389915</v>
      </c>
    </row>
    <row r="200" spans="1:14">
      <c r="A200" s="5">
        <v>41185</v>
      </c>
      <c r="B200" s="6">
        <v>1687</v>
      </c>
      <c r="C200" s="6">
        <f t="shared" si="28"/>
        <v>120.975259949803</v>
      </c>
      <c r="D200" s="6">
        <v>652.45</v>
      </c>
      <c r="E200" s="6">
        <f t="shared" si="29"/>
        <v>99.8408544889746</v>
      </c>
      <c r="F200" s="6">
        <v>1778</v>
      </c>
      <c r="G200" s="6">
        <f t="shared" si="30"/>
        <v>113.518103519827</v>
      </c>
      <c r="H200" s="6">
        <v>3.76</v>
      </c>
      <c r="I200" s="10">
        <f t="shared" si="31"/>
        <v>109.302325581395</v>
      </c>
      <c r="K200" s="12">
        <f t="shared" si="24"/>
        <v>0.00578310379777025</v>
      </c>
      <c r="L200" s="12">
        <f t="shared" si="25"/>
        <v>0</v>
      </c>
      <c r="M200" s="12">
        <f t="shared" si="26"/>
        <v>0.00185946920606297</v>
      </c>
      <c r="N200" s="12">
        <f t="shared" si="27"/>
        <v>-0.0052910052910053</v>
      </c>
    </row>
    <row r="201" spans="1:14">
      <c r="A201" s="5">
        <v>41186</v>
      </c>
      <c r="B201" s="6">
        <v>1717.97</v>
      </c>
      <c r="C201" s="6">
        <f t="shared" si="28"/>
        <v>123.196127644317</v>
      </c>
      <c r="D201" s="6">
        <v>673.5</v>
      </c>
      <c r="E201" s="6">
        <f t="shared" si="29"/>
        <v>103.062020841941</v>
      </c>
      <c r="F201" s="6">
        <v>1790.4</v>
      </c>
      <c r="G201" s="6">
        <f t="shared" si="30"/>
        <v>114.309793330652</v>
      </c>
      <c r="H201" s="6">
        <v>3.76</v>
      </c>
      <c r="I201" s="10">
        <f t="shared" si="31"/>
        <v>109.302325581395</v>
      </c>
      <c r="K201" s="12">
        <f t="shared" si="24"/>
        <v>0.0183580320094843</v>
      </c>
      <c r="L201" s="12">
        <f t="shared" si="25"/>
        <v>0.0322630086596673</v>
      </c>
      <c r="M201" s="12">
        <f t="shared" si="26"/>
        <v>0.0069741282339708</v>
      </c>
      <c r="N201" s="12">
        <f t="shared" si="27"/>
        <v>0</v>
      </c>
    </row>
    <row r="202" spans="1:14">
      <c r="A202" s="5">
        <v>41187</v>
      </c>
      <c r="B202" s="6">
        <v>1706.28</v>
      </c>
      <c r="C202" s="6">
        <f t="shared" si="28"/>
        <v>122.357834349229</v>
      </c>
      <c r="D202" s="6">
        <v>660.48</v>
      </c>
      <c r="E202" s="6">
        <f t="shared" si="29"/>
        <v>101.069641463527</v>
      </c>
      <c r="F202" s="6">
        <v>1780.6</v>
      </c>
      <c r="G202" s="6">
        <f t="shared" si="30"/>
        <v>113.684102996291</v>
      </c>
      <c r="H202" s="6">
        <v>3.76</v>
      </c>
      <c r="I202" s="10">
        <f t="shared" si="31"/>
        <v>109.302325581395</v>
      </c>
      <c r="K202" s="12">
        <f t="shared" si="24"/>
        <v>-0.00680454257059207</v>
      </c>
      <c r="L202" s="12">
        <f t="shared" si="25"/>
        <v>-0.0193318485523385</v>
      </c>
      <c r="M202" s="12">
        <f t="shared" si="26"/>
        <v>-0.00547363717605015</v>
      </c>
      <c r="N202" s="12">
        <f t="shared" si="27"/>
        <v>0</v>
      </c>
    </row>
    <row r="203" spans="1:14">
      <c r="A203" s="5">
        <v>41190</v>
      </c>
      <c r="B203" s="6">
        <v>1694.45</v>
      </c>
      <c r="C203" s="6">
        <f t="shared" si="28"/>
        <v>121.509501613482</v>
      </c>
      <c r="D203" s="6">
        <v>658.03</v>
      </c>
      <c r="E203" s="6">
        <f t="shared" si="29"/>
        <v>100.694731365438</v>
      </c>
      <c r="F203" s="6">
        <v>1774.95</v>
      </c>
      <c r="G203" s="6">
        <f t="shared" si="30"/>
        <v>113.323373364746</v>
      </c>
      <c r="H203" s="6">
        <v>3.71</v>
      </c>
      <c r="I203" s="10">
        <f t="shared" si="31"/>
        <v>107.848837209302</v>
      </c>
      <c r="K203" s="12">
        <f t="shared" si="24"/>
        <v>-0.00693321143071473</v>
      </c>
      <c r="L203" s="12">
        <f t="shared" si="25"/>
        <v>-0.00370942344961247</v>
      </c>
      <c r="M203" s="12">
        <f t="shared" si="26"/>
        <v>-0.00317308772323928</v>
      </c>
      <c r="N203" s="12">
        <f t="shared" si="27"/>
        <v>-0.0132978723404255</v>
      </c>
    </row>
    <row r="204" spans="1:14">
      <c r="A204" s="5">
        <v>41191</v>
      </c>
      <c r="B204" s="6">
        <v>1688.35</v>
      </c>
      <c r="C204" s="6">
        <f t="shared" si="28"/>
        <v>121.072068841879</v>
      </c>
      <c r="D204" s="6">
        <v>656.7</v>
      </c>
      <c r="E204" s="6">
        <f t="shared" si="29"/>
        <v>100.491208740761</v>
      </c>
      <c r="F204" s="6">
        <v>1764.3</v>
      </c>
      <c r="G204" s="6">
        <f t="shared" si="30"/>
        <v>112.643413970771</v>
      </c>
      <c r="H204" s="6">
        <v>3.69</v>
      </c>
      <c r="I204" s="10">
        <f t="shared" si="31"/>
        <v>107.267441860465</v>
      </c>
      <c r="K204" s="12">
        <f t="shared" si="24"/>
        <v>-0.00359998819676009</v>
      </c>
      <c r="L204" s="12">
        <f t="shared" si="25"/>
        <v>-0.0020211844444781</v>
      </c>
      <c r="M204" s="12">
        <f t="shared" si="26"/>
        <v>-0.00600016901884565</v>
      </c>
      <c r="N204" s="12">
        <f t="shared" si="27"/>
        <v>-0.00539083557951483</v>
      </c>
    </row>
    <row r="205" spans="1:14">
      <c r="A205" s="5">
        <v>41192</v>
      </c>
      <c r="B205" s="6">
        <v>1673.95</v>
      </c>
      <c r="C205" s="6">
        <f t="shared" si="28"/>
        <v>120.039440659735</v>
      </c>
      <c r="D205" s="6">
        <v>649.35</v>
      </c>
      <c r="E205" s="6">
        <f t="shared" si="29"/>
        <v>99.366478446495</v>
      </c>
      <c r="F205" s="6">
        <v>1762.35</v>
      </c>
      <c r="G205" s="6">
        <f t="shared" si="30"/>
        <v>112.518914363424</v>
      </c>
      <c r="H205" s="6">
        <v>3.7</v>
      </c>
      <c r="I205" s="10">
        <f t="shared" si="31"/>
        <v>107.558139534884</v>
      </c>
      <c r="K205" s="12">
        <f t="shared" si="24"/>
        <v>-0.00852903722569364</v>
      </c>
      <c r="L205" s="12">
        <f t="shared" si="25"/>
        <v>-0.0111923252626771</v>
      </c>
      <c r="M205" s="12">
        <f t="shared" si="26"/>
        <v>-0.00110525420846797</v>
      </c>
      <c r="N205" s="12">
        <f t="shared" si="27"/>
        <v>0.00271002710027107</v>
      </c>
    </row>
    <row r="206" spans="1:14">
      <c r="A206" s="5">
        <v>41193</v>
      </c>
      <c r="B206" s="6">
        <v>1677.4</v>
      </c>
      <c r="C206" s="6">
        <f t="shared" si="28"/>
        <v>120.286841161707</v>
      </c>
      <c r="D206" s="6">
        <v>651.2</v>
      </c>
      <c r="E206" s="6">
        <f t="shared" si="29"/>
        <v>99.6495738266844</v>
      </c>
      <c r="F206" s="6">
        <v>1767.35</v>
      </c>
      <c r="G206" s="6">
        <f t="shared" si="30"/>
        <v>112.838144125853</v>
      </c>
      <c r="H206" s="6">
        <v>3.74</v>
      </c>
      <c r="I206" s="10">
        <f t="shared" si="31"/>
        <v>108.720930232558</v>
      </c>
      <c r="K206" s="12">
        <f t="shared" si="24"/>
        <v>0.00206099345858601</v>
      </c>
      <c r="L206" s="12">
        <f t="shared" si="25"/>
        <v>0.00284900284900288</v>
      </c>
      <c r="M206" s="12">
        <f t="shared" si="26"/>
        <v>0.00283712088972111</v>
      </c>
      <c r="N206" s="12">
        <f t="shared" si="27"/>
        <v>0.0108108108108108</v>
      </c>
    </row>
    <row r="207" spans="1:14">
      <c r="A207" s="5">
        <v>41194</v>
      </c>
      <c r="B207" s="6">
        <v>1651.53</v>
      </c>
      <c r="C207" s="6">
        <f t="shared" si="28"/>
        <v>118.431695948369</v>
      </c>
      <c r="D207" s="6">
        <v>633.6</v>
      </c>
      <c r="E207" s="6">
        <f t="shared" si="29"/>
        <v>96.9563421016389</v>
      </c>
      <c r="F207" s="6">
        <v>1754.48</v>
      </c>
      <c r="G207" s="6">
        <f t="shared" si="30"/>
        <v>112.01644671736</v>
      </c>
      <c r="H207" s="6">
        <v>3.69</v>
      </c>
      <c r="I207" s="10">
        <f t="shared" si="31"/>
        <v>107.267441860465</v>
      </c>
      <c r="K207" s="12">
        <f t="shared" si="24"/>
        <v>-0.0154226779539765</v>
      </c>
      <c r="L207" s="12">
        <f t="shared" si="25"/>
        <v>-0.0270270270270271</v>
      </c>
      <c r="M207" s="12">
        <f t="shared" si="26"/>
        <v>-0.00728208900330998</v>
      </c>
      <c r="N207" s="12">
        <f t="shared" si="27"/>
        <v>-0.0133689839572193</v>
      </c>
    </row>
    <row r="208" spans="1:14">
      <c r="A208" s="5">
        <v>41197</v>
      </c>
      <c r="B208" s="6">
        <v>1640.25</v>
      </c>
      <c r="C208" s="6">
        <f t="shared" si="28"/>
        <v>117.622803872356</v>
      </c>
      <c r="D208" s="6">
        <v>633.1</v>
      </c>
      <c r="E208" s="6">
        <f t="shared" si="29"/>
        <v>96.8798298367228</v>
      </c>
      <c r="F208" s="6">
        <v>1737.55</v>
      </c>
      <c r="G208" s="6">
        <f t="shared" si="30"/>
        <v>110.935534741775</v>
      </c>
      <c r="H208" s="6">
        <v>3.69</v>
      </c>
      <c r="I208" s="10">
        <f t="shared" si="31"/>
        <v>107.267441860465</v>
      </c>
      <c r="K208" s="12">
        <f t="shared" si="24"/>
        <v>-0.00683003033550706</v>
      </c>
      <c r="L208" s="12">
        <f t="shared" si="25"/>
        <v>-0.000789141414141414</v>
      </c>
      <c r="M208" s="12">
        <f t="shared" si="26"/>
        <v>-0.0096495827823629</v>
      </c>
      <c r="N208" s="12">
        <f t="shared" si="27"/>
        <v>0</v>
      </c>
    </row>
  </sheetData>
  <mergeCells count="1">
    <mergeCell ref="K1:N1"/>
  </mergeCells>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Company>Ivey Business School</Company>
  <Application>Microsoft Macintosh Excel</Application>
  <HeadingPairs>
    <vt:vector size="2" baseType="variant">
      <vt:variant>
        <vt:lpstr>工作表</vt:lpstr>
      </vt:variant>
      <vt:variant>
        <vt:i4>6</vt:i4>
      </vt:variant>
    </vt:vector>
  </HeadingPairs>
  <TitlesOfParts>
    <vt:vector size="6" baseType="lpstr">
      <vt:lpstr>Copyright (2)</vt:lpstr>
      <vt:lpstr>Copyright</vt:lpstr>
      <vt:lpstr>Data</vt:lpstr>
      <vt:lpstr>AfterAug2011</vt:lpstr>
      <vt:lpstr>AfterAug16,2012</vt:lpstr>
      <vt:lpstr>Through2012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GZaric</dc:creator>
  <cp:lastModifiedBy>jiye wang</cp:lastModifiedBy>
  <dcterms:created xsi:type="dcterms:W3CDTF">2013-03-22T14:42:00Z</dcterms:created>
  <dcterms:modified xsi:type="dcterms:W3CDTF">2019-01-22T21:09:05Z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1033-1.2.6.548</vt:lpwstr>
  </property>
</Properties>
</file>