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a\Desktop\"/>
    </mc:Choice>
  </mc:AlternateContent>
  <bookViews>
    <workbookView xWindow="0" yWindow="0" windowWidth="23016" windowHeight="7644" activeTab="9"/>
  </bookViews>
  <sheets>
    <sheet name="dane" sheetId="1" r:id="rId1"/>
    <sheet name="6.3" sheetId="5" r:id="rId2"/>
    <sheet name="6.1" sheetId="2" r:id="rId3"/>
    <sheet name="6.2" sheetId="4" r:id="rId4"/>
    <sheet name="6.4" sheetId="6" r:id="rId5"/>
    <sheet name="Arkusz3" sheetId="3" r:id="rId6"/>
    <sheet name="Arkusz8" sheetId="8" r:id="rId7"/>
    <sheet name="zarobki michala" sheetId="9" r:id="rId8"/>
    <sheet name="Arkusz7" sheetId="7" r:id="rId9"/>
    <sheet name="Arkusz10" sheetId="10" r:id="rId10"/>
  </sheets>
  <definedNames>
    <definedName name="_xlnm._FilterDatabase" localSheetId="1" hidden="1">'6.3'!$E$2:$F$19</definedName>
    <definedName name="_xlnm._FilterDatabase" localSheetId="5" hidden="1">Arkusz3!$A$1:$J$236</definedName>
    <definedName name="kursanci" localSheetId="2">'6.1'!$A$1:$F$236</definedName>
    <definedName name="kursanci" localSheetId="5">Arkusz3!$A$1:$F$236</definedName>
    <definedName name="kursanci" localSheetId="0">dane!$A$1:$F$236</definedName>
  </definedNames>
  <calcPr calcId="152511"/>
  <pivotCaches>
    <pivotCache cacheId="7" r:id="rId11"/>
    <pivotCache cacheId="5" r:id="rId12"/>
    <pivotCache cacheId="1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9" i="10" l="1"/>
  <c r="L4" i="10"/>
  <c r="L3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2" i="10"/>
  <c r="I3" i="10"/>
  <c r="K3" i="10" s="1"/>
  <c r="I4" i="10" s="1"/>
  <c r="L2" i="10"/>
  <c r="K2" i="10"/>
  <c r="H18" i="10"/>
  <c r="G5" i="10"/>
  <c r="G21" i="10"/>
  <c r="G37" i="10"/>
  <c r="G53" i="10"/>
  <c r="G69" i="10"/>
  <c r="G85" i="10"/>
  <c r="G93" i="10"/>
  <c r="G101" i="10"/>
  <c r="G109" i="10"/>
  <c r="G117" i="10"/>
  <c r="G125" i="10"/>
  <c r="G131" i="10"/>
  <c r="G136" i="10"/>
  <c r="G140" i="10"/>
  <c r="G148" i="10"/>
  <c r="G152" i="10"/>
  <c r="F42" i="10"/>
  <c r="F106" i="10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E125" i="10"/>
  <c r="F125" i="10" s="1"/>
  <c r="E126" i="10"/>
  <c r="F126" i="10" s="1"/>
  <c r="E127" i="10"/>
  <c r="F127" i="10" s="1"/>
  <c r="E128" i="10"/>
  <c r="F128" i="10" s="1"/>
  <c r="E129" i="10"/>
  <c r="F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136" i="10"/>
  <c r="F136" i="10" s="1"/>
  <c r="E137" i="10"/>
  <c r="F137" i="10" s="1"/>
  <c r="E138" i="10"/>
  <c r="F138" i="10" s="1"/>
  <c r="E139" i="10"/>
  <c r="F139" i="10" s="1"/>
  <c r="E140" i="10"/>
  <c r="F140" i="10" s="1"/>
  <c r="E141" i="10"/>
  <c r="F141" i="10" s="1"/>
  <c r="E142" i="10"/>
  <c r="F142" i="10" s="1"/>
  <c r="E143" i="10"/>
  <c r="F143" i="10" s="1"/>
  <c r="E144" i="10"/>
  <c r="F144" i="10" s="1"/>
  <c r="E145" i="10"/>
  <c r="F145" i="10" s="1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 s="1"/>
  <c r="E152" i="10"/>
  <c r="F152" i="10" s="1"/>
  <c r="E2" i="10"/>
  <c r="F2" i="10" s="1"/>
  <c r="B3" i="10"/>
  <c r="C3" i="10"/>
  <c r="H3" i="10" s="1"/>
  <c r="D3" i="10"/>
  <c r="B4" i="10"/>
  <c r="C4" i="10"/>
  <c r="H4" i="10" s="1"/>
  <c r="B5" i="10"/>
  <c r="C5" i="10"/>
  <c r="H5" i="10" s="1"/>
  <c r="B6" i="10"/>
  <c r="C6" i="10"/>
  <c r="H6" i="10" s="1"/>
  <c r="D6" i="10"/>
  <c r="B7" i="10"/>
  <c r="C7" i="10"/>
  <c r="H7" i="10" s="1"/>
  <c r="B8" i="10"/>
  <c r="C8" i="10"/>
  <c r="H8" i="10" s="1"/>
  <c r="B9" i="10"/>
  <c r="C9" i="10"/>
  <c r="H9" i="10" s="1"/>
  <c r="B10" i="10"/>
  <c r="C10" i="10"/>
  <c r="H10" i="10" s="1"/>
  <c r="B11" i="10"/>
  <c r="G11" i="10" s="1"/>
  <c r="C11" i="10"/>
  <c r="H11" i="10" s="1"/>
  <c r="B12" i="10"/>
  <c r="C12" i="10"/>
  <c r="H12" i="10" s="1"/>
  <c r="B13" i="10"/>
  <c r="G13" i="10" s="1"/>
  <c r="C13" i="10"/>
  <c r="H13" i="10" s="1"/>
  <c r="B14" i="10"/>
  <c r="C14" i="10"/>
  <c r="H14" i="10" s="1"/>
  <c r="B15" i="10"/>
  <c r="C15" i="10"/>
  <c r="H15" i="10" s="1"/>
  <c r="B16" i="10"/>
  <c r="C16" i="10"/>
  <c r="H16" i="10" s="1"/>
  <c r="B17" i="10"/>
  <c r="G17" i="10" s="1"/>
  <c r="C17" i="10"/>
  <c r="H17" i="10" s="1"/>
  <c r="B18" i="10"/>
  <c r="C18" i="10"/>
  <c r="B19" i="10"/>
  <c r="C19" i="10"/>
  <c r="H19" i="10" s="1"/>
  <c r="D19" i="10"/>
  <c r="B20" i="10"/>
  <c r="C20" i="10"/>
  <c r="H20" i="10" s="1"/>
  <c r="B21" i="10"/>
  <c r="C21" i="10"/>
  <c r="H21" i="10" s="1"/>
  <c r="B22" i="10"/>
  <c r="C22" i="10"/>
  <c r="H22" i="10" s="1"/>
  <c r="D22" i="10"/>
  <c r="B23" i="10"/>
  <c r="C23" i="10"/>
  <c r="H23" i="10" s="1"/>
  <c r="B24" i="10"/>
  <c r="C24" i="10"/>
  <c r="H24" i="10" s="1"/>
  <c r="B25" i="10"/>
  <c r="C25" i="10"/>
  <c r="H25" i="10" s="1"/>
  <c r="B26" i="10"/>
  <c r="C26" i="10"/>
  <c r="H26" i="10" s="1"/>
  <c r="B27" i="10"/>
  <c r="G27" i="10" s="1"/>
  <c r="C27" i="10"/>
  <c r="H27" i="10" s="1"/>
  <c r="B28" i="10"/>
  <c r="C28" i="10"/>
  <c r="H28" i="10" s="1"/>
  <c r="B29" i="10"/>
  <c r="G29" i="10" s="1"/>
  <c r="C29" i="10"/>
  <c r="H29" i="10" s="1"/>
  <c r="B30" i="10"/>
  <c r="C30" i="10"/>
  <c r="H30" i="10" s="1"/>
  <c r="B31" i="10"/>
  <c r="C31" i="10"/>
  <c r="H31" i="10" s="1"/>
  <c r="B32" i="10"/>
  <c r="C32" i="10"/>
  <c r="H32" i="10" s="1"/>
  <c r="B33" i="10"/>
  <c r="G33" i="10" s="1"/>
  <c r="C33" i="10"/>
  <c r="H33" i="10" s="1"/>
  <c r="B34" i="10"/>
  <c r="C34" i="10"/>
  <c r="H34" i="10" s="1"/>
  <c r="B35" i="10"/>
  <c r="C35" i="10"/>
  <c r="H35" i="10" s="1"/>
  <c r="D35" i="10"/>
  <c r="B36" i="10"/>
  <c r="C36" i="10"/>
  <c r="H36" i="10" s="1"/>
  <c r="B37" i="10"/>
  <c r="C37" i="10"/>
  <c r="H37" i="10" s="1"/>
  <c r="B38" i="10"/>
  <c r="D38" i="10" s="1"/>
  <c r="C38" i="10"/>
  <c r="H38" i="10" s="1"/>
  <c r="B39" i="10"/>
  <c r="C39" i="10"/>
  <c r="H39" i="10" s="1"/>
  <c r="B40" i="10"/>
  <c r="C40" i="10"/>
  <c r="H40" i="10" s="1"/>
  <c r="B41" i="10"/>
  <c r="C41" i="10"/>
  <c r="H41" i="10" s="1"/>
  <c r="B42" i="10"/>
  <c r="C42" i="10"/>
  <c r="H42" i="10" s="1"/>
  <c r="B43" i="10"/>
  <c r="G43" i="10" s="1"/>
  <c r="C43" i="10"/>
  <c r="H43" i="10" s="1"/>
  <c r="B44" i="10"/>
  <c r="C44" i="10"/>
  <c r="H44" i="10" s="1"/>
  <c r="B45" i="10"/>
  <c r="G45" i="10" s="1"/>
  <c r="C45" i="10"/>
  <c r="H45" i="10" s="1"/>
  <c r="B46" i="10"/>
  <c r="C46" i="10"/>
  <c r="H46" i="10" s="1"/>
  <c r="D46" i="10"/>
  <c r="B47" i="10"/>
  <c r="C47" i="10"/>
  <c r="H47" i="10" s="1"/>
  <c r="B48" i="10"/>
  <c r="C48" i="10"/>
  <c r="H48" i="10" s="1"/>
  <c r="B49" i="10"/>
  <c r="G49" i="10" s="1"/>
  <c r="C49" i="10"/>
  <c r="H49" i="10" s="1"/>
  <c r="B50" i="10"/>
  <c r="C50" i="10"/>
  <c r="H50" i="10" s="1"/>
  <c r="B51" i="10"/>
  <c r="C51" i="10"/>
  <c r="H51" i="10" s="1"/>
  <c r="D51" i="10"/>
  <c r="B52" i="10"/>
  <c r="C52" i="10"/>
  <c r="H52" i="10" s="1"/>
  <c r="B53" i="10"/>
  <c r="C53" i="10"/>
  <c r="H53" i="10" s="1"/>
  <c r="B54" i="10"/>
  <c r="D54" i="10" s="1"/>
  <c r="C54" i="10"/>
  <c r="H54" i="10" s="1"/>
  <c r="B55" i="10"/>
  <c r="C55" i="10"/>
  <c r="H55" i="10" s="1"/>
  <c r="B56" i="10"/>
  <c r="C56" i="10"/>
  <c r="H56" i="10" s="1"/>
  <c r="B57" i="10"/>
  <c r="C57" i="10"/>
  <c r="H57" i="10" s="1"/>
  <c r="B58" i="10"/>
  <c r="C58" i="10"/>
  <c r="H58" i="10" s="1"/>
  <c r="B59" i="10"/>
  <c r="G59" i="10" s="1"/>
  <c r="C59" i="10"/>
  <c r="H59" i="10" s="1"/>
  <c r="B60" i="10"/>
  <c r="C60" i="10"/>
  <c r="H60" i="10" s="1"/>
  <c r="B61" i="10"/>
  <c r="G61" i="10" s="1"/>
  <c r="C61" i="10"/>
  <c r="H61" i="10" s="1"/>
  <c r="B62" i="10"/>
  <c r="C62" i="10"/>
  <c r="H62" i="10" s="1"/>
  <c r="D62" i="10"/>
  <c r="B63" i="10"/>
  <c r="C63" i="10"/>
  <c r="H63" i="10" s="1"/>
  <c r="B64" i="10"/>
  <c r="C64" i="10"/>
  <c r="H64" i="10" s="1"/>
  <c r="B65" i="10"/>
  <c r="G65" i="10" s="1"/>
  <c r="C65" i="10"/>
  <c r="H65" i="10" s="1"/>
  <c r="B66" i="10"/>
  <c r="C66" i="10"/>
  <c r="H66" i="10" s="1"/>
  <c r="B67" i="10"/>
  <c r="C67" i="10"/>
  <c r="H67" i="10" s="1"/>
  <c r="D67" i="10"/>
  <c r="B68" i="10"/>
  <c r="C68" i="10"/>
  <c r="H68" i="10" s="1"/>
  <c r="B69" i="10"/>
  <c r="C69" i="10"/>
  <c r="H69" i="10" s="1"/>
  <c r="B70" i="10"/>
  <c r="D70" i="10" s="1"/>
  <c r="C70" i="10"/>
  <c r="H70" i="10" s="1"/>
  <c r="B71" i="10"/>
  <c r="C71" i="10"/>
  <c r="H71" i="10" s="1"/>
  <c r="B72" i="10"/>
  <c r="C72" i="10"/>
  <c r="H72" i="10" s="1"/>
  <c r="B73" i="10"/>
  <c r="C73" i="10"/>
  <c r="H73" i="10" s="1"/>
  <c r="B74" i="10"/>
  <c r="C74" i="10"/>
  <c r="H74" i="10" s="1"/>
  <c r="B75" i="10"/>
  <c r="G75" i="10" s="1"/>
  <c r="C75" i="10"/>
  <c r="H75" i="10" s="1"/>
  <c r="B76" i="10"/>
  <c r="C76" i="10"/>
  <c r="H76" i="10" s="1"/>
  <c r="B77" i="10"/>
  <c r="G77" i="10" s="1"/>
  <c r="C77" i="10"/>
  <c r="H77" i="10" s="1"/>
  <c r="B78" i="10"/>
  <c r="C78" i="10"/>
  <c r="H78" i="10" s="1"/>
  <c r="D78" i="10"/>
  <c r="B79" i="10"/>
  <c r="C79" i="10"/>
  <c r="H79" i="10" s="1"/>
  <c r="B80" i="10"/>
  <c r="C80" i="10"/>
  <c r="H80" i="10" s="1"/>
  <c r="B81" i="10"/>
  <c r="G81" i="10" s="1"/>
  <c r="C81" i="10"/>
  <c r="H81" i="10" s="1"/>
  <c r="B82" i="10"/>
  <c r="C82" i="10"/>
  <c r="H82" i="10" s="1"/>
  <c r="B83" i="10"/>
  <c r="C83" i="10"/>
  <c r="H83" i="10" s="1"/>
  <c r="D83" i="10"/>
  <c r="B84" i="10"/>
  <c r="C84" i="10"/>
  <c r="H84" i="10" s="1"/>
  <c r="B85" i="10"/>
  <c r="C85" i="10"/>
  <c r="H85" i="10" s="1"/>
  <c r="B86" i="10"/>
  <c r="D86" i="10" s="1"/>
  <c r="C86" i="10"/>
  <c r="H86" i="10" s="1"/>
  <c r="B87" i="10"/>
  <c r="C87" i="10"/>
  <c r="H87" i="10" s="1"/>
  <c r="B88" i="10"/>
  <c r="C88" i="10"/>
  <c r="H88" i="10" s="1"/>
  <c r="B89" i="10"/>
  <c r="C89" i="10"/>
  <c r="H89" i="10" s="1"/>
  <c r="B90" i="10"/>
  <c r="C90" i="10"/>
  <c r="H90" i="10" s="1"/>
  <c r="B91" i="10"/>
  <c r="G91" i="10" s="1"/>
  <c r="C91" i="10"/>
  <c r="H91" i="10" s="1"/>
  <c r="B92" i="10"/>
  <c r="C92" i="10"/>
  <c r="H92" i="10" s="1"/>
  <c r="B93" i="10"/>
  <c r="C93" i="10"/>
  <c r="H93" i="10" s="1"/>
  <c r="B94" i="10"/>
  <c r="C94" i="10"/>
  <c r="H94" i="10" s="1"/>
  <c r="D94" i="10"/>
  <c r="B95" i="10"/>
  <c r="C95" i="10"/>
  <c r="H95" i="10" s="1"/>
  <c r="B96" i="10"/>
  <c r="C96" i="10"/>
  <c r="H96" i="10" s="1"/>
  <c r="B97" i="10"/>
  <c r="C97" i="10"/>
  <c r="H97" i="10" s="1"/>
  <c r="B98" i="10"/>
  <c r="C98" i="10"/>
  <c r="H98" i="10" s="1"/>
  <c r="B99" i="10"/>
  <c r="C99" i="10"/>
  <c r="H99" i="10" s="1"/>
  <c r="D99" i="10"/>
  <c r="B100" i="10"/>
  <c r="G100" i="10" s="1"/>
  <c r="C100" i="10"/>
  <c r="H100" i="10" s="1"/>
  <c r="B101" i="10"/>
  <c r="C101" i="10"/>
  <c r="H101" i="10" s="1"/>
  <c r="B102" i="10"/>
  <c r="D102" i="10" s="1"/>
  <c r="C102" i="10"/>
  <c r="H102" i="10" s="1"/>
  <c r="B103" i="10"/>
  <c r="C103" i="10"/>
  <c r="H103" i="10" s="1"/>
  <c r="B104" i="10"/>
  <c r="C104" i="10"/>
  <c r="H104" i="10" s="1"/>
  <c r="B105" i="10"/>
  <c r="C105" i="10"/>
  <c r="H105" i="10" s="1"/>
  <c r="B106" i="10"/>
  <c r="C106" i="10"/>
  <c r="H106" i="10" s="1"/>
  <c r="B107" i="10"/>
  <c r="G107" i="10" s="1"/>
  <c r="C107" i="10"/>
  <c r="H107" i="10" s="1"/>
  <c r="B108" i="10"/>
  <c r="C108" i="10"/>
  <c r="H108" i="10" s="1"/>
  <c r="B109" i="10"/>
  <c r="C109" i="10"/>
  <c r="H109" i="10" s="1"/>
  <c r="B110" i="10"/>
  <c r="C110" i="10"/>
  <c r="H110" i="10" s="1"/>
  <c r="D110" i="10"/>
  <c r="B111" i="10"/>
  <c r="C111" i="10"/>
  <c r="H111" i="10" s="1"/>
  <c r="B112" i="10"/>
  <c r="C112" i="10"/>
  <c r="H112" i="10" s="1"/>
  <c r="B113" i="10"/>
  <c r="C113" i="10"/>
  <c r="H113" i="10" s="1"/>
  <c r="B114" i="10"/>
  <c r="C114" i="10"/>
  <c r="H114" i="10" s="1"/>
  <c r="B115" i="10"/>
  <c r="C115" i="10"/>
  <c r="H115" i="10" s="1"/>
  <c r="D115" i="10"/>
  <c r="B116" i="10"/>
  <c r="G116" i="10" s="1"/>
  <c r="C116" i="10"/>
  <c r="H116" i="10" s="1"/>
  <c r="B117" i="10"/>
  <c r="C117" i="10"/>
  <c r="H117" i="10" s="1"/>
  <c r="B118" i="10"/>
  <c r="D118" i="10" s="1"/>
  <c r="C118" i="10"/>
  <c r="H118" i="10" s="1"/>
  <c r="B119" i="10"/>
  <c r="C119" i="10"/>
  <c r="H119" i="10" s="1"/>
  <c r="B120" i="10"/>
  <c r="C120" i="10"/>
  <c r="H120" i="10" s="1"/>
  <c r="B121" i="10"/>
  <c r="C121" i="10"/>
  <c r="H121" i="10" s="1"/>
  <c r="B122" i="10"/>
  <c r="C122" i="10"/>
  <c r="H122" i="10" s="1"/>
  <c r="B123" i="10"/>
  <c r="G123" i="10" s="1"/>
  <c r="C123" i="10"/>
  <c r="H123" i="10" s="1"/>
  <c r="B124" i="10"/>
  <c r="C124" i="10"/>
  <c r="H124" i="10" s="1"/>
  <c r="B125" i="10"/>
  <c r="C125" i="10"/>
  <c r="H125" i="10" s="1"/>
  <c r="B126" i="10"/>
  <c r="C126" i="10"/>
  <c r="H126" i="10" s="1"/>
  <c r="D126" i="10"/>
  <c r="B127" i="10"/>
  <c r="C127" i="10"/>
  <c r="H127" i="10" s="1"/>
  <c r="B128" i="10"/>
  <c r="C128" i="10"/>
  <c r="H128" i="10" s="1"/>
  <c r="B129" i="10"/>
  <c r="G129" i="10" s="1"/>
  <c r="C129" i="10"/>
  <c r="H129" i="10" s="1"/>
  <c r="B130" i="10"/>
  <c r="C130" i="10"/>
  <c r="H130" i="10" s="1"/>
  <c r="B131" i="10"/>
  <c r="J131" i="10" s="1"/>
  <c r="C131" i="10"/>
  <c r="H131" i="10" s="1"/>
  <c r="D131" i="10"/>
  <c r="B132" i="10"/>
  <c r="C132" i="10"/>
  <c r="H132" i="10" s="1"/>
  <c r="B133" i="10"/>
  <c r="C133" i="10"/>
  <c r="H133" i="10" s="1"/>
  <c r="B134" i="10"/>
  <c r="D134" i="10" s="1"/>
  <c r="C134" i="10"/>
  <c r="H134" i="10" s="1"/>
  <c r="B135" i="10"/>
  <c r="C135" i="10"/>
  <c r="H135" i="10" s="1"/>
  <c r="B136" i="10"/>
  <c r="C136" i="10"/>
  <c r="H136" i="10" s="1"/>
  <c r="B137" i="10"/>
  <c r="C137" i="10"/>
  <c r="H137" i="10" s="1"/>
  <c r="B138" i="10"/>
  <c r="C138" i="10"/>
  <c r="H138" i="10" s="1"/>
  <c r="B139" i="10"/>
  <c r="J139" i="10" s="1"/>
  <c r="C139" i="10"/>
  <c r="H139" i="10" s="1"/>
  <c r="B140" i="10"/>
  <c r="C140" i="10"/>
  <c r="H140" i="10" s="1"/>
  <c r="B141" i="10"/>
  <c r="C141" i="10"/>
  <c r="H141" i="10" s="1"/>
  <c r="B142" i="10"/>
  <c r="J142" i="10" s="1"/>
  <c r="C142" i="10"/>
  <c r="H142" i="10" s="1"/>
  <c r="D142" i="10"/>
  <c r="B143" i="10"/>
  <c r="G143" i="10" s="1"/>
  <c r="C143" i="10"/>
  <c r="H143" i="10" s="1"/>
  <c r="B144" i="10"/>
  <c r="G144" i="10" s="1"/>
  <c r="C144" i="10"/>
  <c r="H144" i="10" s="1"/>
  <c r="B145" i="10"/>
  <c r="C145" i="10"/>
  <c r="H145" i="10" s="1"/>
  <c r="B146" i="10"/>
  <c r="C146" i="10"/>
  <c r="H146" i="10" s="1"/>
  <c r="B147" i="10"/>
  <c r="J147" i="10" s="1"/>
  <c r="C147" i="10"/>
  <c r="H147" i="10" s="1"/>
  <c r="D147" i="10"/>
  <c r="B148" i="10"/>
  <c r="C148" i="10"/>
  <c r="H148" i="10" s="1"/>
  <c r="B149" i="10"/>
  <c r="C149" i="10"/>
  <c r="H149" i="10" s="1"/>
  <c r="B150" i="10"/>
  <c r="J150" i="10" s="1"/>
  <c r="C150" i="10"/>
  <c r="H150" i="10" s="1"/>
  <c r="B151" i="10"/>
  <c r="C151" i="10"/>
  <c r="H151" i="10" s="1"/>
  <c r="B152" i="10"/>
  <c r="C152" i="10"/>
  <c r="H152" i="10" s="1"/>
  <c r="C2" i="10"/>
  <c r="H2" i="10" s="1"/>
  <c r="B2" i="10"/>
  <c r="J2" i="10" s="1"/>
  <c r="D2" i="10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4" i="6"/>
  <c r="I5" i="6"/>
  <c r="K5" i="6" s="1"/>
  <c r="I6" i="6"/>
  <c r="K6" i="6" s="1"/>
  <c r="I7" i="6"/>
  <c r="I8" i="6"/>
  <c r="I9" i="6"/>
  <c r="K9" i="6" s="1"/>
  <c r="I10" i="6"/>
  <c r="K10" i="6" s="1"/>
  <c r="I11" i="6"/>
  <c r="I12" i="6"/>
  <c r="I13" i="6"/>
  <c r="K13" i="6" s="1"/>
  <c r="I14" i="6"/>
  <c r="K14" i="6" s="1"/>
  <c r="I15" i="6"/>
  <c r="I16" i="6"/>
  <c r="I17" i="6"/>
  <c r="K17" i="6" s="1"/>
  <c r="I18" i="6"/>
  <c r="K18" i="6" s="1"/>
  <c r="I19" i="6"/>
  <c r="I20" i="6"/>
  <c r="I21" i="6"/>
  <c r="K21" i="6" s="1"/>
  <c r="I22" i="6"/>
  <c r="K22" i="6" s="1"/>
  <c r="I23" i="6"/>
  <c r="I24" i="6"/>
  <c r="I25" i="6"/>
  <c r="K25" i="6" s="1"/>
  <c r="I4" i="6"/>
  <c r="K4" i="6" s="1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H204" i="3" s="1"/>
  <c r="G203" i="3"/>
  <c r="H203" i="3" s="1"/>
  <c r="G202" i="3"/>
  <c r="H202" i="3" s="1"/>
  <c r="G201" i="3"/>
  <c r="G200" i="3"/>
  <c r="H200" i="3" s="1"/>
  <c r="G199" i="3"/>
  <c r="H199" i="3" s="1"/>
  <c r="G198" i="3"/>
  <c r="H198" i="3" s="1"/>
  <c r="G197" i="3"/>
  <c r="G196" i="3"/>
  <c r="H196" i="3" s="1"/>
  <c r="G195" i="3"/>
  <c r="H195" i="3" s="1"/>
  <c r="G194" i="3"/>
  <c r="H194" i="3" s="1"/>
  <c r="G193" i="3"/>
  <c r="G192" i="3"/>
  <c r="H192" i="3" s="1"/>
  <c r="G191" i="3"/>
  <c r="H191" i="3" s="1"/>
  <c r="G190" i="3"/>
  <c r="H190" i="3" s="1"/>
  <c r="G189" i="3"/>
  <c r="G188" i="3"/>
  <c r="H188" i="3" s="1"/>
  <c r="G187" i="3"/>
  <c r="H187" i="3" s="1"/>
  <c r="G186" i="3"/>
  <c r="H186" i="3" s="1"/>
  <c r="G185" i="3"/>
  <c r="G184" i="3"/>
  <c r="H184" i="3" s="1"/>
  <c r="G183" i="3"/>
  <c r="H183" i="3" s="1"/>
  <c r="G182" i="3"/>
  <c r="H182" i="3" s="1"/>
  <c r="G181" i="3"/>
  <c r="G180" i="3"/>
  <c r="H180" i="3" s="1"/>
  <c r="I179" i="3"/>
  <c r="J179" i="3" s="1"/>
  <c r="G179" i="3"/>
  <c r="H179" i="3" s="1"/>
  <c r="G178" i="3"/>
  <c r="H178" i="3" s="1"/>
  <c r="G177" i="3"/>
  <c r="G176" i="3"/>
  <c r="H176" i="3" s="1"/>
  <c r="I175" i="3"/>
  <c r="J175" i="3" s="1"/>
  <c r="G175" i="3"/>
  <c r="H175" i="3" s="1"/>
  <c r="G174" i="3"/>
  <c r="H174" i="3" s="1"/>
  <c r="G173" i="3"/>
  <c r="G172" i="3"/>
  <c r="H172" i="3" s="1"/>
  <c r="G171" i="3"/>
  <c r="H171" i="3" s="1"/>
  <c r="G170" i="3"/>
  <c r="H170" i="3" s="1"/>
  <c r="G169" i="3"/>
  <c r="G168" i="3"/>
  <c r="H168" i="3" s="1"/>
  <c r="G167" i="3"/>
  <c r="H167" i="3" s="1"/>
  <c r="G166" i="3"/>
  <c r="H166" i="3" s="1"/>
  <c r="G165" i="3"/>
  <c r="G164" i="3"/>
  <c r="H164" i="3" s="1"/>
  <c r="G163" i="3"/>
  <c r="H163" i="3" s="1"/>
  <c r="G162" i="3"/>
  <c r="H162" i="3" s="1"/>
  <c r="G161" i="3"/>
  <c r="G160" i="3"/>
  <c r="H160" i="3" s="1"/>
  <c r="G159" i="3"/>
  <c r="H159" i="3" s="1"/>
  <c r="G158" i="3"/>
  <c r="H158" i="3" s="1"/>
  <c r="G157" i="3"/>
  <c r="G156" i="3"/>
  <c r="H156" i="3" s="1"/>
  <c r="G155" i="3"/>
  <c r="H155" i="3" s="1"/>
  <c r="G154" i="3"/>
  <c r="H154" i="3" s="1"/>
  <c r="G153" i="3"/>
  <c r="G152" i="3"/>
  <c r="H152" i="3" s="1"/>
  <c r="G151" i="3"/>
  <c r="H151" i="3" s="1"/>
  <c r="I150" i="3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I143" i="3"/>
  <c r="G143" i="3"/>
  <c r="H143" i="3" s="1"/>
  <c r="G142" i="3"/>
  <c r="H142" i="3" s="1"/>
  <c r="G141" i="3"/>
  <c r="H141" i="3" s="1"/>
  <c r="I140" i="3"/>
  <c r="J140" i="3" s="1"/>
  <c r="G140" i="3"/>
  <c r="H140" i="3" s="1"/>
  <c r="G139" i="3"/>
  <c r="H139" i="3" s="1"/>
  <c r="I138" i="3"/>
  <c r="G138" i="3"/>
  <c r="H138" i="3" s="1"/>
  <c r="G137" i="3"/>
  <c r="H137" i="3" s="1"/>
  <c r="G136" i="3"/>
  <c r="H136" i="3" s="1"/>
  <c r="G135" i="3"/>
  <c r="H135" i="3" s="1"/>
  <c r="G134" i="3"/>
  <c r="H134" i="3" s="1"/>
  <c r="I133" i="3"/>
  <c r="J133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G121" i="3"/>
  <c r="H121" i="3" s="1"/>
  <c r="G120" i="3"/>
  <c r="H120" i="3" s="1"/>
  <c r="I119" i="3"/>
  <c r="G119" i="3"/>
  <c r="H119" i="3" s="1"/>
  <c r="G118" i="3"/>
  <c r="G117" i="3"/>
  <c r="H117" i="3" s="1"/>
  <c r="I116" i="3"/>
  <c r="J116" i="3" s="1"/>
  <c r="G116" i="3"/>
  <c r="H116" i="3" s="1"/>
  <c r="G115" i="3"/>
  <c r="H115" i="3" s="1"/>
  <c r="G114" i="3"/>
  <c r="G113" i="3"/>
  <c r="H113" i="3" s="1"/>
  <c r="G112" i="3"/>
  <c r="H112" i="3" s="1"/>
  <c r="G111" i="3"/>
  <c r="H111" i="3" s="1"/>
  <c r="G110" i="3"/>
  <c r="G109" i="3"/>
  <c r="H109" i="3" s="1"/>
  <c r="G108" i="3"/>
  <c r="H108" i="3" s="1"/>
  <c r="G107" i="3"/>
  <c r="H107" i="3" s="1"/>
  <c r="G106" i="3"/>
  <c r="G105" i="3"/>
  <c r="H105" i="3" s="1"/>
  <c r="G104" i="3"/>
  <c r="H104" i="3" s="1"/>
  <c r="I103" i="3"/>
  <c r="G103" i="3"/>
  <c r="H103" i="3" s="1"/>
  <c r="G102" i="3"/>
  <c r="G101" i="3"/>
  <c r="H101" i="3" s="1"/>
  <c r="I100" i="3"/>
  <c r="J100" i="3" s="1"/>
  <c r="G100" i="3"/>
  <c r="H100" i="3" s="1"/>
  <c r="G99" i="3"/>
  <c r="H99" i="3" s="1"/>
  <c r="G98" i="3"/>
  <c r="I98" i="3" s="1"/>
  <c r="H97" i="3"/>
  <c r="J97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H81" i="3"/>
  <c r="J81" i="3" s="1"/>
  <c r="G81" i="3"/>
  <c r="I81" i="3" s="1"/>
  <c r="G80" i="3"/>
  <c r="I80" i="3" s="1"/>
  <c r="G79" i="3"/>
  <c r="I79" i="3" s="1"/>
  <c r="G78" i="3"/>
  <c r="I78" i="3" s="1"/>
  <c r="G77" i="3"/>
  <c r="I77" i="3" s="1"/>
  <c r="G76" i="3"/>
  <c r="I76" i="3" s="1"/>
  <c r="G75" i="3"/>
  <c r="I75" i="3" s="1"/>
  <c r="G74" i="3"/>
  <c r="I74" i="3" s="1"/>
  <c r="G73" i="3"/>
  <c r="I73" i="3" s="1"/>
  <c r="G72" i="3"/>
  <c r="I72" i="3" s="1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H65" i="3"/>
  <c r="J65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G58" i="3"/>
  <c r="I58" i="3" s="1"/>
  <c r="G57" i="3"/>
  <c r="I57" i="3" s="1"/>
  <c r="G56" i="3"/>
  <c r="I56" i="3" s="1"/>
  <c r="G55" i="3"/>
  <c r="I55" i="3" s="1"/>
  <c r="H54" i="3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I46" i="3" s="1"/>
  <c r="G45" i="3"/>
  <c r="I45" i="3" s="1"/>
  <c r="G44" i="3"/>
  <c r="I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I37" i="3" s="1"/>
  <c r="G36" i="3"/>
  <c r="I36" i="3" s="1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G2" i="3"/>
  <c r="I2" i="3" s="1"/>
  <c r="H156" i="2"/>
  <c r="J156" i="2" s="1"/>
  <c r="H159" i="2"/>
  <c r="J159" i="2" s="1"/>
  <c r="H131" i="2"/>
  <c r="J131" i="2" s="1"/>
  <c r="H172" i="2"/>
  <c r="J172" i="2" s="1"/>
  <c r="H89" i="2"/>
  <c r="J89" i="2" s="1"/>
  <c r="H183" i="2"/>
  <c r="J183" i="2" s="1"/>
  <c r="H93" i="2"/>
  <c r="J93" i="2" s="1"/>
  <c r="G69" i="2"/>
  <c r="G21" i="2"/>
  <c r="I21" i="2" s="1"/>
  <c r="G80" i="2"/>
  <c r="I80" i="2" s="1"/>
  <c r="G189" i="2"/>
  <c r="I189" i="2" s="1"/>
  <c r="G138" i="2"/>
  <c r="G3" i="2"/>
  <c r="I3" i="2" s="1"/>
  <c r="G190" i="2"/>
  <c r="I190" i="2" s="1"/>
  <c r="G150" i="2"/>
  <c r="I150" i="2" s="1"/>
  <c r="G151" i="2"/>
  <c r="G127" i="2"/>
  <c r="I127" i="2" s="1"/>
  <c r="G191" i="2"/>
  <c r="I191" i="2" s="1"/>
  <c r="G35" i="2"/>
  <c r="I35" i="2" s="1"/>
  <c r="G152" i="2"/>
  <c r="G36" i="2"/>
  <c r="I36" i="2" s="1"/>
  <c r="G37" i="2"/>
  <c r="I37" i="2" s="1"/>
  <c r="G192" i="2"/>
  <c r="I192" i="2" s="1"/>
  <c r="G22" i="2"/>
  <c r="I22" i="2" s="1"/>
  <c r="G81" i="2"/>
  <c r="I81" i="2" s="1"/>
  <c r="G95" i="2"/>
  <c r="I95" i="2" s="1"/>
  <c r="G139" i="2"/>
  <c r="I139" i="2" s="1"/>
  <c r="G222" i="2"/>
  <c r="G193" i="2"/>
  <c r="I193" i="2" s="1"/>
  <c r="G96" i="2"/>
  <c r="I96" i="2" s="1"/>
  <c r="G194" i="2"/>
  <c r="I194" i="2" s="1"/>
  <c r="G140" i="2"/>
  <c r="I140" i="2" s="1"/>
  <c r="G97" i="2"/>
  <c r="I97" i="2" s="1"/>
  <c r="G4" i="2"/>
  <c r="I4" i="2" s="1"/>
  <c r="G98" i="2"/>
  <c r="I98" i="2" s="1"/>
  <c r="G23" i="2"/>
  <c r="I23" i="2" s="1"/>
  <c r="G153" i="2"/>
  <c r="I153" i="2" s="1"/>
  <c r="G154" i="2"/>
  <c r="I154" i="2" s="1"/>
  <c r="G24" i="2"/>
  <c r="I24" i="2" s="1"/>
  <c r="G5" i="2"/>
  <c r="I5" i="2" s="1"/>
  <c r="G141" i="2"/>
  <c r="I141" i="2" s="1"/>
  <c r="G155" i="2"/>
  <c r="I155" i="2" s="1"/>
  <c r="G223" i="2"/>
  <c r="I223" i="2" s="1"/>
  <c r="G156" i="2"/>
  <c r="I156" i="2" s="1"/>
  <c r="G224" i="2"/>
  <c r="I224" i="2" s="1"/>
  <c r="G6" i="2"/>
  <c r="I6" i="2" s="1"/>
  <c r="G38" i="2"/>
  <c r="I38" i="2" s="1"/>
  <c r="G128" i="2"/>
  <c r="I128" i="2" s="1"/>
  <c r="G7" i="2"/>
  <c r="I7" i="2" s="1"/>
  <c r="G39" i="2"/>
  <c r="I39" i="2" s="1"/>
  <c r="G195" i="2"/>
  <c r="I195" i="2" s="1"/>
  <c r="G25" i="2"/>
  <c r="I25" i="2" s="1"/>
  <c r="G40" i="2"/>
  <c r="I40" i="2" s="1"/>
  <c r="G41" i="2"/>
  <c r="I41" i="2" s="1"/>
  <c r="G70" i="2"/>
  <c r="I70" i="2" s="1"/>
  <c r="G129" i="2"/>
  <c r="I129" i="2" s="1"/>
  <c r="G42" i="2"/>
  <c r="I42" i="2" s="1"/>
  <c r="G196" i="2"/>
  <c r="I196" i="2" s="1"/>
  <c r="G157" i="2"/>
  <c r="I157" i="2" s="1"/>
  <c r="G43" i="2"/>
  <c r="I43" i="2" s="1"/>
  <c r="G197" i="2"/>
  <c r="I197" i="2" s="1"/>
  <c r="G198" i="2"/>
  <c r="I198" i="2" s="1"/>
  <c r="G225" i="2"/>
  <c r="I225" i="2" s="1"/>
  <c r="G99" i="2"/>
  <c r="I99" i="2" s="1"/>
  <c r="G158" i="2"/>
  <c r="I158" i="2" s="1"/>
  <c r="G226" i="2"/>
  <c r="I226" i="2" s="1"/>
  <c r="G44" i="2"/>
  <c r="I44" i="2" s="1"/>
  <c r="G159" i="2"/>
  <c r="I159" i="2" s="1"/>
  <c r="G100" i="2"/>
  <c r="I100" i="2" s="1"/>
  <c r="G45" i="2"/>
  <c r="I45" i="2" s="1"/>
  <c r="G82" i="2"/>
  <c r="I82" i="2" s="1"/>
  <c r="G160" i="2"/>
  <c r="I160" i="2" s="1"/>
  <c r="G71" i="2"/>
  <c r="I71" i="2" s="1"/>
  <c r="G83" i="2"/>
  <c r="I83" i="2" s="1"/>
  <c r="G199" i="2"/>
  <c r="I199" i="2" s="1"/>
  <c r="G142" i="2"/>
  <c r="I142" i="2" s="1"/>
  <c r="G84" i="2"/>
  <c r="I84" i="2" s="1"/>
  <c r="G85" i="2"/>
  <c r="I85" i="2" s="1"/>
  <c r="G8" i="2"/>
  <c r="I8" i="2" s="1"/>
  <c r="G46" i="2"/>
  <c r="I46" i="2" s="1"/>
  <c r="G26" i="2"/>
  <c r="I26" i="2" s="1"/>
  <c r="G161" i="2"/>
  <c r="I161" i="2" s="1"/>
  <c r="G200" i="2"/>
  <c r="I200" i="2" s="1"/>
  <c r="G72" i="2"/>
  <c r="I72" i="2" s="1"/>
  <c r="G162" i="2"/>
  <c r="I162" i="2" s="1"/>
  <c r="G130" i="2"/>
  <c r="I130" i="2" s="1"/>
  <c r="G101" i="2"/>
  <c r="I101" i="2" s="1"/>
  <c r="G201" i="2"/>
  <c r="I201" i="2" s="1"/>
  <c r="G86" i="2"/>
  <c r="I86" i="2" s="1"/>
  <c r="G227" i="2"/>
  <c r="I227" i="2" s="1"/>
  <c r="G202" i="2"/>
  <c r="I202" i="2" s="1"/>
  <c r="G203" i="2"/>
  <c r="I203" i="2" s="1"/>
  <c r="G163" i="2"/>
  <c r="I163" i="2" s="1"/>
  <c r="G204" i="2"/>
  <c r="I204" i="2" s="1"/>
  <c r="G228" i="2"/>
  <c r="I228" i="2" s="1"/>
  <c r="G47" i="2"/>
  <c r="I47" i="2" s="1"/>
  <c r="G48" i="2"/>
  <c r="I48" i="2" s="1"/>
  <c r="G102" i="2"/>
  <c r="I102" i="2" s="1"/>
  <c r="G164" i="2"/>
  <c r="I164" i="2" s="1"/>
  <c r="G131" i="2"/>
  <c r="I131" i="2" s="1"/>
  <c r="G87" i="2"/>
  <c r="I87" i="2" s="1"/>
  <c r="G165" i="2"/>
  <c r="I165" i="2" s="1"/>
  <c r="G49" i="2"/>
  <c r="I49" i="2" s="1"/>
  <c r="G205" i="2"/>
  <c r="I205" i="2" s="1"/>
  <c r="G206" i="2"/>
  <c r="I206" i="2" s="1"/>
  <c r="G166" i="2"/>
  <c r="I166" i="2" s="1"/>
  <c r="G2" i="2"/>
  <c r="I2" i="2" s="1"/>
  <c r="G73" i="2"/>
  <c r="I73" i="2" s="1"/>
  <c r="G167" i="2"/>
  <c r="I167" i="2" s="1"/>
  <c r="G207" i="2"/>
  <c r="I207" i="2" s="1"/>
  <c r="G103" i="2"/>
  <c r="I103" i="2" s="1"/>
  <c r="G229" i="2"/>
  <c r="I229" i="2" s="1"/>
  <c r="G9" i="2"/>
  <c r="H9" i="2" s="1"/>
  <c r="G230" i="2"/>
  <c r="H230" i="2" s="1"/>
  <c r="G50" i="2"/>
  <c r="I50" i="2" s="1"/>
  <c r="G10" i="2"/>
  <c r="I10" i="2" s="1"/>
  <c r="G132" i="2"/>
  <c r="H132" i="2" s="1"/>
  <c r="G104" i="2"/>
  <c r="H104" i="2" s="1"/>
  <c r="G208" i="2"/>
  <c r="I208" i="2" s="1"/>
  <c r="G168" i="2"/>
  <c r="I168" i="2" s="1"/>
  <c r="G51" i="2"/>
  <c r="H51" i="2" s="1"/>
  <c r="G105" i="2"/>
  <c r="H105" i="2" s="1"/>
  <c r="G169" i="2"/>
  <c r="I169" i="2" s="1"/>
  <c r="G170" i="2"/>
  <c r="I170" i="2" s="1"/>
  <c r="G209" i="2"/>
  <c r="H209" i="2" s="1"/>
  <c r="G106" i="2"/>
  <c r="H106" i="2" s="1"/>
  <c r="G210" i="2"/>
  <c r="I210" i="2" s="1"/>
  <c r="G171" i="2"/>
  <c r="I171" i="2" s="1"/>
  <c r="G11" i="2"/>
  <c r="H11" i="2" s="1"/>
  <c r="G52" i="2"/>
  <c r="H52" i="2" s="1"/>
  <c r="G53" i="2"/>
  <c r="I53" i="2" s="1"/>
  <c r="G172" i="2"/>
  <c r="I172" i="2" s="1"/>
  <c r="G12" i="2"/>
  <c r="H12" i="2" s="1"/>
  <c r="G54" i="2"/>
  <c r="H54" i="2" s="1"/>
  <c r="G173" i="2"/>
  <c r="I173" i="2" s="1"/>
  <c r="G143" i="2"/>
  <c r="I143" i="2" s="1"/>
  <c r="G55" i="2"/>
  <c r="H55" i="2" s="1"/>
  <c r="G133" i="2"/>
  <c r="H133" i="2" s="1"/>
  <c r="G13" i="2"/>
  <c r="I13" i="2" s="1"/>
  <c r="G211" i="2"/>
  <c r="I211" i="2" s="1"/>
  <c r="G107" i="2"/>
  <c r="H107" i="2" s="1"/>
  <c r="G108" i="2"/>
  <c r="H108" i="2" s="1"/>
  <c r="G174" i="2"/>
  <c r="I174" i="2" s="1"/>
  <c r="G27" i="2"/>
  <c r="I27" i="2" s="1"/>
  <c r="G14" i="2"/>
  <c r="H14" i="2" s="1"/>
  <c r="G28" i="2"/>
  <c r="H28" i="2" s="1"/>
  <c r="G212" i="2"/>
  <c r="I212" i="2" s="1"/>
  <c r="G88" i="2"/>
  <c r="I88" i="2" s="1"/>
  <c r="G15" i="2"/>
  <c r="H15" i="2" s="1"/>
  <c r="G56" i="2"/>
  <c r="H56" i="2" s="1"/>
  <c r="G29" i="2"/>
  <c r="I29" i="2" s="1"/>
  <c r="G231" i="2"/>
  <c r="I231" i="2" s="1"/>
  <c r="G30" i="2"/>
  <c r="H30" i="2" s="1"/>
  <c r="G109" i="2"/>
  <c r="H109" i="2" s="1"/>
  <c r="G110" i="2"/>
  <c r="I110" i="2" s="1"/>
  <c r="G74" i="2"/>
  <c r="I74" i="2" s="1"/>
  <c r="G111" i="2"/>
  <c r="H111" i="2" s="1"/>
  <c r="G57" i="2"/>
  <c r="H57" i="2" s="1"/>
  <c r="G58" i="2"/>
  <c r="I58" i="2" s="1"/>
  <c r="G213" i="2"/>
  <c r="I213" i="2" s="1"/>
  <c r="G175" i="2"/>
  <c r="H175" i="2" s="1"/>
  <c r="G176" i="2"/>
  <c r="H176" i="2" s="1"/>
  <c r="G134" i="2"/>
  <c r="I134" i="2" s="1"/>
  <c r="G89" i="2"/>
  <c r="I89" i="2" s="1"/>
  <c r="G112" i="2"/>
  <c r="H112" i="2" s="1"/>
  <c r="G144" i="2"/>
  <c r="H144" i="2" s="1"/>
  <c r="G31" i="2"/>
  <c r="I31" i="2" s="1"/>
  <c r="G214" i="2"/>
  <c r="I214" i="2" s="1"/>
  <c r="G75" i="2"/>
  <c r="H75" i="2" s="1"/>
  <c r="G177" i="2"/>
  <c r="H177" i="2" s="1"/>
  <c r="G232" i="2"/>
  <c r="I232" i="2" s="1"/>
  <c r="G113" i="2"/>
  <c r="I113" i="2" s="1"/>
  <c r="G178" i="2"/>
  <c r="H178" i="2" s="1"/>
  <c r="G215" i="2"/>
  <c r="H215" i="2" s="1"/>
  <c r="G59" i="2"/>
  <c r="I59" i="2" s="1"/>
  <c r="G90" i="2"/>
  <c r="I90" i="2" s="1"/>
  <c r="G60" i="2"/>
  <c r="H60" i="2" s="1"/>
  <c r="G233" i="2"/>
  <c r="H233" i="2" s="1"/>
  <c r="G114" i="2"/>
  <c r="I114" i="2" s="1"/>
  <c r="G135" i="2"/>
  <c r="I135" i="2" s="1"/>
  <c r="G179" i="2"/>
  <c r="H179" i="2" s="1"/>
  <c r="G115" i="2"/>
  <c r="H115" i="2" s="1"/>
  <c r="G16" i="2"/>
  <c r="I16" i="2" s="1"/>
  <c r="G32" i="2"/>
  <c r="I32" i="2" s="1"/>
  <c r="G180" i="2"/>
  <c r="H180" i="2" s="1"/>
  <c r="G181" i="2"/>
  <c r="H181" i="2" s="1"/>
  <c r="G182" i="2"/>
  <c r="I182" i="2" s="1"/>
  <c r="G61" i="2"/>
  <c r="I61" i="2" s="1"/>
  <c r="G216" i="2"/>
  <c r="H216" i="2" s="1"/>
  <c r="G62" i="2"/>
  <c r="H62" i="2" s="1"/>
  <c r="G17" i="2"/>
  <c r="I17" i="2" s="1"/>
  <c r="G234" i="2"/>
  <c r="I234" i="2" s="1"/>
  <c r="G63" i="2"/>
  <c r="H63" i="2" s="1"/>
  <c r="G76" i="2"/>
  <c r="H76" i="2" s="1"/>
  <c r="G33" i="2"/>
  <c r="I33" i="2" s="1"/>
  <c r="G183" i="2"/>
  <c r="I183" i="2" s="1"/>
  <c r="G91" i="2"/>
  <c r="H91" i="2" s="1"/>
  <c r="G145" i="2"/>
  <c r="H145" i="2" s="1"/>
  <c r="G184" i="2"/>
  <c r="I184" i="2" s="1"/>
  <c r="G18" i="2"/>
  <c r="I18" i="2" s="1"/>
  <c r="G77" i="2"/>
  <c r="H77" i="2" s="1"/>
  <c r="G217" i="2"/>
  <c r="H217" i="2" s="1"/>
  <c r="G19" i="2"/>
  <c r="I19" i="2" s="1"/>
  <c r="G218" i="2"/>
  <c r="I218" i="2" s="1"/>
  <c r="G116" i="2"/>
  <c r="H116" i="2" s="1"/>
  <c r="G219" i="2"/>
  <c r="H219" i="2" s="1"/>
  <c r="G185" i="2"/>
  <c r="I185" i="2" s="1"/>
  <c r="G235" i="2"/>
  <c r="I235" i="2" s="1"/>
  <c r="G64" i="2"/>
  <c r="H64" i="2" s="1"/>
  <c r="G146" i="2"/>
  <c r="H146" i="2" s="1"/>
  <c r="G117" i="2"/>
  <c r="I117" i="2" s="1"/>
  <c r="G118" i="2"/>
  <c r="I118" i="2" s="1"/>
  <c r="G236" i="2"/>
  <c r="H236" i="2" s="1"/>
  <c r="G147" i="2"/>
  <c r="H147" i="2" s="1"/>
  <c r="G78" i="2"/>
  <c r="I78" i="2" s="1"/>
  <c r="G186" i="2"/>
  <c r="I186" i="2" s="1"/>
  <c r="G119" i="2"/>
  <c r="H119" i="2" s="1"/>
  <c r="G120" i="2"/>
  <c r="H120" i="2" s="1"/>
  <c r="G79" i="2"/>
  <c r="I79" i="2" s="1"/>
  <c r="G92" i="2"/>
  <c r="I92" i="2" s="1"/>
  <c r="G121" i="2"/>
  <c r="H121" i="2" s="1"/>
  <c r="G122" i="2"/>
  <c r="H122" i="2" s="1"/>
  <c r="G65" i="2"/>
  <c r="I65" i="2" s="1"/>
  <c r="G66" i="2"/>
  <c r="I66" i="2" s="1"/>
  <c r="G34" i="2"/>
  <c r="H34" i="2" s="1"/>
  <c r="G123" i="2"/>
  <c r="H123" i="2" s="1"/>
  <c r="G124" i="2"/>
  <c r="I124" i="2" s="1"/>
  <c r="G93" i="2"/>
  <c r="I93" i="2" s="1"/>
  <c r="G148" i="2"/>
  <c r="H148" i="2" s="1"/>
  <c r="G67" i="2"/>
  <c r="H67" i="2" s="1"/>
  <c r="G220" i="2"/>
  <c r="I220" i="2" s="1"/>
  <c r="G187" i="2"/>
  <c r="I187" i="2" s="1"/>
  <c r="G20" i="2"/>
  <c r="H20" i="2" s="1"/>
  <c r="G188" i="2"/>
  <c r="H188" i="2" s="1"/>
  <c r="G94" i="2"/>
  <c r="I94" i="2" s="1"/>
  <c r="G221" i="2"/>
  <c r="I221" i="2" s="1"/>
  <c r="G68" i="2"/>
  <c r="H68" i="2" s="1"/>
  <c r="G136" i="2"/>
  <c r="H136" i="2" s="1"/>
  <c r="G137" i="2"/>
  <c r="I137" i="2" s="1"/>
  <c r="G125" i="2"/>
  <c r="I125" i="2" s="1"/>
  <c r="G126" i="2"/>
  <c r="H126" i="2" s="1"/>
  <c r="G149" i="2"/>
  <c r="I149" i="2" s="1"/>
  <c r="D151" i="10" l="1"/>
  <c r="J151" i="10"/>
  <c r="D146" i="10"/>
  <c r="J146" i="10"/>
  <c r="D135" i="10"/>
  <c r="J135" i="10"/>
  <c r="D119" i="10"/>
  <c r="G119" i="10"/>
  <c r="J119" i="10"/>
  <c r="D112" i="10"/>
  <c r="J112" i="10"/>
  <c r="D98" i="10"/>
  <c r="J98" i="10"/>
  <c r="G98" i="10"/>
  <c r="D89" i="10"/>
  <c r="J89" i="10"/>
  <c r="D80" i="10"/>
  <c r="J80" i="10"/>
  <c r="G80" i="10"/>
  <c r="D71" i="10"/>
  <c r="G71" i="10"/>
  <c r="J71" i="10"/>
  <c r="D66" i="10"/>
  <c r="J66" i="10"/>
  <c r="G66" i="10"/>
  <c r="D55" i="10"/>
  <c r="G55" i="10"/>
  <c r="J55" i="10"/>
  <c r="D50" i="10"/>
  <c r="J50" i="10"/>
  <c r="G50" i="10"/>
  <c r="D39" i="10"/>
  <c r="G39" i="10"/>
  <c r="J39" i="10"/>
  <c r="D23" i="10"/>
  <c r="G23" i="10"/>
  <c r="J23" i="10"/>
  <c r="D9" i="10"/>
  <c r="J9" i="10"/>
  <c r="D150" i="10"/>
  <c r="D149" i="10"/>
  <c r="J149" i="10"/>
  <c r="D140" i="10"/>
  <c r="J140" i="10"/>
  <c r="D133" i="10"/>
  <c r="J133" i="10"/>
  <c r="J126" i="10"/>
  <c r="G126" i="10"/>
  <c r="D124" i="10"/>
  <c r="J124" i="10"/>
  <c r="D117" i="10"/>
  <c r="J117" i="10"/>
  <c r="J110" i="10"/>
  <c r="G110" i="10"/>
  <c r="D108" i="10"/>
  <c r="J108" i="10"/>
  <c r="D101" i="10"/>
  <c r="J101" i="10"/>
  <c r="J94" i="10"/>
  <c r="G94" i="10"/>
  <c r="D92" i="10"/>
  <c r="J92" i="10"/>
  <c r="D85" i="10"/>
  <c r="J85" i="10"/>
  <c r="J78" i="10"/>
  <c r="G78" i="10"/>
  <c r="D76" i="10"/>
  <c r="J76" i="10"/>
  <c r="G76" i="10"/>
  <c r="D69" i="10"/>
  <c r="J69" i="10"/>
  <c r="J62" i="10"/>
  <c r="G62" i="10"/>
  <c r="D60" i="10"/>
  <c r="J60" i="10"/>
  <c r="G60" i="10"/>
  <c r="D53" i="10"/>
  <c r="J53" i="10"/>
  <c r="J46" i="10"/>
  <c r="G46" i="10"/>
  <c r="D44" i="10"/>
  <c r="J44" i="10"/>
  <c r="G44" i="10"/>
  <c r="D37" i="10"/>
  <c r="J37" i="10"/>
  <c r="J30" i="10"/>
  <c r="G30" i="10"/>
  <c r="D28" i="10"/>
  <c r="J28" i="10"/>
  <c r="G28" i="10"/>
  <c r="D21" i="10"/>
  <c r="J21" i="10"/>
  <c r="J14" i="10"/>
  <c r="G14" i="10"/>
  <c r="D12" i="10"/>
  <c r="J12" i="10"/>
  <c r="G12" i="10"/>
  <c r="D5" i="10"/>
  <c r="J5" i="10"/>
  <c r="G151" i="10"/>
  <c r="G147" i="10"/>
  <c r="G139" i="10"/>
  <c r="G135" i="10"/>
  <c r="G124" i="10"/>
  <c r="G108" i="10"/>
  <c r="G92" i="10"/>
  <c r="J91" i="10"/>
  <c r="J27" i="10"/>
  <c r="D144" i="10"/>
  <c r="J144" i="10"/>
  <c r="D137" i="10"/>
  <c r="J137" i="10"/>
  <c r="D130" i="10"/>
  <c r="J130" i="10"/>
  <c r="G130" i="10"/>
  <c r="D128" i="10"/>
  <c r="J128" i="10"/>
  <c r="D121" i="10"/>
  <c r="J121" i="10"/>
  <c r="D114" i="10"/>
  <c r="J114" i="10"/>
  <c r="G114" i="10"/>
  <c r="D105" i="10"/>
  <c r="J105" i="10"/>
  <c r="D103" i="10"/>
  <c r="G103" i="10"/>
  <c r="J103" i="10"/>
  <c r="D96" i="10"/>
  <c r="J96" i="10"/>
  <c r="D73" i="10"/>
  <c r="J73" i="10"/>
  <c r="D32" i="10"/>
  <c r="J32" i="10"/>
  <c r="G32" i="10"/>
  <c r="D25" i="10"/>
  <c r="J25" i="10"/>
  <c r="D18" i="10"/>
  <c r="J18" i="10"/>
  <c r="G18" i="10"/>
  <c r="J43" i="10"/>
  <c r="D152" i="10"/>
  <c r="J152" i="10"/>
  <c r="D145" i="10"/>
  <c r="J145" i="10"/>
  <c r="D143" i="10"/>
  <c r="J143" i="10"/>
  <c r="D139" i="10"/>
  <c r="D138" i="10"/>
  <c r="J138" i="10"/>
  <c r="D136" i="10"/>
  <c r="J136" i="10"/>
  <c r="D129" i="10"/>
  <c r="J129" i="10"/>
  <c r="D127" i="10"/>
  <c r="J127" i="10"/>
  <c r="D123" i="10"/>
  <c r="D122" i="10"/>
  <c r="J122" i="10"/>
  <c r="G122" i="10"/>
  <c r="D120" i="10"/>
  <c r="J120" i="10"/>
  <c r="J115" i="10"/>
  <c r="G115" i="10"/>
  <c r="D113" i="10"/>
  <c r="J113" i="10"/>
  <c r="D111" i="10"/>
  <c r="J111" i="10"/>
  <c r="G111" i="10"/>
  <c r="D107" i="10"/>
  <c r="D106" i="10"/>
  <c r="J106" i="10"/>
  <c r="G106" i="10"/>
  <c r="D104" i="10"/>
  <c r="J104" i="10"/>
  <c r="J99" i="10"/>
  <c r="G99" i="10"/>
  <c r="D97" i="10"/>
  <c r="J97" i="10"/>
  <c r="D95" i="10"/>
  <c r="J95" i="10"/>
  <c r="G95" i="10"/>
  <c r="D91" i="10"/>
  <c r="D90" i="10"/>
  <c r="J90" i="10"/>
  <c r="G90" i="10"/>
  <c r="D88" i="10"/>
  <c r="J88" i="10"/>
  <c r="J83" i="10"/>
  <c r="G83" i="10"/>
  <c r="D81" i="10"/>
  <c r="J81" i="10"/>
  <c r="D79" i="10"/>
  <c r="J79" i="10"/>
  <c r="G79" i="10"/>
  <c r="D75" i="10"/>
  <c r="D74" i="10"/>
  <c r="J74" i="10"/>
  <c r="G74" i="10"/>
  <c r="D72" i="10"/>
  <c r="J72" i="10"/>
  <c r="G72" i="10"/>
  <c r="J67" i="10"/>
  <c r="G67" i="10"/>
  <c r="D65" i="10"/>
  <c r="J65" i="10"/>
  <c r="D63" i="10"/>
  <c r="J63" i="10"/>
  <c r="G63" i="10"/>
  <c r="D59" i="10"/>
  <c r="D58" i="10"/>
  <c r="J58" i="10"/>
  <c r="G58" i="10"/>
  <c r="D56" i="10"/>
  <c r="J56" i="10"/>
  <c r="G56" i="10"/>
  <c r="J51" i="10"/>
  <c r="G51" i="10"/>
  <c r="D49" i="10"/>
  <c r="J49" i="10"/>
  <c r="D47" i="10"/>
  <c r="J47" i="10"/>
  <c r="G47" i="10"/>
  <c r="D43" i="10"/>
  <c r="D42" i="10"/>
  <c r="J42" i="10"/>
  <c r="G42" i="10"/>
  <c r="D40" i="10"/>
  <c r="J40" i="10"/>
  <c r="G40" i="10"/>
  <c r="J35" i="10"/>
  <c r="G35" i="10"/>
  <c r="D33" i="10"/>
  <c r="J33" i="10"/>
  <c r="D31" i="10"/>
  <c r="J31" i="10"/>
  <c r="G31" i="10"/>
  <c r="D27" i="10"/>
  <c r="D26" i="10"/>
  <c r="J26" i="10"/>
  <c r="G26" i="10"/>
  <c r="D24" i="10"/>
  <c r="J24" i="10"/>
  <c r="G24" i="10"/>
  <c r="J19" i="10"/>
  <c r="G19" i="10"/>
  <c r="D17" i="10"/>
  <c r="J17" i="10"/>
  <c r="D15" i="10"/>
  <c r="J15" i="10"/>
  <c r="G15" i="10"/>
  <c r="D11" i="10"/>
  <c r="D10" i="10"/>
  <c r="J10" i="10"/>
  <c r="G10" i="10"/>
  <c r="D8" i="10"/>
  <c r="J8" i="10"/>
  <c r="G8" i="10"/>
  <c r="J3" i="10"/>
  <c r="G3" i="10"/>
  <c r="G150" i="10"/>
  <c r="G146" i="10"/>
  <c r="G142" i="10"/>
  <c r="G138" i="10"/>
  <c r="G133" i="10"/>
  <c r="G128" i="10"/>
  <c r="G121" i="10"/>
  <c r="G113" i="10"/>
  <c r="G105" i="10"/>
  <c r="G97" i="10"/>
  <c r="G89" i="10"/>
  <c r="J75" i="10"/>
  <c r="J11" i="10"/>
  <c r="D87" i="10"/>
  <c r="G87" i="10"/>
  <c r="J87" i="10"/>
  <c r="D82" i="10"/>
  <c r="J82" i="10"/>
  <c r="G82" i="10"/>
  <c r="D64" i="10"/>
  <c r="J64" i="10"/>
  <c r="G64" i="10"/>
  <c r="D57" i="10"/>
  <c r="J57" i="10"/>
  <c r="D48" i="10"/>
  <c r="J48" i="10"/>
  <c r="G48" i="10"/>
  <c r="D41" i="10"/>
  <c r="J41" i="10"/>
  <c r="D34" i="10"/>
  <c r="J34" i="10"/>
  <c r="G34" i="10"/>
  <c r="D16" i="10"/>
  <c r="J16" i="10"/>
  <c r="G16" i="10"/>
  <c r="D7" i="10"/>
  <c r="G7" i="10"/>
  <c r="J7" i="10"/>
  <c r="J107" i="10"/>
  <c r="D148" i="10"/>
  <c r="J148" i="10"/>
  <c r="D141" i="10"/>
  <c r="J141" i="10"/>
  <c r="J134" i="10"/>
  <c r="G134" i="10"/>
  <c r="D132" i="10"/>
  <c r="J132" i="10"/>
  <c r="D125" i="10"/>
  <c r="J125" i="10"/>
  <c r="J118" i="10"/>
  <c r="G118" i="10"/>
  <c r="D116" i="10"/>
  <c r="J116" i="10"/>
  <c r="D109" i="10"/>
  <c r="J109" i="10"/>
  <c r="J102" i="10"/>
  <c r="G102" i="10"/>
  <c r="D100" i="10"/>
  <c r="J100" i="10"/>
  <c r="D93" i="10"/>
  <c r="J93" i="10"/>
  <c r="J86" i="10"/>
  <c r="G86" i="10"/>
  <c r="D84" i="10"/>
  <c r="J84" i="10"/>
  <c r="G84" i="10"/>
  <c r="D77" i="10"/>
  <c r="J77" i="10"/>
  <c r="J70" i="10"/>
  <c r="G70" i="10"/>
  <c r="D68" i="10"/>
  <c r="J68" i="10"/>
  <c r="G68" i="10"/>
  <c r="D61" i="10"/>
  <c r="J61" i="10"/>
  <c r="J54" i="10"/>
  <c r="G54" i="10"/>
  <c r="D52" i="10"/>
  <c r="J52" i="10"/>
  <c r="G52" i="10"/>
  <c r="D45" i="10"/>
  <c r="J45" i="10"/>
  <c r="J38" i="10"/>
  <c r="G38" i="10"/>
  <c r="D36" i="10"/>
  <c r="J36" i="10"/>
  <c r="G36" i="10"/>
  <c r="D30" i="10"/>
  <c r="D29" i="10"/>
  <c r="J29" i="10"/>
  <c r="J22" i="10"/>
  <c r="G22" i="10"/>
  <c r="D20" i="10"/>
  <c r="J20" i="10"/>
  <c r="G20" i="10"/>
  <c r="D14" i="10"/>
  <c r="D13" i="10"/>
  <c r="J13" i="10"/>
  <c r="J6" i="10"/>
  <c r="G6" i="10"/>
  <c r="D4" i="10"/>
  <c r="J4" i="10"/>
  <c r="G4" i="10"/>
  <c r="G2" i="10"/>
  <c r="I2" i="10" s="1"/>
  <c r="G149" i="10"/>
  <c r="G145" i="10"/>
  <c r="G141" i="10"/>
  <c r="G137" i="10"/>
  <c r="G132" i="10"/>
  <c r="G127" i="10"/>
  <c r="G120" i="10"/>
  <c r="G112" i="10"/>
  <c r="G104" i="10"/>
  <c r="G96" i="10"/>
  <c r="G88" i="10"/>
  <c r="G73" i="10"/>
  <c r="G57" i="10"/>
  <c r="G41" i="10"/>
  <c r="G25" i="10"/>
  <c r="G9" i="10"/>
  <c r="J123" i="10"/>
  <c r="J59" i="10"/>
  <c r="K23" i="6"/>
  <c r="K19" i="6"/>
  <c r="K15" i="6"/>
  <c r="K11" i="6"/>
  <c r="K7" i="6"/>
  <c r="K24" i="6"/>
  <c r="K20" i="6"/>
  <c r="K16" i="6"/>
  <c r="K12" i="6"/>
  <c r="K8" i="6"/>
  <c r="H63" i="3"/>
  <c r="J63" i="3" s="1"/>
  <c r="H79" i="3"/>
  <c r="J79" i="3" s="1"/>
  <c r="H95" i="3"/>
  <c r="J95" i="3" s="1"/>
  <c r="I129" i="3"/>
  <c r="J129" i="3" s="1"/>
  <c r="I131" i="3"/>
  <c r="J131" i="3" s="1"/>
  <c r="I136" i="3"/>
  <c r="J136" i="3" s="1"/>
  <c r="I149" i="3"/>
  <c r="J149" i="3" s="1"/>
  <c r="I159" i="3"/>
  <c r="J159" i="3" s="1"/>
  <c r="I191" i="3"/>
  <c r="J191" i="3" s="1"/>
  <c r="H50" i="3"/>
  <c r="J50" i="3" s="1"/>
  <c r="H58" i="3"/>
  <c r="H73" i="3"/>
  <c r="J73" i="3" s="1"/>
  <c r="H89" i="3"/>
  <c r="J89" i="3" s="1"/>
  <c r="I108" i="3"/>
  <c r="J108" i="3" s="1"/>
  <c r="I111" i="3"/>
  <c r="I124" i="3"/>
  <c r="J124" i="3" s="1"/>
  <c r="I127" i="3"/>
  <c r="I134" i="3"/>
  <c r="J134" i="3" s="1"/>
  <c r="I145" i="3"/>
  <c r="J145" i="3" s="1"/>
  <c r="I147" i="3"/>
  <c r="I163" i="3"/>
  <c r="J163" i="3" s="1"/>
  <c r="I195" i="3"/>
  <c r="J195" i="3" s="1"/>
  <c r="H71" i="3"/>
  <c r="J71" i="3" s="1"/>
  <c r="H87" i="3"/>
  <c r="J87" i="3" s="1"/>
  <c r="H49" i="3"/>
  <c r="J49" i="3" s="1"/>
  <c r="H53" i="3"/>
  <c r="J53" i="3" s="1"/>
  <c r="H57" i="3"/>
  <c r="J57" i="3" s="1"/>
  <c r="H61" i="3"/>
  <c r="J61" i="3" s="1"/>
  <c r="H69" i="3"/>
  <c r="J69" i="3" s="1"/>
  <c r="H77" i="3"/>
  <c r="J77" i="3" s="1"/>
  <c r="H85" i="3"/>
  <c r="J85" i="3" s="1"/>
  <c r="H93" i="3"/>
  <c r="J93" i="3" s="1"/>
  <c r="I126" i="3"/>
  <c r="J126" i="3" s="1"/>
  <c r="I128" i="3"/>
  <c r="J128" i="3" s="1"/>
  <c r="I135" i="3"/>
  <c r="J135" i="3" s="1"/>
  <c r="I137" i="3"/>
  <c r="J137" i="3" s="1"/>
  <c r="I142" i="3"/>
  <c r="J142" i="3" s="1"/>
  <c r="I144" i="3"/>
  <c r="J144" i="3" s="1"/>
  <c r="I151" i="3"/>
  <c r="I167" i="3"/>
  <c r="J167" i="3" s="1"/>
  <c r="I183" i="3"/>
  <c r="J183" i="3" s="1"/>
  <c r="I199" i="3"/>
  <c r="J199" i="3" s="1"/>
  <c r="J151" i="3"/>
  <c r="H67" i="3"/>
  <c r="J67" i="3" s="1"/>
  <c r="H75" i="3"/>
  <c r="J75" i="3" s="1"/>
  <c r="H83" i="3"/>
  <c r="J83" i="3" s="1"/>
  <c r="H91" i="3"/>
  <c r="J91" i="3" s="1"/>
  <c r="I99" i="3"/>
  <c r="J99" i="3" s="1"/>
  <c r="I104" i="3"/>
  <c r="J104" i="3" s="1"/>
  <c r="I107" i="3"/>
  <c r="J107" i="3" s="1"/>
  <c r="I112" i="3"/>
  <c r="J112" i="3" s="1"/>
  <c r="I115" i="3"/>
  <c r="I120" i="3"/>
  <c r="J120" i="3" s="1"/>
  <c r="I123" i="3"/>
  <c r="J123" i="3" s="1"/>
  <c r="I125" i="3"/>
  <c r="J125" i="3" s="1"/>
  <c r="J127" i="3"/>
  <c r="I130" i="3"/>
  <c r="J130" i="3" s="1"/>
  <c r="I132" i="3"/>
  <c r="J132" i="3" s="1"/>
  <c r="I139" i="3"/>
  <c r="J139" i="3" s="1"/>
  <c r="I141" i="3"/>
  <c r="J141" i="3" s="1"/>
  <c r="J143" i="3"/>
  <c r="I146" i="3"/>
  <c r="J146" i="3" s="1"/>
  <c r="I148" i="3"/>
  <c r="J148" i="3" s="1"/>
  <c r="J150" i="3"/>
  <c r="I155" i="3"/>
  <c r="J155" i="3" s="1"/>
  <c r="I171" i="3"/>
  <c r="J171" i="3" s="1"/>
  <c r="I187" i="3"/>
  <c r="J187" i="3" s="1"/>
  <c r="I203" i="3"/>
  <c r="J203" i="3" s="1"/>
  <c r="J138" i="3"/>
  <c r="J64" i="2"/>
  <c r="J9" i="2"/>
  <c r="I126" i="2"/>
  <c r="I20" i="2"/>
  <c r="I34" i="2"/>
  <c r="J34" i="2" s="1"/>
  <c r="I119" i="2"/>
  <c r="J119" i="2" s="1"/>
  <c r="I64" i="2"/>
  <c r="I77" i="2"/>
  <c r="I63" i="2"/>
  <c r="I180" i="2"/>
  <c r="J180" i="2" s="1"/>
  <c r="I60" i="2"/>
  <c r="I75" i="2"/>
  <c r="I175" i="2"/>
  <c r="I30" i="2"/>
  <c r="J30" i="2" s="1"/>
  <c r="I14" i="2"/>
  <c r="I55" i="2"/>
  <c r="I11" i="2"/>
  <c r="J11" i="2" s="1"/>
  <c r="I51" i="2"/>
  <c r="J51" i="2" s="1"/>
  <c r="I9" i="2"/>
  <c r="H66" i="2"/>
  <c r="J66" i="2" s="1"/>
  <c r="H234" i="2"/>
  <c r="J234" i="2" s="1"/>
  <c r="H213" i="2"/>
  <c r="J213" i="2" s="1"/>
  <c r="H171" i="2"/>
  <c r="J171" i="2" s="1"/>
  <c r="H47" i="2"/>
  <c r="J47" i="2" s="1"/>
  <c r="H99" i="2"/>
  <c r="J99" i="2" s="1"/>
  <c r="H23" i="2"/>
  <c r="J23" i="2" s="1"/>
  <c r="I136" i="2"/>
  <c r="I67" i="2"/>
  <c r="I122" i="2"/>
  <c r="I147" i="2"/>
  <c r="I219" i="2"/>
  <c r="I145" i="2"/>
  <c r="I62" i="2"/>
  <c r="I115" i="2"/>
  <c r="I215" i="2"/>
  <c r="I144" i="2"/>
  <c r="I57" i="2"/>
  <c r="I56" i="2"/>
  <c r="I108" i="2"/>
  <c r="I54" i="2"/>
  <c r="I106" i="2"/>
  <c r="I104" i="2"/>
  <c r="J126" i="2"/>
  <c r="J77" i="2"/>
  <c r="J60" i="2"/>
  <c r="J111" i="2"/>
  <c r="J14" i="2"/>
  <c r="H149" i="2"/>
  <c r="H118" i="2"/>
  <c r="J118" i="2" s="1"/>
  <c r="H135" i="2"/>
  <c r="J135" i="2" s="1"/>
  <c r="H88" i="2"/>
  <c r="J88" i="2" s="1"/>
  <c r="H10" i="2"/>
  <c r="J10" i="2" s="1"/>
  <c r="H72" i="2"/>
  <c r="J72" i="2" s="1"/>
  <c r="H25" i="2"/>
  <c r="J25" i="2" s="1"/>
  <c r="H140" i="2"/>
  <c r="J140" i="2" s="1"/>
  <c r="I68" i="2"/>
  <c r="J68" i="2" s="1"/>
  <c r="I148" i="2"/>
  <c r="J148" i="2" s="1"/>
  <c r="I121" i="2"/>
  <c r="I236" i="2"/>
  <c r="J236" i="2" s="1"/>
  <c r="I116" i="2"/>
  <c r="J116" i="2" s="1"/>
  <c r="I91" i="2"/>
  <c r="J91" i="2" s="1"/>
  <c r="I216" i="2"/>
  <c r="J216" i="2" s="1"/>
  <c r="I179" i="2"/>
  <c r="I178" i="2"/>
  <c r="J178" i="2" s="1"/>
  <c r="I112" i="2"/>
  <c r="J112" i="2" s="1"/>
  <c r="I111" i="2"/>
  <c r="I15" i="2"/>
  <c r="I107" i="2"/>
  <c r="J107" i="2" s="1"/>
  <c r="I12" i="2"/>
  <c r="J12" i="2" s="1"/>
  <c r="I209" i="2"/>
  <c r="I132" i="2"/>
  <c r="J132" i="2" s="1"/>
  <c r="J20" i="2"/>
  <c r="J121" i="2"/>
  <c r="J63" i="2"/>
  <c r="J179" i="2"/>
  <c r="J75" i="2"/>
  <c r="J175" i="2"/>
  <c r="J15" i="2"/>
  <c r="J55" i="2"/>
  <c r="J209" i="2"/>
  <c r="J136" i="2"/>
  <c r="J67" i="2"/>
  <c r="J122" i="2"/>
  <c r="J147" i="2"/>
  <c r="J219" i="2"/>
  <c r="J145" i="2"/>
  <c r="J62" i="2"/>
  <c r="J115" i="2"/>
  <c r="J215" i="2"/>
  <c r="J144" i="2"/>
  <c r="J57" i="2"/>
  <c r="J56" i="2"/>
  <c r="J108" i="2"/>
  <c r="J54" i="2"/>
  <c r="J106" i="2"/>
  <c r="J104" i="2"/>
  <c r="H125" i="2"/>
  <c r="J125" i="2" s="1"/>
  <c r="H235" i="2"/>
  <c r="J235" i="2" s="1"/>
  <c r="H90" i="2"/>
  <c r="J90" i="2" s="1"/>
  <c r="H27" i="2"/>
  <c r="J27" i="2" s="1"/>
  <c r="H229" i="2"/>
  <c r="J229" i="2" s="1"/>
  <c r="H46" i="2"/>
  <c r="J46" i="2" s="1"/>
  <c r="H128" i="2"/>
  <c r="J128" i="2" s="1"/>
  <c r="H22" i="2"/>
  <c r="J22" i="2" s="1"/>
  <c r="I188" i="2"/>
  <c r="J188" i="2" s="1"/>
  <c r="I123" i="2"/>
  <c r="J123" i="2" s="1"/>
  <c r="I120" i="2"/>
  <c r="J120" i="2" s="1"/>
  <c r="I146" i="2"/>
  <c r="J146" i="2" s="1"/>
  <c r="I217" i="2"/>
  <c r="J217" i="2" s="1"/>
  <c r="I76" i="2"/>
  <c r="J76" i="2" s="1"/>
  <c r="I181" i="2"/>
  <c r="J181" i="2" s="1"/>
  <c r="I233" i="2"/>
  <c r="J233" i="2" s="1"/>
  <c r="I177" i="2"/>
  <c r="J177" i="2" s="1"/>
  <c r="I176" i="2"/>
  <c r="J176" i="2" s="1"/>
  <c r="I109" i="2"/>
  <c r="J109" i="2" s="1"/>
  <c r="I28" i="2"/>
  <c r="J28" i="2" s="1"/>
  <c r="I133" i="2"/>
  <c r="J133" i="2" s="1"/>
  <c r="I52" i="2"/>
  <c r="J52" i="2" s="1"/>
  <c r="I105" i="2"/>
  <c r="J105" i="2" s="1"/>
  <c r="I230" i="2"/>
  <c r="J230" i="2" s="1"/>
  <c r="I213" i="3"/>
  <c r="H213" i="3"/>
  <c r="I221" i="3"/>
  <c r="H221" i="3"/>
  <c r="J221" i="3" s="1"/>
  <c r="I225" i="3"/>
  <c r="H225" i="3"/>
  <c r="H48" i="3"/>
  <c r="J48" i="3" s="1"/>
  <c r="H52" i="3"/>
  <c r="J52" i="3" s="1"/>
  <c r="H56" i="3"/>
  <c r="J56" i="3" s="1"/>
  <c r="H60" i="3"/>
  <c r="J60" i="3" s="1"/>
  <c r="H153" i="3"/>
  <c r="I153" i="3"/>
  <c r="H161" i="3"/>
  <c r="I161" i="3"/>
  <c r="H169" i="3"/>
  <c r="I169" i="3"/>
  <c r="H177" i="3"/>
  <c r="I177" i="3"/>
  <c r="H185" i="3"/>
  <c r="I185" i="3"/>
  <c r="H193" i="3"/>
  <c r="I193" i="3"/>
  <c r="H201" i="3"/>
  <c r="I201" i="3"/>
  <c r="I214" i="3"/>
  <c r="H214" i="3"/>
  <c r="I218" i="3"/>
  <c r="H218" i="3"/>
  <c r="J218" i="3" s="1"/>
  <c r="I222" i="3"/>
  <c r="H222" i="3"/>
  <c r="I226" i="3"/>
  <c r="H226" i="3"/>
  <c r="J226" i="3" s="1"/>
  <c r="I230" i="3"/>
  <c r="H230" i="3"/>
  <c r="I234" i="3"/>
  <c r="H234" i="3"/>
  <c r="J234" i="3" s="1"/>
  <c r="I233" i="3"/>
  <c r="H233" i="3"/>
  <c r="H2" i="3"/>
  <c r="J2" i="3" s="1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51" i="3"/>
  <c r="J51" i="3" s="1"/>
  <c r="H55" i="3"/>
  <c r="J55" i="3" s="1"/>
  <c r="H59" i="3"/>
  <c r="J59" i="3" s="1"/>
  <c r="H62" i="3"/>
  <c r="J62" i="3" s="1"/>
  <c r="H64" i="3"/>
  <c r="J64" i="3" s="1"/>
  <c r="H66" i="3"/>
  <c r="J66" i="3" s="1"/>
  <c r="H68" i="3"/>
  <c r="J68" i="3" s="1"/>
  <c r="H70" i="3"/>
  <c r="J70" i="3" s="1"/>
  <c r="H72" i="3"/>
  <c r="J72" i="3" s="1"/>
  <c r="H74" i="3"/>
  <c r="J74" i="3" s="1"/>
  <c r="H76" i="3"/>
  <c r="J76" i="3" s="1"/>
  <c r="H78" i="3"/>
  <c r="J78" i="3" s="1"/>
  <c r="H80" i="3"/>
  <c r="J80" i="3" s="1"/>
  <c r="H82" i="3"/>
  <c r="J82" i="3" s="1"/>
  <c r="H84" i="3"/>
  <c r="J84" i="3" s="1"/>
  <c r="H86" i="3"/>
  <c r="J86" i="3" s="1"/>
  <c r="H88" i="3"/>
  <c r="J88" i="3" s="1"/>
  <c r="H90" i="3"/>
  <c r="J90" i="3" s="1"/>
  <c r="H92" i="3"/>
  <c r="J92" i="3" s="1"/>
  <c r="H94" i="3"/>
  <c r="J94" i="3" s="1"/>
  <c r="H96" i="3"/>
  <c r="J96" i="3" s="1"/>
  <c r="H98" i="3"/>
  <c r="J98" i="3" s="1"/>
  <c r="H102" i="3"/>
  <c r="I102" i="3"/>
  <c r="H106" i="3"/>
  <c r="I106" i="3"/>
  <c r="H110" i="3"/>
  <c r="I110" i="3"/>
  <c r="H114" i="3"/>
  <c r="I114" i="3"/>
  <c r="H118" i="3"/>
  <c r="I118" i="3"/>
  <c r="H122" i="3"/>
  <c r="I122" i="3"/>
  <c r="I208" i="3"/>
  <c r="H208" i="3"/>
  <c r="J208" i="3" s="1"/>
  <c r="I210" i="3"/>
  <c r="H210" i="3"/>
  <c r="I217" i="3"/>
  <c r="H217" i="3"/>
  <c r="J217" i="3" s="1"/>
  <c r="I229" i="3"/>
  <c r="H229" i="3"/>
  <c r="J54" i="3"/>
  <c r="J58" i="3"/>
  <c r="J103" i="3"/>
  <c r="J111" i="3"/>
  <c r="J115" i="3"/>
  <c r="J119" i="3"/>
  <c r="J147" i="3"/>
  <c r="H157" i="3"/>
  <c r="I157" i="3"/>
  <c r="H165" i="3"/>
  <c r="I165" i="3"/>
  <c r="H173" i="3"/>
  <c r="I173" i="3"/>
  <c r="H181" i="3"/>
  <c r="I181" i="3"/>
  <c r="H189" i="3"/>
  <c r="I189" i="3"/>
  <c r="H197" i="3"/>
  <c r="I197" i="3"/>
  <c r="H205" i="3"/>
  <c r="I205" i="3"/>
  <c r="J154" i="3"/>
  <c r="J186" i="3"/>
  <c r="I206" i="3"/>
  <c r="H206" i="3"/>
  <c r="J206" i="3" s="1"/>
  <c r="I101" i="3"/>
  <c r="J101" i="3" s="1"/>
  <c r="I105" i="3"/>
  <c r="J105" i="3" s="1"/>
  <c r="I109" i="3"/>
  <c r="J109" i="3" s="1"/>
  <c r="I113" i="3"/>
  <c r="J113" i="3" s="1"/>
  <c r="I117" i="3"/>
  <c r="J117" i="3" s="1"/>
  <c r="I121" i="3"/>
  <c r="J121" i="3" s="1"/>
  <c r="I154" i="3"/>
  <c r="I158" i="3"/>
  <c r="J158" i="3" s="1"/>
  <c r="I162" i="3"/>
  <c r="J162" i="3" s="1"/>
  <c r="I166" i="3"/>
  <c r="J166" i="3" s="1"/>
  <c r="I170" i="3"/>
  <c r="J170" i="3" s="1"/>
  <c r="I174" i="3"/>
  <c r="J174" i="3" s="1"/>
  <c r="I178" i="3"/>
  <c r="J178" i="3" s="1"/>
  <c r="I182" i="3"/>
  <c r="J182" i="3" s="1"/>
  <c r="I186" i="3"/>
  <c r="I190" i="3"/>
  <c r="J190" i="3" s="1"/>
  <c r="I194" i="3"/>
  <c r="J194" i="3" s="1"/>
  <c r="I198" i="3"/>
  <c r="J198" i="3" s="1"/>
  <c r="I202" i="3"/>
  <c r="J202" i="3" s="1"/>
  <c r="I207" i="3"/>
  <c r="H207" i="3"/>
  <c r="I209" i="3"/>
  <c r="H209" i="3"/>
  <c r="I211" i="3"/>
  <c r="H211" i="3"/>
  <c r="I215" i="3"/>
  <c r="H215" i="3"/>
  <c r="I219" i="3"/>
  <c r="H219" i="3"/>
  <c r="I223" i="3"/>
  <c r="H223" i="3"/>
  <c r="I227" i="3"/>
  <c r="H227" i="3"/>
  <c r="I231" i="3"/>
  <c r="H231" i="3"/>
  <c r="I235" i="3"/>
  <c r="H235" i="3"/>
  <c r="I152" i="3"/>
  <c r="J152" i="3" s="1"/>
  <c r="I156" i="3"/>
  <c r="J156" i="3" s="1"/>
  <c r="I160" i="3"/>
  <c r="J160" i="3" s="1"/>
  <c r="I164" i="3"/>
  <c r="J164" i="3" s="1"/>
  <c r="I168" i="3"/>
  <c r="J168" i="3" s="1"/>
  <c r="I172" i="3"/>
  <c r="J172" i="3" s="1"/>
  <c r="I176" i="3"/>
  <c r="J176" i="3" s="1"/>
  <c r="I180" i="3"/>
  <c r="J180" i="3" s="1"/>
  <c r="I184" i="3"/>
  <c r="J184" i="3" s="1"/>
  <c r="I188" i="3"/>
  <c r="J188" i="3" s="1"/>
  <c r="I192" i="3"/>
  <c r="J192" i="3" s="1"/>
  <c r="I196" i="3"/>
  <c r="J196" i="3" s="1"/>
  <c r="I200" i="3"/>
  <c r="J200" i="3" s="1"/>
  <c r="I204" i="3"/>
  <c r="J204" i="3" s="1"/>
  <c r="I212" i="3"/>
  <c r="H212" i="3"/>
  <c r="I216" i="3"/>
  <c r="H216" i="3"/>
  <c r="I220" i="3"/>
  <c r="H220" i="3"/>
  <c r="I224" i="3"/>
  <c r="H224" i="3"/>
  <c r="I228" i="3"/>
  <c r="H228" i="3"/>
  <c r="I232" i="3"/>
  <c r="H232" i="3"/>
  <c r="I236" i="3"/>
  <c r="H236" i="3"/>
  <c r="H221" i="2"/>
  <c r="J221" i="2" s="1"/>
  <c r="H92" i="2"/>
  <c r="J92" i="2" s="1"/>
  <c r="H218" i="2"/>
  <c r="J218" i="2" s="1"/>
  <c r="H61" i="2"/>
  <c r="J61" i="2" s="1"/>
  <c r="H113" i="2"/>
  <c r="J113" i="2" s="1"/>
  <c r="H74" i="2"/>
  <c r="J74" i="2" s="1"/>
  <c r="H211" i="2"/>
  <c r="J211" i="2" s="1"/>
  <c r="H170" i="2"/>
  <c r="J170" i="2" s="1"/>
  <c r="H73" i="2"/>
  <c r="J73" i="2" s="1"/>
  <c r="H203" i="2"/>
  <c r="J203" i="2" s="1"/>
  <c r="H142" i="2"/>
  <c r="J142" i="2" s="1"/>
  <c r="H43" i="2"/>
  <c r="J43" i="2" s="1"/>
  <c r="I222" i="2"/>
  <c r="H222" i="2"/>
  <c r="J222" i="2" s="1"/>
  <c r="I152" i="2"/>
  <c r="H152" i="2"/>
  <c r="J152" i="2" s="1"/>
  <c r="I151" i="2"/>
  <c r="H151" i="2"/>
  <c r="J151" i="2" s="1"/>
  <c r="I138" i="2"/>
  <c r="H138" i="2"/>
  <c r="J138" i="2" s="1"/>
  <c r="I69" i="2"/>
  <c r="H69" i="2"/>
  <c r="J69" i="2" s="1"/>
  <c r="H187" i="2"/>
  <c r="J187" i="2" s="1"/>
  <c r="H186" i="2"/>
  <c r="J186" i="2" s="1"/>
  <c r="H18" i="2"/>
  <c r="J18" i="2" s="1"/>
  <c r="H32" i="2"/>
  <c r="J32" i="2" s="1"/>
  <c r="H214" i="2"/>
  <c r="J214" i="2" s="1"/>
  <c r="H231" i="2"/>
  <c r="J231" i="2" s="1"/>
  <c r="H143" i="2"/>
  <c r="J143" i="2" s="1"/>
  <c r="H168" i="2"/>
  <c r="J168" i="2" s="1"/>
  <c r="H205" i="2"/>
  <c r="J205" i="2" s="1"/>
  <c r="H201" i="2"/>
  <c r="J201" i="2" s="1"/>
  <c r="H160" i="2"/>
  <c r="J160" i="2" s="1"/>
  <c r="H129" i="2"/>
  <c r="J129" i="2" s="1"/>
  <c r="H5" i="2"/>
  <c r="J5" i="2" s="1"/>
  <c r="J149" i="2"/>
  <c r="H94" i="2"/>
  <c r="J94" i="2" s="1"/>
  <c r="H124" i="2"/>
  <c r="J124" i="2" s="1"/>
  <c r="H79" i="2"/>
  <c r="J79" i="2" s="1"/>
  <c r="H117" i="2"/>
  <c r="J117" i="2" s="1"/>
  <c r="H19" i="2"/>
  <c r="J19" i="2" s="1"/>
  <c r="H33" i="2"/>
  <c r="J33" i="2" s="1"/>
  <c r="H182" i="2"/>
  <c r="J182" i="2" s="1"/>
  <c r="H114" i="2"/>
  <c r="J114" i="2" s="1"/>
  <c r="H232" i="2"/>
  <c r="J232" i="2" s="1"/>
  <c r="H134" i="2"/>
  <c r="J134" i="2" s="1"/>
  <c r="H110" i="2"/>
  <c r="J110" i="2" s="1"/>
  <c r="H212" i="2"/>
  <c r="J212" i="2" s="1"/>
  <c r="H13" i="2"/>
  <c r="J13" i="2" s="1"/>
  <c r="H53" i="2"/>
  <c r="J53" i="2" s="1"/>
  <c r="H169" i="2"/>
  <c r="J169" i="2" s="1"/>
  <c r="H50" i="2"/>
  <c r="J50" i="2" s="1"/>
  <c r="H2" i="2"/>
  <c r="J2" i="2" s="1"/>
  <c r="H164" i="2"/>
  <c r="J164" i="2" s="1"/>
  <c r="H202" i="2"/>
  <c r="J202" i="2" s="1"/>
  <c r="H200" i="2"/>
  <c r="J200" i="2" s="1"/>
  <c r="H199" i="2"/>
  <c r="J199" i="2" s="1"/>
  <c r="H44" i="2"/>
  <c r="J44" i="2" s="1"/>
  <c r="H157" i="2"/>
  <c r="J157" i="2" s="1"/>
  <c r="H195" i="2"/>
  <c r="J195" i="2" s="1"/>
  <c r="H38" i="2"/>
  <c r="J38" i="2" s="1"/>
  <c r="H24" i="2"/>
  <c r="J24" i="2" s="1"/>
  <c r="H194" i="2"/>
  <c r="J194" i="2" s="1"/>
  <c r="H192" i="2"/>
  <c r="J192" i="2" s="1"/>
  <c r="H35" i="2"/>
  <c r="J35" i="2" s="1"/>
  <c r="H189" i="2"/>
  <c r="J189" i="2" s="1"/>
  <c r="H207" i="2"/>
  <c r="J207" i="2" s="1"/>
  <c r="H166" i="2"/>
  <c r="J166" i="2" s="1"/>
  <c r="H165" i="2"/>
  <c r="J165" i="2" s="1"/>
  <c r="H102" i="2"/>
  <c r="J102" i="2" s="1"/>
  <c r="H204" i="2"/>
  <c r="J204" i="2" s="1"/>
  <c r="H227" i="2"/>
  <c r="J227" i="2" s="1"/>
  <c r="H130" i="2"/>
  <c r="J130" i="2" s="1"/>
  <c r="H161" i="2"/>
  <c r="J161" i="2" s="1"/>
  <c r="H85" i="2"/>
  <c r="J85" i="2" s="1"/>
  <c r="H83" i="2"/>
  <c r="J83" i="2" s="1"/>
  <c r="H45" i="2"/>
  <c r="J45" i="2" s="1"/>
  <c r="H226" i="2"/>
  <c r="J226" i="2" s="1"/>
  <c r="H198" i="2"/>
  <c r="J198" i="2" s="1"/>
  <c r="H196" i="2"/>
  <c r="J196" i="2" s="1"/>
  <c r="H41" i="2"/>
  <c r="J41" i="2" s="1"/>
  <c r="H39" i="2"/>
  <c r="J39" i="2" s="1"/>
  <c r="H6" i="2"/>
  <c r="J6" i="2" s="1"/>
  <c r="H155" i="2"/>
  <c r="J155" i="2" s="1"/>
  <c r="H154" i="2"/>
  <c r="J154" i="2" s="1"/>
  <c r="H4" i="2"/>
  <c r="J4" i="2" s="1"/>
  <c r="H96" i="2"/>
  <c r="J96" i="2" s="1"/>
  <c r="H95" i="2"/>
  <c r="J95" i="2" s="1"/>
  <c r="H37" i="2"/>
  <c r="J37" i="2" s="1"/>
  <c r="H191" i="2"/>
  <c r="J191" i="2" s="1"/>
  <c r="H190" i="2"/>
  <c r="J190" i="2" s="1"/>
  <c r="H80" i="2"/>
  <c r="J80" i="2" s="1"/>
  <c r="H137" i="2"/>
  <c r="J137" i="2" s="1"/>
  <c r="H220" i="2"/>
  <c r="J220" i="2" s="1"/>
  <c r="H65" i="2"/>
  <c r="J65" i="2" s="1"/>
  <c r="H78" i="2"/>
  <c r="J78" i="2" s="1"/>
  <c r="H185" i="2"/>
  <c r="J185" i="2" s="1"/>
  <c r="H184" i="2"/>
  <c r="J184" i="2" s="1"/>
  <c r="H17" i="2"/>
  <c r="J17" i="2" s="1"/>
  <c r="H16" i="2"/>
  <c r="J16" i="2" s="1"/>
  <c r="H59" i="2"/>
  <c r="J59" i="2" s="1"/>
  <c r="H31" i="2"/>
  <c r="J31" i="2" s="1"/>
  <c r="H58" i="2"/>
  <c r="J58" i="2" s="1"/>
  <c r="H29" i="2"/>
  <c r="J29" i="2" s="1"/>
  <c r="H174" i="2"/>
  <c r="J174" i="2" s="1"/>
  <c r="H173" i="2"/>
  <c r="J173" i="2" s="1"/>
  <c r="H210" i="2"/>
  <c r="J210" i="2" s="1"/>
  <c r="H208" i="2"/>
  <c r="J208" i="2" s="1"/>
  <c r="H103" i="2"/>
  <c r="J103" i="2" s="1"/>
  <c r="H49" i="2"/>
  <c r="J49" i="2" s="1"/>
  <c r="H228" i="2"/>
  <c r="J228" i="2" s="1"/>
  <c r="H101" i="2"/>
  <c r="J101" i="2" s="1"/>
  <c r="H8" i="2"/>
  <c r="J8" i="2" s="1"/>
  <c r="H82" i="2"/>
  <c r="J82" i="2" s="1"/>
  <c r="H225" i="2"/>
  <c r="J225" i="2" s="1"/>
  <c r="H70" i="2"/>
  <c r="J70" i="2" s="1"/>
  <c r="H223" i="2"/>
  <c r="J223" i="2" s="1"/>
  <c r="H98" i="2"/>
  <c r="J98" i="2" s="1"/>
  <c r="H139" i="2"/>
  <c r="J139" i="2" s="1"/>
  <c r="H150" i="2"/>
  <c r="J150" i="2" s="1"/>
  <c r="H167" i="2"/>
  <c r="J167" i="2" s="1"/>
  <c r="H206" i="2"/>
  <c r="J206" i="2" s="1"/>
  <c r="H87" i="2"/>
  <c r="J87" i="2" s="1"/>
  <c r="H48" i="2"/>
  <c r="J48" i="2" s="1"/>
  <c r="H163" i="2"/>
  <c r="J163" i="2" s="1"/>
  <c r="H86" i="2"/>
  <c r="J86" i="2" s="1"/>
  <c r="H162" i="2"/>
  <c r="J162" i="2" s="1"/>
  <c r="H26" i="2"/>
  <c r="J26" i="2" s="1"/>
  <c r="H84" i="2"/>
  <c r="J84" i="2" s="1"/>
  <c r="H71" i="2"/>
  <c r="J71" i="2" s="1"/>
  <c r="H100" i="2"/>
  <c r="J100" i="2" s="1"/>
  <c r="H158" i="2"/>
  <c r="J158" i="2" s="1"/>
  <c r="H197" i="2"/>
  <c r="J197" i="2" s="1"/>
  <c r="H42" i="2"/>
  <c r="J42" i="2" s="1"/>
  <c r="H40" i="2"/>
  <c r="J40" i="2" s="1"/>
  <c r="H7" i="2"/>
  <c r="J7" i="2" s="1"/>
  <c r="H224" i="2"/>
  <c r="J224" i="2" s="1"/>
  <c r="H141" i="2"/>
  <c r="J141" i="2" s="1"/>
  <c r="H153" i="2"/>
  <c r="J153" i="2" s="1"/>
  <c r="H97" i="2"/>
  <c r="J97" i="2" s="1"/>
  <c r="H193" i="2"/>
  <c r="J193" i="2" s="1"/>
  <c r="H81" i="2"/>
  <c r="J81" i="2" s="1"/>
  <c r="H36" i="2"/>
  <c r="J36" i="2" s="1"/>
  <c r="H127" i="2"/>
  <c r="J127" i="2" s="1"/>
  <c r="H3" i="2"/>
  <c r="J3" i="2" s="1"/>
  <c r="H21" i="2"/>
  <c r="J21" i="2" s="1"/>
  <c r="J165" i="3" l="1"/>
  <c r="J197" i="3"/>
  <c r="J181" i="3"/>
  <c r="J229" i="3"/>
  <c r="J210" i="3"/>
  <c r="J233" i="3"/>
  <c r="J230" i="3"/>
  <c r="J222" i="3"/>
  <c r="J214" i="3"/>
  <c r="J225" i="3"/>
  <c r="J213" i="3"/>
  <c r="J205" i="3"/>
  <c r="J189" i="3"/>
  <c r="J173" i="3"/>
  <c r="J157" i="3"/>
  <c r="J232" i="3"/>
  <c r="J224" i="3"/>
  <c r="J216" i="3"/>
  <c r="J231" i="3"/>
  <c r="J223" i="3"/>
  <c r="J215" i="3"/>
  <c r="J209" i="3"/>
  <c r="J118" i="3"/>
  <c r="J110" i="3"/>
  <c r="J102" i="3"/>
  <c r="J201" i="3"/>
  <c r="J185" i="3"/>
  <c r="J169" i="3"/>
  <c r="J153" i="3"/>
  <c r="J236" i="3"/>
  <c r="J228" i="3"/>
  <c r="J220" i="3"/>
  <c r="J212" i="3"/>
  <c r="J235" i="3"/>
  <c r="J227" i="3"/>
  <c r="J219" i="3"/>
  <c r="J211" i="3"/>
  <c r="J207" i="3"/>
  <c r="J122" i="3"/>
  <c r="J114" i="3"/>
  <c r="J106" i="3"/>
  <c r="J193" i="3"/>
  <c r="J177" i="3"/>
  <c r="J161" i="3"/>
  <c r="K4" i="10" l="1"/>
  <c r="I5" i="10" s="1"/>
  <c r="K5" i="10" l="1"/>
  <c r="L5" i="10" l="1"/>
  <c r="I6" i="10" s="1"/>
  <c r="K6" i="10" l="1"/>
  <c r="L6" i="10" l="1"/>
  <c r="I7" i="10" s="1"/>
  <c r="K7" i="10" l="1"/>
  <c r="L7" i="10" l="1"/>
  <c r="I8" i="10" s="1"/>
  <c r="K8" i="10" l="1"/>
  <c r="L8" i="10" l="1"/>
  <c r="I9" i="10" s="1"/>
  <c r="K9" i="10" l="1"/>
  <c r="L9" i="10" l="1"/>
  <c r="I10" i="10" s="1"/>
  <c r="K10" i="10" l="1"/>
  <c r="L10" i="10" l="1"/>
  <c r="I11" i="10" s="1"/>
  <c r="K11" i="10" l="1"/>
  <c r="L11" i="10" l="1"/>
  <c r="I12" i="10" s="1"/>
  <c r="K12" i="10" l="1"/>
  <c r="L12" i="10" l="1"/>
  <c r="I13" i="10" s="1"/>
  <c r="K13" i="10" l="1"/>
  <c r="L13" i="10" l="1"/>
  <c r="I14" i="10" s="1"/>
  <c r="K14" i="10" l="1"/>
  <c r="L14" i="10" l="1"/>
  <c r="I15" i="10" s="1"/>
  <c r="K15" i="10" l="1"/>
  <c r="I16" i="10" l="1"/>
  <c r="L15" i="10"/>
  <c r="K16" i="10" l="1"/>
  <c r="L16" i="10" l="1"/>
  <c r="I17" i="10" s="1"/>
  <c r="K17" i="10" l="1"/>
  <c r="L17" i="10" l="1"/>
  <c r="I18" i="10" s="1"/>
  <c r="K18" i="10" l="1"/>
  <c r="L18" i="10" l="1"/>
  <c r="I19" i="10" s="1"/>
  <c r="K19" i="10" l="1"/>
  <c r="L19" i="10" l="1"/>
  <c r="I20" i="10" s="1"/>
  <c r="K20" i="10" l="1"/>
  <c r="L20" i="10" l="1"/>
  <c r="I21" i="10" s="1"/>
  <c r="K21" i="10" l="1"/>
  <c r="L21" i="10" l="1"/>
  <c r="I22" i="10" s="1"/>
  <c r="K22" i="10" l="1"/>
  <c r="L22" i="10" l="1"/>
  <c r="I23" i="10" s="1"/>
  <c r="K23" i="10" l="1"/>
  <c r="L23" i="10" l="1"/>
  <c r="I24" i="10" s="1"/>
  <c r="K24" i="10" l="1"/>
  <c r="L24" i="10" l="1"/>
  <c r="I25" i="10" s="1"/>
  <c r="K25" i="10" l="1"/>
  <c r="L25" i="10" l="1"/>
  <c r="I26" i="10" s="1"/>
  <c r="K26" i="10" l="1"/>
  <c r="L26" i="10" l="1"/>
  <c r="I27" i="10" s="1"/>
  <c r="K27" i="10" l="1"/>
  <c r="L27" i="10" l="1"/>
  <c r="I28" i="10" s="1"/>
  <c r="K28" i="10" l="1"/>
  <c r="L28" i="10" l="1"/>
  <c r="I29" i="10" s="1"/>
  <c r="K29" i="10" l="1"/>
  <c r="L29" i="10" l="1"/>
  <c r="I30" i="10" s="1"/>
  <c r="K30" i="10" l="1"/>
  <c r="L30" i="10" l="1"/>
  <c r="I31" i="10" s="1"/>
  <c r="K31" i="10" l="1"/>
  <c r="L31" i="10" l="1"/>
  <c r="I32" i="10" s="1"/>
  <c r="K32" i="10" l="1"/>
  <c r="L32" i="10" l="1"/>
  <c r="I33" i="10" s="1"/>
  <c r="K33" i="10" l="1"/>
  <c r="L33" i="10" l="1"/>
  <c r="I34" i="10" s="1"/>
  <c r="K34" i="10" l="1"/>
  <c r="L34" i="10" l="1"/>
  <c r="I35" i="10" s="1"/>
  <c r="K35" i="10" l="1"/>
  <c r="L35" i="10" l="1"/>
  <c r="I36" i="10" s="1"/>
  <c r="K36" i="10" l="1"/>
  <c r="L36" i="10" l="1"/>
  <c r="I37" i="10" s="1"/>
  <c r="K37" i="10" l="1"/>
  <c r="L37" i="10" l="1"/>
  <c r="I38" i="10" s="1"/>
  <c r="K38" i="10" l="1"/>
  <c r="L38" i="10" l="1"/>
  <c r="I39" i="10" s="1"/>
  <c r="K39" i="10" l="1"/>
  <c r="L39" i="10" l="1"/>
  <c r="I40" i="10" s="1"/>
  <c r="K40" i="10" l="1"/>
  <c r="L40" i="10" l="1"/>
  <c r="I41" i="10" s="1"/>
  <c r="K41" i="10" l="1"/>
  <c r="L41" i="10" l="1"/>
  <c r="I42" i="10" s="1"/>
  <c r="K42" i="10" l="1"/>
  <c r="L42" i="10" l="1"/>
  <c r="I43" i="10" s="1"/>
  <c r="K43" i="10" l="1"/>
  <c r="L43" i="10" l="1"/>
  <c r="I44" i="10" s="1"/>
  <c r="K44" i="10" l="1"/>
  <c r="L44" i="10" l="1"/>
  <c r="I45" i="10" s="1"/>
  <c r="K45" i="10" l="1"/>
  <c r="L45" i="10" l="1"/>
  <c r="I46" i="10" s="1"/>
  <c r="K46" i="10" l="1"/>
  <c r="I47" i="10" l="1"/>
  <c r="L46" i="10"/>
  <c r="K47" i="10" l="1"/>
  <c r="L47" i="10" l="1"/>
  <c r="I48" i="10" s="1"/>
  <c r="K48" i="10" l="1"/>
  <c r="L48" i="10" l="1"/>
  <c r="I49" i="10" s="1"/>
  <c r="K49" i="10" l="1"/>
  <c r="L49" i="10" l="1"/>
  <c r="I50" i="10" s="1"/>
  <c r="K50" i="10" l="1"/>
  <c r="L50" i="10" l="1"/>
  <c r="I51" i="10" s="1"/>
  <c r="K51" i="10" l="1"/>
  <c r="L51" i="10" l="1"/>
  <c r="I52" i="10" s="1"/>
  <c r="K52" i="10" l="1"/>
  <c r="L52" i="10" l="1"/>
  <c r="I53" i="10" s="1"/>
  <c r="K53" i="10" l="1"/>
  <c r="L53" i="10" l="1"/>
  <c r="I54" i="10" s="1"/>
  <c r="K54" i="10" l="1"/>
  <c r="L54" i="10" l="1"/>
  <c r="I55" i="10" s="1"/>
  <c r="K55" i="10" l="1"/>
  <c r="L55" i="10" l="1"/>
  <c r="I56" i="10" s="1"/>
  <c r="K56" i="10" l="1"/>
  <c r="L56" i="10" l="1"/>
  <c r="I57" i="10" s="1"/>
  <c r="K57" i="10" l="1"/>
  <c r="L57" i="10" l="1"/>
  <c r="I58" i="10" s="1"/>
  <c r="L58" i="10" l="1"/>
  <c r="K58" i="10"/>
  <c r="I59" i="10" l="1"/>
  <c r="K59" i="10" l="1"/>
  <c r="L59" i="10" l="1"/>
  <c r="I60" i="10" s="1"/>
  <c r="K60" i="10" l="1"/>
  <c r="L60" i="10" l="1"/>
  <c r="I61" i="10" s="1"/>
  <c r="K61" i="10" l="1"/>
  <c r="L61" i="10" l="1"/>
  <c r="I62" i="10" s="1"/>
  <c r="K62" i="10" l="1"/>
  <c r="L62" i="10" l="1"/>
  <c r="I63" i="10" s="1"/>
  <c r="K63" i="10" l="1"/>
  <c r="L63" i="10" l="1"/>
  <c r="I64" i="10" s="1"/>
  <c r="K64" i="10" l="1"/>
  <c r="L64" i="10" l="1"/>
  <c r="I65" i="10" s="1"/>
  <c r="K65" i="10" l="1"/>
  <c r="I66" i="10" l="1"/>
  <c r="L65" i="10"/>
  <c r="K66" i="10" l="1"/>
  <c r="L66" i="10" l="1"/>
  <c r="I67" i="10" s="1"/>
  <c r="K67" i="10" l="1"/>
  <c r="L67" i="10" l="1"/>
  <c r="I68" i="10" s="1"/>
  <c r="K68" i="10" l="1"/>
  <c r="L68" i="10" l="1"/>
  <c r="I69" i="10" s="1"/>
  <c r="K69" i="10" l="1"/>
  <c r="L69" i="10" l="1"/>
  <c r="I70" i="10" s="1"/>
  <c r="K70" i="10" l="1"/>
  <c r="L70" i="10" l="1"/>
  <c r="I71" i="10" s="1"/>
  <c r="K71" i="10" l="1"/>
  <c r="L71" i="10" l="1"/>
  <c r="I72" i="10" s="1"/>
  <c r="K72" i="10" l="1"/>
  <c r="L72" i="10" l="1"/>
  <c r="I73" i="10" s="1"/>
  <c r="K73" i="10" l="1"/>
  <c r="L73" i="10" l="1"/>
  <c r="I74" i="10" s="1"/>
  <c r="K74" i="10" l="1"/>
  <c r="L74" i="10" l="1"/>
  <c r="I75" i="10" s="1"/>
  <c r="K75" i="10" l="1"/>
  <c r="L75" i="10" l="1"/>
  <c r="I76" i="10" s="1"/>
  <c r="K76" i="10" l="1"/>
  <c r="L76" i="10" l="1"/>
  <c r="I77" i="10" s="1"/>
  <c r="K77" i="10" l="1"/>
  <c r="L77" i="10" l="1"/>
  <c r="I78" i="10" s="1"/>
  <c r="K78" i="10" l="1"/>
  <c r="L78" i="10" l="1"/>
  <c r="I79" i="10" s="1"/>
  <c r="K79" i="10" l="1"/>
  <c r="L79" i="10" l="1"/>
  <c r="I80" i="10" s="1"/>
  <c r="K80" i="10" l="1"/>
  <c r="L80" i="10" l="1"/>
  <c r="I81" i="10" s="1"/>
  <c r="K81" i="10" l="1"/>
  <c r="L81" i="10" l="1"/>
  <c r="I82" i="10" s="1"/>
  <c r="K82" i="10" l="1"/>
  <c r="L82" i="10" l="1"/>
  <c r="I83" i="10" s="1"/>
  <c r="K83" i="10" l="1"/>
  <c r="L83" i="10" l="1"/>
  <c r="I84" i="10" s="1"/>
  <c r="K84" i="10" l="1"/>
  <c r="L84" i="10" l="1"/>
  <c r="I85" i="10" s="1"/>
  <c r="K85" i="10" l="1"/>
  <c r="L85" i="10" l="1"/>
  <c r="I86" i="10" s="1"/>
  <c r="K86" i="10" l="1"/>
  <c r="L86" i="10" l="1"/>
  <c r="I87" i="10" s="1"/>
  <c r="K87" i="10" l="1"/>
  <c r="L87" i="10" l="1"/>
  <c r="I88" i="10" s="1"/>
  <c r="K88" i="10" l="1"/>
  <c r="L88" i="10" l="1"/>
  <c r="I89" i="10" s="1"/>
  <c r="K89" i="10" l="1"/>
  <c r="L89" i="10" l="1"/>
  <c r="I90" i="10" s="1"/>
  <c r="K90" i="10" l="1"/>
  <c r="L90" i="10" l="1"/>
  <c r="I91" i="10" s="1"/>
  <c r="K91" i="10" l="1"/>
  <c r="L91" i="10" l="1"/>
  <c r="I92" i="10" s="1"/>
  <c r="K92" i="10" l="1"/>
  <c r="L92" i="10" l="1"/>
  <c r="I93" i="10" s="1"/>
  <c r="K93" i="10" l="1"/>
  <c r="L93" i="10" l="1"/>
  <c r="I94" i="10" s="1"/>
  <c r="K94" i="10" l="1"/>
  <c r="L94" i="10" l="1"/>
  <c r="I95" i="10" s="1"/>
  <c r="K95" i="10" l="1"/>
  <c r="L95" i="10" l="1"/>
  <c r="I96" i="10" s="1"/>
  <c r="K96" i="10" l="1"/>
  <c r="L96" i="10" l="1"/>
  <c r="I97" i="10" s="1"/>
  <c r="K97" i="10" l="1"/>
  <c r="L97" i="10" l="1"/>
  <c r="I98" i="10" s="1"/>
  <c r="K98" i="10" l="1"/>
  <c r="L98" i="10" l="1"/>
  <c r="I99" i="10" s="1"/>
  <c r="K99" i="10" l="1"/>
  <c r="I100" i="10" l="1"/>
  <c r="K100" i="10" l="1"/>
  <c r="L100" i="10" l="1"/>
  <c r="I101" i="10" s="1"/>
  <c r="K101" i="10" l="1"/>
  <c r="L101" i="10" l="1"/>
  <c r="I102" i="10" s="1"/>
  <c r="K102" i="10" l="1"/>
  <c r="L102" i="10" l="1"/>
  <c r="I103" i="10" s="1"/>
  <c r="K103" i="10" l="1"/>
  <c r="L103" i="10" l="1"/>
  <c r="I104" i="10" s="1"/>
  <c r="K104" i="10" l="1"/>
  <c r="L104" i="10" l="1"/>
  <c r="I105" i="10" s="1"/>
  <c r="K105" i="10" l="1"/>
  <c r="L105" i="10" l="1"/>
  <c r="I106" i="10" s="1"/>
  <c r="K106" i="10" l="1"/>
  <c r="L106" i="10" l="1"/>
  <c r="I107" i="10" s="1"/>
  <c r="K107" i="10" l="1"/>
  <c r="L107" i="10" l="1"/>
  <c r="I108" i="10" s="1"/>
  <c r="K108" i="10" l="1"/>
  <c r="L108" i="10" l="1"/>
  <c r="I109" i="10" s="1"/>
  <c r="K109" i="10" l="1"/>
  <c r="L109" i="10" l="1"/>
  <c r="I110" i="10" s="1"/>
  <c r="K110" i="10" l="1"/>
  <c r="L110" i="10" l="1"/>
  <c r="I111" i="10" s="1"/>
  <c r="K111" i="10" l="1"/>
  <c r="L111" i="10" l="1"/>
  <c r="I112" i="10" s="1"/>
  <c r="K112" i="10" l="1"/>
  <c r="L112" i="10" l="1"/>
  <c r="I113" i="10" s="1"/>
  <c r="K113" i="10" l="1"/>
  <c r="L113" i="10" l="1"/>
  <c r="I114" i="10" s="1"/>
  <c r="K114" i="10" l="1"/>
  <c r="L114" i="10" l="1"/>
  <c r="I115" i="10" s="1"/>
  <c r="K115" i="10" l="1"/>
  <c r="L115" i="10" l="1"/>
  <c r="I116" i="10" s="1"/>
  <c r="K116" i="10" l="1"/>
  <c r="L116" i="10" l="1"/>
  <c r="I117" i="10" s="1"/>
  <c r="K117" i="10" l="1"/>
  <c r="L117" i="10" l="1"/>
  <c r="I118" i="10" s="1"/>
  <c r="K118" i="10" l="1"/>
  <c r="L118" i="10" l="1"/>
  <c r="I119" i="10" s="1"/>
  <c r="K119" i="10" l="1"/>
  <c r="L119" i="10" l="1"/>
  <c r="I120" i="10" s="1"/>
  <c r="K120" i="10" l="1"/>
  <c r="L120" i="10" l="1"/>
  <c r="I121" i="10" s="1"/>
  <c r="K121" i="10" l="1"/>
  <c r="L121" i="10" l="1"/>
  <c r="I122" i="10" s="1"/>
  <c r="K122" i="10" l="1"/>
  <c r="L122" i="10" l="1"/>
  <c r="I123" i="10" s="1"/>
  <c r="K123" i="10" l="1"/>
  <c r="L123" i="10" l="1"/>
  <c r="I124" i="10" s="1"/>
  <c r="K124" i="10" l="1"/>
  <c r="L124" i="10" l="1"/>
  <c r="I125" i="10" s="1"/>
  <c r="K125" i="10" l="1"/>
  <c r="L125" i="10" l="1"/>
  <c r="I126" i="10" s="1"/>
  <c r="K126" i="10" l="1"/>
  <c r="L126" i="10" l="1"/>
  <c r="I127" i="10" s="1"/>
  <c r="K127" i="10" l="1"/>
  <c r="L127" i="10" l="1"/>
  <c r="I128" i="10" s="1"/>
  <c r="K128" i="10" l="1"/>
  <c r="L128" i="10" l="1"/>
  <c r="I129" i="10" s="1"/>
  <c r="K129" i="10" l="1"/>
  <c r="L129" i="10" l="1"/>
  <c r="I130" i="10" s="1"/>
  <c r="K130" i="10" l="1"/>
  <c r="L130" i="10" l="1"/>
  <c r="I131" i="10" s="1"/>
  <c r="K131" i="10" l="1"/>
  <c r="L131" i="10" l="1"/>
  <c r="I132" i="10" s="1"/>
  <c r="K132" i="10" l="1"/>
  <c r="L132" i="10" l="1"/>
  <c r="I133" i="10" s="1"/>
  <c r="K133" i="10" l="1"/>
  <c r="L133" i="10" l="1"/>
  <c r="I134" i="10" s="1"/>
  <c r="K134" i="10" l="1"/>
  <c r="L134" i="10" l="1"/>
  <c r="I135" i="10" s="1"/>
  <c r="K135" i="10" l="1"/>
  <c r="L135" i="10" l="1"/>
  <c r="I136" i="10" s="1"/>
  <c r="K136" i="10" l="1"/>
  <c r="L136" i="10" l="1"/>
  <c r="I137" i="10" s="1"/>
  <c r="K137" i="10" l="1"/>
  <c r="L137" i="10" l="1"/>
  <c r="I138" i="10" s="1"/>
  <c r="K138" i="10" l="1"/>
  <c r="L138" i="10" l="1"/>
  <c r="I139" i="10" s="1"/>
  <c r="K139" i="10" l="1"/>
  <c r="L139" i="10" l="1"/>
  <c r="I140" i="10" s="1"/>
  <c r="K140" i="10" l="1"/>
  <c r="L140" i="10" l="1"/>
  <c r="I141" i="10" s="1"/>
  <c r="K141" i="10" l="1"/>
  <c r="L141" i="10" l="1"/>
  <c r="I142" i="10" s="1"/>
  <c r="K142" i="10" l="1"/>
  <c r="I143" i="10" l="1"/>
  <c r="L142" i="10"/>
  <c r="K143" i="10" l="1"/>
  <c r="L143" i="10" l="1"/>
  <c r="I144" i="10" s="1"/>
  <c r="K144" i="10" l="1"/>
  <c r="L144" i="10" l="1"/>
  <c r="I145" i="10" s="1"/>
  <c r="K145" i="10" l="1"/>
  <c r="L145" i="10" l="1"/>
  <c r="I146" i="10" s="1"/>
  <c r="K146" i="10" l="1"/>
  <c r="L146" i="10" l="1"/>
  <c r="I147" i="10" s="1"/>
  <c r="K147" i="10" l="1"/>
  <c r="L147" i="10" l="1"/>
  <c r="I148" i="10" s="1"/>
  <c r="K148" i="10" l="1"/>
  <c r="L148" i="10" l="1"/>
  <c r="I149" i="10" s="1"/>
  <c r="K149" i="10" l="1"/>
  <c r="L149" i="10" l="1"/>
  <c r="I150" i="10" s="1"/>
  <c r="K150" i="10" l="1"/>
  <c r="L150" i="10" l="1"/>
  <c r="I151" i="10" s="1"/>
  <c r="K151" i="10" l="1"/>
  <c r="L151" i="10" l="1"/>
  <c r="I152" i="10" s="1"/>
  <c r="K152" i="10" l="1"/>
  <c r="L152" i="10" s="1"/>
</calcChain>
</file>

<file path=xl/connections.xml><?xml version="1.0" encoding="utf-8"?>
<connections xmlns="http://schemas.openxmlformats.org/spreadsheetml/2006/main">
  <connection id="1" name="kursanci" type="6" refreshedVersion="5" background="1" saveData="1">
    <textPr codePage="1250" sourceFile="C:\Users\iga\Downloads\pliki\kursanci.txt" decimal="," thousands=" ">
      <textFields count="6">
        <textField/>
        <textField/>
        <textField/>
        <textField/>
        <textField/>
        <textField/>
      </textFields>
    </textPr>
  </connection>
  <connection id="2" name="kursanci1" type="6" refreshedVersion="5" background="1" saveData="1">
    <textPr codePage="1250" sourceFile="C:\Users\iga\Downloads\pliki\kursanci.txt" decimal="," thousands=" ">
      <textFields count="6">
        <textField/>
        <textField/>
        <textField/>
        <textField/>
        <textField/>
        <textField/>
      </textFields>
    </textPr>
  </connection>
  <connection id="3" name="kursanci11" type="6" refreshedVersion="5" background="1" saveData="1">
    <textPr codePage="1250" sourceFile="C:\Users\iga\Downloads\pliki\kursanci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<sst xmlns="http://schemas.openxmlformats.org/spreadsheetml/2006/main" count="2108" uniqueCount="55">
  <si>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</si>
  <si>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</si>
  <si>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</si>
  <si>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</si>
  <si>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</si>
  <si>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</si>
  <si>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</si>
  <si>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</si>
  <si>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</si>
  <si>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</si>
  <si>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</si>
  <si>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</si>
  <si>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</si>
  <si>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</si>
  <si>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</si>
  <si>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</si>
  <si>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</si>
  <si>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</si>
  <si>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</si>
  <si>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</si>
  <si>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</si>
  <si>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</si>
  <si>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</si>
  <si>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</si>
  <si>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</si>
  <si>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</si>
  <si>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trwanie lekcji</t>
  </si>
  <si>
    <t>godziny</t>
  </si>
  <si>
    <t>minuty</t>
  </si>
  <si>
    <t>koszt</t>
  </si>
  <si>
    <t>Etykiety wierszy</t>
  </si>
  <si>
    <t>Suma końcowa</t>
  </si>
  <si>
    <t>Suma z koszt</t>
  </si>
  <si>
    <t>kursant</t>
  </si>
  <si>
    <t>zaplacona suma</t>
  </si>
  <si>
    <t>Liczba z Imię kursanta</t>
  </si>
  <si>
    <t>liczba zajec</t>
  </si>
  <si>
    <t>Liczba z Przedmiot</t>
  </si>
  <si>
    <t>imie</t>
  </si>
  <si>
    <t>litery imie</t>
  </si>
  <si>
    <t>litery przed</t>
  </si>
  <si>
    <t>nick</t>
  </si>
  <si>
    <t>dzien tyg</t>
  </si>
  <si>
    <t>dzien miesiaca</t>
  </si>
  <si>
    <t>zakupy</t>
  </si>
  <si>
    <t>data</t>
  </si>
  <si>
    <t>zarobek z korepetycji</t>
  </si>
  <si>
    <t>sprawdz</t>
  </si>
  <si>
    <t>bilety</t>
  </si>
  <si>
    <t>potfel wieczorem</t>
  </si>
  <si>
    <t>akademik</t>
  </si>
  <si>
    <t>miasteczko studenckie</t>
  </si>
  <si>
    <t>wydane w miasteczku</t>
  </si>
  <si>
    <t>portfel na koniec dnia</t>
  </si>
  <si>
    <t>przerwa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</si>
</sst>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ga" refreshedDate="45772.756413078707" createdVersion="5" refreshedVersion="5" minRefreshableVersion="3" recordCount="235">
  <cacheSource type="worksheet">
    <worksheetSource ref="A1:J236" sheet="Arkusz3"/>
  </cacheSource>
  <cacheFields count="10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trwanie lekcji" numFmtId="20">
      <sharedItems containsSemiMixedTypes="0" containsNonDate="0" containsDate="1" containsString="0" minDate="1899-12-30T01:00:00" maxDate="1899-12-30T02:00:00"/>
    </cacheField>
    <cacheField name="godziny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koszt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ga" refreshedDate="45772.75823634259" createdVersion="5" refreshedVersion="5" minRefreshableVersion="3" recordCount="235">
  <cacheSource type="worksheet">
    <worksheetSource ref="A1:J236" sheet="6.1"/>
  </cacheSource>
  <cacheFields count="10">
    <cacheField name="Imię kursanta" numFmtId="0">
      <sharedItems count="17">
        <s v="Bartek"/>
        <s v="Katarzyna"/>
        <s v="Zbigniew"/>
        <s v="Zuzanna"/>
        <s v="Patrycja"/>
        <s v="Anna"/>
        <s v="Julita"/>
        <s v="Wiktor"/>
        <s v="Zdzisław"/>
        <s v="Ewa"/>
        <s v="Agnieszka"/>
        <s v="Ola"/>
        <s v="Jan"/>
        <s v="Maciej"/>
        <s v="Piotrek"/>
        <s v="Andrzej"/>
        <s v="Marcin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trwanie lekcji" numFmtId="20">
      <sharedItems containsSemiMixedTypes="0" containsNonDate="0" containsDate="1" containsString="0" minDate="1899-12-30T01:00:00" maxDate="1899-12-30T02:00:00"/>
    </cacheField>
    <cacheField name="godziny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koszt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ga" refreshedDate="45772.768240046295" createdVersion="5" refreshedVersion="5" minRefreshableVersion="3" recordCount="235">
  <cacheSource type="worksheet">
    <worksheetSource ref="A1:M236" sheet="Arkusz7"/>
  </cacheSource>
  <cacheFields count="13">
    <cacheField name="Imię kursanta" numFmtId="0">
      <sharedItems/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 count="75"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</cacheField>
    <cacheField name="Godzina rozpoczęcia" numFmtId="0">
      <sharedItems containsSemiMixedTypes="0" containsString="0" containsNumber="1" minValue="0.375" maxValue="0.75"/>
    </cacheField>
    <cacheField name="Godzina zakończenia" numFmtId="0">
      <sharedItems containsSemiMixedTypes="0" containsString="0" containsNumber="1" minValue="0.41666666666666669" maxValue="0.79166666666666663"/>
    </cacheField>
    <cacheField name="Stawka za godzinę" numFmtId="0">
      <sharedItems containsSemiMixedTypes="0" containsString="0" containsNumber="1" containsInteger="1" minValue="40" maxValue="60"/>
    </cacheField>
    <cacheField name="trwanie lekcji" numFmtId="165">
      <sharedItems containsSemiMixedTypes="0" containsNonDate="0" containsDate="1" containsString="0" minDate="1899-12-30T01:00:00" maxDate="1899-12-30T02:00:00"/>
    </cacheField>
    <cacheField name="godziny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koszt" numFmtId="0">
      <sharedItems containsSemiMixedTypes="0" containsString="0" containsNumber="1" minValue="40" maxValue="120"/>
    </cacheField>
    <cacheField name="dzien tyg" numFmtId="0">
      <sharedItems containsSemiMixedTypes="0" containsString="0" containsNumber="1" containsInteger="1" minValue="1" maxValue="5"/>
    </cacheField>
    <cacheField name="dzien miesiaca" numFmtId="0">
      <sharedItems containsSemiMixedTypes="0" containsString="0" containsNumber="1" containsInteger="1" minValue="1" maxValue="31"/>
    </cacheField>
    <cacheField name="zakupy" numFmtId="0">
      <sharedItems containsSemiMixedTypes="0" containsString="0" containsNumber="1" containsInteger="1" minValue="-25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d v="2025-10-01T00:00:00"/>
    <d v="1899-12-30T09:00:00"/>
    <d v="1899-12-30T10:00:00"/>
    <n v="60"/>
    <d v="1899-12-30T01:00:00"/>
    <n v="1"/>
    <n v="0"/>
    <n v="60"/>
  </r>
  <r>
    <x v="1"/>
    <x v="1"/>
    <d v="2025-10-02T00:00:00"/>
    <d v="1899-12-30T09:00:00"/>
    <d v="1899-12-30T10:45:00"/>
    <n v="50"/>
    <d v="1899-12-30T01:45:00"/>
    <n v="1"/>
    <n v="45"/>
    <n v="87.5"/>
  </r>
  <r>
    <x v="2"/>
    <x v="1"/>
    <d v="2025-10-02T00:00:00"/>
    <d v="1899-12-30T11:15:00"/>
    <d v="1899-12-30T13:15:00"/>
    <n v="50"/>
    <d v="1899-12-30T02:00:00"/>
    <n v="2"/>
    <n v="0"/>
    <n v="100"/>
  </r>
  <r>
    <x v="3"/>
    <x v="2"/>
    <d v="2025-10-06T00:00:00"/>
    <d v="1899-12-30T09:00:00"/>
    <d v="1899-12-30T11:00:00"/>
    <n v="40"/>
    <d v="1899-12-30T02:00:00"/>
    <n v="2"/>
    <n v="0"/>
    <n v="80"/>
  </r>
  <r>
    <x v="1"/>
    <x v="1"/>
    <d v="2025-10-06T00:00:00"/>
    <d v="1899-12-30T11:30:00"/>
    <d v="1899-12-30T12:30:00"/>
    <n v="50"/>
    <d v="1899-12-30T01:00:00"/>
    <n v="1"/>
    <n v="0"/>
    <n v="50"/>
  </r>
  <r>
    <x v="4"/>
    <x v="1"/>
    <d v="2025-10-07T00:00:00"/>
    <d v="1899-12-30T09:00:00"/>
    <d v="1899-12-30T10:15:00"/>
    <n v="50"/>
    <d v="1899-12-30T01:15:00"/>
    <n v="1"/>
    <n v="15"/>
    <n v="62.5"/>
  </r>
  <r>
    <x v="5"/>
    <x v="0"/>
    <d v="2025-10-07T00:00:00"/>
    <d v="1899-12-30T11:00:00"/>
    <d v="1899-12-30T12:45:00"/>
    <n v="60"/>
    <d v="1899-12-30T01:45:00"/>
    <n v="1"/>
    <n v="45"/>
    <n v="105"/>
  </r>
  <r>
    <x v="6"/>
    <x v="2"/>
    <d v="2025-10-07T00:00:00"/>
    <d v="1899-12-30T13:30:00"/>
    <d v="1899-12-30T14:45:00"/>
    <n v="40"/>
    <d v="1899-12-30T01:15:00"/>
    <n v="1"/>
    <n v="15"/>
    <n v="50"/>
  </r>
  <r>
    <x v="5"/>
    <x v="0"/>
    <d v="2025-10-08T00:00:00"/>
    <d v="1899-12-30T09:00:00"/>
    <d v="1899-12-30T10:00:00"/>
    <n v="60"/>
    <d v="1899-12-30T01:00:00"/>
    <n v="1"/>
    <n v="0"/>
    <n v="60"/>
  </r>
  <r>
    <x v="3"/>
    <x v="2"/>
    <d v="2025-10-08T00:00:00"/>
    <d v="1899-12-30T10:45:00"/>
    <d v="1899-12-30T12:15:00"/>
    <n v="40"/>
    <d v="1899-12-30T01:30:00"/>
    <n v="1"/>
    <n v="30"/>
    <n v="60"/>
  </r>
  <r>
    <x v="3"/>
    <x v="2"/>
    <d v="2025-10-08T00:00:00"/>
    <d v="1899-12-30T12:30:00"/>
    <d v="1899-12-30T14:15:00"/>
    <n v="40"/>
    <d v="1899-12-30T01:45:00"/>
    <n v="1"/>
    <n v="45"/>
    <n v="70"/>
  </r>
  <r>
    <x v="1"/>
    <x v="1"/>
    <d v="2025-10-10T00:00:00"/>
    <d v="1899-12-30T09:00:00"/>
    <d v="1899-12-30T10:00:00"/>
    <n v="50"/>
    <d v="1899-12-30T01:00:00"/>
    <n v="1"/>
    <n v="0"/>
    <n v="50"/>
  </r>
  <r>
    <x v="0"/>
    <x v="0"/>
    <d v="2025-10-10T00:00:00"/>
    <d v="1899-12-30T10:30:00"/>
    <d v="1899-12-30T12:00:00"/>
    <n v="60"/>
    <d v="1899-12-30T01:30:00"/>
    <n v="1"/>
    <n v="30"/>
    <n v="90"/>
  </r>
  <r>
    <x v="5"/>
    <x v="0"/>
    <d v="2025-10-10T00:00:00"/>
    <d v="1899-12-30T12:45:00"/>
    <d v="1899-12-30T13:45:00"/>
    <n v="60"/>
    <d v="1899-12-30T01:00:00"/>
    <n v="1"/>
    <n v="0"/>
    <n v="60"/>
  </r>
  <r>
    <x v="0"/>
    <x v="0"/>
    <d v="2025-10-10T00:00:00"/>
    <d v="1899-12-30T14:15:00"/>
    <d v="1899-12-30T15:45:00"/>
    <n v="60"/>
    <d v="1899-12-30T01:30:00"/>
    <n v="1"/>
    <n v="30"/>
    <n v="90"/>
  </r>
  <r>
    <x v="2"/>
    <x v="0"/>
    <d v="2025-10-13T00:00:00"/>
    <d v="1899-12-30T09:30:00"/>
    <d v="1899-12-30T11:00:00"/>
    <n v="60"/>
    <d v="1899-12-30T01:30:00"/>
    <n v="1"/>
    <n v="30"/>
    <n v="90"/>
  </r>
  <r>
    <x v="3"/>
    <x v="2"/>
    <d v="2025-10-13T00:00:00"/>
    <d v="1899-12-30T11:15:00"/>
    <d v="1899-12-30T12:30:00"/>
    <n v="40"/>
    <d v="1899-12-30T01:15:00"/>
    <n v="1"/>
    <n v="15"/>
    <n v="50"/>
  </r>
  <r>
    <x v="1"/>
    <x v="1"/>
    <d v="2025-10-13T00:00:00"/>
    <d v="1899-12-30T12:45:00"/>
    <d v="1899-12-30T14:45:00"/>
    <n v="50"/>
    <d v="1899-12-30T02:00:00"/>
    <n v="2"/>
    <n v="0"/>
    <n v="100"/>
  </r>
  <r>
    <x v="3"/>
    <x v="2"/>
    <d v="2025-10-13T00:00:00"/>
    <d v="1899-12-30T15:00:00"/>
    <d v="1899-12-30T17:00:00"/>
    <n v="40"/>
    <d v="1899-12-30T02:00:00"/>
    <n v="2"/>
    <n v="0"/>
    <n v="80"/>
  </r>
  <r>
    <x v="7"/>
    <x v="0"/>
    <d v="2025-10-13T00:00:00"/>
    <d v="1899-12-30T17:00:00"/>
    <d v="1899-12-30T18:15:00"/>
    <n v="60"/>
    <d v="1899-12-30T01:15:00"/>
    <n v="1"/>
    <n v="15"/>
    <n v="75"/>
  </r>
  <r>
    <x v="8"/>
    <x v="1"/>
    <d v="2025-10-14T00:00:00"/>
    <d v="1899-12-30T09:00:00"/>
    <d v="1899-12-30T10:15:00"/>
    <n v="50"/>
    <d v="1899-12-30T01:15:00"/>
    <n v="1"/>
    <n v="15"/>
    <n v="62.5"/>
  </r>
  <r>
    <x v="9"/>
    <x v="2"/>
    <d v="2025-10-14T00:00:00"/>
    <d v="1899-12-30T10:30:00"/>
    <d v="1899-12-30T11:30:00"/>
    <n v="40"/>
    <d v="1899-12-30T01:00:00"/>
    <n v="1"/>
    <n v="0"/>
    <n v="40"/>
  </r>
  <r>
    <x v="9"/>
    <x v="2"/>
    <d v="2025-10-14T00:00:00"/>
    <d v="1899-12-30T11:30:00"/>
    <d v="1899-12-30T12:45:00"/>
    <n v="40"/>
    <d v="1899-12-30T01:15:00"/>
    <n v="1"/>
    <n v="15"/>
    <n v="50"/>
  </r>
  <r>
    <x v="1"/>
    <x v="1"/>
    <d v="2025-10-14T00:00:00"/>
    <d v="1899-12-30T12:45:00"/>
    <d v="1899-12-30T14:15:00"/>
    <n v="50"/>
    <d v="1899-12-30T01:30:00"/>
    <n v="1"/>
    <n v="30"/>
    <n v="75"/>
  </r>
  <r>
    <x v="10"/>
    <x v="1"/>
    <d v="2025-10-14T00:00:00"/>
    <d v="1899-12-30T14:30:00"/>
    <d v="1899-12-30T15:30:00"/>
    <n v="50"/>
    <d v="1899-12-30T01:00:00"/>
    <n v="1"/>
    <n v="0"/>
    <n v="50"/>
  </r>
  <r>
    <x v="8"/>
    <x v="1"/>
    <d v="2025-10-15T00:00:00"/>
    <d v="1899-12-30T09:00:00"/>
    <d v="1899-12-30T10:15:00"/>
    <n v="50"/>
    <d v="1899-12-30T01:15:00"/>
    <n v="1"/>
    <n v="15"/>
    <n v="62.5"/>
  </r>
  <r>
    <x v="5"/>
    <x v="0"/>
    <d v="2025-10-15T00:00:00"/>
    <d v="1899-12-30T10:15:00"/>
    <d v="1899-12-30T11:30:00"/>
    <n v="60"/>
    <d v="1899-12-30T01:15:00"/>
    <n v="1"/>
    <n v="15"/>
    <n v="75"/>
  </r>
  <r>
    <x v="6"/>
    <x v="0"/>
    <d v="2025-10-15T00:00:00"/>
    <d v="1899-12-30T12:15:00"/>
    <d v="1899-12-30T14:00:00"/>
    <n v="60"/>
    <d v="1899-12-30T01:45:00"/>
    <n v="1"/>
    <n v="45"/>
    <n v="105"/>
  </r>
  <r>
    <x v="1"/>
    <x v="1"/>
    <d v="2025-10-20T00:00:00"/>
    <d v="1899-12-30T09:00:00"/>
    <d v="1899-12-30T10:30:00"/>
    <n v="50"/>
    <d v="1899-12-30T01:30:00"/>
    <n v="1"/>
    <n v="30"/>
    <n v="75"/>
  </r>
  <r>
    <x v="10"/>
    <x v="1"/>
    <d v="2025-10-20T00:00:00"/>
    <d v="1899-12-30T11:00:00"/>
    <d v="1899-12-30T13:00:00"/>
    <n v="50"/>
    <d v="1899-12-30T02:00:00"/>
    <n v="2"/>
    <n v="0"/>
    <n v="100"/>
  </r>
  <r>
    <x v="7"/>
    <x v="0"/>
    <d v="2025-10-20T00:00:00"/>
    <d v="1899-12-30T14:00:00"/>
    <d v="1899-12-30T15:00:00"/>
    <n v="60"/>
    <d v="1899-12-30T01:00:00"/>
    <n v="1"/>
    <n v="0"/>
    <n v="60"/>
  </r>
  <r>
    <x v="3"/>
    <x v="2"/>
    <d v="2025-10-20T00:00:00"/>
    <d v="1899-12-30T15:15:00"/>
    <d v="1899-12-30T16:45:00"/>
    <n v="40"/>
    <d v="1899-12-30T01:30:00"/>
    <n v="1"/>
    <n v="30"/>
    <n v="60"/>
  </r>
  <r>
    <x v="2"/>
    <x v="1"/>
    <d v="2025-10-21T00:00:00"/>
    <d v="1899-12-30T09:00:00"/>
    <d v="1899-12-30T11:00:00"/>
    <n v="50"/>
    <d v="1899-12-30T02:00:00"/>
    <n v="2"/>
    <n v="0"/>
    <n v="100"/>
  </r>
  <r>
    <x v="2"/>
    <x v="0"/>
    <d v="2025-10-21T00:00:00"/>
    <d v="1899-12-30T11:30:00"/>
    <d v="1899-12-30T13:15:00"/>
    <n v="60"/>
    <d v="1899-12-30T01:45:00"/>
    <n v="1"/>
    <n v="45"/>
    <n v="105"/>
  </r>
  <r>
    <x v="10"/>
    <x v="1"/>
    <d v="2025-10-22T00:00:00"/>
    <d v="1899-12-30T09:00:00"/>
    <d v="1899-12-30T10:15:00"/>
    <n v="50"/>
    <d v="1899-12-30T01:15:00"/>
    <n v="1"/>
    <n v="15"/>
    <n v="62.5"/>
  </r>
  <r>
    <x v="4"/>
    <x v="0"/>
    <d v="2025-10-22T00:00:00"/>
    <d v="1899-12-30T10:45:00"/>
    <d v="1899-12-30T11:45:00"/>
    <n v="60"/>
    <d v="1899-12-30T01:00:00"/>
    <n v="1"/>
    <n v="0"/>
    <n v="60"/>
  </r>
  <r>
    <x v="10"/>
    <x v="2"/>
    <d v="2025-10-23T00:00:00"/>
    <d v="1899-12-30T09:00:00"/>
    <d v="1899-12-30T10:00:00"/>
    <n v="40"/>
    <d v="1899-12-30T01:00:00"/>
    <n v="1"/>
    <n v="0"/>
    <n v="40"/>
  </r>
  <r>
    <x v="0"/>
    <x v="0"/>
    <d v="2025-10-24T00:00:00"/>
    <d v="1899-12-30T09:00:00"/>
    <d v="1899-12-30T10:00:00"/>
    <n v="60"/>
    <d v="1899-12-30T01:00:00"/>
    <n v="1"/>
    <n v="0"/>
    <n v="60"/>
  </r>
  <r>
    <x v="9"/>
    <x v="2"/>
    <d v="2025-10-24T00:00:00"/>
    <d v="1899-12-30T10:30:00"/>
    <d v="1899-12-30T11:30:00"/>
    <n v="40"/>
    <d v="1899-12-30T01:00:00"/>
    <n v="1"/>
    <n v="0"/>
    <n v="40"/>
  </r>
  <r>
    <x v="6"/>
    <x v="0"/>
    <d v="2025-10-31T00:00:00"/>
    <d v="1899-12-30T09:00:00"/>
    <d v="1899-12-30T10:45:00"/>
    <n v="60"/>
    <d v="1899-12-30T01:45:00"/>
    <n v="1"/>
    <n v="45"/>
    <n v="105"/>
  </r>
  <r>
    <x v="5"/>
    <x v="0"/>
    <d v="2025-10-31T00:00:00"/>
    <d v="1899-12-30T10:45:00"/>
    <d v="1899-12-30T12:15:00"/>
    <n v="60"/>
    <d v="1899-12-30T01:30:00"/>
    <n v="1"/>
    <n v="30"/>
    <n v="90"/>
  </r>
  <r>
    <x v="9"/>
    <x v="2"/>
    <d v="2025-10-31T00:00:00"/>
    <d v="1899-12-30T12:45:00"/>
    <d v="1899-12-30T14:30:00"/>
    <n v="40"/>
    <d v="1899-12-30T01:45:00"/>
    <n v="1"/>
    <n v="45"/>
    <n v="70"/>
  </r>
  <r>
    <x v="0"/>
    <x v="0"/>
    <d v="2025-10-31T00:00:00"/>
    <d v="1899-12-30T14:30:00"/>
    <d v="1899-12-30T16:15:00"/>
    <n v="60"/>
    <d v="1899-12-30T01:45:00"/>
    <n v="1"/>
    <n v="45"/>
    <n v="105"/>
  </r>
  <r>
    <x v="2"/>
    <x v="0"/>
    <d v="2025-11-03T00:00:00"/>
    <d v="1899-12-30T09:00:00"/>
    <d v="1899-12-30T10:30:00"/>
    <n v="60"/>
    <d v="1899-12-30T01:30:00"/>
    <n v="1"/>
    <n v="30"/>
    <n v="90"/>
  </r>
  <r>
    <x v="1"/>
    <x v="1"/>
    <d v="2025-11-05T00:00:00"/>
    <d v="1899-12-30T09:00:00"/>
    <d v="1899-12-30T10:00:00"/>
    <n v="50"/>
    <d v="1899-12-30T01:00:00"/>
    <n v="1"/>
    <n v="0"/>
    <n v="50"/>
  </r>
  <r>
    <x v="1"/>
    <x v="1"/>
    <d v="2025-11-05T00:00:00"/>
    <d v="1899-12-30T10:00:00"/>
    <d v="1899-12-30T12:00:00"/>
    <n v="50"/>
    <d v="1899-12-30T02:00:00"/>
    <n v="2"/>
    <n v="0"/>
    <n v="100"/>
  </r>
  <r>
    <x v="2"/>
    <x v="0"/>
    <d v="2025-11-05T00:00:00"/>
    <d v="1899-12-30T12:30:00"/>
    <d v="1899-12-30T14:00:00"/>
    <n v="60"/>
    <d v="1899-12-30T01:30:00"/>
    <n v="1"/>
    <n v="30"/>
    <n v="90"/>
  </r>
  <r>
    <x v="0"/>
    <x v="0"/>
    <d v="2025-11-06T00:00:00"/>
    <d v="1899-12-30T09:00:00"/>
    <d v="1899-12-30T10:30:00"/>
    <n v="60"/>
    <d v="1899-12-30T01:30:00"/>
    <n v="1"/>
    <n v="30"/>
    <n v="90"/>
  </r>
  <r>
    <x v="8"/>
    <x v="1"/>
    <d v="2025-11-06T00:00:00"/>
    <d v="1899-12-30T11:00:00"/>
    <d v="1899-12-30T12:45:00"/>
    <n v="50"/>
    <d v="1899-12-30T01:45:00"/>
    <n v="1"/>
    <n v="45"/>
    <n v="87.5"/>
  </r>
  <r>
    <x v="6"/>
    <x v="2"/>
    <d v="2025-11-06T00:00:00"/>
    <d v="1899-12-30T13:45:00"/>
    <d v="1899-12-30T15:30:00"/>
    <n v="40"/>
    <d v="1899-12-30T01:45:00"/>
    <n v="1"/>
    <n v="45"/>
    <n v="70"/>
  </r>
  <r>
    <x v="4"/>
    <x v="0"/>
    <d v="2025-11-06T00:00:00"/>
    <d v="1899-12-30T15:30:00"/>
    <d v="1899-12-30T17:00:00"/>
    <n v="60"/>
    <d v="1899-12-30T01:30:00"/>
    <n v="1"/>
    <n v="30"/>
    <n v="90"/>
  </r>
  <r>
    <x v="2"/>
    <x v="1"/>
    <d v="2025-11-06T00:00:00"/>
    <d v="1899-12-30T17:00:00"/>
    <d v="1899-12-30T18:00:00"/>
    <n v="50"/>
    <d v="1899-12-30T01:00:00"/>
    <n v="1"/>
    <n v="0"/>
    <n v="50"/>
  </r>
  <r>
    <x v="5"/>
    <x v="0"/>
    <d v="2025-11-07T00:00:00"/>
    <d v="1899-12-30T09:00:00"/>
    <d v="1899-12-30T10:00:00"/>
    <n v="60"/>
    <d v="1899-12-30T01:00:00"/>
    <n v="1"/>
    <n v="0"/>
    <n v="60"/>
  </r>
  <r>
    <x v="4"/>
    <x v="0"/>
    <d v="2025-11-07T00:00:00"/>
    <d v="1899-12-30T10:45:00"/>
    <d v="1899-12-30T12:15:00"/>
    <n v="60"/>
    <d v="1899-12-30T01:30:00"/>
    <n v="1"/>
    <n v="30"/>
    <n v="90"/>
  </r>
  <r>
    <x v="3"/>
    <x v="2"/>
    <d v="2025-11-10T00:00:00"/>
    <d v="1899-12-30T09:00:00"/>
    <d v="1899-12-30T10:15:00"/>
    <n v="40"/>
    <d v="1899-12-30T01:15:00"/>
    <n v="1"/>
    <n v="15"/>
    <n v="50"/>
  </r>
  <r>
    <x v="3"/>
    <x v="2"/>
    <d v="2025-11-10T00:00:00"/>
    <d v="1899-12-30T10:15:00"/>
    <d v="1899-12-30T11:30:00"/>
    <n v="40"/>
    <d v="1899-12-30T01:15:00"/>
    <n v="1"/>
    <n v="15"/>
    <n v="50"/>
  </r>
  <r>
    <x v="7"/>
    <x v="2"/>
    <d v="2025-11-11T00:00:00"/>
    <d v="1899-12-30T09:00:00"/>
    <d v="1899-12-30T10:00:00"/>
    <n v="40"/>
    <d v="1899-12-30T01:00:00"/>
    <n v="1"/>
    <n v="0"/>
    <n v="40"/>
  </r>
  <r>
    <x v="2"/>
    <x v="0"/>
    <d v="2025-11-11T00:00:00"/>
    <d v="1899-12-30T10:00:00"/>
    <d v="1899-12-30T11:15:00"/>
    <n v="60"/>
    <d v="1899-12-30T01:15:00"/>
    <n v="1"/>
    <n v="15"/>
    <n v="75"/>
  </r>
  <r>
    <x v="4"/>
    <x v="0"/>
    <d v="2025-11-11T00:00:00"/>
    <d v="1899-12-30T11:15:00"/>
    <d v="1899-12-30T12:15:00"/>
    <n v="60"/>
    <d v="1899-12-30T01:00:00"/>
    <n v="1"/>
    <n v="0"/>
    <n v="60"/>
  </r>
  <r>
    <x v="9"/>
    <x v="2"/>
    <d v="2025-11-12T00:00:00"/>
    <d v="1899-12-30T09:00:00"/>
    <d v="1899-12-30T10:00:00"/>
    <n v="40"/>
    <d v="1899-12-30T01:00:00"/>
    <n v="1"/>
    <n v="0"/>
    <n v="40"/>
  </r>
  <r>
    <x v="7"/>
    <x v="0"/>
    <d v="2025-11-12T00:00:00"/>
    <d v="1899-12-30T11:00:00"/>
    <d v="1899-12-30T12:30:00"/>
    <n v="60"/>
    <d v="1899-12-30T01:30:00"/>
    <n v="1"/>
    <n v="30"/>
    <n v="90"/>
  </r>
  <r>
    <x v="0"/>
    <x v="0"/>
    <d v="2025-11-12T00:00:00"/>
    <d v="1899-12-30T12:45:00"/>
    <d v="1899-12-30T13:45:00"/>
    <n v="60"/>
    <d v="1899-12-30T01:00:00"/>
    <n v="1"/>
    <n v="0"/>
    <n v="60"/>
  </r>
  <r>
    <x v="4"/>
    <x v="0"/>
    <d v="2025-11-12T00:00:00"/>
    <d v="1899-12-30T13:45:00"/>
    <d v="1899-12-30T15:00:00"/>
    <n v="60"/>
    <d v="1899-12-30T01:15:00"/>
    <n v="1"/>
    <n v="15"/>
    <n v="75"/>
  </r>
  <r>
    <x v="5"/>
    <x v="0"/>
    <d v="2025-11-12T00:00:00"/>
    <d v="1899-12-30T15:45:00"/>
    <d v="1899-12-30T17:15:00"/>
    <n v="60"/>
    <d v="1899-12-30T01:30:00"/>
    <n v="1"/>
    <n v="30"/>
    <n v="90"/>
  </r>
  <r>
    <x v="9"/>
    <x v="2"/>
    <d v="2025-11-13T00:00:00"/>
    <d v="1899-12-30T09:00:00"/>
    <d v="1899-12-30T11:00:00"/>
    <n v="40"/>
    <d v="1899-12-30T02:00:00"/>
    <n v="2"/>
    <n v="0"/>
    <n v="80"/>
  </r>
  <r>
    <x v="9"/>
    <x v="2"/>
    <d v="2025-11-13T00:00:00"/>
    <d v="1899-12-30T11:15:00"/>
    <d v="1899-12-30T12:45:00"/>
    <n v="40"/>
    <d v="1899-12-30T01:30:00"/>
    <n v="1"/>
    <n v="30"/>
    <n v="60"/>
  </r>
  <r>
    <x v="4"/>
    <x v="1"/>
    <d v="2025-11-13T00:00:00"/>
    <d v="1899-12-30T13:30:00"/>
    <d v="1899-12-30T15:15:00"/>
    <n v="50"/>
    <d v="1899-12-30T01:45:00"/>
    <n v="1"/>
    <n v="45"/>
    <n v="87.5"/>
  </r>
  <r>
    <x v="11"/>
    <x v="2"/>
    <d v="2025-11-13T00:00:00"/>
    <d v="1899-12-30T16:00:00"/>
    <d v="1899-12-30T18:00:00"/>
    <n v="40"/>
    <d v="1899-12-30T02:00:00"/>
    <n v="2"/>
    <n v="0"/>
    <n v="80"/>
  </r>
  <r>
    <x v="7"/>
    <x v="2"/>
    <d v="2025-11-14T00:00:00"/>
    <d v="1899-12-30T09:00:00"/>
    <d v="1899-12-30T10:15:00"/>
    <n v="40"/>
    <d v="1899-12-30T01:15:00"/>
    <n v="1"/>
    <n v="15"/>
    <n v="50"/>
  </r>
  <r>
    <x v="1"/>
    <x v="1"/>
    <d v="2025-11-14T00:00:00"/>
    <d v="1899-12-30T10:30:00"/>
    <d v="1899-12-30T11:45:00"/>
    <n v="50"/>
    <d v="1899-12-30T01:15:00"/>
    <n v="1"/>
    <n v="15"/>
    <n v="62.5"/>
  </r>
  <r>
    <x v="3"/>
    <x v="2"/>
    <d v="2025-11-14T00:00:00"/>
    <d v="1899-12-30T12:15:00"/>
    <d v="1899-12-30T14:15:00"/>
    <n v="40"/>
    <d v="1899-12-30T02:00:00"/>
    <n v="2"/>
    <n v="0"/>
    <n v="80"/>
  </r>
  <r>
    <x v="3"/>
    <x v="2"/>
    <d v="2025-11-17T00:00:00"/>
    <d v="1899-12-30T09:00:00"/>
    <d v="1899-12-30T11:00:00"/>
    <n v="40"/>
    <d v="1899-12-30T02:00:00"/>
    <n v="2"/>
    <n v="0"/>
    <n v="80"/>
  </r>
  <r>
    <x v="0"/>
    <x v="0"/>
    <d v="2025-11-17T00:00:00"/>
    <d v="1899-12-30T11:30:00"/>
    <d v="1899-12-30T13:15:00"/>
    <n v="60"/>
    <d v="1899-12-30T01:45:00"/>
    <n v="1"/>
    <n v="45"/>
    <n v="105"/>
  </r>
  <r>
    <x v="0"/>
    <x v="0"/>
    <d v="2025-11-17T00:00:00"/>
    <d v="1899-12-30T13:30:00"/>
    <d v="1899-12-30T15:00:00"/>
    <n v="60"/>
    <d v="1899-12-30T01:30:00"/>
    <n v="1"/>
    <n v="30"/>
    <n v="90"/>
  </r>
  <r>
    <x v="10"/>
    <x v="1"/>
    <d v="2025-11-17T00:00:00"/>
    <d v="1899-12-30T16:15:00"/>
    <d v="1899-12-30T18:15:00"/>
    <n v="50"/>
    <d v="1899-12-30T02:00:00"/>
    <n v="2"/>
    <n v="0"/>
    <n v="100"/>
  </r>
  <r>
    <x v="2"/>
    <x v="0"/>
    <d v="2025-11-18T00:00:00"/>
    <d v="1899-12-30T09:00:00"/>
    <d v="1899-12-30T10:00:00"/>
    <n v="60"/>
    <d v="1899-12-30T01:00:00"/>
    <n v="1"/>
    <n v="0"/>
    <n v="60"/>
  </r>
  <r>
    <x v="9"/>
    <x v="2"/>
    <d v="2025-11-18T00:00:00"/>
    <d v="1899-12-30T10:30:00"/>
    <d v="1899-12-30T11:45:00"/>
    <n v="40"/>
    <d v="1899-12-30T01:15:00"/>
    <n v="1"/>
    <n v="15"/>
    <n v="50"/>
  </r>
  <r>
    <x v="8"/>
    <x v="1"/>
    <d v="2025-11-19T00:00:00"/>
    <d v="1899-12-30T09:00:00"/>
    <d v="1899-12-30T10:45:00"/>
    <n v="50"/>
    <d v="1899-12-30T01:45:00"/>
    <n v="1"/>
    <n v="45"/>
    <n v="87.5"/>
  </r>
  <r>
    <x v="12"/>
    <x v="0"/>
    <d v="2025-11-19T00:00:00"/>
    <d v="1899-12-30T11:15:00"/>
    <d v="1899-12-30T12:15:00"/>
    <n v="60"/>
    <d v="1899-12-30T01:00:00"/>
    <n v="1"/>
    <n v="0"/>
    <n v="60"/>
  </r>
  <r>
    <x v="9"/>
    <x v="2"/>
    <d v="2025-11-19T00:00:00"/>
    <d v="1899-12-30T13:00:00"/>
    <d v="1899-12-30T14:45:00"/>
    <n v="40"/>
    <d v="1899-12-30T01:45:00"/>
    <n v="1"/>
    <n v="45"/>
    <n v="70"/>
  </r>
  <r>
    <x v="8"/>
    <x v="1"/>
    <d v="2025-11-19T00:00:00"/>
    <d v="1899-12-30T15:45:00"/>
    <d v="1899-12-30T17:15:00"/>
    <n v="50"/>
    <d v="1899-12-30T01:30:00"/>
    <n v="1"/>
    <n v="30"/>
    <n v="75"/>
  </r>
  <r>
    <x v="1"/>
    <x v="1"/>
    <d v="2025-11-20T00:00:00"/>
    <d v="1899-12-30T09:00:00"/>
    <d v="1899-12-30T10:00:00"/>
    <n v="50"/>
    <d v="1899-12-30T01:00:00"/>
    <n v="1"/>
    <n v="0"/>
    <n v="50"/>
  </r>
  <r>
    <x v="3"/>
    <x v="2"/>
    <d v="2025-11-20T00:00:00"/>
    <d v="1899-12-30T10:00:00"/>
    <d v="1899-12-30T12:00:00"/>
    <n v="40"/>
    <d v="1899-12-30T02:00:00"/>
    <n v="2"/>
    <n v="0"/>
    <n v="80"/>
  </r>
  <r>
    <x v="6"/>
    <x v="2"/>
    <d v="2025-11-20T00:00:00"/>
    <d v="1899-12-30T12:45:00"/>
    <d v="1899-12-30T13:45:00"/>
    <n v="40"/>
    <d v="1899-12-30T01:00:00"/>
    <n v="1"/>
    <n v="0"/>
    <n v="40"/>
  </r>
  <r>
    <x v="1"/>
    <x v="1"/>
    <d v="2025-11-20T00:00:00"/>
    <d v="1899-12-30T14:15:00"/>
    <d v="1899-12-30T15:15:00"/>
    <n v="50"/>
    <d v="1899-12-30T01:00:00"/>
    <n v="1"/>
    <n v="0"/>
    <n v="50"/>
  </r>
  <r>
    <x v="10"/>
    <x v="1"/>
    <d v="2025-11-20T00:00:00"/>
    <d v="1899-12-30T15:15:00"/>
    <d v="1899-12-30T16:15:00"/>
    <n v="50"/>
    <d v="1899-12-30T01:00:00"/>
    <n v="1"/>
    <n v="0"/>
    <n v="50"/>
  </r>
  <r>
    <x v="3"/>
    <x v="2"/>
    <d v="2025-11-24T00:00:00"/>
    <d v="1899-12-30T09:00:00"/>
    <d v="1899-12-30T10:30:00"/>
    <n v="40"/>
    <d v="1899-12-30T01:30:00"/>
    <n v="1"/>
    <n v="30"/>
    <n v="60"/>
  </r>
  <r>
    <x v="6"/>
    <x v="2"/>
    <d v="2025-11-24T00:00:00"/>
    <d v="1899-12-30T10:45:00"/>
    <d v="1899-12-30T12:00:00"/>
    <n v="40"/>
    <d v="1899-12-30T01:15:00"/>
    <n v="1"/>
    <n v="15"/>
    <n v="50"/>
  </r>
  <r>
    <x v="9"/>
    <x v="2"/>
    <d v="2025-11-24T00:00:00"/>
    <d v="1899-12-30T12:30:00"/>
    <d v="1899-12-30T13:30:00"/>
    <n v="40"/>
    <d v="1899-12-30T01:00:00"/>
    <n v="1"/>
    <n v="0"/>
    <n v="40"/>
  </r>
  <r>
    <x v="5"/>
    <x v="0"/>
    <d v="2025-11-24T00:00:00"/>
    <d v="1899-12-30T14:30:00"/>
    <d v="1899-12-30T16:00:00"/>
    <n v="60"/>
    <d v="1899-12-30T01:30:00"/>
    <n v="1"/>
    <n v="30"/>
    <n v="90"/>
  </r>
  <r>
    <x v="6"/>
    <x v="0"/>
    <d v="2025-11-24T00:00:00"/>
    <d v="1899-12-30T16:30:00"/>
    <d v="1899-12-30T18:00:00"/>
    <n v="60"/>
    <d v="1899-12-30T01:30:00"/>
    <n v="1"/>
    <n v="30"/>
    <n v="90"/>
  </r>
  <r>
    <x v="4"/>
    <x v="0"/>
    <d v="2025-11-25T00:00:00"/>
    <d v="1899-12-30T09:00:00"/>
    <d v="1899-12-30T10:15:00"/>
    <n v="60"/>
    <d v="1899-12-30T01:15:00"/>
    <n v="1"/>
    <n v="15"/>
    <n v="75"/>
  </r>
  <r>
    <x v="4"/>
    <x v="0"/>
    <d v="2025-11-26T00:00:00"/>
    <d v="1899-12-30T09:00:00"/>
    <d v="1899-12-30T10:00:00"/>
    <n v="60"/>
    <d v="1899-12-30T01:00:00"/>
    <n v="1"/>
    <n v="0"/>
    <n v="60"/>
  </r>
  <r>
    <x v="10"/>
    <x v="2"/>
    <d v="2025-11-26T00:00:00"/>
    <d v="1899-12-30T11:00:00"/>
    <d v="1899-12-30T12:45:00"/>
    <n v="40"/>
    <d v="1899-12-30T01:45:00"/>
    <n v="1"/>
    <n v="45"/>
    <n v="70"/>
  </r>
  <r>
    <x v="9"/>
    <x v="2"/>
    <d v="2025-11-26T00:00:00"/>
    <d v="1899-12-30T13:45:00"/>
    <d v="1899-12-30T15:45:00"/>
    <n v="40"/>
    <d v="1899-12-30T02:00:00"/>
    <n v="2"/>
    <n v="0"/>
    <n v="80"/>
  </r>
  <r>
    <x v="0"/>
    <x v="0"/>
    <d v="2025-11-26T00:00:00"/>
    <d v="1899-12-30T16:30:00"/>
    <d v="1899-12-30T17:30:00"/>
    <n v="60"/>
    <d v="1899-12-30T01:00:00"/>
    <n v="1"/>
    <n v="0"/>
    <n v="60"/>
  </r>
  <r>
    <x v="2"/>
    <x v="0"/>
    <d v="2025-11-28T00:00:00"/>
    <d v="1899-12-30T09:30:00"/>
    <d v="1899-12-30T11:00:00"/>
    <n v="60"/>
    <d v="1899-12-30T01:30:00"/>
    <n v="1"/>
    <n v="30"/>
    <n v="90"/>
  </r>
  <r>
    <x v="3"/>
    <x v="2"/>
    <d v="2025-11-28T00:00:00"/>
    <d v="1899-12-30T11:30:00"/>
    <d v="1899-12-30T12:45:00"/>
    <n v="40"/>
    <d v="1899-12-30T01:15:00"/>
    <n v="1"/>
    <n v="15"/>
    <n v="50"/>
  </r>
  <r>
    <x v="13"/>
    <x v="1"/>
    <d v="2025-12-02T00:00:00"/>
    <d v="1899-12-30T09:00:00"/>
    <d v="1899-12-30T10:00:00"/>
    <n v="50"/>
    <d v="1899-12-30T01:00:00"/>
    <n v="1"/>
    <n v="0"/>
    <n v="50"/>
  </r>
  <r>
    <x v="6"/>
    <x v="0"/>
    <d v="2025-12-02T00:00:00"/>
    <d v="1899-12-30T10:30:00"/>
    <d v="1899-12-30T11:30:00"/>
    <n v="60"/>
    <d v="1899-12-30T01:00:00"/>
    <n v="1"/>
    <n v="0"/>
    <n v="60"/>
  </r>
  <r>
    <x v="0"/>
    <x v="0"/>
    <d v="2025-12-02T00:00:00"/>
    <d v="1899-12-30T11:30:00"/>
    <d v="1899-12-30T13:30:00"/>
    <n v="60"/>
    <d v="1899-12-30T02:00:00"/>
    <n v="2"/>
    <n v="0"/>
    <n v="120"/>
  </r>
  <r>
    <x v="8"/>
    <x v="1"/>
    <d v="2025-12-03T00:00:00"/>
    <d v="1899-12-30T09:00:00"/>
    <d v="1899-12-30T10:45:00"/>
    <n v="50"/>
    <d v="1899-12-30T01:45:00"/>
    <n v="1"/>
    <n v="45"/>
    <n v="87.5"/>
  </r>
  <r>
    <x v="9"/>
    <x v="2"/>
    <d v="2025-12-03T00:00:00"/>
    <d v="1899-12-30T11:30:00"/>
    <d v="1899-12-30T13:00:00"/>
    <n v="40"/>
    <d v="1899-12-30T01:30:00"/>
    <n v="1"/>
    <n v="30"/>
    <n v="60"/>
  </r>
  <r>
    <x v="8"/>
    <x v="1"/>
    <d v="2025-12-03T00:00:00"/>
    <d v="1899-12-30T13:45:00"/>
    <d v="1899-12-30T14:45:00"/>
    <n v="50"/>
    <d v="1899-12-30T01:00:00"/>
    <n v="1"/>
    <n v="0"/>
    <n v="50"/>
  </r>
  <r>
    <x v="10"/>
    <x v="1"/>
    <d v="2025-12-03T00:00:00"/>
    <d v="1899-12-30T15:45:00"/>
    <d v="1899-12-30T17:15:00"/>
    <n v="50"/>
    <d v="1899-12-30T01:30:00"/>
    <n v="1"/>
    <n v="30"/>
    <n v="75"/>
  </r>
  <r>
    <x v="9"/>
    <x v="2"/>
    <d v="2025-12-03T00:00:00"/>
    <d v="1899-12-30T18:00:00"/>
    <d v="1899-12-30T19:00:00"/>
    <n v="40"/>
    <d v="1899-12-30T01:00:00"/>
    <n v="1"/>
    <n v="0"/>
    <n v="40"/>
  </r>
  <r>
    <x v="5"/>
    <x v="0"/>
    <d v="2025-12-05T00:00:00"/>
    <d v="1899-12-30T09:00:00"/>
    <d v="1899-12-30T10:45:00"/>
    <n v="60"/>
    <d v="1899-12-30T01:45:00"/>
    <n v="1"/>
    <n v="45"/>
    <n v="105"/>
  </r>
  <r>
    <x v="7"/>
    <x v="2"/>
    <d v="2025-12-05T00:00:00"/>
    <d v="1899-12-30T11:00:00"/>
    <d v="1899-12-30T12:00:00"/>
    <n v="40"/>
    <d v="1899-12-30T01:00:00"/>
    <n v="1"/>
    <n v="0"/>
    <n v="40"/>
  </r>
  <r>
    <x v="2"/>
    <x v="0"/>
    <d v="2025-12-05T00:00:00"/>
    <d v="1899-12-30T12:45:00"/>
    <d v="1899-12-30T14:15:00"/>
    <n v="60"/>
    <d v="1899-12-30T01:30:00"/>
    <n v="1"/>
    <n v="30"/>
    <n v="90"/>
  </r>
  <r>
    <x v="14"/>
    <x v="0"/>
    <d v="2025-12-08T00:00:00"/>
    <d v="1899-12-30T09:00:00"/>
    <d v="1899-12-30T10:45:00"/>
    <n v="60"/>
    <d v="1899-12-30T01:45:00"/>
    <n v="1"/>
    <n v="45"/>
    <n v="105"/>
  </r>
  <r>
    <x v="3"/>
    <x v="2"/>
    <d v="2025-12-08T00:00:00"/>
    <d v="1899-12-30T11:15:00"/>
    <d v="1899-12-30T13:00:00"/>
    <n v="40"/>
    <d v="1899-12-30T01:45:00"/>
    <n v="1"/>
    <n v="45"/>
    <n v="70"/>
  </r>
  <r>
    <x v="5"/>
    <x v="0"/>
    <d v="2025-12-09T00:00:00"/>
    <d v="1899-12-30T09:00:00"/>
    <d v="1899-12-30T10:15:00"/>
    <n v="60"/>
    <d v="1899-12-30T01:15:00"/>
    <n v="1"/>
    <n v="15"/>
    <n v="75"/>
  </r>
  <r>
    <x v="10"/>
    <x v="1"/>
    <d v="2025-12-09T00:00:00"/>
    <d v="1899-12-30T10:30:00"/>
    <d v="1899-12-30T11:30:00"/>
    <n v="50"/>
    <d v="1899-12-30T01:00:00"/>
    <n v="1"/>
    <n v="0"/>
    <n v="50"/>
  </r>
  <r>
    <x v="9"/>
    <x v="2"/>
    <d v="2025-12-10T00:00:00"/>
    <d v="1899-12-30T09:00:00"/>
    <d v="1899-12-30T10:30:00"/>
    <n v="40"/>
    <d v="1899-12-30T01:30:00"/>
    <n v="1"/>
    <n v="30"/>
    <n v="60"/>
  </r>
  <r>
    <x v="15"/>
    <x v="0"/>
    <d v="2025-12-10T00:00:00"/>
    <d v="1899-12-30T10:30:00"/>
    <d v="1899-12-30T12:00:00"/>
    <n v="60"/>
    <d v="1899-12-30T01:30:00"/>
    <n v="1"/>
    <n v="30"/>
    <n v="90"/>
  </r>
  <r>
    <x v="4"/>
    <x v="0"/>
    <d v="2025-12-10T00:00:00"/>
    <d v="1899-12-30T13:00:00"/>
    <d v="1899-12-30T14:15:00"/>
    <n v="60"/>
    <d v="1899-12-30T01:15:00"/>
    <n v="1"/>
    <n v="15"/>
    <n v="75"/>
  </r>
  <r>
    <x v="7"/>
    <x v="0"/>
    <d v="2025-12-10T00:00:00"/>
    <d v="1899-12-30T14:45:00"/>
    <d v="1899-12-30T15:45:00"/>
    <n v="60"/>
    <d v="1899-12-30T01:00:00"/>
    <n v="1"/>
    <n v="0"/>
    <n v="60"/>
  </r>
  <r>
    <x v="3"/>
    <x v="2"/>
    <d v="2025-12-10T00:00:00"/>
    <d v="1899-12-30T16:15:00"/>
    <d v="1899-12-30T17:45:00"/>
    <n v="40"/>
    <d v="1899-12-30T01:30:00"/>
    <n v="1"/>
    <n v="30"/>
    <n v="60"/>
  </r>
  <r>
    <x v="6"/>
    <x v="2"/>
    <d v="2025-12-11T00:00:00"/>
    <d v="1899-12-30T09:00:00"/>
    <d v="1899-12-30T10:15:00"/>
    <n v="40"/>
    <d v="1899-12-30T01:15:00"/>
    <n v="1"/>
    <n v="15"/>
    <n v="50"/>
  </r>
  <r>
    <x v="2"/>
    <x v="0"/>
    <d v="2025-12-11T00:00:00"/>
    <d v="1899-12-30T10:30:00"/>
    <d v="1899-12-30T11:45:00"/>
    <n v="60"/>
    <d v="1899-12-30T01:15:00"/>
    <n v="1"/>
    <n v="15"/>
    <n v="75"/>
  </r>
  <r>
    <x v="3"/>
    <x v="2"/>
    <d v="2025-12-12T00:00:00"/>
    <d v="1899-12-30T09:00:00"/>
    <d v="1899-12-30T10:15:00"/>
    <n v="40"/>
    <d v="1899-12-30T01:15:00"/>
    <n v="1"/>
    <n v="15"/>
    <n v="50"/>
  </r>
  <r>
    <x v="6"/>
    <x v="0"/>
    <d v="2025-12-12T00:00:00"/>
    <d v="1899-12-30T10:30:00"/>
    <d v="1899-12-30T11:30:00"/>
    <n v="60"/>
    <d v="1899-12-30T01:00:00"/>
    <n v="1"/>
    <n v="0"/>
    <n v="60"/>
  </r>
  <r>
    <x v="0"/>
    <x v="0"/>
    <d v="2025-12-12T00:00:00"/>
    <d v="1899-12-30T11:30:00"/>
    <d v="1899-12-30T13:15:00"/>
    <n v="60"/>
    <d v="1899-12-30T01:45:00"/>
    <n v="1"/>
    <n v="45"/>
    <n v="105"/>
  </r>
  <r>
    <x v="5"/>
    <x v="0"/>
    <d v="2025-12-15T00:00:00"/>
    <d v="1899-12-30T09:30:00"/>
    <d v="1899-12-30T11:00:00"/>
    <n v="60"/>
    <d v="1899-12-30T01:30:00"/>
    <n v="1"/>
    <n v="30"/>
    <n v="90"/>
  </r>
  <r>
    <x v="5"/>
    <x v="0"/>
    <d v="2025-12-15T00:00:00"/>
    <d v="1899-12-30T11:15:00"/>
    <d v="1899-12-30T12:45:00"/>
    <n v="60"/>
    <d v="1899-12-30T01:30:00"/>
    <n v="1"/>
    <n v="30"/>
    <n v="90"/>
  </r>
  <r>
    <x v="15"/>
    <x v="0"/>
    <d v="2025-12-16T00:00:00"/>
    <d v="1899-12-30T09:00:00"/>
    <d v="1899-12-30T10:00:00"/>
    <n v="60"/>
    <d v="1899-12-30T01:00:00"/>
    <n v="1"/>
    <n v="0"/>
    <n v="60"/>
  </r>
  <r>
    <x v="0"/>
    <x v="0"/>
    <d v="2026-01-05T00:00:00"/>
    <d v="1899-12-30T09:00:00"/>
    <d v="1899-12-30T10:45:00"/>
    <n v="60"/>
    <d v="1899-12-30T01:45:00"/>
    <n v="1"/>
    <n v="45"/>
    <n v="105"/>
  </r>
  <r>
    <x v="5"/>
    <x v="0"/>
    <d v="2026-01-05T00:00:00"/>
    <d v="1899-12-30T11:30:00"/>
    <d v="1899-12-30T13:00:00"/>
    <n v="60"/>
    <d v="1899-12-30T01:30:00"/>
    <n v="1"/>
    <n v="30"/>
    <n v="90"/>
  </r>
  <r>
    <x v="15"/>
    <x v="0"/>
    <d v="2026-01-05T00:00:00"/>
    <d v="1899-12-30T13:45:00"/>
    <d v="1899-12-30T14:45:00"/>
    <n v="60"/>
    <d v="1899-12-30T01:00:00"/>
    <n v="1"/>
    <n v="0"/>
    <n v="60"/>
  </r>
  <r>
    <x v="2"/>
    <x v="1"/>
    <d v="2026-01-05T00:00:00"/>
    <d v="1899-12-30T15:30:00"/>
    <d v="1899-12-30T16:45:00"/>
    <n v="50"/>
    <d v="1899-12-30T01:15:00"/>
    <n v="1"/>
    <n v="15"/>
    <n v="62.5"/>
  </r>
  <r>
    <x v="5"/>
    <x v="0"/>
    <d v="2026-01-05T00:00:00"/>
    <d v="1899-12-30T17:30:00"/>
    <d v="1899-12-30T19:00:00"/>
    <n v="60"/>
    <d v="1899-12-30T01:30:00"/>
    <n v="1"/>
    <n v="30"/>
    <n v="90"/>
  </r>
  <r>
    <x v="6"/>
    <x v="2"/>
    <d v="2026-01-07T00:00:00"/>
    <d v="1899-12-30T09:00:00"/>
    <d v="1899-12-30T10:45:00"/>
    <n v="40"/>
    <d v="1899-12-30T01:45:00"/>
    <n v="1"/>
    <n v="45"/>
    <n v="70"/>
  </r>
  <r>
    <x v="15"/>
    <x v="0"/>
    <d v="2026-01-07T00:00:00"/>
    <d v="1899-12-30T11:15:00"/>
    <d v="1899-12-30T13:00:00"/>
    <n v="60"/>
    <d v="1899-12-30T01:45:00"/>
    <n v="1"/>
    <n v="45"/>
    <n v="105"/>
  </r>
  <r>
    <x v="1"/>
    <x v="1"/>
    <d v="2026-01-07T00:00:00"/>
    <d v="1899-12-30T14:00:00"/>
    <d v="1899-12-30T15:00:00"/>
    <n v="50"/>
    <d v="1899-12-30T01:00:00"/>
    <n v="1"/>
    <n v="0"/>
    <n v="50"/>
  </r>
  <r>
    <x v="1"/>
    <x v="1"/>
    <d v="2026-01-12T00:00:00"/>
    <d v="1899-12-30T09:00:00"/>
    <d v="1899-12-30T10:30:00"/>
    <n v="50"/>
    <d v="1899-12-30T01:30:00"/>
    <n v="1"/>
    <n v="30"/>
    <n v="75"/>
  </r>
  <r>
    <x v="15"/>
    <x v="0"/>
    <d v="2026-01-12T00:00:00"/>
    <d v="1899-12-30T10:45:00"/>
    <d v="1899-12-30T12:00:00"/>
    <n v="60"/>
    <d v="1899-12-30T01:15:00"/>
    <n v="1"/>
    <n v="15"/>
    <n v="75"/>
  </r>
  <r>
    <x v="15"/>
    <x v="0"/>
    <d v="2026-01-12T00:00:00"/>
    <d v="1899-12-30T12:00:00"/>
    <d v="1899-12-30T13:00:00"/>
    <n v="60"/>
    <d v="1899-12-30T01:00:00"/>
    <n v="1"/>
    <n v="0"/>
    <n v="60"/>
  </r>
  <r>
    <x v="8"/>
    <x v="1"/>
    <d v="2026-01-12T00:00:00"/>
    <d v="1899-12-30T13:15:00"/>
    <d v="1899-12-30T15:15:00"/>
    <n v="50"/>
    <d v="1899-12-30T02:00:00"/>
    <n v="2"/>
    <n v="0"/>
    <n v="100"/>
  </r>
  <r>
    <x v="7"/>
    <x v="0"/>
    <d v="2026-01-12T00:00:00"/>
    <d v="1899-12-30T15:30:00"/>
    <d v="1899-12-30T17:15:00"/>
    <n v="60"/>
    <d v="1899-12-30T01:45:00"/>
    <n v="1"/>
    <n v="45"/>
    <n v="105"/>
  </r>
  <r>
    <x v="4"/>
    <x v="1"/>
    <d v="2026-01-13T00:00:00"/>
    <d v="1899-12-30T09:00:00"/>
    <d v="1899-12-30T11:00:00"/>
    <n v="50"/>
    <d v="1899-12-30T02:00:00"/>
    <n v="2"/>
    <n v="0"/>
    <n v="100"/>
  </r>
  <r>
    <x v="10"/>
    <x v="1"/>
    <d v="2026-01-13T00:00:00"/>
    <d v="1899-12-30T11:00:00"/>
    <d v="1899-12-30T12:00:00"/>
    <n v="50"/>
    <d v="1899-12-30T01:00:00"/>
    <n v="1"/>
    <n v="0"/>
    <n v="50"/>
  </r>
  <r>
    <x v="7"/>
    <x v="2"/>
    <d v="2026-01-13T00:00:00"/>
    <d v="1899-12-30T13:00:00"/>
    <d v="1899-12-30T15:00:00"/>
    <n v="40"/>
    <d v="1899-12-30T02:00:00"/>
    <n v="2"/>
    <n v="0"/>
    <n v="80"/>
  </r>
  <r>
    <x v="0"/>
    <x v="0"/>
    <d v="2026-01-13T00:00:00"/>
    <d v="1899-12-30T15:45:00"/>
    <d v="1899-12-30T17:30:00"/>
    <n v="60"/>
    <d v="1899-12-30T01:45:00"/>
    <n v="1"/>
    <n v="45"/>
    <n v="105"/>
  </r>
  <r>
    <x v="5"/>
    <x v="0"/>
    <d v="2026-01-14T00:00:00"/>
    <d v="1899-12-30T09:00:00"/>
    <d v="1899-12-30T10:30:00"/>
    <n v="60"/>
    <d v="1899-12-30T01:30:00"/>
    <n v="1"/>
    <n v="30"/>
    <n v="90"/>
  </r>
  <r>
    <x v="8"/>
    <x v="1"/>
    <d v="2026-01-14T00:00:00"/>
    <d v="1899-12-30T11:15:00"/>
    <d v="1899-12-30T13:15:00"/>
    <n v="50"/>
    <d v="1899-12-30T02:00:00"/>
    <n v="2"/>
    <n v="0"/>
    <n v="100"/>
  </r>
  <r>
    <x v="3"/>
    <x v="2"/>
    <d v="2026-01-14T00:00:00"/>
    <d v="1899-12-30T13:45:00"/>
    <d v="1899-12-30T14:45:00"/>
    <n v="40"/>
    <d v="1899-12-30T01:00:00"/>
    <n v="1"/>
    <n v="0"/>
    <n v="40"/>
  </r>
  <r>
    <x v="8"/>
    <x v="1"/>
    <d v="2026-01-15T00:00:00"/>
    <d v="1899-12-30T09:00:00"/>
    <d v="1899-12-30T11:00:00"/>
    <n v="50"/>
    <d v="1899-12-30T02:00:00"/>
    <n v="2"/>
    <n v="0"/>
    <n v="100"/>
  </r>
  <r>
    <x v="0"/>
    <x v="0"/>
    <d v="2026-01-15T00:00:00"/>
    <d v="1899-12-30T11:00:00"/>
    <d v="1899-12-30T12:15:00"/>
    <n v="60"/>
    <d v="1899-12-30T01:15:00"/>
    <n v="1"/>
    <n v="15"/>
    <n v="75"/>
  </r>
  <r>
    <x v="1"/>
    <x v="1"/>
    <d v="2026-01-15T00:00:00"/>
    <d v="1899-12-30T12:30:00"/>
    <d v="1899-12-30T14:00:00"/>
    <n v="50"/>
    <d v="1899-12-30T01:30:00"/>
    <n v="1"/>
    <n v="30"/>
    <n v="75"/>
  </r>
  <r>
    <x v="4"/>
    <x v="1"/>
    <d v="2026-01-15T00:00:00"/>
    <d v="1899-12-30T14:30:00"/>
    <d v="1899-12-30T16:15:00"/>
    <n v="50"/>
    <d v="1899-12-30T01:45:00"/>
    <n v="1"/>
    <n v="45"/>
    <n v="87.5"/>
  </r>
  <r>
    <x v="1"/>
    <x v="1"/>
    <d v="2026-01-19T00:00:00"/>
    <d v="1899-12-30T09:00:00"/>
    <d v="1899-12-30T10:30:00"/>
    <n v="50"/>
    <d v="1899-12-30T01:30:00"/>
    <n v="1"/>
    <n v="30"/>
    <n v="75"/>
  </r>
  <r>
    <x v="15"/>
    <x v="0"/>
    <d v="2026-01-19T00:00:00"/>
    <d v="1899-12-30T11:00:00"/>
    <d v="1899-12-30T12:30:00"/>
    <n v="60"/>
    <d v="1899-12-30T01:30:00"/>
    <n v="1"/>
    <n v="30"/>
    <n v="90"/>
  </r>
  <r>
    <x v="5"/>
    <x v="0"/>
    <d v="2026-01-19T00:00:00"/>
    <d v="1899-12-30T13:00:00"/>
    <d v="1899-12-30T14:30:00"/>
    <n v="60"/>
    <d v="1899-12-30T01:30:00"/>
    <n v="1"/>
    <n v="30"/>
    <n v="90"/>
  </r>
  <r>
    <x v="9"/>
    <x v="2"/>
    <d v="2026-01-19T00:00:00"/>
    <d v="1899-12-30T15:15:00"/>
    <d v="1899-12-30T16:30:00"/>
    <n v="40"/>
    <d v="1899-12-30T01:15:00"/>
    <n v="1"/>
    <n v="15"/>
    <n v="50"/>
  </r>
  <r>
    <x v="9"/>
    <x v="2"/>
    <d v="2026-01-20T00:00:00"/>
    <d v="1899-12-30T09:00:00"/>
    <d v="1899-12-30T10:30:00"/>
    <n v="40"/>
    <d v="1899-12-30T01:30:00"/>
    <n v="1"/>
    <n v="30"/>
    <n v="60"/>
  </r>
  <r>
    <x v="7"/>
    <x v="0"/>
    <d v="2026-01-20T00:00:00"/>
    <d v="1899-12-30T10:30:00"/>
    <d v="1899-12-30T11:30:00"/>
    <n v="60"/>
    <d v="1899-12-30T01:00:00"/>
    <n v="1"/>
    <n v="0"/>
    <n v="60"/>
  </r>
  <r>
    <x v="7"/>
    <x v="2"/>
    <d v="2026-01-21T00:00:00"/>
    <d v="1899-12-30T09:00:00"/>
    <d v="1899-12-30T10:45:00"/>
    <n v="40"/>
    <d v="1899-12-30T01:45:00"/>
    <n v="1"/>
    <n v="45"/>
    <n v="70"/>
  </r>
  <r>
    <x v="10"/>
    <x v="2"/>
    <d v="2026-01-21T00:00:00"/>
    <d v="1899-12-30T11:45:00"/>
    <d v="1899-12-30T13:45:00"/>
    <n v="40"/>
    <d v="1899-12-30T02:00:00"/>
    <n v="2"/>
    <n v="0"/>
    <n v="80"/>
  </r>
  <r>
    <x v="15"/>
    <x v="0"/>
    <d v="2026-01-22T00:00:00"/>
    <d v="1899-12-30T09:00:00"/>
    <d v="1899-12-30T10:15:00"/>
    <n v="60"/>
    <d v="1899-12-30T01:15:00"/>
    <n v="1"/>
    <n v="15"/>
    <n v="75"/>
  </r>
  <r>
    <x v="8"/>
    <x v="1"/>
    <d v="2026-01-22T00:00:00"/>
    <d v="1899-12-30T10:30:00"/>
    <d v="1899-12-30T11:45:00"/>
    <n v="50"/>
    <d v="1899-12-30T01:15:00"/>
    <n v="1"/>
    <n v="15"/>
    <n v="62.5"/>
  </r>
  <r>
    <x v="2"/>
    <x v="1"/>
    <d v="2026-01-22T00:00:00"/>
    <d v="1899-12-30T11:45:00"/>
    <d v="1899-12-30T13:45:00"/>
    <n v="50"/>
    <d v="1899-12-30T02:00:00"/>
    <n v="2"/>
    <n v="0"/>
    <n v="100"/>
  </r>
  <r>
    <x v="1"/>
    <x v="1"/>
    <d v="2026-01-22T00:00:00"/>
    <d v="1899-12-30T14:15:00"/>
    <d v="1899-12-30T15:15:00"/>
    <n v="50"/>
    <d v="1899-12-30T01:00:00"/>
    <n v="1"/>
    <n v="0"/>
    <n v="50"/>
  </r>
  <r>
    <x v="1"/>
    <x v="1"/>
    <d v="2026-01-22T00:00:00"/>
    <d v="1899-12-30T16:00:00"/>
    <d v="1899-12-30T17:45:00"/>
    <n v="50"/>
    <d v="1899-12-30T01:45:00"/>
    <n v="1"/>
    <n v="45"/>
    <n v="87.5"/>
  </r>
  <r>
    <x v="4"/>
    <x v="0"/>
    <d v="2026-01-23T00:00:00"/>
    <d v="1899-12-30T09:00:00"/>
    <d v="1899-12-30T10:00:00"/>
    <n v="60"/>
    <d v="1899-12-30T01:00:00"/>
    <n v="1"/>
    <n v="0"/>
    <n v="60"/>
  </r>
  <r>
    <x v="3"/>
    <x v="2"/>
    <d v="2026-01-23T00:00:00"/>
    <d v="1899-12-30T10:00:00"/>
    <d v="1899-12-30T11:00:00"/>
    <n v="40"/>
    <d v="1899-12-30T01:00:00"/>
    <n v="1"/>
    <n v="0"/>
    <n v="40"/>
  </r>
  <r>
    <x v="4"/>
    <x v="1"/>
    <d v="2026-01-23T00:00:00"/>
    <d v="1899-12-30T11:15:00"/>
    <d v="1899-12-30T12:45:00"/>
    <n v="50"/>
    <d v="1899-12-30T01:30:00"/>
    <n v="1"/>
    <n v="30"/>
    <n v="75"/>
  </r>
  <r>
    <x v="3"/>
    <x v="2"/>
    <d v="2026-01-23T00:00:00"/>
    <d v="1899-12-30T13:45:00"/>
    <d v="1899-12-30T15:15:00"/>
    <n v="40"/>
    <d v="1899-12-30T01:30:00"/>
    <n v="1"/>
    <n v="30"/>
    <n v="60"/>
  </r>
  <r>
    <x v="1"/>
    <x v="1"/>
    <d v="2026-01-23T00:00:00"/>
    <d v="1899-12-30T15:45:00"/>
    <d v="1899-12-30T16:45:00"/>
    <n v="50"/>
    <d v="1899-12-30T01:00:00"/>
    <n v="1"/>
    <n v="0"/>
    <n v="50"/>
  </r>
  <r>
    <x v="2"/>
    <x v="0"/>
    <d v="2026-01-26T00:00:00"/>
    <d v="1899-12-30T09:00:00"/>
    <d v="1899-12-30T10:30:00"/>
    <n v="60"/>
    <d v="1899-12-30T01:30:00"/>
    <n v="1"/>
    <n v="30"/>
    <n v="90"/>
  </r>
  <r>
    <x v="10"/>
    <x v="2"/>
    <d v="2026-01-27T00:00:00"/>
    <d v="1899-12-30T09:00:00"/>
    <d v="1899-12-30T11:00:00"/>
    <n v="40"/>
    <d v="1899-12-30T02:00:00"/>
    <n v="2"/>
    <n v="0"/>
    <n v="80"/>
  </r>
  <r>
    <x v="5"/>
    <x v="0"/>
    <d v="2026-01-27T00:00:00"/>
    <d v="1899-12-30T12:30:00"/>
    <d v="1899-12-30T14:00:00"/>
    <n v="60"/>
    <d v="1899-12-30T01:30:00"/>
    <n v="1"/>
    <n v="30"/>
    <n v="90"/>
  </r>
  <r>
    <x v="9"/>
    <x v="2"/>
    <d v="2026-01-28T00:00:00"/>
    <d v="1899-12-30T09:00:00"/>
    <d v="1899-12-30T10:00:00"/>
    <n v="40"/>
    <d v="1899-12-30T01:00:00"/>
    <n v="1"/>
    <n v="0"/>
    <n v="40"/>
  </r>
  <r>
    <x v="1"/>
    <x v="1"/>
    <d v="2026-01-29T00:00:00"/>
    <d v="1899-12-30T09:00:00"/>
    <d v="1899-12-30T10:30:00"/>
    <n v="50"/>
    <d v="1899-12-30T01:30:00"/>
    <n v="1"/>
    <n v="30"/>
    <n v="75"/>
  </r>
  <r>
    <x v="9"/>
    <x v="2"/>
    <d v="2026-01-29T00:00:00"/>
    <d v="1899-12-30T10:30:00"/>
    <d v="1899-12-30T12:15:00"/>
    <n v="40"/>
    <d v="1899-12-30T01:45:00"/>
    <n v="1"/>
    <n v="45"/>
    <n v="70"/>
  </r>
  <r>
    <x v="6"/>
    <x v="0"/>
    <d v="2026-01-29T00:00:00"/>
    <d v="1899-12-30T12:45:00"/>
    <d v="1899-12-30T13:45:00"/>
    <n v="60"/>
    <d v="1899-12-30T01:00:00"/>
    <n v="1"/>
    <n v="0"/>
    <n v="60"/>
  </r>
  <r>
    <x v="7"/>
    <x v="0"/>
    <d v="2026-02-03T00:00:00"/>
    <d v="1899-12-30T09:00:00"/>
    <d v="1899-12-30T10:15:00"/>
    <n v="60"/>
    <d v="1899-12-30T01:15:00"/>
    <n v="1"/>
    <n v="15"/>
    <n v="75"/>
  </r>
  <r>
    <x v="7"/>
    <x v="0"/>
    <d v="2026-02-03T00:00:00"/>
    <d v="1899-12-30T11:15:00"/>
    <d v="1899-12-30T13:00:00"/>
    <n v="60"/>
    <d v="1899-12-30T01:45:00"/>
    <n v="1"/>
    <n v="45"/>
    <n v="105"/>
  </r>
  <r>
    <x v="8"/>
    <x v="1"/>
    <d v="2026-02-03T00:00:00"/>
    <d v="1899-12-30T14:00:00"/>
    <d v="1899-12-30T16:00:00"/>
    <n v="50"/>
    <d v="1899-12-30T02:00:00"/>
    <n v="2"/>
    <n v="0"/>
    <n v="100"/>
  </r>
  <r>
    <x v="3"/>
    <x v="2"/>
    <d v="2026-02-03T00:00:00"/>
    <d v="1899-12-30T16:00:00"/>
    <d v="1899-12-30T17:30:00"/>
    <n v="40"/>
    <d v="1899-12-30T01:30:00"/>
    <n v="1"/>
    <n v="30"/>
    <n v="60"/>
  </r>
  <r>
    <x v="5"/>
    <x v="0"/>
    <d v="2026-02-04T00:00:00"/>
    <d v="1899-12-30T09:00:00"/>
    <d v="1899-12-30T10:00:00"/>
    <n v="60"/>
    <d v="1899-12-30T01:00:00"/>
    <n v="1"/>
    <n v="0"/>
    <n v="60"/>
  </r>
  <r>
    <x v="10"/>
    <x v="2"/>
    <d v="2026-02-04T00:00:00"/>
    <d v="1899-12-30T10:15:00"/>
    <d v="1899-12-30T11:45:00"/>
    <n v="40"/>
    <d v="1899-12-30T01:30:00"/>
    <n v="1"/>
    <n v="30"/>
    <n v="60"/>
  </r>
  <r>
    <x v="5"/>
    <x v="0"/>
    <d v="2026-02-04T00:00:00"/>
    <d v="1899-12-30T12:00:00"/>
    <d v="1899-12-30T13:30:00"/>
    <n v="60"/>
    <d v="1899-12-30T01:30:00"/>
    <n v="1"/>
    <n v="30"/>
    <n v="90"/>
  </r>
  <r>
    <x v="1"/>
    <x v="1"/>
    <d v="2026-02-04T00:00:00"/>
    <d v="1899-12-30T14:15:00"/>
    <d v="1899-12-30T15:15:00"/>
    <n v="50"/>
    <d v="1899-12-30T01:00:00"/>
    <n v="1"/>
    <n v="0"/>
    <n v="50"/>
  </r>
  <r>
    <x v="5"/>
    <x v="0"/>
    <d v="2026-02-05T00:00:00"/>
    <d v="1899-12-30T09:00:00"/>
    <d v="1899-12-30T10:30:00"/>
    <n v="60"/>
    <d v="1899-12-30T01:30:00"/>
    <n v="1"/>
    <n v="30"/>
    <n v="90"/>
  </r>
  <r>
    <x v="5"/>
    <x v="0"/>
    <d v="2026-02-05T00:00:00"/>
    <d v="1899-12-30T11:00:00"/>
    <d v="1899-12-30T12:45:00"/>
    <n v="60"/>
    <d v="1899-12-30T01:45:00"/>
    <n v="1"/>
    <n v="45"/>
    <n v="105"/>
  </r>
  <r>
    <x v="10"/>
    <x v="2"/>
    <d v="2026-02-05T00:00:00"/>
    <d v="1899-12-30T12:45:00"/>
    <d v="1899-12-30T13:45:00"/>
    <n v="40"/>
    <d v="1899-12-30T01:00:00"/>
    <n v="1"/>
    <n v="0"/>
    <n v="40"/>
  </r>
  <r>
    <x v="0"/>
    <x v="0"/>
    <d v="2026-02-05T00:00:00"/>
    <d v="1899-12-30T13:45:00"/>
    <d v="1899-12-30T15:15:00"/>
    <n v="60"/>
    <d v="1899-12-30T01:30:00"/>
    <n v="1"/>
    <n v="30"/>
    <n v="90"/>
  </r>
  <r>
    <x v="10"/>
    <x v="1"/>
    <d v="2026-02-06T00:00:00"/>
    <d v="1899-12-30T09:00:00"/>
    <d v="1899-12-30T10:45:00"/>
    <n v="50"/>
    <d v="1899-12-30T01:45:00"/>
    <n v="1"/>
    <n v="45"/>
    <n v="87.5"/>
  </r>
  <r>
    <x v="1"/>
    <x v="1"/>
    <d v="2026-02-06T00:00:00"/>
    <d v="1899-12-30T11:00:00"/>
    <d v="1899-12-30T13:00:00"/>
    <n v="50"/>
    <d v="1899-12-30T02:00:00"/>
    <n v="2"/>
    <n v="0"/>
    <n v="100"/>
  </r>
  <r>
    <x v="2"/>
    <x v="0"/>
    <d v="2026-02-06T00:00:00"/>
    <d v="1899-12-30T13:45:00"/>
    <d v="1899-12-30T14:45:00"/>
    <n v="60"/>
    <d v="1899-12-30T01:00:00"/>
    <n v="1"/>
    <n v="0"/>
    <n v="60"/>
  </r>
  <r>
    <x v="3"/>
    <x v="2"/>
    <d v="2026-02-06T00:00:00"/>
    <d v="1899-12-30T15:30:00"/>
    <d v="1899-12-30T17:30:00"/>
    <n v="40"/>
    <d v="1899-12-30T02:00:00"/>
    <n v="2"/>
    <n v="0"/>
    <n v="80"/>
  </r>
  <r>
    <x v="1"/>
    <x v="1"/>
    <d v="2026-02-09T00:00:00"/>
    <d v="1899-12-30T09:00:00"/>
    <d v="1899-12-30T10:15:00"/>
    <n v="50"/>
    <d v="1899-12-30T01:15:00"/>
    <n v="1"/>
    <n v="15"/>
    <n v="62.5"/>
  </r>
  <r>
    <x v="5"/>
    <x v="0"/>
    <d v="2026-02-10T00:00:00"/>
    <d v="1899-12-30T09:00:00"/>
    <d v="1899-12-30T10:00:00"/>
    <n v="60"/>
    <d v="1899-12-30T01:00:00"/>
    <n v="1"/>
    <n v="0"/>
    <n v="60"/>
  </r>
  <r>
    <x v="7"/>
    <x v="0"/>
    <d v="2026-02-10T00:00:00"/>
    <d v="1899-12-30T10:45:00"/>
    <d v="1899-12-30T12:30:00"/>
    <n v="60"/>
    <d v="1899-12-30T01:45:00"/>
    <n v="1"/>
    <n v="45"/>
    <n v="105"/>
  </r>
  <r>
    <x v="1"/>
    <x v="1"/>
    <d v="2026-02-10T00:00:00"/>
    <d v="1899-12-30T13:30:00"/>
    <d v="1899-12-30T15:15:00"/>
    <n v="50"/>
    <d v="1899-12-30T01:45:00"/>
    <n v="1"/>
    <n v="45"/>
    <n v="87.5"/>
  </r>
  <r>
    <x v="10"/>
    <x v="1"/>
    <d v="2026-02-10T00:00:00"/>
    <d v="1899-12-30T15:30:00"/>
    <d v="1899-12-30T16:30:00"/>
    <n v="50"/>
    <d v="1899-12-30T01:00:00"/>
    <n v="1"/>
    <n v="0"/>
    <n v="50"/>
  </r>
  <r>
    <x v="5"/>
    <x v="0"/>
    <d v="2026-02-10T00:00:00"/>
    <d v="1899-12-30T16:45:00"/>
    <d v="1899-12-30T18:30:00"/>
    <n v="60"/>
    <d v="1899-12-30T01:45:00"/>
    <n v="1"/>
    <n v="45"/>
    <n v="105"/>
  </r>
  <r>
    <x v="3"/>
    <x v="2"/>
    <d v="2026-02-11T00:00:00"/>
    <d v="1899-12-30T09:00:00"/>
    <d v="1899-12-30T10:15:00"/>
    <n v="40"/>
    <d v="1899-12-30T01:15:00"/>
    <n v="1"/>
    <n v="15"/>
    <n v="50"/>
  </r>
  <r>
    <x v="15"/>
    <x v="0"/>
    <d v="2026-02-11T00:00:00"/>
    <d v="1899-12-30T10:45:00"/>
    <d v="1899-12-30T12:00:00"/>
    <n v="60"/>
    <d v="1899-12-30T01:15:00"/>
    <n v="1"/>
    <n v="15"/>
    <n v="75"/>
  </r>
  <r>
    <x v="1"/>
    <x v="1"/>
    <d v="2026-02-11T00:00:00"/>
    <d v="1899-12-30T12:00:00"/>
    <d v="1899-12-30T13:00:00"/>
    <n v="50"/>
    <d v="1899-12-30T01:00:00"/>
    <n v="1"/>
    <n v="0"/>
    <n v="50"/>
  </r>
  <r>
    <x v="4"/>
    <x v="0"/>
    <d v="2026-02-11T00:00:00"/>
    <d v="1899-12-30T13:15:00"/>
    <d v="1899-12-30T14:15:00"/>
    <n v="60"/>
    <d v="1899-12-30T01:00:00"/>
    <n v="1"/>
    <n v="0"/>
    <n v="60"/>
  </r>
  <r>
    <x v="9"/>
    <x v="2"/>
    <d v="2026-02-11T00:00:00"/>
    <d v="1899-12-30T14:15:00"/>
    <d v="1899-12-30T15:15:00"/>
    <n v="40"/>
    <d v="1899-12-30T01:00:00"/>
    <n v="1"/>
    <n v="0"/>
    <n v="40"/>
  </r>
  <r>
    <x v="6"/>
    <x v="0"/>
    <d v="2026-02-12T00:00:00"/>
    <d v="1899-12-30T09:30:00"/>
    <d v="1899-12-30T11:00:00"/>
    <n v="60"/>
    <d v="1899-12-30T01:30:00"/>
    <n v="1"/>
    <n v="30"/>
    <n v="90"/>
  </r>
  <r>
    <x v="2"/>
    <x v="1"/>
    <d v="2026-02-12T00:00:00"/>
    <d v="1899-12-30T11:00:00"/>
    <d v="1899-12-30T12:15:00"/>
    <n v="50"/>
    <d v="1899-12-30T01:15:00"/>
    <n v="1"/>
    <n v="15"/>
    <n v="62.5"/>
  </r>
  <r>
    <x v="7"/>
    <x v="0"/>
    <d v="2026-02-12T00:00:00"/>
    <d v="1899-12-30T13:15:00"/>
    <d v="1899-12-30T14:30:00"/>
    <n v="60"/>
    <d v="1899-12-30T01:15:00"/>
    <n v="1"/>
    <n v="15"/>
    <n v="75"/>
  </r>
  <r>
    <x v="7"/>
    <x v="0"/>
    <d v="2026-02-13T00:00:00"/>
    <d v="1899-12-30T09:00:00"/>
    <d v="1899-12-30T10:15:00"/>
    <n v="60"/>
    <d v="1899-12-30T01:15:00"/>
    <n v="1"/>
    <n v="15"/>
    <n v="75"/>
  </r>
  <r>
    <x v="9"/>
    <x v="2"/>
    <d v="2026-02-13T00:00:00"/>
    <d v="1899-12-30T11:00:00"/>
    <d v="1899-12-30T12:00:00"/>
    <n v="40"/>
    <d v="1899-12-30T01:00:00"/>
    <n v="1"/>
    <n v="0"/>
    <n v="40"/>
  </r>
  <r>
    <x v="8"/>
    <x v="1"/>
    <d v="2026-02-13T00:00:00"/>
    <d v="1899-12-30T12:30:00"/>
    <d v="1899-12-30T13:45:00"/>
    <n v="50"/>
    <d v="1899-12-30T01:15:00"/>
    <n v="1"/>
    <n v="15"/>
    <n v="62.5"/>
  </r>
  <r>
    <x v="1"/>
    <x v="1"/>
    <d v="2026-02-13T00:00:00"/>
    <d v="1899-12-30T14:30:00"/>
    <d v="1899-12-30T16:15:00"/>
    <n v="50"/>
    <d v="1899-12-30T01:45:00"/>
    <n v="1"/>
    <n v="45"/>
    <n v="87.5"/>
  </r>
  <r>
    <x v="6"/>
    <x v="2"/>
    <d v="2026-02-16T00:00:00"/>
    <d v="1899-12-30T09:00:00"/>
    <d v="1899-12-30T10:30:00"/>
    <n v="40"/>
    <d v="1899-12-30T01:30:00"/>
    <n v="1"/>
    <n v="30"/>
    <n v="60"/>
  </r>
  <r>
    <x v="1"/>
    <x v="1"/>
    <d v="2026-02-16T00:00:00"/>
    <d v="1899-12-30T11:30:00"/>
    <d v="1899-12-30T13:00:00"/>
    <n v="50"/>
    <d v="1899-12-30T01:30:00"/>
    <n v="1"/>
    <n v="30"/>
    <n v="75"/>
  </r>
  <r>
    <x v="6"/>
    <x v="0"/>
    <d v="2026-02-17T00:00:00"/>
    <d v="1899-12-30T09:00:00"/>
    <d v="1899-12-30T10:15:00"/>
    <n v="60"/>
    <d v="1899-12-30T01:15:00"/>
    <n v="1"/>
    <n v="15"/>
    <n v="75"/>
  </r>
  <r>
    <x v="1"/>
    <x v="1"/>
    <d v="2026-02-17T00:00:00"/>
    <d v="1899-12-30T10:30:00"/>
    <d v="1899-12-30T12:15:00"/>
    <n v="50"/>
    <d v="1899-12-30T01:45:00"/>
    <n v="1"/>
    <n v="45"/>
    <n v="87.5"/>
  </r>
  <r>
    <x v="3"/>
    <x v="2"/>
    <d v="2026-02-17T00:00:00"/>
    <d v="1899-12-30T13:15:00"/>
    <d v="1899-12-30T15:15:00"/>
    <n v="40"/>
    <d v="1899-12-30T02:00:00"/>
    <n v="2"/>
    <n v="0"/>
    <n v="80"/>
  </r>
  <r>
    <x v="2"/>
    <x v="1"/>
    <d v="2026-02-17T00:00:00"/>
    <d v="1899-12-30T15:15:00"/>
    <d v="1899-12-30T16:45:00"/>
    <n v="50"/>
    <d v="1899-12-30T01:30:00"/>
    <n v="1"/>
    <n v="30"/>
    <n v="75"/>
  </r>
  <r>
    <x v="1"/>
    <x v="1"/>
    <d v="2026-02-18T00:00:00"/>
    <d v="1899-12-30T09:00:00"/>
    <d v="1899-12-30T10:30:00"/>
    <n v="50"/>
    <d v="1899-12-30T01:30:00"/>
    <n v="1"/>
    <n v="30"/>
    <n v="75"/>
  </r>
  <r>
    <x v="0"/>
    <x v="0"/>
    <d v="2026-02-18T00:00:00"/>
    <d v="1899-12-30T11:30:00"/>
    <d v="1899-12-30T13:00:00"/>
    <n v="60"/>
    <d v="1899-12-30T01:30:00"/>
    <n v="1"/>
    <n v="30"/>
    <n v="90"/>
  </r>
  <r>
    <x v="15"/>
    <x v="0"/>
    <d v="2026-02-18T00:00:00"/>
    <d v="1899-12-30T14:00:00"/>
    <d v="1899-12-30T15:30:00"/>
    <n v="60"/>
    <d v="1899-12-30T01:30:00"/>
    <n v="1"/>
    <n v="30"/>
    <n v="90"/>
  </r>
  <r>
    <x v="1"/>
    <x v="1"/>
    <d v="2026-02-19T00:00:00"/>
    <d v="1899-12-30T09:00:00"/>
    <d v="1899-12-30T11:00:00"/>
    <n v="50"/>
    <d v="1899-12-30T02:00:00"/>
    <n v="2"/>
    <n v="0"/>
    <n v="100"/>
  </r>
  <r>
    <x v="0"/>
    <x v="0"/>
    <d v="2026-02-20T00:00:00"/>
    <d v="1899-12-30T09:00:00"/>
    <d v="1899-12-30T10:15:00"/>
    <n v="60"/>
    <d v="1899-12-30T01:15:00"/>
    <n v="1"/>
    <n v="15"/>
    <n v="75"/>
  </r>
  <r>
    <x v="0"/>
    <x v="0"/>
    <d v="2026-02-20T00:00:00"/>
    <d v="1899-12-30T10:30:00"/>
    <d v="1899-12-30T11:45:00"/>
    <n v="60"/>
    <d v="1899-12-30T01:15:00"/>
    <n v="1"/>
    <n v="15"/>
    <n v="75"/>
  </r>
  <r>
    <x v="3"/>
    <x v="2"/>
    <d v="2026-02-20T00:00:00"/>
    <d v="1899-12-30T12:15:00"/>
    <d v="1899-12-30T14:15:00"/>
    <n v="40"/>
    <d v="1899-12-30T02:00:00"/>
    <n v="2"/>
    <n v="0"/>
    <n v="80"/>
  </r>
  <r>
    <x v="8"/>
    <x v="1"/>
    <d v="2026-02-20T00:00:00"/>
    <d v="1899-12-30T14:30:00"/>
    <d v="1899-12-30T15:45:00"/>
    <n v="50"/>
    <d v="1899-12-30T01:15:00"/>
    <n v="1"/>
    <n v="15"/>
    <n v="62.5"/>
  </r>
  <r>
    <x v="16"/>
    <x v="0"/>
    <d v="2026-02-20T00:00:00"/>
    <d v="1899-12-30T16:45:00"/>
    <d v="1899-12-30T18:15:00"/>
    <n v="60"/>
    <d v="1899-12-30T01:30:00"/>
    <n v="1"/>
    <n v="30"/>
    <n v="90"/>
  </r>
  <r>
    <x v="7"/>
    <x v="2"/>
    <d v="2026-02-23T00:00:00"/>
    <d v="1899-12-30T09:00:00"/>
    <d v="1899-12-30T10:15:00"/>
    <n v="40"/>
    <d v="1899-12-30T01:15:00"/>
    <n v="1"/>
    <n v="15"/>
    <n v="50"/>
  </r>
  <r>
    <x v="6"/>
    <x v="2"/>
    <d v="2026-02-24T00:00:00"/>
    <d v="1899-12-30T09:00:00"/>
    <d v="1899-12-30T10:30:00"/>
    <n v="40"/>
    <d v="1899-12-30T01:30:00"/>
    <n v="1"/>
    <n v="30"/>
    <n v="60"/>
  </r>
  <r>
    <x v="0"/>
    <x v="0"/>
    <d v="2026-02-24T00:00:00"/>
    <d v="1899-12-30T10:30:00"/>
    <d v="1899-12-30T12:15:00"/>
    <n v="60"/>
    <d v="1899-12-30T01:45:00"/>
    <n v="1"/>
    <n v="45"/>
    <n v="105"/>
  </r>
  <r>
    <x v="10"/>
    <x v="2"/>
    <d v="2026-02-24T00:00:00"/>
    <d v="1899-12-30T12:30:00"/>
    <d v="1899-12-30T14:00:00"/>
    <n v="40"/>
    <d v="1899-12-30T01:30:00"/>
    <n v="1"/>
    <n v="30"/>
    <n v="60"/>
  </r>
  <r>
    <x v="7"/>
    <x v="2"/>
    <d v="2026-02-26T00:00:00"/>
    <d v="1899-12-30T09:00:00"/>
    <d v="1899-12-30T11:00:00"/>
    <n v="40"/>
    <d v="1899-12-30T02:00:00"/>
    <n v="2"/>
    <n v="0"/>
    <n v="80"/>
  </r>
  <r>
    <x v="9"/>
    <x v="2"/>
    <d v="2026-02-26T00:00:00"/>
    <d v="1899-12-30T11:00:00"/>
    <d v="1899-12-30T12:15:00"/>
    <n v="40"/>
    <d v="1899-12-30T01:15:00"/>
    <n v="1"/>
    <n v="15"/>
    <n v="50"/>
  </r>
  <r>
    <x v="5"/>
    <x v="0"/>
    <d v="2026-02-26T00:00:00"/>
    <d v="1899-12-30T12:30:00"/>
    <d v="1899-12-30T14:00:00"/>
    <n v="60"/>
    <d v="1899-12-30T01:30:00"/>
    <n v="1"/>
    <n v="30"/>
    <n v="90"/>
  </r>
  <r>
    <x v="9"/>
    <x v="2"/>
    <d v="2026-02-27T00:00:00"/>
    <d v="1899-12-30T09:00:00"/>
    <d v="1899-12-30T10:45:00"/>
    <n v="40"/>
    <d v="1899-12-30T01:45:00"/>
    <n v="1"/>
    <n v="45"/>
    <n v="70"/>
  </r>
  <r>
    <x v="10"/>
    <x v="2"/>
    <d v="2026-02-27T00:00:00"/>
    <d v="1899-12-30T11:00:00"/>
    <d v="1899-12-30T12:45:00"/>
    <n v="40"/>
    <d v="1899-12-30T01:45:00"/>
    <n v="1"/>
    <n v="45"/>
    <n v="70"/>
  </r>
  <r>
    <x v="2"/>
    <x v="0"/>
    <d v="2026-02-27T00:00:00"/>
    <d v="1899-12-30T12:45:00"/>
    <d v="1899-12-30T14:00:00"/>
    <n v="60"/>
    <d v="1899-12-30T01:15:00"/>
    <n v="1"/>
    <n v="15"/>
    <n v="75"/>
  </r>
  <r>
    <x v="4"/>
    <x v="1"/>
    <d v="2026-02-27T00:00:00"/>
    <d v="1899-12-30T14:15:00"/>
    <d v="1899-12-30T15:45:00"/>
    <n v="50"/>
    <d v="1899-12-30T01:30:00"/>
    <n v="1"/>
    <n v="30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2-02T00:00:00"/>
    <d v="1899-12-30T11:30:00"/>
    <d v="1899-12-30T13:30:00"/>
    <n v="60"/>
    <d v="1899-12-30T02:00:00"/>
    <n v="2"/>
    <n v="0"/>
    <n v="120"/>
  </r>
  <r>
    <x v="1"/>
    <s v="Informatyka"/>
    <d v="2025-10-07T00:00:00"/>
    <d v="1899-12-30T11:00:00"/>
    <d v="1899-12-30T12:45:00"/>
    <n v="60"/>
    <d v="1899-12-30T01:45:00"/>
    <n v="1"/>
    <n v="45"/>
    <n v="105"/>
  </r>
  <r>
    <x v="2"/>
    <s v="Informatyka"/>
    <d v="2025-10-15T00:00:00"/>
    <d v="1899-12-30T12:15:00"/>
    <d v="1899-12-30T14:00:00"/>
    <n v="60"/>
    <d v="1899-12-30T01:45:00"/>
    <n v="1"/>
    <n v="45"/>
    <n v="105"/>
  </r>
  <r>
    <x v="3"/>
    <s v="Informatyka"/>
    <d v="2025-10-21T00:00:00"/>
    <d v="1899-12-30T11:30:00"/>
    <d v="1899-12-30T13:15:00"/>
    <n v="60"/>
    <d v="1899-12-30T01:45:00"/>
    <n v="1"/>
    <n v="45"/>
    <n v="105"/>
  </r>
  <r>
    <x v="2"/>
    <s v="Informatyka"/>
    <d v="2025-10-31T00:00:00"/>
    <d v="1899-12-30T09:00:00"/>
    <d v="1899-12-30T10:45:00"/>
    <n v="60"/>
    <d v="1899-12-30T01:45:00"/>
    <n v="1"/>
    <n v="45"/>
    <n v="105"/>
  </r>
  <r>
    <x v="0"/>
    <s v="Informatyka"/>
    <d v="2025-10-31T00:00:00"/>
    <d v="1899-12-30T14:30:00"/>
    <d v="1899-12-30T16:15:00"/>
    <n v="60"/>
    <d v="1899-12-30T01:45:00"/>
    <n v="1"/>
    <n v="45"/>
    <n v="105"/>
  </r>
  <r>
    <x v="0"/>
    <s v="Informatyka"/>
    <d v="2025-11-17T00:00:00"/>
    <d v="1899-12-30T11:30:00"/>
    <d v="1899-12-30T13:15:00"/>
    <n v="60"/>
    <d v="1899-12-30T01:45:00"/>
    <n v="1"/>
    <n v="45"/>
    <n v="105"/>
  </r>
  <r>
    <x v="1"/>
    <s v="Informatyka"/>
    <d v="2025-12-05T00:00:00"/>
    <d v="1899-12-30T09:00:00"/>
    <d v="1899-12-30T10:45:00"/>
    <n v="60"/>
    <d v="1899-12-30T01:45:00"/>
    <n v="1"/>
    <n v="45"/>
    <n v="105"/>
  </r>
  <r>
    <x v="4"/>
    <s v="Informatyka"/>
    <d v="2025-12-08T00:00:00"/>
    <d v="1899-12-30T09:00:00"/>
    <d v="1899-12-30T10:45:00"/>
    <n v="60"/>
    <d v="1899-12-30T01:45:00"/>
    <n v="1"/>
    <n v="45"/>
    <n v="105"/>
  </r>
  <r>
    <x v="0"/>
    <s v="Informatyka"/>
    <d v="2025-12-12T00:00:00"/>
    <d v="1899-12-30T11:30:00"/>
    <d v="1899-12-30T13:15:00"/>
    <n v="60"/>
    <d v="1899-12-30T01:45:00"/>
    <n v="1"/>
    <n v="45"/>
    <n v="105"/>
  </r>
  <r>
    <x v="0"/>
    <s v="Informatyka"/>
    <d v="2026-01-05T00:00:00"/>
    <d v="1899-12-30T09:00:00"/>
    <d v="1899-12-30T10:45:00"/>
    <n v="60"/>
    <d v="1899-12-30T01:45:00"/>
    <n v="1"/>
    <n v="45"/>
    <n v="105"/>
  </r>
  <r>
    <x v="5"/>
    <s v="Informatyka"/>
    <d v="2026-01-07T00:00:00"/>
    <d v="1899-12-30T11:15:00"/>
    <d v="1899-12-30T13:00:00"/>
    <n v="60"/>
    <d v="1899-12-30T01:45:00"/>
    <n v="1"/>
    <n v="45"/>
    <n v="105"/>
  </r>
  <r>
    <x v="6"/>
    <s v="Informatyka"/>
    <d v="2026-01-12T00:00:00"/>
    <d v="1899-12-30T15:30:00"/>
    <d v="1899-12-30T17:15:00"/>
    <n v="60"/>
    <d v="1899-12-30T01:45:00"/>
    <n v="1"/>
    <n v="45"/>
    <n v="105"/>
  </r>
  <r>
    <x v="0"/>
    <s v="Informatyka"/>
    <d v="2026-01-13T00:00:00"/>
    <d v="1899-12-30T15:45:00"/>
    <d v="1899-12-30T17:30:00"/>
    <n v="60"/>
    <d v="1899-12-30T01:45:00"/>
    <n v="1"/>
    <n v="45"/>
    <n v="105"/>
  </r>
  <r>
    <x v="6"/>
    <s v="Informatyka"/>
    <d v="2026-02-03T00:00:00"/>
    <d v="1899-12-30T11:15:00"/>
    <d v="1899-12-30T13:00:00"/>
    <n v="60"/>
    <d v="1899-12-30T01:45:00"/>
    <n v="1"/>
    <n v="45"/>
    <n v="105"/>
  </r>
  <r>
    <x v="1"/>
    <s v="Informatyka"/>
    <d v="2026-02-05T00:00:00"/>
    <d v="1899-12-30T11:00:00"/>
    <d v="1899-12-30T12:45:00"/>
    <n v="60"/>
    <d v="1899-12-30T01:45:00"/>
    <n v="1"/>
    <n v="45"/>
    <n v="105"/>
  </r>
  <r>
    <x v="6"/>
    <s v="Informatyka"/>
    <d v="2026-02-10T00:00:00"/>
    <d v="1899-12-30T10:45:00"/>
    <d v="1899-12-30T12:30:00"/>
    <n v="60"/>
    <d v="1899-12-30T01:45:00"/>
    <n v="1"/>
    <n v="45"/>
    <n v="105"/>
  </r>
  <r>
    <x v="1"/>
    <s v="Informatyka"/>
    <d v="2026-02-10T00:00:00"/>
    <d v="1899-12-30T16:45:00"/>
    <d v="1899-12-30T18:30:00"/>
    <n v="60"/>
    <d v="1899-12-30T01:45:00"/>
    <n v="1"/>
    <n v="45"/>
    <n v="105"/>
  </r>
  <r>
    <x v="0"/>
    <s v="Informatyka"/>
    <d v="2026-02-24T00:00:00"/>
    <d v="1899-12-30T10:30:00"/>
    <d v="1899-12-30T12:15:00"/>
    <n v="60"/>
    <d v="1899-12-30T01:45:00"/>
    <n v="1"/>
    <n v="45"/>
    <n v="105"/>
  </r>
  <r>
    <x v="3"/>
    <s v="Matematyka"/>
    <d v="2025-10-02T00:00:00"/>
    <d v="1899-12-30T11:15:00"/>
    <d v="1899-12-30T13:15:00"/>
    <n v="50"/>
    <d v="1899-12-30T02:00:00"/>
    <n v="2"/>
    <n v="0"/>
    <n v="100"/>
  </r>
  <r>
    <x v="7"/>
    <s v="Matematyka"/>
    <d v="2025-10-13T00:00:00"/>
    <d v="1899-12-30T12:45:00"/>
    <d v="1899-12-30T14:45:00"/>
    <n v="50"/>
    <d v="1899-12-30T02:00:00"/>
    <n v="2"/>
    <n v="0"/>
    <n v="100"/>
  </r>
  <r>
    <x v="8"/>
    <s v="Matematyka"/>
    <d v="2025-10-20T00:00:00"/>
    <d v="1899-12-30T11:00:00"/>
    <d v="1899-12-30T13:00:00"/>
    <n v="50"/>
    <d v="1899-12-30T02:00:00"/>
    <n v="2"/>
    <n v="0"/>
    <n v="100"/>
  </r>
  <r>
    <x v="3"/>
    <s v="Matematyka"/>
    <d v="2025-10-21T00:00:00"/>
    <d v="1899-12-30T09:00:00"/>
    <d v="1899-12-30T11:00:00"/>
    <n v="50"/>
    <d v="1899-12-30T02:00:00"/>
    <n v="2"/>
    <n v="0"/>
    <n v="100"/>
  </r>
  <r>
    <x v="7"/>
    <s v="Matematyka"/>
    <d v="2025-11-05T00:00:00"/>
    <d v="1899-12-30T10:00:00"/>
    <d v="1899-12-30T12:00:00"/>
    <n v="50"/>
    <d v="1899-12-30T02:00:00"/>
    <n v="2"/>
    <n v="0"/>
    <n v="100"/>
  </r>
  <r>
    <x v="8"/>
    <s v="Matematyka"/>
    <d v="2025-11-17T00:00:00"/>
    <d v="1899-12-30T16:15:00"/>
    <d v="1899-12-30T18:15:00"/>
    <n v="50"/>
    <d v="1899-12-30T02:00:00"/>
    <n v="2"/>
    <n v="0"/>
    <n v="100"/>
  </r>
  <r>
    <x v="9"/>
    <s v="Matematyka"/>
    <d v="2026-01-12T00:00:00"/>
    <d v="1899-12-30T13:15:00"/>
    <d v="1899-12-30T15:15:00"/>
    <n v="50"/>
    <d v="1899-12-30T02:00:00"/>
    <n v="2"/>
    <n v="0"/>
    <n v="100"/>
  </r>
  <r>
    <x v="10"/>
    <s v="Matematyka"/>
    <d v="2026-01-13T00:00:00"/>
    <d v="1899-12-30T09:00:00"/>
    <d v="1899-12-30T11:00:00"/>
    <n v="50"/>
    <d v="1899-12-30T02:00:00"/>
    <n v="2"/>
    <n v="0"/>
    <n v="100"/>
  </r>
  <r>
    <x v="9"/>
    <s v="Matematyka"/>
    <d v="2026-01-14T00:00:00"/>
    <d v="1899-12-30T11:15:00"/>
    <d v="1899-12-30T13:15:00"/>
    <n v="50"/>
    <d v="1899-12-30T02:00:00"/>
    <n v="2"/>
    <n v="0"/>
    <n v="100"/>
  </r>
  <r>
    <x v="9"/>
    <s v="Matematyka"/>
    <d v="2026-01-15T00:00:00"/>
    <d v="1899-12-30T09:00:00"/>
    <d v="1899-12-30T11:00:00"/>
    <n v="50"/>
    <d v="1899-12-30T02:00:00"/>
    <n v="2"/>
    <n v="0"/>
    <n v="100"/>
  </r>
  <r>
    <x v="3"/>
    <s v="Matematyka"/>
    <d v="2026-01-22T00:00:00"/>
    <d v="1899-12-30T11:45:00"/>
    <d v="1899-12-30T13:45:00"/>
    <n v="50"/>
    <d v="1899-12-30T02:00:00"/>
    <n v="2"/>
    <n v="0"/>
    <n v="100"/>
  </r>
  <r>
    <x v="9"/>
    <s v="Matematyka"/>
    <d v="2026-02-03T00:00:00"/>
    <d v="1899-12-30T14:00:00"/>
    <d v="1899-12-30T16:00:00"/>
    <n v="50"/>
    <d v="1899-12-30T02:00:00"/>
    <n v="2"/>
    <n v="0"/>
    <n v="100"/>
  </r>
  <r>
    <x v="7"/>
    <s v="Matematyka"/>
    <d v="2026-02-06T00:00:00"/>
    <d v="1899-12-30T11:00:00"/>
    <d v="1899-12-30T13:00:00"/>
    <n v="50"/>
    <d v="1899-12-30T02:00:00"/>
    <n v="2"/>
    <n v="0"/>
    <n v="100"/>
  </r>
  <r>
    <x v="7"/>
    <s v="Matematyka"/>
    <d v="2026-02-19T00:00:00"/>
    <d v="1899-12-30T09:00:00"/>
    <d v="1899-12-30T11:00:00"/>
    <n v="50"/>
    <d v="1899-12-30T02:00:00"/>
    <n v="2"/>
    <n v="0"/>
    <n v="100"/>
  </r>
  <r>
    <x v="0"/>
    <s v="Informatyka"/>
    <d v="2025-10-10T00:00:00"/>
    <d v="1899-12-30T10:30:00"/>
    <d v="1899-12-30T12:00:00"/>
    <n v="60"/>
    <d v="1899-12-30T01:30:00"/>
    <n v="1"/>
    <n v="30"/>
    <n v="90"/>
  </r>
  <r>
    <x v="0"/>
    <s v="Informatyka"/>
    <d v="2025-10-10T00:00:00"/>
    <d v="1899-12-30T14:15:00"/>
    <d v="1899-12-30T15:45:00"/>
    <n v="60"/>
    <d v="1899-12-30T01:30:00"/>
    <n v="1"/>
    <n v="30"/>
    <n v="90"/>
  </r>
  <r>
    <x v="3"/>
    <s v="Informatyka"/>
    <d v="2025-10-13T00:00:00"/>
    <d v="1899-12-30T09:30:00"/>
    <d v="1899-12-30T11:00:00"/>
    <n v="60"/>
    <d v="1899-12-30T01:30:00"/>
    <n v="1"/>
    <n v="30"/>
    <n v="90"/>
  </r>
  <r>
    <x v="1"/>
    <s v="Informatyka"/>
    <d v="2025-10-31T00:00:00"/>
    <d v="1899-12-30T10:45:00"/>
    <d v="1899-12-30T12:15:00"/>
    <n v="60"/>
    <d v="1899-12-30T01:30:00"/>
    <n v="1"/>
    <n v="30"/>
    <n v="90"/>
  </r>
  <r>
    <x v="3"/>
    <s v="Informatyka"/>
    <d v="2025-11-03T00:00:00"/>
    <d v="1899-12-30T09:00:00"/>
    <d v="1899-12-30T10:30:00"/>
    <n v="60"/>
    <d v="1899-12-30T01:30:00"/>
    <n v="1"/>
    <n v="30"/>
    <n v="90"/>
  </r>
  <r>
    <x v="3"/>
    <s v="Informatyka"/>
    <d v="2025-11-05T00:00:00"/>
    <d v="1899-12-30T12:30:00"/>
    <d v="1899-12-30T14:00:00"/>
    <n v="60"/>
    <d v="1899-12-30T01:30:00"/>
    <n v="1"/>
    <n v="30"/>
    <n v="90"/>
  </r>
  <r>
    <x v="0"/>
    <s v="Informatyka"/>
    <d v="2025-11-06T00:00:00"/>
    <d v="1899-12-30T09:00:00"/>
    <d v="1899-12-30T10:30:00"/>
    <n v="60"/>
    <d v="1899-12-30T01:30:00"/>
    <n v="1"/>
    <n v="30"/>
    <n v="90"/>
  </r>
  <r>
    <x v="10"/>
    <s v="Informatyka"/>
    <d v="2025-11-06T00:00:00"/>
    <d v="1899-12-30T15:30:00"/>
    <d v="1899-12-30T17:00:00"/>
    <n v="60"/>
    <d v="1899-12-30T01:30:00"/>
    <n v="1"/>
    <n v="30"/>
    <n v="90"/>
  </r>
  <r>
    <x v="10"/>
    <s v="Informatyka"/>
    <d v="2025-11-07T00:00:00"/>
    <d v="1899-12-30T10:45:00"/>
    <d v="1899-12-30T12:15:00"/>
    <n v="60"/>
    <d v="1899-12-30T01:30:00"/>
    <n v="1"/>
    <n v="30"/>
    <n v="90"/>
  </r>
  <r>
    <x v="6"/>
    <s v="Informatyka"/>
    <d v="2025-11-12T00:00:00"/>
    <d v="1899-12-30T11:00:00"/>
    <d v="1899-12-30T12:30:00"/>
    <n v="60"/>
    <d v="1899-12-30T01:30:00"/>
    <n v="1"/>
    <n v="30"/>
    <n v="90"/>
  </r>
  <r>
    <x v="1"/>
    <s v="Informatyka"/>
    <d v="2025-11-12T00:00:00"/>
    <d v="1899-12-30T15:45:00"/>
    <d v="1899-12-30T17:15:00"/>
    <n v="60"/>
    <d v="1899-12-30T01:30:00"/>
    <n v="1"/>
    <n v="30"/>
    <n v="90"/>
  </r>
  <r>
    <x v="0"/>
    <s v="Informatyka"/>
    <d v="2025-11-17T00:00:00"/>
    <d v="1899-12-30T13:30:00"/>
    <d v="1899-12-30T15:00:00"/>
    <n v="60"/>
    <d v="1899-12-30T01:30:00"/>
    <n v="1"/>
    <n v="30"/>
    <n v="90"/>
  </r>
  <r>
    <x v="1"/>
    <s v="Informatyka"/>
    <d v="2025-11-24T00:00:00"/>
    <d v="1899-12-30T14:30:00"/>
    <d v="1899-12-30T16:00:00"/>
    <n v="60"/>
    <d v="1899-12-30T01:30:00"/>
    <n v="1"/>
    <n v="30"/>
    <n v="90"/>
  </r>
  <r>
    <x v="2"/>
    <s v="Informatyka"/>
    <d v="2025-11-24T00:00:00"/>
    <d v="1899-12-30T16:30:00"/>
    <d v="1899-12-30T18:00:00"/>
    <n v="60"/>
    <d v="1899-12-30T01:30:00"/>
    <n v="1"/>
    <n v="30"/>
    <n v="90"/>
  </r>
  <r>
    <x v="3"/>
    <s v="Informatyka"/>
    <d v="2025-11-28T00:00:00"/>
    <d v="1899-12-30T09:30:00"/>
    <d v="1899-12-30T11:00:00"/>
    <n v="60"/>
    <d v="1899-12-30T01:30:00"/>
    <n v="1"/>
    <n v="30"/>
    <n v="90"/>
  </r>
  <r>
    <x v="3"/>
    <s v="Informatyka"/>
    <d v="2025-12-05T00:00:00"/>
    <d v="1899-12-30T12:45:00"/>
    <d v="1899-12-30T14:15:00"/>
    <n v="60"/>
    <d v="1899-12-30T01:30:00"/>
    <n v="1"/>
    <n v="30"/>
    <n v="90"/>
  </r>
  <r>
    <x v="5"/>
    <s v="Informatyka"/>
    <d v="2025-12-10T00:00:00"/>
    <d v="1899-12-30T10:30:00"/>
    <d v="1899-12-30T12:00:00"/>
    <n v="60"/>
    <d v="1899-12-30T01:30:00"/>
    <n v="1"/>
    <n v="30"/>
    <n v="90"/>
  </r>
  <r>
    <x v="1"/>
    <s v="Informatyka"/>
    <d v="2025-12-15T00:00:00"/>
    <d v="1899-12-30T09:30:00"/>
    <d v="1899-12-30T11:00:00"/>
    <n v="60"/>
    <d v="1899-12-30T01:30:00"/>
    <n v="1"/>
    <n v="30"/>
    <n v="90"/>
  </r>
  <r>
    <x v="1"/>
    <s v="Informatyka"/>
    <d v="2025-12-15T00:00:00"/>
    <d v="1899-12-30T11:15:00"/>
    <d v="1899-12-30T12:45:00"/>
    <n v="60"/>
    <d v="1899-12-30T01:30:00"/>
    <n v="1"/>
    <n v="30"/>
    <n v="90"/>
  </r>
  <r>
    <x v="1"/>
    <s v="Informatyka"/>
    <d v="2026-01-05T00:00:00"/>
    <d v="1899-12-30T11:30:00"/>
    <d v="1899-12-30T13:00:00"/>
    <n v="60"/>
    <d v="1899-12-30T01:30:00"/>
    <n v="1"/>
    <n v="30"/>
    <n v="90"/>
  </r>
  <r>
    <x v="1"/>
    <s v="Informatyka"/>
    <d v="2026-01-05T00:00:00"/>
    <d v="1899-12-30T17:30:00"/>
    <d v="1899-12-30T19:00:00"/>
    <n v="60"/>
    <d v="1899-12-30T01:30:00"/>
    <n v="1"/>
    <n v="30"/>
    <n v="90"/>
  </r>
  <r>
    <x v="1"/>
    <s v="Informatyka"/>
    <d v="2026-01-14T00:00:00"/>
    <d v="1899-12-30T09:00:00"/>
    <d v="1899-12-30T10:30:00"/>
    <n v="60"/>
    <d v="1899-12-30T01:30:00"/>
    <n v="1"/>
    <n v="30"/>
    <n v="90"/>
  </r>
  <r>
    <x v="5"/>
    <s v="Informatyka"/>
    <d v="2026-01-19T00:00:00"/>
    <d v="1899-12-30T11:00:00"/>
    <d v="1899-12-30T12:30:00"/>
    <n v="60"/>
    <d v="1899-12-30T01:30:00"/>
    <n v="1"/>
    <n v="30"/>
    <n v="90"/>
  </r>
  <r>
    <x v="1"/>
    <s v="Informatyka"/>
    <d v="2026-01-19T00:00:00"/>
    <d v="1899-12-30T13:00:00"/>
    <d v="1899-12-30T14:30:00"/>
    <n v="60"/>
    <d v="1899-12-30T01:30:00"/>
    <n v="1"/>
    <n v="30"/>
    <n v="90"/>
  </r>
  <r>
    <x v="3"/>
    <s v="Informatyka"/>
    <d v="2026-01-26T00:00:00"/>
    <d v="1899-12-30T09:00:00"/>
    <d v="1899-12-30T10:30:00"/>
    <n v="60"/>
    <d v="1899-12-30T01:30:00"/>
    <n v="1"/>
    <n v="30"/>
    <n v="90"/>
  </r>
  <r>
    <x v="1"/>
    <s v="Informatyka"/>
    <d v="2026-01-27T00:00:00"/>
    <d v="1899-12-30T12:30:00"/>
    <d v="1899-12-30T14:00:00"/>
    <n v="60"/>
    <d v="1899-12-30T01:30:00"/>
    <n v="1"/>
    <n v="30"/>
    <n v="90"/>
  </r>
  <r>
    <x v="1"/>
    <s v="Informatyka"/>
    <d v="2026-02-04T00:00:00"/>
    <d v="1899-12-30T12:00:00"/>
    <d v="1899-12-30T13:30:00"/>
    <n v="60"/>
    <d v="1899-12-30T01:30:00"/>
    <n v="1"/>
    <n v="30"/>
    <n v="90"/>
  </r>
  <r>
    <x v="1"/>
    <s v="Informatyka"/>
    <d v="2026-02-05T00:00:00"/>
    <d v="1899-12-30T09:00:00"/>
    <d v="1899-12-30T10:30:00"/>
    <n v="60"/>
    <d v="1899-12-30T01:30:00"/>
    <n v="1"/>
    <n v="30"/>
    <n v="90"/>
  </r>
  <r>
    <x v="0"/>
    <s v="Informatyka"/>
    <d v="2026-02-05T00:00:00"/>
    <d v="1899-12-30T13:45:00"/>
    <d v="1899-12-30T15:15:00"/>
    <n v="60"/>
    <d v="1899-12-30T01:30:00"/>
    <n v="1"/>
    <n v="30"/>
    <n v="90"/>
  </r>
  <r>
    <x v="2"/>
    <s v="Informatyka"/>
    <d v="2026-02-12T00:00:00"/>
    <d v="1899-12-30T09:30:00"/>
    <d v="1899-12-30T11:00:00"/>
    <n v="60"/>
    <d v="1899-12-30T01:30:00"/>
    <n v="1"/>
    <n v="30"/>
    <n v="90"/>
  </r>
  <r>
    <x v="0"/>
    <s v="Informatyka"/>
    <d v="2026-02-18T00:00:00"/>
    <d v="1899-12-30T11:30:00"/>
    <d v="1899-12-30T13:00:00"/>
    <n v="60"/>
    <d v="1899-12-30T01:30:00"/>
    <n v="1"/>
    <n v="30"/>
    <n v="90"/>
  </r>
  <r>
    <x v="5"/>
    <s v="Informatyka"/>
    <d v="2026-02-18T00:00:00"/>
    <d v="1899-12-30T14:00:00"/>
    <d v="1899-12-30T15:30:00"/>
    <n v="60"/>
    <d v="1899-12-30T01:30:00"/>
    <n v="1"/>
    <n v="30"/>
    <n v="90"/>
  </r>
  <r>
    <x v="11"/>
    <s v="Informatyka"/>
    <d v="2026-02-20T00:00:00"/>
    <d v="1899-12-30T16:45:00"/>
    <d v="1899-12-30T18:15:00"/>
    <n v="60"/>
    <d v="1899-12-30T01:30:00"/>
    <n v="1"/>
    <n v="30"/>
    <n v="90"/>
  </r>
  <r>
    <x v="1"/>
    <s v="Informatyka"/>
    <d v="2026-02-26T00:00:00"/>
    <d v="1899-12-30T12:30:00"/>
    <d v="1899-12-30T14:00:00"/>
    <n v="60"/>
    <d v="1899-12-30T01:30:00"/>
    <n v="1"/>
    <n v="30"/>
    <n v="90"/>
  </r>
  <r>
    <x v="7"/>
    <s v="Matematyka"/>
    <d v="2025-10-02T00:00:00"/>
    <d v="1899-12-30T09:00:00"/>
    <d v="1899-12-30T10:45:00"/>
    <n v="50"/>
    <d v="1899-12-30T01:45:00"/>
    <n v="1"/>
    <n v="45"/>
    <n v="87.5"/>
  </r>
  <r>
    <x v="9"/>
    <s v="Matematyka"/>
    <d v="2025-11-06T00:00:00"/>
    <d v="1899-12-30T11:00:00"/>
    <d v="1899-12-30T12:45:00"/>
    <n v="50"/>
    <d v="1899-12-30T01:45:00"/>
    <n v="1"/>
    <n v="45"/>
    <n v="87.5"/>
  </r>
  <r>
    <x v="10"/>
    <s v="Matematyka"/>
    <d v="2025-11-13T00:00:00"/>
    <d v="1899-12-30T13:30:00"/>
    <d v="1899-12-30T15:15:00"/>
    <n v="50"/>
    <d v="1899-12-30T01:45:00"/>
    <n v="1"/>
    <n v="45"/>
    <n v="87.5"/>
  </r>
  <r>
    <x v="9"/>
    <s v="Matematyka"/>
    <d v="2025-11-19T00:00:00"/>
    <d v="1899-12-30T09:00:00"/>
    <d v="1899-12-30T10:45:00"/>
    <n v="50"/>
    <d v="1899-12-30T01:45:00"/>
    <n v="1"/>
    <n v="45"/>
    <n v="87.5"/>
  </r>
  <r>
    <x v="9"/>
    <s v="Matematyka"/>
    <d v="2025-12-03T00:00:00"/>
    <d v="1899-12-30T09:00:00"/>
    <d v="1899-12-30T10:45:00"/>
    <n v="50"/>
    <d v="1899-12-30T01:45:00"/>
    <n v="1"/>
    <n v="45"/>
    <n v="87.5"/>
  </r>
  <r>
    <x v="10"/>
    <s v="Matematyka"/>
    <d v="2026-01-15T00:00:00"/>
    <d v="1899-12-30T14:30:00"/>
    <d v="1899-12-30T16:15:00"/>
    <n v="50"/>
    <d v="1899-12-30T01:45:00"/>
    <n v="1"/>
    <n v="45"/>
    <n v="87.5"/>
  </r>
  <r>
    <x v="7"/>
    <s v="Matematyka"/>
    <d v="2026-01-22T00:00:00"/>
    <d v="1899-12-30T16:00:00"/>
    <d v="1899-12-30T17:45:00"/>
    <n v="50"/>
    <d v="1899-12-30T01:45:00"/>
    <n v="1"/>
    <n v="45"/>
    <n v="87.5"/>
  </r>
  <r>
    <x v="8"/>
    <s v="Matematyka"/>
    <d v="2026-02-06T00:00:00"/>
    <d v="1899-12-30T09:00:00"/>
    <d v="1899-12-30T10:45:00"/>
    <n v="50"/>
    <d v="1899-12-30T01:45:00"/>
    <n v="1"/>
    <n v="45"/>
    <n v="87.5"/>
  </r>
  <r>
    <x v="7"/>
    <s v="Matematyka"/>
    <d v="2026-02-10T00:00:00"/>
    <d v="1899-12-30T13:30:00"/>
    <d v="1899-12-30T15:15:00"/>
    <n v="50"/>
    <d v="1899-12-30T01:45:00"/>
    <n v="1"/>
    <n v="45"/>
    <n v="87.5"/>
  </r>
  <r>
    <x v="7"/>
    <s v="Matematyka"/>
    <d v="2026-02-13T00:00:00"/>
    <d v="1899-12-30T14:30:00"/>
    <d v="1899-12-30T16:15:00"/>
    <n v="50"/>
    <d v="1899-12-30T01:45:00"/>
    <n v="1"/>
    <n v="45"/>
    <n v="87.5"/>
  </r>
  <r>
    <x v="7"/>
    <s v="Matematyka"/>
    <d v="2026-02-17T00:00:00"/>
    <d v="1899-12-30T10:30:00"/>
    <d v="1899-12-30T12:15:00"/>
    <n v="50"/>
    <d v="1899-12-30T01:45:00"/>
    <n v="1"/>
    <n v="45"/>
    <n v="87.5"/>
  </r>
  <r>
    <x v="12"/>
    <s v="Fizyka"/>
    <d v="2025-10-06T00:00:00"/>
    <d v="1899-12-30T09:00:00"/>
    <d v="1899-12-30T11:00:00"/>
    <n v="40"/>
    <d v="1899-12-30T02:00:00"/>
    <n v="2"/>
    <n v="0"/>
    <n v="80"/>
  </r>
  <r>
    <x v="12"/>
    <s v="Fizyka"/>
    <d v="2025-10-13T00:00:00"/>
    <d v="1899-12-30T15:00:00"/>
    <d v="1899-12-30T17:00:00"/>
    <n v="40"/>
    <d v="1899-12-30T02:00:00"/>
    <n v="2"/>
    <n v="0"/>
    <n v="80"/>
  </r>
  <r>
    <x v="13"/>
    <s v="Fizyka"/>
    <d v="2025-11-13T00:00:00"/>
    <d v="1899-12-30T09:00:00"/>
    <d v="1899-12-30T11:00:00"/>
    <n v="40"/>
    <d v="1899-12-30T02:00:00"/>
    <n v="2"/>
    <n v="0"/>
    <n v="80"/>
  </r>
  <r>
    <x v="14"/>
    <s v="Fizyka"/>
    <d v="2025-11-13T00:00:00"/>
    <d v="1899-12-30T16:00:00"/>
    <d v="1899-12-30T18:00:00"/>
    <n v="40"/>
    <d v="1899-12-30T02:00:00"/>
    <n v="2"/>
    <n v="0"/>
    <n v="80"/>
  </r>
  <r>
    <x v="12"/>
    <s v="Fizyka"/>
    <d v="2025-11-14T00:00:00"/>
    <d v="1899-12-30T12:15:00"/>
    <d v="1899-12-30T14:15:00"/>
    <n v="40"/>
    <d v="1899-12-30T02:00:00"/>
    <n v="2"/>
    <n v="0"/>
    <n v="80"/>
  </r>
  <r>
    <x v="12"/>
    <s v="Fizyka"/>
    <d v="2025-11-17T00:00:00"/>
    <d v="1899-12-30T09:00:00"/>
    <d v="1899-12-30T11:00:00"/>
    <n v="40"/>
    <d v="1899-12-30T02:00:00"/>
    <n v="2"/>
    <n v="0"/>
    <n v="80"/>
  </r>
  <r>
    <x v="12"/>
    <s v="Fizyka"/>
    <d v="2025-11-20T00:00:00"/>
    <d v="1899-12-30T10:00:00"/>
    <d v="1899-12-30T12:00:00"/>
    <n v="40"/>
    <d v="1899-12-30T02:00:00"/>
    <n v="2"/>
    <n v="0"/>
    <n v="80"/>
  </r>
  <r>
    <x v="13"/>
    <s v="Fizyka"/>
    <d v="2025-11-26T00:00:00"/>
    <d v="1899-12-30T13:45:00"/>
    <d v="1899-12-30T15:45:00"/>
    <n v="40"/>
    <d v="1899-12-30T02:00:00"/>
    <n v="2"/>
    <n v="0"/>
    <n v="80"/>
  </r>
  <r>
    <x v="6"/>
    <s v="Fizyka"/>
    <d v="2026-01-13T00:00:00"/>
    <d v="1899-12-30T13:00:00"/>
    <d v="1899-12-30T15:00:00"/>
    <n v="40"/>
    <d v="1899-12-30T02:00:00"/>
    <n v="2"/>
    <n v="0"/>
    <n v="80"/>
  </r>
  <r>
    <x v="8"/>
    <s v="Fizyka"/>
    <d v="2026-01-21T00:00:00"/>
    <d v="1899-12-30T11:45:00"/>
    <d v="1899-12-30T13:45:00"/>
    <n v="40"/>
    <d v="1899-12-30T02:00:00"/>
    <n v="2"/>
    <n v="0"/>
    <n v="80"/>
  </r>
  <r>
    <x v="8"/>
    <s v="Fizyka"/>
    <d v="2026-01-27T00:00:00"/>
    <d v="1899-12-30T09:00:00"/>
    <d v="1899-12-30T11:00:00"/>
    <n v="40"/>
    <d v="1899-12-30T02:00:00"/>
    <n v="2"/>
    <n v="0"/>
    <n v="80"/>
  </r>
  <r>
    <x v="12"/>
    <s v="Fizyka"/>
    <d v="2026-02-06T00:00:00"/>
    <d v="1899-12-30T15:30:00"/>
    <d v="1899-12-30T17:30:00"/>
    <n v="40"/>
    <d v="1899-12-30T02:00:00"/>
    <n v="2"/>
    <n v="0"/>
    <n v="80"/>
  </r>
  <r>
    <x v="12"/>
    <s v="Fizyka"/>
    <d v="2026-02-17T00:00:00"/>
    <d v="1899-12-30T13:15:00"/>
    <d v="1899-12-30T15:15:00"/>
    <n v="40"/>
    <d v="1899-12-30T02:00:00"/>
    <n v="2"/>
    <n v="0"/>
    <n v="80"/>
  </r>
  <r>
    <x v="12"/>
    <s v="Fizyka"/>
    <d v="2026-02-20T00:00:00"/>
    <d v="1899-12-30T12:15:00"/>
    <d v="1899-12-30T14:15:00"/>
    <n v="40"/>
    <d v="1899-12-30T02:00:00"/>
    <n v="2"/>
    <n v="0"/>
    <n v="80"/>
  </r>
  <r>
    <x v="6"/>
    <s v="Fizyka"/>
    <d v="2026-02-26T00:00:00"/>
    <d v="1899-12-30T09:00:00"/>
    <d v="1899-12-30T11:00:00"/>
    <n v="40"/>
    <d v="1899-12-30T02:00:00"/>
    <n v="2"/>
    <n v="0"/>
    <n v="80"/>
  </r>
  <r>
    <x v="6"/>
    <s v="Informatyka"/>
    <d v="2025-10-13T00:00:00"/>
    <d v="1899-12-30T17:00:00"/>
    <d v="1899-12-30T18:15:00"/>
    <n v="60"/>
    <d v="1899-12-30T01:15:00"/>
    <n v="1"/>
    <n v="15"/>
    <n v="75"/>
  </r>
  <r>
    <x v="7"/>
    <s v="Matematyka"/>
    <d v="2025-10-14T00:00:00"/>
    <d v="1899-12-30T12:45:00"/>
    <d v="1899-12-30T14:15:00"/>
    <n v="50"/>
    <d v="1899-12-30T01:30:00"/>
    <n v="1"/>
    <n v="30"/>
    <n v="75"/>
  </r>
  <r>
    <x v="1"/>
    <s v="Informatyka"/>
    <d v="2025-10-15T00:00:00"/>
    <d v="1899-12-30T10:15:00"/>
    <d v="1899-12-30T11:30:00"/>
    <n v="60"/>
    <d v="1899-12-30T01:15:00"/>
    <n v="1"/>
    <n v="15"/>
    <n v="75"/>
  </r>
  <r>
    <x v="7"/>
    <s v="Matematyka"/>
    <d v="2025-10-20T00:00:00"/>
    <d v="1899-12-30T09:00:00"/>
    <d v="1899-12-30T10:30:00"/>
    <n v="50"/>
    <d v="1899-12-30T01:30:00"/>
    <n v="1"/>
    <n v="30"/>
    <n v="75"/>
  </r>
  <r>
    <x v="3"/>
    <s v="Informatyka"/>
    <d v="2025-11-11T00:00:00"/>
    <d v="1899-12-30T10:00:00"/>
    <d v="1899-12-30T11:15:00"/>
    <n v="60"/>
    <d v="1899-12-30T01:15:00"/>
    <n v="1"/>
    <n v="15"/>
    <n v="75"/>
  </r>
  <r>
    <x v="10"/>
    <s v="Informatyka"/>
    <d v="2025-11-12T00:00:00"/>
    <d v="1899-12-30T13:45:00"/>
    <d v="1899-12-30T15:00:00"/>
    <n v="60"/>
    <d v="1899-12-30T01:15:00"/>
    <n v="1"/>
    <n v="15"/>
    <n v="75"/>
  </r>
  <r>
    <x v="9"/>
    <s v="Matematyka"/>
    <d v="2025-11-19T00:00:00"/>
    <d v="1899-12-30T15:45:00"/>
    <d v="1899-12-30T17:15:00"/>
    <n v="50"/>
    <d v="1899-12-30T01:30:00"/>
    <n v="1"/>
    <n v="30"/>
    <n v="75"/>
  </r>
  <r>
    <x v="10"/>
    <s v="Informatyka"/>
    <d v="2025-11-25T00:00:00"/>
    <d v="1899-12-30T09:00:00"/>
    <d v="1899-12-30T10:15:00"/>
    <n v="60"/>
    <d v="1899-12-30T01:15:00"/>
    <n v="1"/>
    <n v="15"/>
    <n v="75"/>
  </r>
  <r>
    <x v="8"/>
    <s v="Matematyka"/>
    <d v="2025-12-03T00:00:00"/>
    <d v="1899-12-30T15:45:00"/>
    <d v="1899-12-30T17:15:00"/>
    <n v="50"/>
    <d v="1899-12-30T01:30:00"/>
    <n v="1"/>
    <n v="30"/>
    <n v="75"/>
  </r>
  <r>
    <x v="1"/>
    <s v="Informatyka"/>
    <d v="2025-12-09T00:00:00"/>
    <d v="1899-12-30T09:00:00"/>
    <d v="1899-12-30T10:15:00"/>
    <n v="60"/>
    <d v="1899-12-30T01:15:00"/>
    <n v="1"/>
    <n v="15"/>
    <n v="75"/>
  </r>
  <r>
    <x v="10"/>
    <s v="Informatyka"/>
    <d v="2025-12-10T00:00:00"/>
    <d v="1899-12-30T13:00:00"/>
    <d v="1899-12-30T14:15:00"/>
    <n v="60"/>
    <d v="1899-12-30T01:15:00"/>
    <n v="1"/>
    <n v="15"/>
    <n v="75"/>
  </r>
  <r>
    <x v="3"/>
    <s v="Informatyka"/>
    <d v="2025-12-11T00:00:00"/>
    <d v="1899-12-30T10:30:00"/>
    <d v="1899-12-30T11:45:00"/>
    <n v="60"/>
    <d v="1899-12-30T01:15:00"/>
    <n v="1"/>
    <n v="15"/>
    <n v="75"/>
  </r>
  <r>
    <x v="7"/>
    <s v="Matematyka"/>
    <d v="2026-01-12T00:00:00"/>
    <d v="1899-12-30T09:00:00"/>
    <d v="1899-12-30T10:30:00"/>
    <n v="50"/>
    <d v="1899-12-30T01:30:00"/>
    <n v="1"/>
    <n v="30"/>
    <n v="75"/>
  </r>
  <r>
    <x v="5"/>
    <s v="Informatyka"/>
    <d v="2026-01-12T00:00:00"/>
    <d v="1899-12-30T10:45:00"/>
    <d v="1899-12-30T12:00:00"/>
    <n v="60"/>
    <d v="1899-12-30T01:15:00"/>
    <n v="1"/>
    <n v="15"/>
    <n v="75"/>
  </r>
  <r>
    <x v="0"/>
    <s v="Informatyka"/>
    <d v="2026-01-15T00:00:00"/>
    <d v="1899-12-30T11:00:00"/>
    <d v="1899-12-30T12:15:00"/>
    <n v="60"/>
    <d v="1899-12-30T01:15:00"/>
    <n v="1"/>
    <n v="15"/>
    <n v="75"/>
  </r>
  <r>
    <x v="7"/>
    <s v="Matematyka"/>
    <d v="2026-01-15T00:00:00"/>
    <d v="1899-12-30T12:30:00"/>
    <d v="1899-12-30T14:00:00"/>
    <n v="50"/>
    <d v="1899-12-30T01:30:00"/>
    <n v="1"/>
    <n v="30"/>
    <n v="75"/>
  </r>
  <r>
    <x v="7"/>
    <s v="Matematyka"/>
    <d v="2026-01-19T00:00:00"/>
    <d v="1899-12-30T09:00:00"/>
    <d v="1899-12-30T10:30:00"/>
    <n v="50"/>
    <d v="1899-12-30T01:30:00"/>
    <n v="1"/>
    <n v="30"/>
    <n v="75"/>
  </r>
  <r>
    <x v="5"/>
    <s v="Informatyka"/>
    <d v="2026-01-22T00:00:00"/>
    <d v="1899-12-30T09:00:00"/>
    <d v="1899-12-30T10:15:00"/>
    <n v="60"/>
    <d v="1899-12-30T01:15:00"/>
    <n v="1"/>
    <n v="15"/>
    <n v="75"/>
  </r>
  <r>
    <x v="10"/>
    <s v="Matematyka"/>
    <d v="2026-01-23T00:00:00"/>
    <d v="1899-12-30T11:15:00"/>
    <d v="1899-12-30T12:45:00"/>
    <n v="50"/>
    <d v="1899-12-30T01:30:00"/>
    <n v="1"/>
    <n v="30"/>
    <n v="75"/>
  </r>
  <r>
    <x v="7"/>
    <s v="Matematyka"/>
    <d v="2026-01-29T00:00:00"/>
    <d v="1899-12-30T09:00:00"/>
    <d v="1899-12-30T10:30:00"/>
    <n v="50"/>
    <d v="1899-12-30T01:30:00"/>
    <n v="1"/>
    <n v="30"/>
    <n v="75"/>
  </r>
  <r>
    <x v="6"/>
    <s v="Informatyka"/>
    <d v="2026-02-03T00:00:00"/>
    <d v="1899-12-30T09:00:00"/>
    <d v="1899-12-30T10:15:00"/>
    <n v="60"/>
    <d v="1899-12-30T01:15:00"/>
    <n v="1"/>
    <n v="15"/>
    <n v="75"/>
  </r>
  <r>
    <x v="5"/>
    <s v="Informatyka"/>
    <d v="2026-02-11T00:00:00"/>
    <d v="1899-12-30T10:45:00"/>
    <d v="1899-12-30T12:00:00"/>
    <n v="60"/>
    <d v="1899-12-30T01:15:00"/>
    <n v="1"/>
    <n v="15"/>
    <n v="75"/>
  </r>
  <r>
    <x v="6"/>
    <s v="Informatyka"/>
    <d v="2026-02-12T00:00:00"/>
    <d v="1899-12-30T13:15:00"/>
    <d v="1899-12-30T14:30:00"/>
    <n v="60"/>
    <d v="1899-12-30T01:15:00"/>
    <n v="1"/>
    <n v="15"/>
    <n v="75"/>
  </r>
  <r>
    <x v="6"/>
    <s v="Informatyka"/>
    <d v="2026-02-13T00:00:00"/>
    <d v="1899-12-30T09:00:00"/>
    <d v="1899-12-30T10:15:00"/>
    <n v="60"/>
    <d v="1899-12-30T01:15:00"/>
    <n v="1"/>
    <n v="15"/>
    <n v="75"/>
  </r>
  <r>
    <x v="7"/>
    <s v="Matematyka"/>
    <d v="2026-02-16T00:00:00"/>
    <d v="1899-12-30T11:30:00"/>
    <d v="1899-12-30T13:00:00"/>
    <n v="50"/>
    <d v="1899-12-30T01:30:00"/>
    <n v="1"/>
    <n v="30"/>
    <n v="75"/>
  </r>
  <r>
    <x v="2"/>
    <s v="Informatyka"/>
    <d v="2026-02-17T00:00:00"/>
    <d v="1899-12-30T09:00:00"/>
    <d v="1899-12-30T10:15:00"/>
    <n v="60"/>
    <d v="1899-12-30T01:15:00"/>
    <n v="1"/>
    <n v="15"/>
    <n v="75"/>
  </r>
  <r>
    <x v="3"/>
    <s v="Matematyka"/>
    <d v="2026-02-17T00:00:00"/>
    <d v="1899-12-30T15:15:00"/>
    <d v="1899-12-30T16:45:00"/>
    <n v="50"/>
    <d v="1899-12-30T01:30:00"/>
    <n v="1"/>
    <n v="30"/>
    <n v="75"/>
  </r>
  <r>
    <x v="7"/>
    <s v="Matematyka"/>
    <d v="2026-02-18T00:00:00"/>
    <d v="1899-12-30T09:00:00"/>
    <d v="1899-12-30T10:30:00"/>
    <n v="50"/>
    <d v="1899-12-30T01:30:00"/>
    <n v="1"/>
    <n v="30"/>
    <n v="75"/>
  </r>
  <r>
    <x v="0"/>
    <s v="Informatyka"/>
    <d v="2026-02-20T00:00:00"/>
    <d v="1899-12-30T09:00:00"/>
    <d v="1899-12-30T10:15:00"/>
    <n v="60"/>
    <d v="1899-12-30T01:15:00"/>
    <n v="1"/>
    <n v="15"/>
    <n v="75"/>
  </r>
  <r>
    <x v="0"/>
    <s v="Informatyka"/>
    <d v="2026-02-20T00:00:00"/>
    <d v="1899-12-30T10:30:00"/>
    <d v="1899-12-30T11:45:00"/>
    <n v="60"/>
    <d v="1899-12-30T01:15:00"/>
    <n v="1"/>
    <n v="15"/>
    <n v="75"/>
  </r>
  <r>
    <x v="3"/>
    <s v="Informatyka"/>
    <d v="2026-02-27T00:00:00"/>
    <d v="1899-12-30T12:45:00"/>
    <d v="1899-12-30T14:00:00"/>
    <n v="60"/>
    <d v="1899-12-30T01:15:00"/>
    <n v="1"/>
    <n v="15"/>
    <n v="75"/>
  </r>
  <r>
    <x v="10"/>
    <s v="Matematyka"/>
    <d v="2026-02-27T00:00:00"/>
    <d v="1899-12-30T14:15:00"/>
    <d v="1899-12-30T15:45:00"/>
    <n v="50"/>
    <d v="1899-12-30T01:30:00"/>
    <n v="1"/>
    <n v="30"/>
    <n v="75"/>
  </r>
  <r>
    <x v="12"/>
    <s v="Fizyka"/>
    <d v="2025-10-08T00:00:00"/>
    <d v="1899-12-30T12:30:00"/>
    <d v="1899-12-30T14:15:00"/>
    <n v="40"/>
    <d v="1899-12-30T01:45:00"/>
    <n v="1"/>
    <n v="45"/>
    <n v="70"/>
  </r>
  <r>
    <x v="13"/>
    <s v="Fizyka"/>
    <d v="2025-10-31T00:00:00"/>
    <d v="1899-12-30T12:45:00"/>
    <d v="1899-12-30T14:30:00"/>
    <n v="40"/>
    <d v="1899-12-30T01:45:00"/>
    <n v="1"/>
    <n v="45"/>
    <n v="70"/>
  </r>
  <r>
    <x v="2"/>
    <s v="Fizyka"/>
    <d v="2025-11-06T00:00:00"/>
    <d v="1899-12-30T13:45:00"/>
    <d v="1899-12-30T15:30:00"/>
    <n v="40"/>
    <d v="1899-12-30T01:45:00"/>
    <n v="1"/>
    <n v="45"/>
    <n v="70"/>
  </r>
  <r>
    <x v="13"/>
    <s v="Fizyka"/>
    <d v="2025-11-19T00:00:00"/>
    <d v="1899-12-30T13:00:00"/>
    <d v="1899-12-30T14:45:00"/>
    <n v="40"/>
    <d v="1899-12-30T01:45:00"/>
    <n v="1"/>
    <n v="45"/>
    <n v="70"/>
  </r>
  <r>
    <x v="8"/>
    <s v="Fizyka"/>
    <d v="2025-11-26T00:00:00"/>
    <d v="1899-12-30T11:00:00"/>
    <d v="1899-12-30T12:45:00"/>
    <n v="40"/>
    <d v="1899-12-30T01:45:00"/>
    <n v="1"/>
    <n v="45"/>
    <n v="70"/>
  </r>
  <r>
    <x v="12"/>
    <s v="Fizyka"/>
    <d v="2025-12-08T00:00:00"/>
    <d v="1899-12-30T11:15:00"/>
    <d v="1899-12-30T13:00:00"/>
    <n v="40"/>
    <d v="1899-12-30T01:45:00"/>
    <n v="1"/>
    <n v="45"/>
    <n v="70"/>
  </r>
  <r>
    <x v="2"/>
    <s v="Fizyka"/>
    <d v="2026-01-07T00:00:00"/>
    <d v="1899-12-30T09:00:00"/>
    <d v="1899-12-30T10:45:00"/>
    <n v="40"/>
    <d v="1899-12-30T01:45:00"/>
    <n v="1"/>
    <n v="45"/>
    <n v="70"/>
  </r>
  <r>
    <x v="6"/>
    <s v="Fizyka"/>
    <d v="2026-01-21T00:00:00"/>
    <d v="1899-12-30T09:00:00"/>
    <d v="1899-12-30T10:45:00"/>
    <n v="40"/>
    <d v="1899-12-30T01:45:00"/>
    <n v="1"/>
    <n v="45"/>
    <n v="70"/>
  </r>
  <r>
    <x v="13"/>
    <s v="Fizyka"/>
    <d v="2026-01-29T00:00:00"/>
    <d v="1899-12-30T10:30:00"/>
    <d v="1899-12-30T12:15:00"/>
    <n v="40"/>
    <d v="1899-12-30T01:45:00"/>
    <n v="1"/>
    <n v="45"/>
    <n v="70"/>
  </r>
  <r>
    <x v="13"/>
    <s v="Fizyka"/>
    <d v="2026-02-27T00:00:00"/>
    <d v="1899-12-30T09:00:00"/>
    <d v="1899-12-30T10:45:00"/>
    <n v="40"/>
    <d v="1899-12-30T01:45:00"/>
    <n v="1"/>
    <n v="45"/>
    <n v="70"/>
  </r>
  <r>
    <x v="8"/>
    <s v="Fizyka"/>
    <d v="2026-02-27T00:00:00"/>
    <d v="1899-12-30T11:00:00"/>
    <d v="1899-12-30T12:45:00"/>
    <n v="40"/>
    <d v="1899-12-30T01:45:00"/>
    <n v="1"/>
    <n v="45"/>
    <n v="70"/>
  </r>
  <r>
    <x v="10"/>
    <s v="Matematyka"/>
    <d v="2025-10-07T00:00:00"/>
    <d v="1899-12-30T09:00:00"/>
    <d v="1899-12-30T10:15:00"/>
    <n v="50"/>
    <d v="1899-12-30T01:15:00"/>
    <n v="1"/>
    <n v="15"/>
    <n v="62.5"/>
  </r>
  <r>
    <x v="9"/>
    <s v="Matematyka"/>
    <d v="2025-10-14T00:00:00"/>
    <d v="1899-12-30T09:00:00"/>
    <d v="1899-12-30T10:15:00"/>
    <n v="50"/>
    <d v="1899-12-30T01:15:00"/>
    <n v="1"/>
    <n v="15"/>
    <n v="62.5"/>
  </r>
  <r>
    <x v="9"/>
    <s v="Matematyka"/>
    <d v="2025-10-15T00:00:00"/>
    <d v="1899-12-30T09:00:00"/>
    <d v="1899-12-30T10:15:00"/>
    <n v="50"/>
    <d v="1899-12-30T01:15:00"/>
    <n v="1"/>
    <n v="15"/>
    <n v="62.5"/>
  </r>
  <r>
    <x v="8"/>
    <s v="Matematyka"/>
    <d v="2025-10-22T00:00:00"/>
    <d v="1899-12-30T09:00:00"/>
    <d v="1899-12-30T10:15:00"/>
    <n v="50"/>
    <d v="1899-12-30T01:15:00"/>
    <n v="1"/>
    <n v="15"/>
    <n v="62.5"/>
  </r>
  <r>
    <x v="7"/>
    <s v="Matematyka"/>
    <d v="2025-11-14T00:00:00"/>
    <d v="1899-12-30T10:30:00"/>
    <d v="1899-12-30T11:45:00"/>
    <n v="50"/>
    <d v="1899-12-30T01:15:00"/>
    <n v="1"/>
    <n v="15"/>
    <n v="62.5"/>
  </r>
  <r>
    <x v="3"/>
    <s v="Matematyka"/>
    <d v="2026-01-05T00:00:00"/>
    <d v="1899-12-30T15:30:00"/>
    <d v="1899-12-30T16:45:00"/>
    <n v="50"/>
    <d v="1899-12-30T01:15:00"/>
    <n v="1"/>
    <n v="15"/>
    <n v="62.5"/>
  </r>
  <r>
    <x v="9"/>
    <s v="Matematyka"/>
    <d v="2026-01-22T00:00:00"/>
    <d v="1899-12-30T10:30:00"/>
    <d v="1899-12-30T11:45:00"/>
    <n v="50"/>
    <d v="1899-12-30T01:15:00"/>
    <n v="1"/>
    <n v="15"/>
    <n v="62.5"/>
  </r>
  <r>
    <x v="7"/>
    <s v="Matematyka"/>
    <d v="2026-02-09T00:00:00"/>
    <d v="1899-12-30T09:00:00"/>
    <d v="1899-12-30T10:15:00"/>
    <n v="50"/>
    <d v="1899-12-30T01:15:00"/>
    <n v="1"/>
    <n v="15"/>
    <n v="62.5"/>
  </r>
  <r>
    <x v="3"/>
    <s v="Matematyka"/>
    <d v="2026-02-12T00:00:00"/>
    <d v="1899-12-30T11:00:00"/>
    <d v="1899-12-30T12:15:00"/>
    <n v="50"/>
    <d v="1899-12-30T01:15:00"/>
    <n v="1"/>
    <n v="15"/>
    <n v="62.5"/>
  </r>
  <r>
    <x v="9"/>
    <s v="Matematyka"/>
    <d v="2026-02-13T00:00:00"/>
    <d v="1899-12-30T12:30:00"/>
    <d v="1899-12-30T13:45:00"/>
    <n v="50"/>
    <d v="1899-12-30T01:15:00"/>
    <n v="1"/>
    <n v="15"/>
    <n v="62.5"/>
  </r>
  <r>
    <x v="9"/>
    <s v="Matematyka"/>
    <d v="2026-02-20T00:00:00"/>
    <d v="1899-12-30T14:30:00"/>
    <d v="1899-12-30T15:45:00"/>
    <n v="50"/>
    <d v="1899-12-30T01:15:00"/>
    <n v="1"/>
    <n v="15"/>
    <n v="62.5"/>
  </r>
  <r>
    <x v="0"/>
    <s v="Informatyka"/>
    <d v="2025-10-01T00:00:00"/>
    <d v="1899-12-30T09:00:00"/>
    <d v="1899-12-30T10:00:00"/>
    <n v="60"/>
    <d v="1899-12-30T01:00:00"/>
    <n v="1"/>
    <n v="0"/>
    <n v="60"/>
  </r>
  <r>
    <x v="1"/>
    <s v="Informatyka"/>
    <d v="2025-10-08T00:00:00"/>
    <d v="1899-12-30T09:00:00"/>
    <d v="1899-12-30T10:00:00"/>
    <n v="60"/>
    <d v="1899-12-30T01:00:00"/>
    <n v="1"/>
    <n v="0"/>
    <n v="60"/>
  </r>
  <r>
    <x v="12"/>
    <s v="Fizyka"/>
    <d v="2025-10-08T00:00:00"/>
    <d v="1899-12-30T10:45:00"/>
    <d v="1899-12-30T12:15:00"/>
    <n v="40"/>
    <d v="1899-12-30T01:30:00"/>
    <n v="1"/>
    <n v="30"/>
    <n v="60"/>
  </r>
  <r>
    <x v="1"/>
    <s v="Informatyka"/>
    <d v="2025-10-10T00:00:00"/>
    <d v="1899-12-30T12:45:00"/>
    <d v="1899-12-30T13:45:00"/>
    <n v="60"/>
    <d v="1899-12-30T01:00:00"/>
    <n v="1"/>
    <n v="0"/>
    <n v="60"/>
  </r>
  <r>
    <x v="6"/>
    <s v="Informatyka"/>
    <d v="2025-10-20T00:00:00"/>
    <d v="1899-12-30T14:00:00"/>
    <d v="1899-12-30T15:00:00"/>
    <n v="60"/>
    <d v="1899-12-30T01:00:00"/>
    <n v="1"/>
    <n v="0"/>
    <n v="60"/>
  </r>
  <r>
    <x v="12"/>
    <s v="Fizyka"/>
    <d v="2025-10-20T00:00:00"/>
    <d v="1899-12-30T15:15:00"/>
    <d v="1899-12-30T16:45:00"/>
    <n v="40"/>
    <d v="1899-12-30T01:30:00"/>
    <n v="1"/>
    <n v="30"/>
    <n v="60"/>
  </r>
  <r>
    <x v="10"/>
    <s v="Informatyka"/>
    <d v="2025-10-22T00:00:00"/>
    <d v="1899-12-30T10:45:00"/>
    <d v="1899-12-30T11:45:00"/>
    <n v="60"/>
    <d v="1899-12-30T01:00:00"/>
    <n v="1"/>
    <n v="0"/>
    <n v="60"/>
  </r>
  <r>
    <x v="0"/>
    <s v="Informatyka"/>
    <d v="2025-10-24T00:00:00"/>
    <d v="1899-12-30T09:00:00"/>
    <d v="1899-12-30T10:00:00"/>
    <n v="60"/>
    <d v="1899-12-30T01:00:00"/>
    <n v="1"/>
    <n v="0"/>
    <n v="60"/>
  </r>
  <r>
    <x v="1"/>
    <s v="Informatyka"/>
    <d v="2025-11-07T00:00:00"/>
    <d v="1899-12-30T09:00:00"/>
    <d v="1899-12-30T10:00:00"/>
    <n v="60"/>
    <d v="1899-12-30T01:00:00"/>
    <n v="1"/>
    <n v="0"/>
    <n v="60"/>
  </r>
  <r>
    <x v="10"/>
    <s v="Informatyka"/>
    <d v="2025-11-11T00:00:00"/>
    <d v="1899-12-30T11:15:00"/>
    <d v="1899-12-30T12:15:00"/>
    <n v="60"/>
    <d v="1899-12-30T01:00:00"/>
    <n v="1"/>
    <n v="0"/>
    <n v="60"/>
  </r>
  <r>
    <x v="0"/>
    <s v="Informatyka"/>
    <d v="2025-11-12T00:00:00"/>
    <d v="1899-12-30T12:45:00"/>
    <d v="1899-12-30T13:45:00"/>
    <n v="60"/>
    <d v="1899-12-30T01:00:00"/>
    <n v="1"/>
    <n v="0"/>
    <n v="60"/>
  </r>
  <r>
    <x v="13"/>
    <s v="Fizyka"/>
    <d v="2025-11-13T00:00:00"/>
    <d v="1899-12-30T11:15:00"/>
    <d v="1899-12-30T12:45:00"/>
    <n v="40"/>
    <d v="1899-12-30T01:30:00"/>
    <n v="1"/>
    <n v="30"/>
    <n v="60"/>
  </r>
  <r>
    <x v="3"/>
    <s v="Informatyka"/>
    <d v="2025-11-18T00:00:00"/>
    <d v="1899-12-30T09:00:00"/>
    <d v="1899-12-30T10:00:00"/>
    <n v="60"/>
    <d v="1899-12-30T01:00:00"/>
    <n v="1"/>
    <n v="0"/>
    <n v="60"/>
  </r>
  <r>
    <x v="15"/>
    <s v="Informatyka"/>
    <d v="2025-11-19T00:00:00"/>
    <d v="1899-12-30T11:15:00"/>
    <d v="1899-12-30T12:15:00"/>
    <n v="60"/>
    <d v="1899-12-30T01:00:00"/>
    <n v="1"/>
    <n v="0"/>
    <n v="60"/>
  </r>
  <r>
    <x v="12"/>
    <s v="Fizyka"/>
    <d v="2025-11-24T00:00:00"/>
    <d v="1899-12-30T09:00:00"/>
    <d v="1899-12-30T10:30:00"/>
    <n v="40"/>
    <d v="1899-12-30T01:30:00"/>
    <n v="1"/>
    <n v="30"/>
    <n v="60"/>
  </r>
  <r>
    <x v="10"/>
    <s v="Informatyka"/>
    <d v="2025-11-26T00:00:00"/>
    <d v="1899-12-30T09:00:00"/>
    <d v="1899-12-30T10:00:00"/>
    <n v="60"/>
    <d v="1899-12-30T01:00:00"/>
    <n v="1"/>
    <n v="0"/>
    <n v="60"/>
  </r>
  <r>
    <x v="0"/>
    <s v="Informatyka"/>
    <d v="2025-11-26T00:00:00"/>
    <d v="1899-12-30T16:30:00"/>
    <d v="1899-12-30T17:30:00"/>
    <n v="60"/>
    <d v="1899-12-30T01:00:00"/>
    <n v="1"/>
    <n v="0"/>
    <n v="60"/>
  </r>
  <r>
    <x v="2"/>
    <s v="Informatyka"/>
    <d v="2025-12-02T00:00:00"/>
    <d v="1899-12-30T10:30:00"/>
    <d v="1899-12-30T11:30:00"/>
    <n v="60"/>
    <d v="1899-12-30T01:00:00"/>
    <n v="1"/>
    <n v="0"/>
    <n v="60"/>
  </r>
  <r>
    <x v="13"/>
    <s v="Fizyka"/>
    <d v="2025-12-03T00:00:00"/>
    <d v="1899-12-30T11:30:00"/>
    <d v="1899-12-30T13:00:00"/>
    <n v="40"/>
    <d v="1899-12-30T01:30:00"/>
    <n v="1"/>
    <n v="30"/>
    <n v="60"/>
  </r>
  <r>
    <x v="13"/>
    <s v="Fizyka"/>
    <d v="2025-12-10T00:00:00"/>
    <d v="1899-12-30T09:00:00"/>
    <d v="1899-12-30T10:30:00"/>
    <n v="40"/>
    <d v="1899-12-30T01:30:00"/>
    <n v="1"/>
    <n v="30"/>
    <n v="60"/>
  </r>
  <r>
    <x v="6"/>
    <s v="Informatyka"/>
    <d v="2025-12-10T00:00:00"/>
    <d v="1899-12-30T14:45:00"/>
    <d v="1899-12-30T15:45:00"/>
    <n v="60"/>
    <d v="1899-12-30T01:00:00"/>
    <n v="1"/>
    <n v="0"/>
    <n v="60"/>
  </r>
  <r>
    <x v="12"/>
    <s v="Fizyka"/>
    <d v="2025-12-10T00:00:00"/>
    <d v="1899-12-30T16:15:00"/>
    <d v="1899-12-30T17:45:00"/>
    <n v="40"/>
    <d v="1899-12-30T01:30:00"/>
    <n v="1"/>
    <n v="30"/>
    <n v="60"/>
  </r>
  <r>
    <x v="2"/>
    <s v="Informatyka"/>
    <d v="2025-12-12T00:00:00"/>
    <d v="1899-12-30T10:30:00"/>
    <d v="1899-12-30T11:30:00"/>
    <n v="60"/>
    <d v="1899-12-30T01:00:00"/>
    <n v="1"/>
    <n v="0"/>
    <n v="60"/>
  </r>
  <r>
    <x v="5"/>
    <s v="Informatyka"/>
    <d v="2025-12-16T00:00:00"/>
    <d v="1899-12-30T09:00:00"/>
    <d v="1899-12-30T10:00:00"/>
    <n v="60"/>
    <d v="1899-12-30T01:00:00"/>
    <n v="1"/>
    <n v="0"/>
    <n v="60"/>
  </r>
  <r>
    <x v="5"/>
    <s v="Informatyka"/>
    <d v="2026-01-05T00:00:00"/>
    <d v="1899-12-30T13:45:00"/>
    <d v="1899-12-30T14:45:00"/>
    <n v="60"/>
    <d v="1899-12-30T01:00:00"/>
    <n v="1"/>
    <n v="0"/>
    <n v="60"/>
  </r>
  <r>
    <x v="5"/>
    <s v="Informatyka"/>
    <d v="2026-01-12T00:00:00"/>
    <d v="1899-12-30T12:00:00"/>
    <d v="1899-12-30T13:00:00"/>
    <n v="60"/>
    <d v="1899-12-30T01:00:00"/>
    <n v="1"/>
    <n v="0"/>
    <n v="60"/>
  </r>
  <r>
    <x v="13"/>
    <s v="Fizyka"/>
    <d v="2026-01-20T00:00:00"/>
    <d v="1899-12-30T09:00:00"/>
    <d v="1899-12-30T10:30:00"/>
    <n v="40"/>
    <d v="1899-12-30T01:30:00"/>
    <n v="1"/>
    <n v="30"/>
    <n v="60"/>
  </r>
  <r>
    <x v="6"/>
    <s v="Informatyka"/>
    <d v="2026-01-20T00:00:00"/>
    <d v="1899-12-30T10:30:00"/>
    <d v="1899-12-30T11:30:00"/>
    <n v="60"/>
    <d v="1899-12-30T01:00:00"/>
    <n v="1"/>
    <n v="0"/>
    <n v="60"/>
  </r>
  <r>
    <x v="10"/>
    <s v="Informatyka"/>
    <d v="2026-01-23T00:00:00"/>
    <d v="1899-12-30T09:00:00"/>
    <d v="1899-12-30T10:00:00"/>
    <n v="60"/>
    <d v="1899-12-30T01:00:00"/>
    <n v="1"/>
    <n v="0"/>
    <n v="60"/>
  </r>
  <r>
    <x v="12"/>
    <s v="Fizyka"/>
    <d v="2026-01-23T00:00:00"/>
    <d v="1899-12-30T13:45:00"/>
    <d v="1899-12-30T15:15:00"/>
    <n v="40"/>
    <d v="1899-12-30T01:30:00"/>
    <n v="1"/>
    <n v="30"/>
    <n v="60"/>
  </r>
  <r>
    <x v="2"/>
    <s v="Informatyka"/>
    <d v="2026-01-29T00:00:00"/>
    <d v="1899-12-30T12:45:00"/>
    <d v="1899-12-30T13:45:00"/>
    <n v="60"/>
    <d v="1899-12-30T01:00:00"/>
    <n v="1"/>
    <n v="0"/>
    <n v="60"/>
  </r>
  <r>
    <x v="12"/>
    <s v="Fizyka"/>
    <d v="2026-02-03T00:00:00"/>
    <d v="1899-12-30T16:00:00"/>
    <d v="1899-12-30T17:30:00"/>
    <n v="40"/>
    <d v="1899-12-30T01:30:00"/>
    <n v="1"/>
    <n v="30"/>
    <n v="60"/>
  </r>
  <r>
    <x v="1"/>
    <s v="Informatyka"/>
    <d v="2026-02-04T00:00:00"/>
    <d v="1899-12-30T09:00:00"/>
    <d v="1899-12-30T10:00:00"/>
    <n v="60"/>
    <d v="1899-12-30T01:00:00"/>
    <n v="1"/>
    <n v="0"/>
    <n v="60"/>
  </r>
  <r>
    <x v="8"/>
    <s v="Fizyka"/>
    <d v="2026-02-04T00:00:00"/>
    <d v="1899-12-30T10:15:00"/>
    <d v="1899-12-30T11:45:00"/>
    <n v="40"/>
    <d v="1899-12-30T01:30:00"/>
    <n v="1"/>
    <n v="30"/>
    <n v="60"/>
  </r>
  <r>
    <x v="3"/>
    <s v="Informatyka"/>
    <d v="2026-02-06T00:00:00"/>
    <d v="1899-12-30T13:45:00"/>
    <d v="1899-12-30T14:45:00"/>
    <n v="60"/>
    <d v="1899-12-30T01:00:00"/>
    <n v="1"/>
    <n v="0"/>
    <n v="60"/>
  </r>
  <r>
    <x v="1"/>
    <s v="Informatyka"/>
    <d v="2026-02-10T00:00:00"/>
    <d v="1899-12-30T09:00:00"/>
    <d v="1899-12-30T10:00:00"/>
    <n v="60"/>
    <d v="1899-12-30T01:00:00"/>
    <n v="1"/>
    <n v="0"/>
    <n v="60"/>
  </r>
  <r>
    <x v="10"/>
    <s v="Informatyka"/>
    <d v="2026-02-11T00:00:00"/>
    <d v="1899-12-30T13:15:00"/>
    <d v="1899-12-30T14:15:00"/>
    <n v="60"/>
    <d v="1899-12-30T01:00:00"/>
    <n v="1"/>
    <n v="0"/>
    <n v="60"/>
  </r>
  <r>
    <x v="2"/>
    <s v="Fizyka"/>
    <d v="2026-02-16T00:00:00"/>
    <d v="1899-12-30T09:00:00"/>
    <d v="1899-12-30T10:30:00"/>
    <n v="40"/>
    <d v="1899-12-30T01:30:00"/>
    <n v="1"/>
    <n v="30"/>
    <n v="60"/>
  </r>
  <r>
    <x v="2"/>
    <s v="Fizyka"/>
    <d v="2026-02-24T00:00:00"/>
    <d v="1899-12-30T09:00:00"/>
    <d v="1899-12-30T10:30:00"/>
    <n v="40"/>
    <d v="1899-12-30T01:30:00"/>
    <n v="1"/>
    <n v="30"/>
    <n v="60"/>
  </r>
  <r>
    <x v="8"/>
    <s v="Fizyka"/>
    <d v="2026-02-24T00:00:00"/>
    <d v="1899-12-30T12:30:00"/>
    <d v="1899-12-30T14:00:00"/>
    <n v="40"/>
    <d v="1899-12-30T01:30:00"/>
    <n v="1"/>
    <n v="30"/>
    <n v="60"/>
  </r>
  <r>
    <x v="7"/>
    <s v="Matematyka"/>
    <d v="2025-10-06T00:00:00"/>
    <d v="1899-12-30T11:30:00"/>
    <d v="1899-12-30T12:30:00"/>
    <n v="50"/>
    <d v="1899-12-30T01:00:00"/>
    <n v="1"/>
    <n v="0"/>
    <n v="50"/>
  </r>
  <r>
    <x v="2"/>
    <s v="Fizyka"/>
    <d v="2025-10-07T00:00:00"/>
    <d v="1899-12-30T13:30:00"/>
    <d v="1899-12-30T14:45:00"/>
    <n v="40"/>
    <d v="1899-12-30T01:15:00"/>
    <n v="1"/>
    <n v="15"/>
    <n v="50"/>
  </r>
  <r>
    <x v="7"/>
    <s v="Matematyka"/>
    <d v="2025-10-10T00:00:00"/>
    <d v="1899-12-30T09:00:00"/>
    <d v="1899-12-30T10:00:00"/>
    <n v="50"/>
    <d v="1899-12-30T01:00:00"/>
    <n v="1"/>
    <n v="0"/>
    <n v="50"/>
  </r>
  <r>
    <x v="12"/>
    <s v="Fizyka"/>
    <d v="2025-10-13T00:00:00"/>
    <d v="1899-12-30T11:15:00"/>
    <d v="1899-12-30T12:30:00"/>
    <n v="40"/>
    <d v="1899-12-30T01:15:00"/>
    <n v="1"/>
    <n v="15"/>
    <n v="50"/>
  </r>
  <r>
    <x v="13"/>
    <s v="Fizyka"/>
    <d v="2025-10-14T00:00:00"/>
    <d v="1899-12-30T11:30:00"/>
    <d v="1899-12-30T12:45:00"/>
    <n v="40"/>
    <d v="1899-12-30T01:15:00"/>
    <n v="1"/>
    <n v="15"/>
    <n v="50"/>
  </r>
  <r>
    <x v="8"/>
    <s v="Matematyka"/>
    <d v="2025-10-14T00:00:00"/>
    <d v="1899-12-30T14:30:00"/>
    <d v="1899-12-30T15:30:00"/>
    <n v="50"/>
    <d v="1899-12-30T01:00:00"/>
    <n v="1"/>
    <n v="0"/>
    <n v="50"/>
  </r>
  <r>
    <x v="7"/>
    <s v="Matematyka"/>
    <d v="2025-11-05T00:00:00"/>
    <d v="1899-12-30T09:00:00"/>
    <d v="1899-12-30T10:00:00"/>
    <n v="50"/>
    <d v="1899-12-30T01:00:00"/>
    <n v="1"/>
    <n v="0"/>
    <n v="50"/>
  </r>
  <r>
    <x v="3"/>
    <s v="Matematyka"/>
    <d v="2025-11-06T00:00:00"/>
    <d v="1899-12-30T17:00:00"/>
    <d v="1899-12-30T18:00:00"/>
    <n v="50"/>
    <d v="1899-12-30T01:00:00"/>
    <n v="1"/>
    <n v="0"/>
    <n v="50"/>
  </r>
  <r>
    <x v="12"/>
    <s v="Fizyka"/>
    <d v="2025-11-10T00:00:00"/>
    <d v="1899-12-30T09:00:00"/>
    <d v="1899-12-30T10:15:00"/>
    <n v="40"/>
    <d v="1899-12-30T01:15:00"/>
    <n v="1"/>
    <n v="15"/>
    <n v="50"/>
  </r>
  <r>
    <x v="12"/>
    <s v="Fizyka"/>
    <d v="2025-11-10T00:00:00"/>
    <d v="1899-12-30T10:15:00"/>
    <d v="1899-12-30T11:30:00"/>
    <n v="40"/>
    <d v="1899-12-30T01:15:00"/>
    <n v="1"/>
    <n v="15"/>
    <n v="50"/>
  </r>
  <r>
    <x v="6"/>
    <s v="Fizyka"/>
    <d v="2025-11-14T00:00:00"/>
    <d v="1899-12-30T09:00:00"/>
    <d v="1899-12-30T10:15:00"/>
    <n v="40"/>
    <d v="1899-12-30T01:15:00"/>
    <n v="1"/>
    <n v="15"/>
    <n v="50"/>
  </r>
  <r>
    <x v="13"/>
    <s v="Fizyka"/>
    <d v="2025-11-18T00:00:00"/>
    <d v="1899-12-30T10:30:00"/>
    <d v="1899-12-30T11:45:00"/>
    <n v="40"/>
    <d v="1899-12-30T01:15:00"/>
    <n v="1"/>
    <n v="15"/>
    <n v="50"/>
  </r>
  <r>
    <x v="7"/>
    <s v="Matematyka"/>
    <d v="2025-11-20T00:00:00"/>
    <d v="1899-12-30T09:00:00"/>
    <d v="1899-12-30T10:00:00"/>
    <n v="50"/>
    <d v="1899-12-30T01:00:00"/>
    <n v="1"/>
    <n v="0"/>
    <n v="50"/>
  </r>
  <r>
    <x v="7"/>
    <s v="Matematyka"/>
    <d v="2025-11-20T00:00:00"/>
    <d v="1899-12-30T14:15:00"/>
    <d v="1899-12-30T15:15:00"/>
    <n v="50"/>
    <d v="1899-12-30T01:00:00"/>
    <n v="1"/>
    <n v="0"/>
    <n v="50"/>
  </r>
  <r>
    <x v="8"/>
    <s v="Matematyka"/>
    <d v="2025-11-20T00:00:00"/>
    <d v="1899-12-30T15:15:00"/>
    <d v="1899-12-30T16:15:00"/>
    <n v="50"/>
    <d v="1899-12-30T01:00:00"/>
    <n v="1"/>
    <n v="0"/>
    <n v="50"/>
  </r>
  <r>
    <x v="2"/>
    <s v="Fizyka"/>
    <d v="2025-11-24T00:00:00"/>
    <d v="1899-12-30T10:45:00"/>
    <d v="1899-12-30T12:00:00"/>
    <n v="40"/>
    <d v="1899-12-30T01:15:00"/>
    <n v="1"/>
    <n v="15"/>
    <n v="50"/>
  </r>
  <r>
    <x v="12"/>
    <s v="Fizyka"/>
    <d v="2025-11-28T00:00:00"/>
    <d v="1899-12-30T11:30:00"/>
    <d v="1899-12-30T12:45:00"/>
    <n v="40"/>
    <d v="1899-12-30T01:15:00"/>
    <n v="1"/>
    <n v="15"/>
    <n v="50"/>
  </r>
  <r>
    <x v="16"/>
    <s v="Matematyka"/>
    <d v="2025-12-02T00:00:00"/>
    <d v="1899-12-30T09:00:00"/>
    <d v="1899-12-30T10:00:00"/>
    <n v="50"/>
    <d v="1899-12-30T01:00:00"/>
    <n v="1"/>
    <n v="0"/>
    <n v="50"/>
  </r>
  <r>
    <x v="9"/>
    <s v="Matematyka"/>
    <d v="2025-12-03T00:00:00"/>
    <d v="1899-12-30T13:45:00"/>
    <d v="1899-12-30T14:45:00"/>
    <n v="50"/>
    <d v="1899-12-30T01:00:00"/>
    <n v="1"/>
    <n v="0"/>
    <n v="50"/>
  </r>
  <r>
    <x v="8"/>
    <s v="Matematyka"/>
    <d v="2025-12-09T00:00:00"/>
    <d v="1899-12-30T10:30:00"/>
    <d v="1899-12-30T11:30:00"/>
    <n v="50"/>
    <d v="1899-12-30T01:00:00"/>
    <n v="1"/>
    <n v="0"/>
    <n v="50"/>
  </r>
  <r>
    <x v="2"/>
    <s v="Fizyka"/>
    <d v="2025-12-11T00:00:00"/>
    <d v="1899-12-30T09:00:00"/>
    <d v="1899-12-30T10:15:00"/>
    <n v="40"/>
    <d v="1899-12-30T01:15:00"/>
    <n v="1"/>
    <n v="15"/>
    <n v="50"/>
  </r>
  <r>
    <x v="12"/>
    <s v="Fizyka"/>
    <d v="2025-12-12T00:00:00"/>
    <d v="1899-12-30T09:00:00"/>
    <d v="1899-12-30T10:15:00"/>
    <n v="40"/>
    <d v="1899-12-30T01:15:00"/>
    <n v="1"/>
    <n v="15"/>
    <n v="50"/>
  </r>
  <r>
    <x v="7"/>
    <s v="Matematyka"/>
    <d v="2026-01-07T00:00:00"/>
    <d v="1899-12-30T14:00:00"/>
    <d v="1899-12-30T15:00:00"/>
    <n v="50"/>
    <d v="1899-12-30T01:00:00"/>
    <n v="1"/>
    <n v="0"/>
    <n v="50"/>
  </r>
  <r>
    <x v="8"/>
    <s v="Matematyka"/>
    <d v="2026-01-13T00:00:00"/>
    <d v="1899-12-30T11:00:00"/>
    <d v="1899-12-30T12:00:00"/>
    <n v="50"/>
    <d v="1899-12-30T01:00:00"/>
    <n v="1"/>
    <n v="0"/>
    <n v="50"/>
  </r>
  <r>
    <x v="13"/>
    <s v="Fizyka"/>
    <d v="2026-01-19T00:00:00"/>
    <d v="1899-12-30T15:15:00"/>
    <d v="1899-12-30T16:30:00"/>
    <n v="40"/>
    <d v="1899-12-30T01:15:00"/>
    <n v="1"/>
    <n v="15"/>
    <n v="50"/>
  </r>
  <r>
    <x v="7"/>
    <s v="Matematyka"/>
    <d v="2026-01-22T00:00:00"/>
    <d v="1899-12-30T14:15:00"/>
    <d v="1899-12-30T15:15:00"/>
    <n v="50"/>
    <d v="1899-12-30T01:00:00"/>
    <n v="1"/>
    <n v="0"/>
    <n v="50"/>
  </r>
  <r>
    <x v="7"/>
    <s v="Matematyka"/>
    <d v="2026-01-23T00:00:00"/>
    <d v="1899-12-30T15:45:00"/>
    <d v="1899-12-30T16:45:00"/>
    <n v="50"/>
    <d v="1899-12-30T01:00:00"/>
    <n v="1"/>
    <n v="0"/>
    <n v="50"/>
  </r>
  <r>
    <x v="7"/>
    <s v="Matematyka"/>
    <d v="2026-02-04T00:00:00"/>
    <d v="1899-12-30T14:15:00"/>
    <d v="1899-12-30T15:15:00"/>
    <n v="50"/>
    <d v="1899-12-30T01:00:00"/>
    <n v="1"/>
    <n v="0"/>
    <n v="50"/>
  </r>
  <r>
    <x v="8"/>
    <s v="Matematyka"/>
    <d v="2026-02-10T00:00:00"/>
    <d v="1899-12-30T15:30:00"/>
    <d v="1899-12-30T16:30:00"/>
    <n v="50"/>
    <d v="1899-12-30T01:00:00"/>
    <n v="1"/>
    <n v="0"/>
    <n v="50"/>
  </r>
  <r>
    <x v="12"/>
    <s v="Fizyka"/>
    <d v="2026-02-11T00:00:00"/>
    <d v="1899-12-30T09:00:00"/>
    <d v="1899-12-30T10:15:00"/>
    <n v="40"/>
    <d v="1899-12-30T01:15:00"/>
    <n v="1"/>
    <n v="15"/>
    <n v="50"/>
  </r>
  <r>
    <x v="7"/>
    <s v="Matematyka"/>
    <d v="2026-02-11T00:00:00"/>
    <d v="1899-12-30T12:00:00"/>
    <d v="1899-12-30T13:00:00"/>
    <n v="50"/>
    <d v="1899-12-30T01:00:00"/>
    <n v="1"/>
    <n v="0"/>
    <n v="50"/>
  </r>
  <r>
    <x v="6"/>
    <s v="Fizyka"/>
    <d v="2026-02-23T00:00:00"/>
    <d v="1899-12-30T09:00:00"/>
    <d v="1899-12-30T10:15:00"/>
    <n v="40"/>
    <d v="1899-12-30T01:15:00"/>
    <n v="1"/>
    <n v="15"/>
    <n v="50"/>
  </r>
  <r>
    <x v="13"/>
    <s v="Fizyka"/>
    <d v="2026-02-26T00:00:00"/>
    <d v="1899-12-30T11:00:00"/>
    <d v="1899-12-30T12:15:00"/>
    <n v="40"/>
    <d v="1899-12-30T01:15:00"/>
    <n v="1"/>
    <n v="15"/>
    <n v="50"/>
  </r>
  <r>
    <x v="13"/>
    <s v="Fizyka"/>
    <d v="2025-10-14T00:00:00"/>
    <d v="1899-12-30T10:30:00"/>
    <d v="1899-12-30T11:30:00"/>
    <n v="40"/>
    <d v="1899-12-30T01:00:00"/>
    <n v="1"/>
    <n v="0"/>
    <n v="40"/>
  </r>
  <r>
    <x v="8"/>
    <s v="Fizyka"/>
    <d v="2025-10-23T00:00:00"/>
    <d v="1899-12-30T09:00:00"/>
    <d v="1899-12-30T10:00:00"/>
    <n v="40"/>
    <d v="1899-12-30T01:00:00"/>
    <n v="1"/>
    <n v="0"/>
    <n v="40"/>
  </r>
  <r>
    <x v="13"/>
    <s v="Fizyka"/>
    <d v="2025-10-24T00:00:00"/>
    <d v="1899-12-30T10:30:00"/>
    <d v="1899-12-30T11:30:00"/>
    <n v="40"/>
    <d v="1899-12-30T01:00:00"/>
    <n v="1"/>
    <n v="0"/>
    <n v="40"/>
  </r>
  <r>
    <x v="6"/>
    <s v="Fizyka"/>
    <d v="2025-11-11T00:00:00"/>
    <d v="1899-12-30T09:00:00"/>
    <d v="1899-12-30T10:00:00"/>
    <n v="40"/>
    <d v="1899-12-30T01:00:00"/>
    <n v="1"/>
    <n v="0"/>
    <n v="40"/>
  </r>
  <r>
    <x v="13"/>
    <s v="Fizyka"/>
    <d v="2025-11-12T00:00:00"/>
    <d v="1899-12-30T09:00:00"/>
    <d v="1899-12-30T10:00:00"/>
    <n v="40"/>
    <d v="1899-12-30T01:00:00"/>
    <n v="1"/>
    <n v="0"/>
    <n v="40"/>
  </r>
  <r>
    <x v="2"/>
    <s v="Fizyka"/>
    <d v="2025-11-20T00:00:00"/>
    <d v="1899-12-30T12:45:00"/>
    <d v="1899-12-30T13:45:00"/>
    <n v="40"/>
    <d v="1899-12-30T01:00:00"/>
    <n v="1"/>
    <n v="0"/>
    <n v="40"/>
  </r>
  <r>
    <x v="13"/>
    <s v="Fizyka"/>
    <d v="2025-11-24T00:00:00"/>
    <d v="1899-12-30T12:30:00"/>
    <d v="1899-12-30T13:30:00"/>
    <n v="40"/>
    <d v="1899-12-30T01:00:00"/>
    <n v="1"/>
    <n v="0"/>
    <n v="40"/>
  </r>
  <r>
    <x v="13"/>
    <s v="Fizyka"/>
    <d v="2025-12-03T00:00:00"/>
    <d v="1899-12-30T18:00:00"/>
    <d v="1899-12-30T19:00:00"/>
    <n v="40"/>
    <d v="1899-12-30T01:00:00"/>
    <n v="1"/>
    <n v="0"/>
    <n v="40"/>
  </r>
  <r>
    <x v="6"/>
    <s v="Fizyka"/>
    <d v="2025-12-05T00:00:00"/>
    <d v="1899-12-30T11:00:00"/>
    <d v="1899-12-30T12:00:00"/>
    <n v="40"/>
    <d v="1899-12-30T01:00:00"/>
    <n v="1"/>
    <n v="0"/>
    <n v="40"/>
  </r>
  <r>
    <x v="12"/>
    <s v="Fizyka"/>
    <d v="2026-01-14T00:00:00"/>
    <d v="1899-12-30T13:45:00"/>
    <d v="1899-12-30T14:45:00"/>
    <n v="40"/>
    <d v="1899-12-30T01:00:00"/>
    <n v="1"/>
    <n v="0"/>
    <n v="40"/>
  </r>
  <r>
    <x v="12"/>
    <s v="Fizyka"/>
    <d v="2026-01-23T00:00:00"/>
    <d v="1899-12-30T10:00:00"/>
    <d v="1899-12-30T11:00:00"/>
    <n v="40"/>
    <d v="1899-12-30T01:00:00"/>
    <n v="1"/>
    <n v="0"/>
    <n v="40"/>
  </r>
  <r>
    <x v="13"/>
    <s v="Fizyka"/>
    <d v="2026-01-28T00:00:00"/>
    <d v="1899-12-30T09:00:00"/>
    <d v="1899-12-30T10:00:00"/>
    <n v="40"/>
    <d v="1899-12-30T01:00:00"/>
    <n v="1"/>
    <n v="0"/>
    <n v="40"/>
  </r>
  <r>
    <x v="8"/>
    <s v="Fizyka"/>
    <d v="2026-02-05T00:00:00"/>
    <d v="1899-12-30T12:45:00"/>
    <d v="1899-12-30T13:45:00"/>
    <n v="40"/>
    <d v="1899-12-30T01:00:00"/>
    <n v="1"/>
    <n v="0"/>
    <n v="40"/>
  </r>
  <r>
    <x v="13"/>
    <s v="Fizyka"/>
    <d v="2026-02-11T00:00:00"/>
    <d v="1899-12-30T14:15:00"/>
    <d v="1899-12-30T15:15:00"/>
    <n v="40"/>
    <d v="1899-12-30T01:00:00"/>
    <n v="1"/>
    <n v="0"/>
    <n v="40"/>
  </r>
  <r>
    <x v="13"/>
    <s v="Fizyka"/>
    <d v="2026-02-13T00:00:00"/>
    <d v="1899-12-30T11:00:00"/>
    <d v="1899-12-30T12:00:00"/>
    <n v="40"/>
    <d v="1899-12-30T01:00:00"/>
    <n v="1"/>
    <n v="0"/>
    <n v="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5">
  <r>
    <s v="Bartek"/>
    <s v="Informatyka"/>
    <x v="0"/>
    <n v="0.375"/>
    <n v="0.41666666666666669"/>
    <n v="60"/>
    <d v="1899-12-30T01:00:00"/>
    <n v="1"/>
    <n v="0"/>
    <n v="60"/>
    <n v="3"/>
    <n v="1"/>
    <n v="0"/>
  </r>
  <r>
    <s v="Wiktor"/>
    <s v="Matematyka"/>
    <x v="1"/>
    <n v="0.375"/>
    <n v="0.44791666666666669"/>
    <n v="50"/>
    <d v="1899-12-30T01:45:00"/>
    <n v="1"/>
    <n v="45"/>
    <n v="87.5"/>
    <n v="4"/>
    <n v="2"/>
    <n v="0"/>
  </r>
  <r>
    <s v="Zuzanna"/>
    <s v="Matematyka"/>
    <x v="1"/>
    <n v="0.46875"/>
    <n v="0.55208333333333337"/>
    <n v="50"/>
    <d v="1899-12-30T02:00:00"/>
    <n v="2"/>
    <n v="0"/>
    <n v="100"/>
    <n v="4"/>
    <n v="2"/>
    <n v="0"/>
  </r>
  <r>
    <s v="Jan"/>
    <s v="Fizyka"/>
    <x v="2"/>
    <n v="0.375"/>
    <n v="0.45833333333333331"/>
    <n v="40"/>
    <d v="1899-12-30T02:00:00"/>
    <n v="2"/>
    <n v="0"/>
    <n v="80"/>
    <n v="1"/>
    <n v="6"/>
    <n v="0"/>
  </r>
  <r>
    <s v="Wiktor"/>
    <s v="Matematyka"/>
    <x v="2"/>
    <n v="0.47916666666666669"/>
    <n v="0.52083333333333337"/>
    <n v="50"/>
    <d v="1899-12-30T01:00:00"/>
    <n v="1"/>
    <n v="0"/>
    <n v="50"/>
    <n v="1"/>
    <n v="6"/>
    <n v="0"/>
  </r>
  <r>
    <s v="Agnieszka"/>
    <s v="Matematyka"/>
    <x v="3"/>
    <n v="0.375"/>
    <n v="0.42708333333333331"/>
    <n v="50"/>
    <d v="1899-12-30T01:15:00"/>
    <n v="1"/>
    <n v="15"/>
    <n v="62.5"/>
    <n v="2"/>
    <n v="7"/>
    <n v="-250"/>
  </r>
  <r>
    <s v="Katarzyna"/>
    <s v="Informatyka"/>
    <x v="3"/>
    <n v="0.45833333333333331"/>
    <n v="0.53125"/>
    <n v="60"/>
    <d v="1899-12-30T01:45:00"/>
    <n v="1"/>
    <n v="45"/>
    <n v="105"/>
    <n v="2"/>
    <n v="7"/>
    <n v="-250"/>
  </r>
  <r>
    <s v="Zbigniew"/>
    <s v="Fizyka"/>
    <x v="3"/>
    <n v="0.5625"/>
    <n v="0.61458333333333337"/>
    <n v="40"/>
    <d v="1899-12-30T01:15:00"/>
    <n v="1"/>
    <n v="15"/>
    <n v="50"/>
    <n v="2"/>
    <n v="7"/>
    <n v="-250"/>
  </r>
  <r>
    <s v="Katarzyna"/>
    <s v="Informatyka"/>
    <x v="4"/>
    <n v="0.375"/>
    <n v="0.41666666666666669"/>
    <n v="60"/>
    <d v="1899-12-30T01:00:00"/>
    <n v="1"/>
    <n v="0"/>
    <n v="60"/>
    <n v="3"/>
    <n v="8"/>
    <n v="0"/>
  </r>
  <r>
    <s v="Jan"/>
    <s v="Fizyka"/>
    <x v="4"/>
    <n v="0.44791666666666669"/>
    <n v="0.51041666666666663"/>
    <n v="40"/>
    <d v="1899-12-30T01:30:00"/>
    <n v="1"/>
    <n v="30"/>
    <n v="60"/>
    <n v="3"/>
    <n v="8"/>
    <n v="0"/>
  </r>
  <r>
    <s v="Jan"/>
    <s v="Fizyka"/>
    <x v="4"/>
    <n v="0.52083333333333337"/>
    <n v="0.59375"/>
    <n v="40"/>
    <d v="1899-12-30T01:45:00"/>
    <n v="1"/>
    <n v="45"/>
    <n v="70"/>
    <n v="3"/>
    <n v="8"/>
    <n v="0"/>
  </r>
  <r>
    <s v="Wiktor"/>
    <s v="Matematyka"/>
    <x v="5"/>
    <n v="0.375"/>
    <n v="0.41666666666666669"/>
    <n v="50"/>
    <d v="1899-12-30T01:00:00"/>
    <n v="1"/>
    <n v="0"/>
    <n v="50"/>
    <n v="5"/>
    <n v="10"/>
    <n v="0"/>
  </r>
  <r>
    <s v="Bartek"/>
    <s v="Informatyka"/>
    <x v="5"/>
    <n v="0.4375"/>
    <n v="0.5"/>
    <n v="60"/>
    <d v="1899-12-30T01:30:00"/>
    <n v="1"/>
    <n v="30"/>
    <n v="90"/>
    <n v="5"/>
    <n v="10"/>
    <n v="0"/>
  </r>
  <r>
    <s v="Katarzyna"/>
    <s v="Informatyka"/>
    <x v="5"/>
    <n v="0.53125"/>
    <n v="0.57291666666666663"/>
    <n v="60"/>
    <d v="1899-12-30T01:00:00"/>
    <n v="1"/>
    <n v="0"/>
    <n v="60"/>
    <n v="5"/>
    <n v="10"/>
    <n v="0"/>
  </r>
  <r>
    <s v="Bartek"/>
    <s v="Informatyka"/>
    <x v="5"/>
    <n v="0.59375"/>
    <n v="0.65625"/>
    <n v="60"/>
    <d v="1899-12-30T01:30:00"/>
    <n v="1"/>
    <n v="30"/>
    <n v="90"/>
    <n v="5"/>
    <n v="10"/>
    <n v="0"/>
  </r>
  <r>
    <s v="Zuzanna"/>
    <s v="Informatyka"/>
    <x v="6"/>
    <n v="0.39583333333333331"/>
    <n v="0.45833333333333331"/>
    <n v="60"/>
    <d v="1899-12-30T01:30:00"/>
    <n v="1"/>
    <n v="30"/>
    <n v="90"/>
    <n v="1"/>
    <n v="13"/>
    <n v="0"/>
  </r>
  <r>
    <s v="Jan"/>
    <s v="Fizyka"/>
    <x v="6"/>
    <n v="0.46875"/>
    <n v="0.52083333333333337"/>
    <n v="40"/>
    <d v="1899-12-30T01:15:00"/>
    <n v="1"/>
    <n v="15"/>
    <n v="50"/>
    <n v="1"/>
    <n v="13"/>
    <n v="0"/>
  </r>
  <r>
    <s v="Wiktor"/>
    <s v="Matematyka"/>
    <x v="6"/>
    <n v="0.53125"/>
    <n v="0.61458333333333337"/>
    <n v="50"/>
    <d v="1899-12-30T02:00:00"/>
    <n v="2"/>
    <n v="0"/>
    <n v="100"/>
    <n v="1"/>
    <n v="13"/>
    <n v="0"/>
  </r>
  <r>
    <s v="Jan"/>
    <s v="Fizyka"/>
    <x v="6"/>
    <n v="0.625"/>
    <n v="0.70833333333333337"/>
    <n v="40"/>
    <d v="1899-12-30T02:00:00"/>
    <n v="2"/>
    <n v="0"/>
    <n v="80"/>
    <n v="1"/>
    <n v="13"/>
    <n v="0"/>
  </r>
  <r>
    <s v="Julita"/>
    <s v="Informatyka"/>
    <x v="6"/>
    <n v="0.70833333333333337"/>
    <n v="0.76041666666666663"/>
    <n v="60"/>
    <d v="1899-12-30T01:15:00"/>
    <n v="1"/>
    <n v="15"/>
    <n v="75"/>
    <n v="1"/>
    <n v="13"/>
    <n v="0"/>
  </r>
  <r>
    <s v="Ewa"/>
    <s v="Matematyka"/>
    <x v="7"/>
    <n v="0.375"/>
    <n v="0.42708333333333331"/>
    <n v="50"/>
    <d v="1899-12-30T01:15:00"/>
    <n v="1"/>
    <n v="15"/>
    <n v="62.5"/>
    <n v="2"/>
    <n v="14"/>
    <n v="-250"/>
  </r>
  <r>
    <s v="Maciej"/>
    <s v="Fizyka"/>
    <x v="7"/>
    <n v="0.4375"/>
    <n v="0.47916666666666669"/>
    <n v="40"/>
    <d v="1899-12-30T01:00:00"/>
    <n v="1"/>
    <n v="0"/>
    <n v="40"/>
    <n v="2"/>
    <n v="14"/>
    <n v="-250"/>
  </r>
  <r>
    <s v="Maciej"/>
    <s v="Fizyka"/>
    <x v="7"/>
    <n v="0.47916666666666669"/>
    <n v="0.53125"/>
    <n v="40"/>
    <d v="1899-12-30T01:15:00"/>
    <n v="1"/>
    <n v="15"/>
    <n v="50"/>
    <n v="2"/>
    <n v="14"/>
    <n v="-250"/>
  </r>
  <r>
    <s v="Wiktor"/>
    <s v="Matematyka"/>
    <x v="7"/>
    <n v="0.53125"/>
    <n v="0.59375"/>
    <n v="50"/>
    <d v="1899-12-30T01:30:00"/>
    <n v="1"/>
    <n v="30"/>
    <n v="75"/>
    <n v="2"/>
    <n v="14"/>
    <n v="-250"/>
  </r>
  <r>
    <s v="Zdzisław"/>
    <s v="Matematyka"/>
    <x v="7"/>
    <n v="0.60416666666666663"/>
    <n v="0.64583333333333337"/>
    <n v="50"/>
    <d v="1899-12-30T01:00:00"/>
    <n v="1"/>
    <n v="0"/>
    <n v="50"/>
    <n v="2"/>
    <n v="14"/>
    <n v="-250"/>
  </r>
  <r>
    <s v="Ewa"/>
    <s v="Matematyka"/>
    <x v="8"/>
    <n v="0.375"/>
    <n v="0.42708333333333331"/>
    <n v="50"/>
    <d v="1899-12-30T01:15:00"/>
    <n v="1"/>
    <n v="15"/>
    <n v="62.5"/>
    <n v="3"/>
    <n v="15"/>
    <n v="0"/>
  </r>
  <r>
    <s v="Katarzyna"/>
    <s v="Informatyka"/>
    <x v="8"/>
    <n v="0.42708333333333331"/>
    <n v="0.47916666666666669"/>
    <n v="60"/>
    <d v="1899-12-30T01:15:00"/>
    <n v="1"/>
    <n v="15"/>
    <n v="75"/>
    <n v="3"/>
    <n v="15"/>
    <n v="0"/>
  </r>
  <r>
    <s v="Zbigniew"/>
    <s v="Informatyka"/>
    <x v="8"/>
    <n v="0.51041666666666663"/>
    <n v="0.58333333333333337"/>
    <n v="60"/>
    <d v="1899-12-30T01:45:00"/>
    <n v="1"/>
    <n v="45"/>
    <n v="105"/>
    <n v="3"/>
    <n v="15"/>
    <n v="0"/>
  </r>
  <r>
    <s v="Wiktor"/>
    <s v="Matematyka"/>
    <x v="9"/>
    <n v="0.375"/>
    <n v="0.4375"/>
    <n v="50"/>
    <d v="1899-12-30T01:30:00"/>
    <n v="1"/>
    <n v="30"/>
    <n v="75"/>
    <n v="1"/>
    <n v="20"/>
    <n v="0"/>
  </r>
  <r>
    <s v="Zdzisław"/>
    <s v="Matematyka"/>
    <x v="9"/>
    <n v="0.45833333333333331"/>
    <n v="0.54166666666666663"/>
    <n v="50"/>
    <d v="1899-12-30T02:00:00"/>
    <n v="2"/>
    <n v="0"/>
    <n v="100"/>
    <n v="1"/>
    <n v="20"/>
    <n v="0"/>
  </r>
  <r>
    <s v="Julita"/>
    <s v="Informatyka"/>
    <x v="9"/>
    <n v="0.58333333333333337"/>
    <n v="0.625"/>
    <n v="60"/>
    <d v="1899-12-30T01:00:00"/>
    <n v="1"/>
    <n v="0"/>
    <n v="60"/>
    <n v="1"/>
    <n v="20"/>
    <n v="0"/>
  </r>
  <r>
    <s v="Jan"/>
    <s v="Fizyka"/>
    <x v="9"/>
    <n v="0.63541666666666663"/>
    <n v="0.69791666666666663"/>
    <n v="40"/>
    <d v="1899-12-30T01:30:00"/>
    <n v="1"/>
    <n v="30"/>
    <n v="60"/>
    <n v="1"/>
    <n v="20"/>
    <n v="0"/>
  </r>
  <r>
    <s v="Zuzanna"/>
    <s v="Matematyka"/>
    <x v="10"/>
    <n v="0.375"/>
    <n v="0.45833333333333331"/>
    <n v="50"/>
    <d v="1899-12-30T02:00:00"/>
    <n v="2"/>
    <n v="0"/>
    <n v="100"/>
    <n v="2"/>
    <n v="21"/>
    <n v="-250"/>
  </r>
  <r>
    <s v="Zuzanna"/>
    <s v="Informatyka"/>
    <x v="10"/>
    <n v="0.47916666666666669"/>
    <n v="0.55208333333333337"/>
    <n v="60"/>
    <d v="1899-12-30T01:45:00"/>
    <n v="1"/>
    <n v="45"/>
    <n v="105"/>
    <n v="2"/>
    <n v="21"/>
    <n v="-250"/>
  </r>
  <r>
    <s v="Zdzisław"/>
    <s v="Matematyka"/>
    <x v="11"/>
    <n v="0.375"/>
    <n v="0.42708333333333331"/>
    <n v="50"/>
    <d v="1899-12-30T01:15:00"/>
    <n v="1"/>
    <n v="15"/>
    <n v="62.5"/>
    <n v="3"/>
    <n v="22"/>
    <n v="0"/>
  </r>
  <r>
    <s v="Agnieszka"/>
    <s v="Informatyka"/>
    <x v="11"/>
    <n v="0.44791666666666669"/>
    <n v="0.48958333333333331"/>
    <n v="60"/>
    <d v="1899-12-30T01:00:00"/>
    <n v="1"/>
    <n v="0"/>
    <n v="60"/>
    <n v="3"/>
    <n v="22"/>
    <n v="0"/>
  </r>
  <r>
    <s v="Zdzisław"/>
    <s v="Fizyka"/>
    <x v="12"/>
    <n v="0.375"/>
    <n v="0.41666666666666669"/>
    <n v="40"/>
    <d v="1899-12-30T01:00:00"/>
    <n v="1"/>
    <n v="0"/>
    <n v="40"/>
    <n v="4"/>
    <n v="23"/>
    <n v="0"/>
  </r>
  <r>
    <s v="Bartek"/>
    <s v="Informatyka"/>
    <x v="13"/>
    <n v="0.375"/>
    <n v="0.41666666666666669"/>
    <n v="60"/>
    <d v="1899-12-30T01:00:00"/>
    <n v="1"/>
    <n v="0"/>
    <n v="60"/>
    <n v="5"/>
    <n v="24"/>
    <n v="0"/>
  </r>
  <r>
    <s v="Maciej"/>
    <s v="Fizyka"/>
    <x v="13"/>
    <n v="0.4375"/>
    <n v="0.47916666666666669"/>
    <n v="40"/>
    <d v="1899-12-30T01:00:00"/>
    <n v="1"/>
    <n v="0"/>
    <n v="40"/>
    <n v="5"/>
    <n v="24"/>
    <n v="0"/>
  </r>
  <r>
    <s v="Zbigniew"/>
    <s v="Informatyka"/>
    <x v="14"/>
    <n v="0.375"/>
    <n v="0.44791666666666669"/>
    <n v="60"/>
    <d v="1899-12-30T01:45:00"/>
    <n v="1"/>
    <n v="45"/>
    <n v="105"/>
    <n v="5"/>
    <n v="31"/>
    <n v="0"/>
  </r>
  <r>
    <s v="Katarzyna"/>
    <s v="Informatyka"/>
    <x v="14"/>
    <n v="0.44791666666666669"/>
    <n v="0.51041666666666663"/>
    <n v="60"/>
    <d v="1899-12-30T01:30:00"/>
    <n v="1"/>
    <n v="30"/>
    <n v="90"/>
    <n v="5"/>
    <n v="31"/>
    <n v="0"/>
  </r>
  <r>
    <s v="Maciej"/>
    <s v="Fizyka"/>
    <x v="14"/>
    <n v="0.53125"/>
    <n v="0.60416666666666663"/>
    <n v="40"/>
    <d v="1899-12-30T01:45:00"/>
    <n v="1"/>
    <n v="45"/>
    <n v="70"/>
    <n v="5"/>
    <n v="31"/>
    <n v="0"/>
  </r>
  <r>
    <s v="Bartek"/>
    <s v="Informatyka"/>
    <x v="14"/>
    <n v="0.60416666666666663"/>
    <n v="0.67708333333333337"/>
    <n v="60"/>
    <d v="1899-12-30T01:45:00"/>
    <n v="1"/>
    <n v="45"/>
    <n v="105"/>
    <n v="5"/>
    <n v="31"/>
    <n v="0"/>
  </r>
  <r>
    <s v="Zuzanna"/>
    <s v="Informatyka"/>
    <x v="15"/>
    <n v="0.375"/>
    <n v="0.4375"/>
    <n v="60"/>
    <d v="1899-12-30T01:30:00"/>
    <n v="1"/>
    <n v="30"/>
    <n v="90"/>
    <n v="1"/>
    <n v="3"/>
    <n v="0"/>
  </r>
  <r>
    <s v="Wiktor"/>
    <s v="Matematyka"/>
    <x v="16"/>
    <n v="0.375"/>
    <n v="0.41666666666666669"/>
    <n v="50"/>
    <d v="1899-12-30T01:00:00"/>
    <n v="1"/>
    <n v="0"/>
    <n v="50"/>
    <n v="3"/>
    <n v="5"/>
    <n v="0"/>
  </r>
  <r>
    <s v="Wiktor"/>
    <s v="Matematyka"/>
    <x v="16"/>
    <n v="0.41666666666666669"/>
    <n v="0.5"/>
    <n v="50"/>
    <d v="1899-12-30T02:00:00"/>
    <n v="2"/>
    <n v="0"/>
    <n v="100"/>
    <n v="3"/>
    <n v="5"/>
    <n v="0"/>
  </r>
  <r>
    <s v="Zuzanna"/>
    <s v="Informatyka"/>
    <x v="16"/>
    <n v="0.52083333333333337"/>
    <n v="0.58333333333333337"/>
    <n v="60"/>
    <d v="1899-12-30T01:30:00"/>
    <n v="1"/>
    <n v="30"/>
    <n v="90"/>
    <n v="3"/>
    <n v="5"/>
    <n v="0"/>
  </r>
  <r>
    <s v="Bartek"/>
    <s v="Informatyka"/>
    <x v="17"/>
    <n v="0.375"/>
    <n v="0.4375"/>
    <n v="60"/>
    <d v="1899-12-30T01:30:00"/>
    <n v="1"/>
    <n v="30"/>
    <n v="90"/>
    <n v="4"/>
    <n v="6"/>
    <n v="0"/>
  </r>
  <r>
    <s v="Ewa"/>
    <s v="Matematyka"/>
    <x v="17"/>
    <n v="0.45833333333333331"/>
    <n v="0.53125"/>
    <n v="50"/>
    <d v="1899-12-30T01:45:00"/>
    <n v="1"/>
    <n v="45"/>
    <n v="87.5"/>
    <n v="4"/>
    <n v="6"/>
    <n v="0"/>
  </r>
  <r>
    <s v="Zbigniew"/>
    <s v="Fizyka"/>
    <x v="17"/>
    <n v="0.57291666666666663"/>
    <n v="0.64583333333333337"/>
    <n v="40"/>
    <d v="1899-12-30T01:45:00"/>
    <n v="1"/>
    <n v="45"/>
    <n v="70"/>
    <n v="4"/>
    <n v="6"/>
    <n v="0"/>
  </r>
  <r>
    <s v="Agnieszka"/>
    <s v="Informatyka"/>
    <x v="17"/>
    <n v="0.64583333333333337"/>
    <n v="0.70833333333333337"/>
    <n v="60"/>
    <d v="1899-12-30T01:30:00"/>
    <n v="1"/>
    <n v="30"/>
    <n v="90"/>
    <n v="4"/>
    <n v="6"/>
    <n v="0"/>
  </r>
  <r>
    <s v="Zuzanna"/>
    <s v="Matematyka"/>
    <x v="17"/>
    <n v="0.70833333333333337"/>
    <n v="0.75"/>
    <n v="50"/>
    <d v="1899-12-30T01:00:00"/>
    <n v="1"/>
    <n v="0"/>
    <n v="50"/>
    <n v="4"/>
    <n v="6"/>
    <n v="0"/>
  </r>
  <r>
    <s v="Katarzyna"/>
    <s v="Informatyka"/>
    <x v="18"/>
    <n v="0.375"/>
    <n v="0.41666666666666669"/>
    <n v="60"/>
    <d v="1899-12-30T01:00:00"/>
    <n v="1"/>
    <n v="0"/>
    <n v="60"/>
    <n v="5"/>
    <n v="7"/>
    <n v="0"/>
  </r>
  <r>
    <s v="Agnieszka"/>
    <s v="Informatyka"/>
    <x v="18"/>
    <n v="0.44791666666666669"/>
    <n v="0.51041666666666663"/>
    <n v="60"/>
    <d v="1899-12-30T01:30:00"/>
    <n v="1"/>
    <n v="30"/>
    <n v="90"/>
    <n v="5"/>
    <n v="7"/>
    <n v="0"/>
  </r>
  <r>
    <s v="Jan"/>
    <s v="Fizyka"/>
    <x v="19"/>
    <n v="0.375"/>
    <n v="0.42708333333333331"/>
    <n v="40"/>
    <d v="1899-12-30T01:15:00"/>
    <n v="1"/>
    <n v="15"/>
    <n v="50"/>
    <n v="1"/>
    <n v="10"/>
    <n v="0"/>
  </r>
  <r>
    <s v="Jan"/>
    <s v="Fizyka"/>
    <x v="19"/>
    <n v="0.42708333333333331"/>
    <n v="0.47916666666666669"/>
    <n v="40"/>
    <d v="1899-12-30T01:15:00"/>
    <n v="1"/>
    <n v="15"/>
    <n v="50"/>
    <n v="1"/>
    <n v="10"/>
    <n v="0"/>
  </r>
  <r>
    <s v="Julita"/>
    <s v="Fizyka"/>
    <x v="20"/>
    <n v="0.375"/>
    <n v="0.41666666666666669"/>
    <n v="40"/>
    <d v="1899-12-30T01:00:00"/>
    <n v="1"/>
    <n v="0"/>
    <n v="40"/>
    <n v="2"/>
    <n v="11"/>
    <n v="-250"/>
  </r>
  <r>
    <s v="Zuzanna"/>
    <s v="Informatyka"/>
    <x v="20"/>
    <n v="0.41666666666666669"/>
    <n v="0.46875"/>
    <n v="60"/>
    <d v="1899-12-30T01:15:00"/>
    <n v="1"/>
    <n v="15"/>
    <n v="75"/>
    <n v="2"/>
    <n v="11"/>
    <n v="-250"/>
  </r>
  <r>
    <s v="Agnieszka"/>
    <s v="Informatyka"/>
    <x v="20"/>
    <n v="0.46875"/>
    <n v="0.51041666666666663"/>
    <n v="60"/>
    <d v="1899-12-30T01:00:00"/>
    <n v="1"/>
    <n v="0"/>
    <n v="60"/>
    <n v="2"/>
    <n v="11"/>
    <n v="-250"/>
  </r>
  <r>
    <s v="Maciej"/>
    <s v="Fizyka"/>
    <x v="21"/>
    <n v="0.375"/>
    <n v="0.41666666666666669"/>
    <n v="40"/>
    <d v="1899-12-30T01:00:00"/>
    <n v="1"/>
    <n v="0"/>
    <n v="40"/>
    <n v="3"/>
    <n v="12"/>
    <n v="0"/>
  </r>
  <r>
    <s v="Julita"/>
    <s v="Informatyka"/>
    <x v="21"/>
    <n v="0.45833333333333331"/>
    <n v="0.52083333333333337"/>
    <n v="60"/>
    <d v="1899-12-30T01:30:00"/>
    <n v="1"/>
    <n v="30"/>
    <n v="90"/>
    <n v="3"/>
    <n v="12"/>
    <n v="0"/>
  </r>
  <r>
    <s v="Bartek"/>
    <s v="Informatyka"/>
    <x v="21"/>
    <n v="0.53125"/>
    <n v="0.57291666666666663"/>
    <n v="60"/>
    <d v="1899-12-30T01:00:00"/>
    <n v="1"/>
    <n v="0"/>
    <n v="60"/>
    <n v="3"/>
    <n v="12"/>
    <n v="0"/>
  </r>
  <r>
    <s v="Agnieszka"/>
    <s v="Informatyka"/>
    <x v="21"/>
    <n v="0.57291666666666663"/>
    <n v="0.625"/>
    <n v="60"/>
    <d v="1899-12-30T01:15:00"/>
    <n v="1"/>
    <n v="15"/>
    <n v="75"/>
    <n v="3"/>
    <n v="12"/>
    <n v="0"/>
  </r>
  <r>
    <s v="Katarzyna"/>
    <s v="Informatyka"/>
    <x v="21"/>
    <n v="0.65625"/>
    <n v="0.71875"/>
    <n v="60"/>
    <d v="1899-12-30T01:30:00"/>
    <n v="1"/>
    <n v="30"/>
    <n v="90"/>
    <n v="3"/>
    <n v="12"/>
    <n v="0"/>
  </r>
  <r>
    <s v="Maciej"/>
    <s v="Fizyka"/>
    <x v="22"/>
    <n v="0.375"/>
    <n v="0.45833333333333331"/>
    <n v="40"/>
    <d v="1899-12-30T02:00:00"/>
    <n v="2"/>
    <n v="0"/>
    <n v="80"/>
    <n v="4"/>
    <n v="13"/>
    <n v="0"/>
  </r>
  <r>
    <s v="Maciej"/>
    <s v="Fizyka"/>
    <x v="22"/>
    <n v="0.46875"/>
    <n v="0.53125"/>
    <n v="40"/>
    <d v="1899-12-30T01:30:00"/>
    <n v="1"/>
    <n v="30"/>
    <n v="60"/>
    <n v="4"/>
    <n v="13"/>
    <n v="0"/>
  </r>
  <r>
    <s v="Agnieszka"/>
    <s v="Matematyka"/>
    <x v="22"/>
    <n v="0.5625"/>
    <n v="0.63541666666666663"/>
    <n v="50"/>
    <d v="1899-12-30T01:45:00"/>
    <n v="1"/>
    <n v="45"/>
    <n v="87.5"/>
    <n v="4"/>
    <n v="13"/>
    <n v="0"/>
  </r>
  <r>
    <s v="Piotrek"/>
    <s v="Fizyka"/>
    <x v="22"/>
    <n v="0.66666666666666663"/>
    <n v="0.75"/>
    <n v="40"/>
    <d v="1899-12-30T02:00:00"/>
    <n v="2"/>
    <n v="0"/>
    <n v="80"/>
    <n v="4"/>
    <n v="13"/>
    <n v="0"/>
  </r>
  <r>
    <s v="Julita"/>
    <s v="Fizyka"/>
    <x v="23"/>
    <n v="0.375"/>
    <n v="0.42708333333333331"/>
    <n v="40"/>
    <d v="1899-12-30T01:15:00"/>
    <n v="1"/>
    <n v="15"/>
    <n v="50"/>
    <n v="5"/>
    <n v="14"/>
    <n v="0"/>
  </r>
  <r>
    <s v="Wiktor"/>
    <s v="Matematyka"/>
    <x v="23"/>
    <n v="0.4375"/>
    <n v="0.48958333333333331"/>
    <n v="50"/>
    <d v="1899-12-30T01:15:00"/>
    <n v="1"/>
    <n v="15"/>
    <n v="62.5"/>
    <n v="5"/>
    <n v="14"/>
    <n v="0"/>
  </r>
  <r>
    <s v="Jan"/>
    <s v="Fizyka"/>
    <x v="23"/>
    <n v="0.51041666666666663"/>
    <n v="0.59375"/>
    <n v="40"/>
    <d v="1899-12-30T02:00:00"/>
    <n v="2"/>
    <n v="0"/>
    <n v="80"/>
    <n v="5"/>
    <n v="14"/>
    <n v="0"/>
  </r>
  <r>
    <s v="Jan"/>
    <s v="Fizyka"/>
    <x v="24"/>
    <n v="0.375"/>
    <n v="0.45833333333333331"/>
    <n v="40"/>
    <d v="1899-12-30T02:00:00"/>
    <n v="2"/>
    <n v="0"/>
    <n v="80"/>
    <n v="1"/>
    <n v="17"/>
    <n v="0"/>
  </r>
  <r>
    <s v="Bartek"/>
    <s v="Informatyka"/>
    <x v="24"/>
    <n v="0.47916666666666669"/>
    <n v="0.55208333333333337"/>
    <n v="60"/>
    <d v="1899-12-30T01:45:00"/>
    <n v="1"/>
    <n v="45"/>
    <n v="105"/>
    <n v="1"/>
    <n v="17"/>
    <n v="0"/>
  </r>
  <r>
    <s v="Bartek"/>
    <s v="Informatyka"/>
    <x v="24"/>
    <n v="0.5625"/>
    <n v="0.625"/>
    <n v="60"/>
    <d v="1899-12-30T01:30:00"/>
    <n v="1"/>
    <n v="30"/>
    <n v="90"/>
    <n v="1"/>
    <n v="17"/>
    <n v="0"/>
  </r>
  <r>
    <s v="Zdzisław"/>
    <s v="Matematyka"/>
    <x v="24"/>
    <n v="0.67708333333333337"/>
    <n v="0.76041666666666663"/>
    <n v="50"/>
    <d v="1899-12-30T02:00:00"/>
    <n v="2"/>
    <n v="0"/>
    <n v="100"/>
    <n v="1"/>
    <n v="17"/>
    <n v="0"/>
  </r>
  <r>
    <s v="Zuzanna"/>
    <s v="Informatyka"/>
    <x v="25"/>
    <n v="0.375"/>
    <n v="0.41666666666666669"/>
    <n v="60"/>
    <d v="1899-12-30T01:00:00"/>
    <n v="1"/>
    <n v="0"/>
    <n v="60"/>
    <n v="2"/>
    <n v="18"/>
    <n v="-250"/>
  </r>
  <r>
    <s v="Maciej"/>
    <s v="Fizyka"/>
    <x v="25"/>
    <n v="0.4375"/>
    <n v="0.48958333333333331"/>
    <n v="40"/>
    <d v="1899-12-30T01:15:00"/>
    <n v="1"/>
    <n v="15"/>
    <n v="50"/>
    <n v="2"/>
    <n v="18"/>
    <n v="-250"/>
  </r>
  <r>
    <s v="Ewa"/>
    <s v="Matematyka"/>
    <x v="26"/>
    <n v="0.375"/>
    <n v="0.44791666666666669"/>
    <n v="50"/>
    <d v="1899-12-30T01:45:00"/>
    <n v="1"/>
    <n v="45"/>
    <n v="87.5"/>
    <n v="3"/>
    <n v="19"/>
    <n v="0"/>
  </r>
  <r>
    <s v="Andrzej"/>
    <s v="Informatyka"/>
    <x v="26"/>
    <n v="0.46875"/>
    <n v="0.51041666666666663"/>
    <n v="60"/>
    <d v="1899-12-30T01:00:00"/>
    <n v="1"/>
    <n v="0"/>
    <n v="60"/>
    <n v="3"/>
    <n v="19"/>
    <n v="0"/>
  </r>
  <r>
    <s v="Maciej"/>
    <s v="Fizyka"/>
    <x v="26"/>
    <n v="0.54166666666666663"/>
    <n v="0.61458333333333337"/>
    <n v="40"/>
    <d v="1899-12-30T01:45:00"/>
    <n v="1"/>
    <n v="45"/>
    <n v="70"/>
    <n v="3"/>
    <n v="19"/>
    <n v="0"/>
  </r>
  <r>
    <s v="Ewa"/>
    <s v="Matematyka"/>
    <x v="26"/>
    <n v="0.65625"/>
    <n v="0.71875"/>
    <n v="50"/>
    <d v="1899-12-30T01:30:00"/>
    <n v="1"/>
    <n v="30"/>
    <n v="75"/>
    <n v="3"/>
    <n v="19"/>
    <n v="0"/>
  </r>
  <r>
    <s v="Wiktor"/>
    <s v="Matematyka"/>
    <x v="27"/>
    <n v="0.375"/>
    <n v="0.41666666666666669"/>
    <n v="50"/>
    <d v="1899-12-30T01:00:00"/>
    <n v="1"/>
    <n v="0"/>
    <n v="50"/>
    <n v="4"/>
    <n v="20"/>
    <n v="0"/>
  </r>
  <r>
    <s v="Jan"/>
    <s v="Fizyka"/>
    <x v="27"/>
    <n v="0.41666666666666669"/>
    <n v="0.5"/>
    <n v="40"/>
    <d v="1899-12-30T02:00:00"/>
    <n v="2"/>
    <n v="0"/>
    <n v="80"/>
    <n v="4"/>
    <n v="20"/>
    <n v="0"/>
  </r>
  <r>
    <s v="Zbigniew"/>
    <s v="Fizyka"/>
    <x v="27"/>
    <n v="0.53125"/>
    <n v="0.57291666666666663"/>
    <n v="40"/>
    <d v="1899-12-30T01:00:00"/>
    <n v="1"/>
    <n v="0"/>
    <n v="40"/>
    <n v="4"/>
    <n v="20"/>
    <n v="0"/>
  </r>
  <r>
    <s v="Wiktor"/>
    <s v="Matematyka"/>
    <x v="27"/>
    <n v="0.59375"/>
    <n v="0.63541666666666663"/>
    <n v="50"/>
    <d v="1899-12-30T01:00:00"/>
    <n v="1"/>
    <n v="0"/>
    <n v="50"/>
    <n v="4"/>
    <n v="20"/>
    <n v="0"/>
  </r>
  <r>
    <s v="Zdzisław"/>
    <s v="Matematyka"/>
    <x v="27"/>
    <n v="0.63541666666666663"/>
    <n v="0.67708333333333337"/>
    <n v="50"/>
    <d v="1899-12-30T01:00:00"/>
    <n v="1"/>
    <n v="0"/>
    <n v="50"/>
    <n v="4"/>
    <n v="20"/>
    <n v="0"/>
  </r>
  <r>
    <s v="Jan"/>
    <s v="Fizyka"/>
    <x v="28"/>
    <n v="0.375"/>
    <n v="0.4375"/>
    <n v="40"/>
    <d v="1899-12-30T01:30:00"/>
    <n v="1"/>
    <n v="30"/>
    <n v="60"/>
    <n v="1"/>
    <n v="24"/>
    <n v="0"/>
  </r>
  <r>
    <s v="Zbigniew"/>
    <s v="Fizyka"/>
    <x v="28"/>
    <n v="0.44791666666666669"/>
    <n v="0.5"/>
    <n v="40"/>
    <d v="1899-12-30T01:15:00"/>
    <n v="1"/>
    <n v="15"/>
    <n v="50"/>
    <n v="1"/>
    <n v="24"/>
    <n v="0"/>
  </r>
  <r>
    <s v="Maciej"/>
    <s v="Fizyka"/>
    <x v="28"/>
    <n v="0.52083333333333337"/>
    <n v="0.5625"/>
    <n v="40"/>
    <d v="1899-12-30T01:00:00"/>
    <n v="1"/>
    <n v="0"/>
    <n v="40"/>
    <n v="1"/>
    <n v="24"/>
    <n v="0"/>
  </r>
  <r>
    <s v="Katarzyna"/>
    <s v="Informatyka"/>
    <x v="28"/>
    <n v="0.60416666666666663"/>
    <n v="0.66666666666666663"/>
    <n v="60"/>
    <d v="1899-12-30T01:30:00"/>
    <n v="1"/>
    <n v="30"/>
    <n v="90"/>
    <n v="1"/>
    <n v="24"/>
    <n v="0"/>
  </r>
  <r>
    <s v="Zbigniew"/>
    <s v="Informatyka"/>
    <x v="28"/>
    <n v="0.6875"/>
    <n v="0.75"/>
    <n v="60"/>
    <d v="1899-12-30T01:30:00"/>
    <n v="1"/>
    <n v="30"/>
    <n v="90"/>
    <n v="1"/>
    <n v="24"/>
    <n v="0"/>
  </r>
  <r>
    <s v="Agnieszka"/>
    <s v="Informatyka"/>
    <x v="29"/>
    <n v="0.375"/>
    <n v="0.42708333333333331"/>
    <n v="60"/>
    <d v="1899-12-30T01:15:00"/>
    <n v="1"/>
    <n v="15"/>
    <n v="75"/>
    <n v="2"/>
    <n v="25"/>
    <n v="-250"/>
  </r>
  <r>
    <s v="Agnieszka"/>
    <s v="Informatyka"/>
    <x v="30"/>
    <n v="0.375"/>
    <n v="0.41666666666666669"/>
    <n v="60"/>
    <d v="1899-12-30T01:00:00"/>
    <n v="1"/>
    <n v="0"/>
    <n v="60"/>
    <n v="3"/>
    <n v="26"/>
    <n v="0"/>
  </r>
  <r>
    <s v="Zdzisław"/>
    <s v="Fizyka"/>
    <x v="30"/>
    <n v="0.45833333333333331"/>
    <n v="0.53125"/>
    <n v="40"/>
    <d v="1899-12-30T01:45:00"/>
    <n v="1"/>
    <n v="45"/>
    <n v="70"/>
    <n v="3"/>
    <n v="26"/>
    <n v="0"/>
  </r>
  <r>
    <s v="Maciej"/>
    <s v="Fizyka"/>
    <x v="30"/>
    <n v="0.57291666666666663"/>
    <n v="0.65625"/>
    <n v="40"/>
    <d v="1899-12-30T02:00:00"/>
    <n v="2"/>
    <n v="0"/>
    <n v="80"/>
    <n v="3"/>
    <n v="26"/>
    <n v="0"/>
  </r>
  <r>
    <s v="Bartek"/>
    <s v="Informatyka"/>
    <x v="30"/>
    <n v="0.6875"/>
    <n v="0.72916666666666663"/>
    <n v="60"/>
    <d v="1899-12-30T01:00:00"/>
    <n v="1"/>
    <n v="0"/>
    <n v="60"/>
    <n v="3"/>
    <n v="26"/>
    <n v="0"/>
  </r>
  <r>
    <s v="Zuzanna"/>
    <s v="Informatyka"/>
    <x v="31"/>
    <n v="0.39583333333333331"/>
    <n v="0.45833333333333331"/>
    <n v="60"/>
    <d v="1899-12-30T01:30:00"/>
    <n v="1"/>
    <n v="30"/>
    <n v="90"/>
    <n v="5"/>
    <n v="28"/>
    <n v="0"/>
  </r>
  <r>
    <s v="Jan"/>
    <s v="Fizyka"/>
    <x v="31"/>
    <n v="0.47916666666666669"/>
    <n v="0.53125"/>
    <n v="40"/>
    <d v="1899-12-30T01:15:00"/>
    <n v="1"/>
    <n v="15"/>
    <n v="50"/>
    <n v="5"/>
    <n v="28"/>
    <n v="0"/>
  </r>
  <r>
    <s v="Marcin"/>
    <s v="Matematyka"/>
    <x v="32"/>
    <n v="0.375"/>
    <n v="0.41666666666666669"/>
    <n v="50"/>
    <d v="1899-12-30T01:00:00"/>
    <n v="1"/>
    <n v="0"/>
    <n v="50"/>
    <n v="2"/>
    <n v="2"/>
    <n v="-250"/>
  </r>
  <r>
    <s v="Zbigniew"/>
    <s v="Informatyka"/>
    <x v="32"/>
    <n v="0.4375"/>
    <n v="0.47916666666666669"/>
    <n v="60"/>
    <d v="1899-12-30T01:00:00"/>
    <n v="1"/>
    <n v="0"/>
    <n v="60"/>
    <n v="2"/>
    <n v="2"/>
    <n v="-250"/>
  </r>
  <r>
    <s v="Bartek"/>
    <s v="Informatyka"/>
    <x v="32"/>
    <n v="0.47916666666666669"/>
    <n v="0.5625"/>
    <n v="60"/>
    <d v="1899-12-30T02:00:00"/>
    <n v="2"/>
    <n v="0"/>
    <n v="120"/>
    <n v="2"/>
    <n v="2"/>
    <n v="-250"/>
  </r>
  <r>
    <s v="Ewa"/>
    <s v="Matematyka"/>
    <x v="33"/>
    <n v="0.375"/>
    <n v="0.44791666666666669"/>
    <n v="50"/>
    <d v="1899-12-30T01:45:00"/>
    <n v="1"/>
    <n v="45"/>
    <n v="87.5"/>
    <n v="3"/>
    <n v="3"/>
    <n v="0"/>
  </r>
  <r>
    <s v="Maciej"/>
    <s v="Fizyka"/>
    <x v="33"/>
    <n v="0.47916666666666669"/>
    <n v="0.54166666666666663"/>
    <n v="40"/>
    <d v="1899-12-30T01:30:00"/>
    <n v="1"/>
    <n v="30"/>
    <n v="60"/>
    <n v="3"/>
    <n v="3"/>
    <n v="0"/>
  </r>
  <r>
    <s v="Ewa"/>
    <s v="Matematyka"/>
    <x v="33"/>
    <n v="0.57291666666666663"/>
    <n v="0.61458333333333337"/>
    <n v="50"/>
    <d v="1899-12-30T01:00:00"/>
    <n v="1"/>
    <n v="0"/>
    <n v="50"/>
    <n v="3"/>
    <n v="3"/>
    <n v="0"/>
  </r>
  <r>
    <s v="Zdzisław"/>
    <s v="Matematyka"/>
    <x v="33"/>
    <n v="0.65625"/>
    <n v="0.71875"/>
    <n v="50"/>
    <d v="1899-12-30T01:30:00"/>
    <n v="1"/>
    <n v="30"/>
    <n v="75"/>
    <n v="3"/>
    <n v="3"/>
    <n v="0"/>
  </r>
  <r>
    <s v="Maciej"/>
    <s v="Fizyka"/>
    <x v="33"/>
    <n v="0.75"/>
    <n v="0.79166666666666663"/>
    <n v="40"/>
    <d v="1899-12-30T01:00:00"/>
    <n v="1"/>
    <n v="0"/>
    <n v="40"/>
    <n v="3"/>
    <n v="3"/>
    <n v="0"/>
  </r>
  <r>
    <s v="Katarzyna"/>
    <s v="Informatyka"/>
    <x v="34"/>
    <n v="0.375"/>
    <n v="0.44791666666666669"/>
    <n v="60"/>
    <d v="1899-12-30T01:45:00"/>
    <n v="1"/>
    <n v="45"/>
    <n v="105"/>
    <n v="5"/>
    <n v="5"/>
    <n v="0"/>
  </r>
  <r>
    <s v="Julita"/>
    <s v="Fizyka"/>
    <x v="34"/>
    <n v="0.45833333333333331"/>
    <n v="0.5"/>
    <n v="40"/>
    <d v="1899-12-30T01:00:00"/>
    <n v="1"/>
    <n v="0"/>
    <n v="40"/>
    <n v="5"/>
    <n v="5"/>
    <n v="0"/>
  </r>
  <r>
    <s v="Zuzanna"/>
    <s v="Informatyka"/>
    <x v="34"/>
    <n v="0.53125"/>
    <n v="0.59375"/>
    <n v="60"/>
    <d v="1899-12-30T01:30:00"/>
    <n v="1"/>
    <n v="30"/>
    <n v="90"/>
    <n v="5"/>
    <n v="5"/>
    <n v="0"/>
  </r>
  <r>
    <s v="Patrycja"/>
    <s v="Informatyka"/>
    <x v="35"/>
    <n v="0.375"/>
    <n v="0.44791666666666669"/>
    <n v="60"/>
    <d v="1899-12-30T01:45:00"/>
    <n v="1"/>
    <n v="45"/>
    <n v="105"/>
    <n v="1"/>
    <n v="8"/>
    <n v="0"/>
  </r>
  <r>
    <s v="Jan"/>
    <s v="Fizyka"/>
    <x v="35"/>
    <n v="0.46875"/>
    <n v="0.54166666666666663"/>
    <n v="40"/>
    <d v="1899-12-30T01:45:00"/>
    <n v="1"/>
    <n v="45"/>
    <n v="70"/>
    <n v="1"/>
    <n v="8"/>
    <n v="0"/>
  </r>
  <r>
    <s v="Katarzyna"/>
    <s v="Informatyka"/>
    <x v="36"/>
    <n v="0.375"/>
    <n v="0.42708333333333331"/>
    <n v="60"/>
    <d v="1899-12-30T01:15:00"/>
    <n v="1"/>
    <n v="15"/>
    <n v="75"/>
    <n v="2"/>
    <n v="9"/>
    <n v="-250"/>
  </r>
  <r>
    <s v="Zdzisław"/>
    <s v="Matematyka"/>
    <x v="36"/>
    <n v="0.4375"/>
    <n v="0.47916666666666669"/>
    <n v="50"/>
    <d v="1899-12-30T01:00:00"/>
    <n v="1"/>
    <n v="0"/>
    <n v="50"/>
    <n v="2"/>
    <n v="9"/>
    <n v="-250"/>
  </r>
  <r>
    <s v="Maciej"/>
    <s v="Fizyka"/>
    <x v="37"/>
    <n v="0.375"/>
    <n v="0.4375"/>
    <n v="40"/>
    <d v="1899-12-30T01:30:00"/>
    <n v="1"/>
    <n v="30"/>
    <n v="60"/>
    <n v="3"/>
    <n v="10"/>
    <n v="0"/>
  </r>
  <r>
    <s v="Anna"/>
    <s v="Informatyka"/>
    <x v="37"/>
    <n v="0.4375"/>
    <n v="0.5"/>
    <n v="60"/>
    <d v="1899-12-30T01:30:00"/>
    <n v="1"/>
    <n v="30"/>
    <n v="90"/>
    <n v="3"/>
    <n v="10"/>
    <n v="0"/>
  </r>
  <r>
    <s v="Agnieszka"/>
    <s v="Informatyka"/>
    <x v="37"/>
    <n v="0.54166666666666663"/>
    <n v="0.59375"/>
    <n v="60"/>
    <d v="1899-12-30T01:15:00"/>
    <n v="1"/>
    <n v="15"/>
    <n v="75"/>
    <n v="3"/>
    <n v="10"/>
    <n v="0"/>
  </r>
  <r>
    <s v="Julita"/>
    <s v="Informatyka"/>
    <x v="37"/>
    <n v="0.61458333333333337"/>
    <n v="0.65625"/>
    <n v="60"/>
    <d v="1899-12-30T01:00:00"/>
    <n v="1"/>
    <n v="0"/>
    <n v="60"/>
    <n v="3"/>
    <n v="10"/>
    <n v="0"/>
  </r>
  <r>
    <s v="Jan"/>
    <s v="Fizyka"/>
    <x v="37"/>
    <n v="0.67708333333333337"/>
    <n v="0.73958333333333337"/>
    <n v="40"/>
    <d v="1899-12-30T01:30:00"/>
    <n v="1"/>
    <n v="30"/>
    <n v="60"/>
    <n v="3"/>
    <n v="10"/>
    <n v="0"/>
  </r>
  <r>
    <s v="Zbigniew"/>
    <s v="Fizyka"/>
    <x v="38"/>
    <n v="0.375"/>
    <n v="0.42708333333333331"/>
    <n v="40"/>
    <d v="1899-12-30T01:15:00"/>
    <n v="1"/>
    <n v="15"/>
    <n v="50"/>
    <n v="4"/>
    <n v="11"/>
    <n v="0"/>
  </r>
  <r>
    <s v="Zuzanna"/>
    <s v="Informatyka"/>
    <x v="38"/>
    <n v="0.4375"/>
    <n v="0.48958333333333331"/>
    <n v="60"/>
    <d v="1899-12-30T01:15:00"/>
    <n v="1"/>
    <n v="15"/>
    <n v="75"/>
    <n v="4"/>
    <n v="11"/>
    <n v="0"/>
  </r>
  <r>
    <s v="Jan"/>
    <s v="Fizyka"/>
    <x v="39"/>
    <n v="0.375"/>
    <n v="0.42708333333333331"/>
    <n v="40"/>
    <d v="1899-12-30T01:15:00"/>
    <n v="1"/>
    <n v="15"/>
    <n v="50"/>
    <n v="5"/>
    <n v="12"/>
    <n v="0"/>
  </r>
  <r>
    <s v="Zbigniew"/>
    <s v="Informatyka"/>
    <x v="39"/>
    <n v="0.4375"/>
    <n v="0.47916666666666669"/>
    <n v="60"/>
    <d v="1899-12-30T01:00:00"/>
    <n v="1"/>
    <n v="0"/>
    <n v="60"/>
    <n v="5"/>
    <n v="12"/>
    <n v="0"/>
  </r>
  <r>
    <s v="Bartek"/>
    <s v="Informatyka"/>
    <x v="39"/>
    <n v="0.47916666666666669"/>
    <n v="0.55208333333333337"/>
    <n v="60"/>
    <d v="1899-12-30T01:45:00"/>
    <n v="1"/>
    <n v="45"/>
    <n v="105"/>
    <n v="5"/>
    <n v="12"/>
    <n v="0"/>
  </r>
  <r>
    <s v="Katarzyna"/>
    <s v="Informatyka"/>
    <x v="40"/>
    <n v="0.39583333333333331"/>
    <n v="0.45833333333333331"/>
    <n v="60"/>
    <d v="1899-12-30T01:30:00"/>
    <n v="1"/>
    <n v="30"/>
    <n v="90"/>
    <n v="1"/>
    <n v="15"/>
    <n v="0"/>
  </r>
  <r>
    <s v="Katarzyna"/>
    <s v="Informatyka"/>
    <x v="40"/>
    <n v="0.46875"/>
    <n v="0.53125"/>
    <n v="60"/>
    <d v="1899-12-30T01:30:00"/>
    <n v="1"/>
    <n v="30"/>
    <n v="90"/>
    <n v="1"/>
    <n v="15"/>
    <n v="0"/>
  </r>
  <r>
    <s v="Anna"/>
    <s v="Informatyka"/>
    <x v="41"/>
    <n v="0.375"/>
    <n v="0.41666666666666669"/>
    <n v="60"/>
    <d v="1899-12-30T01:00:00"/>
    <n v="1"/>
    <n v="0"/>
    <n v="60"/>
    <n v="2"/>
    <n v="16"/>
    <n v="-250"/>
  </r>
  <r>
    <s v="Bartek"/>
    <s v="Informatyka"/>
    <x v="42"/>
    <n v="0.375"/>
    <n v="0.44791666666666669"/>
    <n v="60"/>
    <d v="1899-12-30T01:45:00"/>
    <n v="1"/>
    <n v="45"/>
    <n v="105"/>
    <n v="1"/>
    <n v="5"/>
    <n v="0"/>
  </r>
  <r>
    <s v="Katarzyna"/>
    <s v="Informatyka"/>
    <x v="42"/>
    <n v="0.47916666666666669"/>
    <n v="0.54166666666666663"/>
    <n v="60"/>
    <d v="1899-12-30T01:30:00"/>
    <n v="1"/>
    <n v="30"/>
    <n v="90"/>
    <n v="1"/>
    <n v="5"/>
    <n v="0"/>
  </r>
  <r>
    <s v="Anna"/>
    <s v="Informatyka"/>
    <x v="42"/>
    <n v="0.57291666666666663"/>
    <n v="0.61458333333333337"/>
    <n v="60"/>
    <d v="1899-12-30T01:00:00"/>
    <n v="1"/>
    <n v="0"/>
    <n v="60"/>
    <n v="1"/>
    <n v="5"/>
    <n v="0"/>
  </r>
  <r>
    <s v="Zuzanna"/>
    <s v="Matematyka"/>
    <x v="42"/>
    <n v="0.64583333333333337"/>
    <n v="0.69791666666666663"/>
    <n v="50"/>
    <d v="1899-12-30T01:15:00"/>
    <n v="1"/>
    <n v="15"/>
    <n v="62.5"/>
    <n v="1"/>
    <n v="5"/>
    <n v="0"/>
  </r>
  <r>
    <s v="Katarzyna"/>
    <s v="Informatyka"/>
    <x v="42"/>
    <n v="0.72916666666666663"/>
    <n v="0.79166666666666663"/>
    <n v="60"/>
    <d v="1899-12-30T01:30:00"/>
    <n v="1"/>
    <n v="30"/>
    <n v="90"/>
    <n v="1"/>
    <n v="5"/>
    <n v="0"/>
  </r>
  <r>
    <s v="Zbigniew"/>
    <s v="Fizyka"/>
    <x v="43"/>
    <n v="0.375"/>
    <n v="0.44791666666666669"/>
    <n v="40"/>
    <d v="1899-12-30T01:45:00"/>
    <n v="1"/>
    <n v="45"/>
    <n v="70"/>
    <n v="3"/>
    <n v="7"/>
    <n v="0"/>
  </r>
  <r>
    <s v="Anna"/>
    <s v="Informatyka"/>
    <x v="43"/>
    <n v="0.46875"/>
    <n v="0.54166666666666663"/>
    <n v="60"/>
    <d v="1899-12-30T01:45:00"/>
    <n v="1"/>
    <n v="45"/>
    <n v="105"/>
    <n v="3"/>
    <n v="7"/>
    <n v="0"/>
  </r>
  <r>
    <s v="Wiktor"/>
    <s v="Matematyka"/>
    <x v="43"/>
    <n v="0.58333333333333337"/>
    <n v="0.625"/>
    <n v="50"/>
    <d v="1899-12-30T01:00:00"/>
    <n v="1"/>
    <n v="0"/>
    <n v="50"/>
    <n v="3"/>
    <n v="7"/>
    <n v="0"/>
  </r>
  <r>
    <s v="Wiktor"/>
    <s v="Matematyka"/>
    <x v="44"/>
    <n v="0.375"/>
    <n v="0.4375"/>
    <n v="50"/>
    <d v="1899-12-30T01:30:00"/>
    <n v="1"/>
    <n v="30"/>
    <n v="75"/>
    <n v="1"/>
    <n v="12"/>
    <n v="0"/>
  </r>
  <r>
    <s v="Anna"/>
    <s v="Informatyka"/>
    <x v="44"/>
    <n v="0.44791666666666669"/>
    <n v="0.5"/>
    <n v="60"/>
    <d v="1899-12-30T01:15:00"/>
    <n v="1"/>
    <n v="15"/>
    <n v="75"/>
    <n v="1"/>
    <n v="12"/>
    <n v="0"/>
  </r>
  <r>
    <s v="Anna"/>
    <s v="Informatyka"/>
    <x v="44"/>
    <n v="0.5"/>
    <n v="0.54166666666666663"/>
    <n v="60"/>
    <d v="1899-12-30T01:00:00"/>
    <n v="1"/>
    <n v="0"/>
    <n v="60"/>
    <n v="1"/>
    <n v="12"/>
    <n v="0"/>
  </r>
  <r>
    <s v="Ewa"/>
    <s v="Matematyka"/>
    <x v="44"/>
    <n v="0.55208333333333337"/>
    <n v="0.63541666666666663"/>
    <n v="50"/>
    <d v="1899-12-30T02:00:00"/>
    <n v="2"/>
    <n v="0"/>
    <n v="100"/>
    <n v="1"/>
    <n v="12"/>
    <n v="0"/>
  </r>
  <r>
    <s v="Julita"/>
    <s v="Informatyka"/>
    <x v="44"/>
    <n v="0.64583333333333337"/>
    <n v="0.71875"/>
    <n v="60"/>
    <d v="1899-12-30T01:45:00"/>
    <n v="1"/>
    <n v="45"/>
    <n v="105"/>
    <n v="1"/>
    <n v="12"/>
    <n v="0"/>
  </r>
  <r>
    <s v="Agnieszka"/>
    <s v="Matematyka"/>
    <x v="45"/>
    <n v="0.375"/>
    <n v="0.45833333333333331"/>
    <n v="50"/>
    <d v="1899-12-30T02:00:00"/>
    <n v="2"/>
    <n v="0"/>
    <n v="100"/>
    <n v="2"/>
    <n v="13"/>
    <n v="-250"/>
  </r>
  <r>
    <s v="Zdzisław"/>
    <s v="Matematyka"/>
    <x v="45"/>
    <n v="0.45833333333333331"/>
    <n v="0.5"/>
    <n v="50"/>
    <d v="1899-12-30T01:00:00"/>
    <n v="1"/>
    <n v="0"/>
    <n v="50"/>
    <n v="2"/>
    <n v="13"/>
    <n v="-250"/>
  </r>
  <r>
    <s v="Julita"/>
    <s v="Fizyka"/>
    <x v="45"/>
    <n v="0.54166666666666663"/>
    <n v="0.625"/>
    <n v="40"/>
    <d v="1899-12-30T02:00:00"/>
    <n v="2"/>
    <n v="0"/>
    <n v="80"/>
    <n v="2"/>
    <n v="13"/>
    <n v="-250"/>
  </r>
  <r>
    <s v="Bartek"/>
    <s v="Informatyka"/>
    <x v="45"/>
    <n v="0.65625"/>
    <n v="0.72916666666666663"/>
    <n v="60"/>
    <d v="1899-12-30T01:45:00"/>
    <n v="1"/>
    <n v="45"/>
    <n v="105"/>
    <n v="2"/>
    <n v="13"/>
    <n v="-250"/>
  </r>
  <r>
    <s v="Katarzyna"/>
    <s v="Informatyka"/>
    <x v="46"/>
    <n v="0.375"/>
    <n v="0.4375"/>
    <n v="60"/>
    <d v="1899-12-30T01:30:00"/>
    <n v="1"/>
    <n v="30"/>
    <n v="90"/>
    <n v="3"/>
    <n v="14"/>
    <n v="0"/>
  </r>
  <r>
    <s v="Ewa"/>
    <s v="Matematyka"/>
    <x v="46"/>
    <n v="0.46875"/>
    <n v="0.55208333333333337"/>
    <n v="50"/>
    <d v="1899-12-30T02:00:00"/>
    <n v="2"/>
    <n v="0"/>
    <n v="100"/>
    <n v="3"/>
    <n v="14"/>
    <n v="0"/>
  </r>
  <r>
    <s v="Jan"/>
    <s v="Fizyka"/>
    <x v="46"/>
    <n v="0.57291666666666663"/>
    <n v="0.61458333333333337"/>
    <n v="40"/>
    <d v="1899-12-30T01:00:00"/>
    <n v="1"/>
    <n v="0"/>
    <n v="40"/>
    <n v="3"/>
    <n v="14"/>
    <n v="0"/>
  </r>
  <r>
    <s v="Ewa"/>
    <s v="Matematyka"/>
    <x v="47"/>
    <n v="0.375"/>
    <n v="0.45833333333333331"/>
    <n v="50"/>
    <d v="1899-12-30T02:00:00"/>
    <n v="2"/>
    <n v="0"/>
    <n v="100"/>
    <n v="4"/>
    <n v="15"/>
    <n v="0"/>
  </r>
  <r>
    <s v="Bartek"/>
    <s v="Informatyka"/>
    <x v="47"/>
    <n v="0.45833333333333331"/>
    <n v="0.51041666666666663"/>
    <n v="60"/>
    <d v="1899-12-30T01:15:00"/>
    <n v="1"/>
    <n v="15"/>
    <n v="75"/>
    <n v="4"/>
    <n v="15"/>
    <n v="0"/>
  </r>
  <r>
    <s v="Wiktor"/>
    <s v="Matematyka"/>
    <x v="47"/>
    <n v="0.52083333333333337"/>
    <n v="0.58333333333333337"/>
    <n v="50"/>
    <d v="1899-12-30T01:30:00"/>
    <n v="1"/>
    <n v="30"/>
    <n v="75"/>
    <n v="4"/>
    <n v="15"/>
    <n v="0"/>
  </r>
  <r>
    <s v="Agnieszka"/>
    <s v="Matematyka"/>
    <x v="47"/>
    <n v="0.60416666666666663"/>
    <n v="0.67708333333333337"/>
    <n v="50"/>
    <d v="1899-12-30T01:45:00"/>
    <n v="1"/>
    <n v="45"/>
    <n v="87.5"/>
    <n v="4"/>
    <n v="15"/>
    <n v="0"/>
  </r>
  <r>
    <s v="Wiktor"/>
    <s v="Matematyka"/>
    <x v="48"/>
    <n v="0.375"/>
    <n v="0.4375"/>
    <n v="50"/>
    <d v="1899-12-30T01:30:00"/>
    <n v="1"/>
    <n v="30"/>
    <n v="75"/>
    <n v="1"/>
    <n v="19"/>
    <n v="0"/>
  </r>
  <r>
    <s v="Anna"/>
    <s v="Informatyka"/>
    <x v="48"/>
    <n v="0.45833333333333331"/>
    <n v="0.52083333333333337"/>
    <n v="60"/>
    <d v="1899-12-30T01:30:00"/>
    <n v="1"/>
    <n v="30"/>
    <n v="90"/>
    <n v="1"/>
    <n v="19"/>
    <n v="0"/>
  </r>
  <r>
    <s v="Katarzyna"/>
    <s v="Informatyka"/>
    <x v="48"/>
    <n v="0.54166666666666663"/>
    <n v="0.60416666666666663"/>
    <n v="60"/>
    <d v="1899-12-30T01:30:00"/>
    <n v="1"/>
    <n v="30"/>
    <n v="90"/>
    <n v="1"/>
    <n v="19"/>
    <n v="0"/>
  </r>
  <r>
    <s v="Maciej"/>
    <s v="Fizyka"/>
    <x v="48"/>
    <n v="0.63541666666666663"/>
    <n v="0.6875"/>
    <n v="40"/>
    <d v="1899-12-30T01:15:00"/>
    <n v="1"/>
    <n v="15"/>
    <n v="50"/>
    <n v="1"/>
    <n v="19"/>
    <n v="0"/>
  </r>
  <r>
    <s v="Maciej"/>
    <s v="Fizyka"/>
    <x v="49"/>
    <n v="0.375"/>
    <n v="0.4375"/>
    <n v="40"/>
    <d v="1899-12-30T01:30:00"/>
    <n v="1"/>
    <n v="30"/>
    <n v="60"/>
    <n v="2"/>
    <n v="20"/>
    <n v="-250"/>
  </r>
  <r>
    <s v="Julita"/>
    <s v="Informatyka"/>
    <x v="49"/>
    <n v="0.4375"/>
    <n v="0.47916666666666669"/>
    <n v="60"/>
    <d v="1899-12-30T01:00:00"/>
    <n v="1"/>
    <n v="0"/>
    <n v="60"/>
    <n v="2"/>
    <n v="20"/>
    <n v="-250"/>
  </r>
  <r>
    <s v="Julita"/>
    <s v="Fizyka"/>
    <x v="50"/>
    <n v="0.375"/>
    <n v="0.44791666666666669"/>
    <n v="40"/>
    <d v="1899-12-30T01:45:00"/>
    <n v="1"/>
    <n v="45"/>
    <n v="70"/>
    <n v="3"/>
    <n v="21"/>
    <n v="0"/>
  </r>
  <r>
    <s v="Zdzisław"/>
    <s v="Fizyka"/>
    <x v="50"/>
    <n v="0.48958333333333331"/>
    <n v="0.57291666666666663"/>
    <n v="40"/>
    <d v="1899-12-30T02:00:00"/>
    <n v="2"/>
    <n v="0"/>
    <n v="80"/>
    <n v="3"/>
    <n v="21"/>
    <n v="0"/>
  </r>
  <r>
    <s v="Anna"/>
    <s v="Informatyka"/>
    <x v="51"/>
    <n v="0.375"/>
    <n v="0.42708333333333331"/>
    <n v="60"/>
    <d v="1899-12-30T01:15:00"/>
    <n v="1"/>
    <n v="15"/>
    <n v="75"/>
    <n v="4"/>
    <n v="22"/>
    <n v="0"/>
  </r>
  <r>
    <s v="Ewa"/>
    <s v="Matematyka"/>
    <x v="51"/>
    <n v="0.4375"/>
    <n v="0.48958333333333331"/>
    <n v="50"/>
    <d v="1899-12-30T01:15:00"/>
    <n v="1"/>
    <n v="15"/>
    <n v="62.5"/>
    <n v="4"/>
    <n v="22"/>
    <n v="0"/>
  </r>
  <r>
    <s v="Zuzanna"/>
    <s v="Matematyka"/>
    <x v="51"/>
    <n v="0.48958333333333331"/>
    <n v="0.57291666666666663"/>
    <n v="50"/>
    <d v="1899-12-30T02:00:00"/>
    <n v="2"/>
    <n v="0"/>
    <n v="100"/>
    <n v="4"/>
    <n v="22"/>
    <n v="0"/>
  </r>
  <r>
    <s v="Wiktor"/>
    <s v="Matematyka"/>
    <x v="51"/>
    <n v="0.59375"/>
    <n v="0.63541666666666663"/>
    <n v="50"/>
    <d v="1899-12-30T01:00:00"/>
    <n v="1"/>
    <n v="0"/>
    <n v="50"/>
    <n v="4"/>
    <n v="22"/>
    <n v="0"/>
  </r>
  <r>
    <s v="Wiktor"/>
    <s v="Matematyka"/>
    <x v="51"/>
    <n v="0.66666666666666663"/>
    <n v="0.73958333333333337"/>
    <n v="50"/>
    <d v="1899-12-30T01:45:00"/>
    <n v="1"/>
    <n v="45"/>
    <n v="87.5"/>
    <n v="4"/>
    <n v="22"/>
    <n v="0"/>
  </r>
  <r>
    <s v="Agnieszka"/>
    <s v="Informatyka"/>
    <x v="52"/>
    <n v="0.375"/>
    <n v="0.41666666666666669"/>
    <n v="60"/>
    <d v="1899-12-30T01:00:00"/>
    <n v="1"/>
    <n v="0"/>
    <n v="60"/>
    <n v="5"/>
    <n v="23"/>
    <n v="0"/>
  </r>
  <r>
    <s v="Jan"/>
    <s v="Fizyka"/>
    <x v="52"/>
    <n v="0.41666666666666669"/>
    <n v="0.45833333333333331"/>
    <n v="40"/>
    <d v="1899-12-30T01:00:00"/>
    <n v="1"/>
    <n v="0"/>
    <n v="40"/>
    <n v="5"/>
    <n v="23"/>
    <n v="0"/>
  </r>
  <r>
    <s v="Agnieszka"/>
    <s v="Matematyka"/>
    <x v="52"/>
    <n v="0.46875"/>
    <n v="0.53125"/>
    <n v="50"/>
    <d v="1899-12-30T01:30:00"/>
    <n v="1"/>
    <n v="30"/>
    <n v="75"/>
    <n v="5"/>
    <n v="23"/>
    <n v="0"/>
  </r>
  <r>
    <s v="Jan"/>
    <s v="Fizyka"/>
    <x v="52"/>
    <n v="0.57291666666666663"/>
    <n v="0.63541666666666663"/>
    <n v="40"/>
    <d v="1899-12-30T01:30:00"/>
    <n v="1"/>
    <n v="30"/>
    <n v="60"/>
    <n v="5"/>
    <n v="23"/>
    <n v="0"/>
  </r>
  <r>
    <s v="Wiktor"/>
    <s v="Matematyka"/>
    <x v="52"/>
    <n v="0.65625"/>
    <n v="0.69791666666666663"/>
    <n v="50"/>
    <d v="1899-12-30T01:00:00"/>
    <n v="1"/>
    <n v="0"/>
    <n v="50"/>
    <n v="5"/>
    <n v="23"/>
    <n v="0"/>
  </r>
  <r>
    <s v="Zuzanna"/>
    <s v="Informatyka"/>
    <x v="53"/>
    <n v="0.375"/>
    <n v="0.4375"/>
    <n v="60"/>
    <d v="1899-12-30T01:30:00"/>
    <n v="1"/>
    <n v="30"/>
    <n v="90"/>
    <n v="1"/>
    <n v="26"/>
    <n v="0"/>
  </r>
  <r>
    <s v="Zdzisław"/>
    <s v="Fizyka"/>
    <x v="54"/>
    <n v="0.375"/>
    <n v="0.45833333333333331"/>
    <n v="40"/>
    <d v="1899-12-30T02:00:00"/>
    <n v="2"/>
    <n v="0"/>
    <n v="80"/>
    <n v="2"/>
    <n v="27"/>
    <n v="-250"/>
  </r>
  <r>
    <s v="Katarzyna"/>
    <s v="Informatyka"/>
    <x v="54"/>
    <n v="0.52083333333333337"/>
    <n v="0.58333333333333337"/>
    <n v="60"/>
    <d v="1899-12-30T01:30:00"/>
    <n v="1"/>
    <n v="30"/>
    <n v="90"/>
    <n v="2"/>
    <n v="27"/>
    <n v="-250"/>
  </r>
  <r>
    <s v="Maciej"/>
    <s v="Fizyka"/>
    <x v="55"/>
    <n v="0.375"/>
    <n v="0.41666666666666669"/>
    <n v="40"/>
    <d v="1899-12-30T01:00:00"/>
    <n v="1"/>
    <n v="0"/>
    <n v="40"/>
    <n v="3"/>
    <n v="28"/>
    <n v="0"/>
  </r>
  <r>
    <s v="Wiktor"/>
    <s v="Matematyka"/>
    <x v="56"/>
    <n v="0.375"/>
    <n v="0.4375"/>
    <n v="50"/>
    <d v="1899-12-30T01:30:00"/>
    <n v="1"/>
    <n v="30"/>
    <n v="75"/>
    <n v="4"/>
    <n v="29"/>
    <n v="0"/>
  </r>
  <r>
    <s v="Maciej"/>
    <s v="Fizyka"/>
    <x v="56"/>
    <n v="0.4375"/>
    <n v="0.51041666666666663"/>
    <n v="40"/>
    <d v="1899-12-30T01:45:00"/>
    <n v="1"/>
    <n v="45"/>
    <n v="70"/>
    <n v="4"/>
    <n v="29"/>
    <n v="0"/>
  </r>
  <r>
    <s v="Zbigniew"/>
    <s v="Informatyka"/>
    <x v="56"/>
    <n v="0.53125"/>
    <n v="0.57291666666666663"/>
    <n v="60"/>
    <d v="1899-12-30T01:00:00"/>
    <n v="1"/>
    <n v="0"/>
    <n v="60"/>
    <n v="4"/>
    <n v="29"/>
    <n v="0"/>
  </r>
  <r>
    <s v="Julita"/>
    <s v="Informatyka"/>
    <x v="57"/>
    <n v="0.375"/>
    <n v="0.42708333333333331"/>
    <n v="60"/>
    <d v="1899-12-30T01:15:00"/>
    <n v="1"/>
    <n v="15"/>
    <n v="75"/>
    <n v="2"/>
    <n v="3"/>
    <n v="-250"/>
  </r>
  <r>
    <s v="Julita"/>
    <s v="Informatyka"/>
    <x v="57"/>
    <n v="0.46875"/>
    <n v="0.54166666666666663"/>
    <n v="60"/>
    <d v="1899-12-30T01:45:00"/>
    <n v="1"/>
    <n v="45"/>
    <n v="105"/>
    <n v="2"/>
    <n v="3"/>
    <n v="-250"/>
  </r>
  <r>
    <s v="Ewa"/>
    <s v="Matematyka"/>
    <x v="57"/>
    <n v="0.58333333333333337"/>
    <n v="0.66666666666666663"/>
    <n v="50"/>
    <d v="1899-12-30T02:00:00"/>
    <n v="2"/>
    <n v="0"/>
    <n v="100"/>
    <n v="2"/>
    <n v="3"/>
    <n v="-250"/>
  </r>
  <r>
    <s v="Jan"/>
    <s v="Fizyka"/>
    <x v="57"/>
    <n v="0.66666666666666663"/>
    <n v="0.72916666666666663"/>
    <n v="40"/>
    <d v="1899-12-30T01:30:00"/>
    <n v="1"/>
    <n v="30"/>
    <n v="60"/>
    <n v="2"/>
    <n v="3"/>
    <n v="-250"/>
  </r>
  <r>
    <s v="Katarzyna"/>
    <s v="Informatyka"/>
    <x v="58"/>
    <n v="0.375"/>
    <n v="0.41666666666666669"/>
    <n v="60"/>
    <d v="1899-12-30T01:00:00"/>
    <n v="1"/>
    <n v="0"/>
    <n v="60"/>
    <n v="3"/>
    <n v="4"/>
    <n v="0"/>
  </r>
  <r>
    <s v="Zdzisław"/>
    <s v="Fizyka"/>
    <x v="58"/>
    <n v="0.42708333333333331"/>
    <n v="0.48958333333333331"/>
    <n v="40"/>
    <d v="1899-12-30T01:30:00"/>
    <n v="1"/>
    <n v="30"/>
    <n v="60"/>
    <n v="3"/>
    <n v="4"/>
    <n v="0"/>
  </r>
  <r>
    <s v="Katarzyna"/>
    <s v="Informatyka"/>
    <x v="58"/>
    <n v="0.5"/>
    <n v="0.5625"/>
    <n v="60"/>
    <d v="1899-12-30T01:30:00"/>
    <n v="1"/>
    <n v="30"/>
    <n v="90"/>
    <n v="3"/>
    <n v="4"/>
    <n v="0"/>
  </r>
  <r>
    <s v="Wiktor"/>
    <s v="Matematyka"/>
    <x v="58"/>
    <n v="0.59375"/>
    <n v="0.63541666666666663"/>
    <n v="50"/>
    <d v="1899-12-30T01:00:00"/>
    <n v="1"/>
    <n v="0"/>
    <n v="50"/>
    <n v="3"/>
    <n v="4"/>
    <n v="0"/>
  </r>
  <r>
    <s v="Katarzyna"/>
    <s v="Informatyka"/>
    <x v="59"/>
    <n v="0.375"/>
    <n v="0.4375"/>
    <n v="60"/>
    <d v="1899-12-30T01:30:00"/>
    <n v="1"/>
    <n v="30"/>
    <n v="90"/>
    <n v="4"/>
    <n v="5"/>
    <n v="0"/>
  </r>
  <r>
    <s v="Katarzyna"/>
    <s v="Informatyka"/>
    <x v="59"/>
    <n v="0.45833333333333331"/>
    <n v="0.53125"/>
    <n v="60"/>
    <d v="1899-12-30T01:45:00"/>
    <n v="1"/>
    <n v="45"/>
    <n v="105"/>
    <n v="4"/>
    <n v="5"/>
    <n v="0"/>
  </r>
  <r>
    <s v="Zdzisław"/>
    <s v="Fizyka"/>
    <x v="59"/>
    <n v="0.53125"/>
    <n v="0.57291666666666663"/>
    <n v="40"/>
    <d v="1899-12-30T01:00:00"/>
    <n v="1"/>
    <n v="0"/>
    <n v="40"/>
    <n v="4"/>
    <n v="5"/>
    <n v="0"/>
  </r>
  <r>
    <s v="Bartek"/>
    <s v="Informatyka"/>
    <x v="59"/>
    <n v="0.57291666666666663"/>
    <n v="0.63541666666666663"/>
    <n v="60"/>
    <d v="1899-12-30T01:30:00"/>
    <n v="1"/>
    <n v="30"/>
    <n v="90"/>
    <n v="4"/>
    <n v="5"/>
    <n v="0"/>
  </r>
  <r>
    <s v="Zdzisław"/>
    <s v="Matematyka"/>
    <x v="60"/>
    <n v="0.375"/>
    <n v="0.44791666666666669"/>
    <n v="50"/>
    <d v="1899-12-30T01:45:00"/>
    <n v="1"/>
    <n v="45"/>
    <n v="87.5"/>
    <n v="5"/>
    <n v="6"/>
    <n v="0"/>
  </r>
  <r>
    <s v="Wiktor"/>
    <s v="Matematyka"/>
    <x v="60"/>
    <n v="0.45833333333333331"/>
    <n v="0.54166666666666663"/>
    <n v="50"/>
    <d v="1899-12-30T02:00:00"/>
    <n v="2"/>
    <n v="0"/>
    <n v="100"/>
    <n v="5"/>
    <n v="6"/>
    <n v="0"/>
  </r>
  <r>
    <s v="Zuzanna"/>
    <s v="Informatyka"/>
    <x v="60"/>
    <n v="0.57291666666666663"/>
    <n v="0.61458333333333337"/>
    <n v="60"/>
    <d v="1899-12-30T01:00:00"/>
    <n v="1"/>
    <n v="0"/>
    <n v="60"/>
    <n v="5"/>
    <n v="6"/>
    <n v="0"/>
  </r>
  <r>
    <s v="Jan"/>
    <s v="Fizyka"/>
    <x v="60"/>
    <n v="0.64583333333333337"/>
    <n v="0.72916666666666663"/>
    <n v="40"/>
    <d v="1899-12-30T02:00:00"/>
    <n v="2"/>
    <n v="0"/>
    <n v="80"/>
    <n v="5"/>
    <n v="6"/>
    <n v="0"/>
  </r>
  <r>
    <s v="Wiktor"/>
    <s v="Matematyka"/>
    <x v="61"/>
    <n v="0.375"/>
    <n v="0.42708333333333331"/>
    <n v="50"/>
    <d v="1899-12-30T01:15:00"/>
    <n v="1"/>
    <n v="15"/>
    <n v="62.5"/>
    <n v="1"/>
    <n v="9"/>
    <n v="0"/>
  </r>
  <r>
    <s v="Katarzyna"/>
    <s v="Informatyka"/>
    <x v="62"/>
    <n v="0.375"/>
    <n v="0.41666666666666669"/>
    <n v="60"/>
    <d v="1899-12-30T01:00:00"/>
    <n v="1"/>
    <n v="0"/>
    <n v="60"/>
    <n v="2"/>
    <n v="10"/>
    <n v="-250"/>
  </r>
  <r>
    <s v="Julita"/>
    <s v="Informatyka"/>
    <x v="62"/>
    <n v="0.44791666666666669"/>
    <n v="0.52083333333333337"/>
    <n v="60"/>
    <d v="1899-12-30T01:45:00"/>
    <n v="1"/>
    <n v="45"/>
    <n v="105"/>
    <n v="2"/>
    <n v="10"/>
    <n v="-250"/>
  </r>
  <r>
    <s v="Wiktor"/>
    <s v="Matematyka"/>
    <x v="62"/>
    <n v="0.5625"/>
    <n v="0.63541666666666663"/>
    <n v="50"/>
    <d v="1899-12-30T01:45:00"/>
    <n v="1"/>
    <n v="45"/>
    <n v="87.5"/>
    <n v="2"/>
    <n v="10"/>
    <n v="-250"/>
  </r>
  <r>
    <s v="Zdzisław"/>
    <s v="Matematyka"/>
    <x v="62"/>
    <n v="0.64583333333333337"/>
    <n v="0.6875"/>
    <n v="50"/>
    <d v="1899-12-30T01:00:00"/>
    <n v="1"/>
    <n v="0"/>
    <n v="50"/>
    <n v="2"/>
    <n v="10"/>
    <n v="-250"/>
  </r>
  <r>
    <s v="Katarzyna"/>
    <s v="Informatyka"/>
    <x v="62"/>
    <n v="0.69791666666666663"/>
    <n v="0.77083333333333337"/>
    <n v="60"/>
    <d v="1899-12-30T01:45:00"/>
    <n v="1"/>
    <n v="45"/>
    <n v="105"/>
    <n v="2"/>
    <n v="10"/>
    <n v="-250"/>
  </r>
  <r>
    <s v="Jan"/>
    <s v="Fizyka"/>
    <x v="63"/>
    <n v="0.375"/>
    <n v="0.42708333333333331"/>
    <n v="40"/>
    <d v="1899-12-30T01:15:00"/>
    <n v="1"/>
    <n v="15"/>
    <n v="50"/>
    <n v="3"/>
    <n v="11"/>
    <n v="0"/>
  </r>
  <r>
    <s v="Anna"/>
    <s v="Informatyka"/>
    <x v="63"/>
    <n v="0.44791666666666669"/>
    <n v="0.5"/>
    <n v="60"/>
    <d v="1899-12-30T01:15:00"/>
    <n v="1"/>
    <n v="15"/>
    <n v="75"/>
    <n v="3"/>
    <n v="11"/>
    <n v="0"/>
  </r>
  <r>
    <s v="Wiktor"/>
    <s v="Matematyka"/>
    <x v="63"/>
    <n v="0.5"/>
    <n v="0.54166666666666663"/>
    <n v="50"/>
    <d v="1899-12-30T01:00:00"/>
    <n v="1"/>
    <n v="0"/>
    <n v="50"/>
    <n v="3"/>
    <n v="11"/>
    <n v="0"/>
  </r>
  <r>
    <s v="Agnieszka"/>
    <s v="Informatyka"/>
    <x v="63"/>
    <n v="0.55208333333333337"/>
    <n v="0.59375"/>
    <n v="60"/>
    <d v="1899-12-30T01:00:00"/>
    <n v="1"/>
    <n v="0"/>
    <n v="60"/>
    <n v="3"/>
    <n v="11"/>
    <n v="0"/>
  </r>
  <r>
    <s v="Maciej"/>
    <s v="Fizyka"/>
    <x v="63"/>
    <n v="0.59375"/>
    <n v="0.63541666666666663"/>
    <n v="40"/>
    <d v="1899-12-30T01:00:00"/>
    <n v="1"/>
    <n v="0"/>
    <n v="40"/>
    <n v="3"/>
    <n v="11"/>
    <n v="0"/>
  </r>
  <r>
    <s v="Zbigniew"/>
    <s v="Informatyka"/>
    <x v="64"/>
    <n v="0.39583333333333331"/>
    <n v="0.45833333333333331"/>
    <n v="60"/>
    <d v="1899-12-30T01:30:00"/>
    <n v="1"/>
    <n v="30"/>
    <n v="90"/>
    <n v="4"/>
    <n v="12"/>
    <n v="0"/>
  </r>
  <r>
    <s v="Zuzanna"/>
    <s v="Matematyka"/>
    <x v="64"/>
    <n v="0.45833333333333331"/>
    <n v="0.51041666666666663"/>
    <n v="50"/>
    <d v="1899-12-30T01:15:00"/>
    <n v="1"/>
    <n v="15"/>
    <n v="62.5"/>
    <n v="4"/>
    <n v="12"/>
    <n v="0"/>
  </r>
  <r>
    <s v="Julita"/>
    <s v="Informatyka"/>
    <x v="64"/>
    <n v="0.55208333333333337"/>
    <n v="0.60416666666666663"/>
    <n v="60"/>
    <d v="1899-12-30T01:15:00"/>
    <n v="1"/>
    <n v="15"/>
    <n v="75"/>
    <n v="4"/>
    <n v="12"/>
    <n v="0"/>
  </r>
  <r>
    <s v="Julita"/>
    <s v="Informatyka"/>
    <x v="65"/>
    <n v="0.375"/>
    <n v="0.42708333333333331"/>
    <n v="60"/>
    <d v="1899-12-30T01:15:00"/>
    <n v="1"/>
    <n v="15"/>
    <n v="75"/>
    <n v="5"/>
    <n v="13"/>
    <n v="0"/>
  </r>
  <r>
    <s v="Maciej"/>
    <s v="Fizyka"/>
    <x v="65"/>
    <n v="0.45833333333333331"/>
    <n v="0.5"/>
    <n v="40"/>
    <d v="1899-12-30T01:00:00"/>
    <n v="1"/>
    <n v="0"/>
    <n v="40"/>
    <n v="5"/>
    <n v="13"/>
    <n v="0"/>
  </r>
  <r>
    <s v="Ewa"/>
    <s v="Matematyka"/>
    <x v="65"/>
    <n v="0.52083333333333337"/>
    <n v="0.57291666666666663"/>
    <n v="50"/>
    <d v="1899-12-30T01:15:00"/>
    <n v="1"/>
    <n v="15"/>
    <n v="62.5"/>
    <n v="5"/>
    <n v="13"/>
    <n v="0"/>
  </r>
  <r>
    <s v="Wiktor"/>
    <s v="Matematyka"/>
    <x v="65"/>
    <n v="0.60416666666666663"/>
    <n v="0.67708333333333337"/>
    <n v="50"/>
    <d v="1899-12-30T01:45:00"/>
    <n v="1"/>
    <n v="45"/>
    <n v="87.5"/>
    <n v="5"/>
    <n v="13"/>
    <n v="0"/>
  </r>
  <r>
    <s v="Zbigniew"/>
    <s v="Fizyka"/>
    <x v="66"/>
    <n v="0.375"/>
    <n v="0.4375"/>
    <n v="40"/>
    <d v="1899-12-30T01:30:00"/>
    <n v="1"/>
    <n v="30"/>
    <n v="60"/>
    <n v="1"/>
    <n v="16"/>
    <n v="0"/>
  </r>
  <r>
    <s v="Wiktor"/>
    <s v="Matematyka"/>
    <x v="66"/>
    <n v="0.47916666666666669"/>
    <n v="0.54166666666666663"/>
    <n v="50"/>
    <d v="1899-12-30T01:30:00"/>
    <n v="1"/>
    <n v="30"/>
    <n v="75"/>
    <n v="1"/>
    <n v="16"/>
    <n v="0"/>
  </r>
  <r>
    <s v="Zbigniew"/>
    <s v="Informatyka"/>
    <x v="67"/>
    <n v="0.375"/>
    <n v="0.42708333333333331"/>
    <n v="60"/>
    <d v="1899-12-30T01:15:00"/>
    <n v="1"/>
    <n v="15"/>
    <n v="75"/>
    <n v="2"/>
    <n v="17"/>
    <n v="-250"/>
  </r>
  <r>
    <s v="Wiktor"/>
    <s v="Matematyka"/>
    <x v="67"/>
    <n v="0.4375"/>
    <n v="0.51041666666666663"/>
    <n v="50"/>
    <d v="1899-12-30T01:45:00"/>
    <n v="1"/>
    <n v="45"/>
    <n v="87.5"/>
    <n v="2"/>
    <n v="17"/>
    <n v="-250"/>
  </r>
  <r>
    <s v="Jan"/>
    <s v="Fizyka"/>
    <x v="67"/>
    <n v="0.55208333333333337"/>
    <n v="0.63541666666666663"/>
    <n v="40"/>
    <d v="1899-12-30T02:00:00"/>
    <n v="2"/>
    <n v="0"/>
    <n v="80"/>
    <n v="2"/>
    <n v="17"/>
    <n v="-250"/>
  </r>
  <r>
    <s v="Zuzanna"/>
    <s v="Matematyka"/>
    <x v="67"/>
    <n v="0.63541666666666663"/>
    <n v="0.69791666666666663"/>
    <n v="50"/>
    <d v="1899-12-30T01:30:00"/>
    <n v="1"/>
    <n v="30"/>
    <n v="75"/>
    <n v="2"/>
    <n v="17"/>
    <n v="-250"/>
  </r>
  <r>
    <s v="Wiktor"/>
    <s v="Matematyka"/>
    <x v="68"/>
    <n v="0.375"/>
    <n v="0.4375"/>
    <n v="50"/>
    <d v="1899-12-30T01:30:00"/>
    <n v="1"/>
    <n v="30"/>
    <n v="75"/>
    <n v="3"/>
    <n v="18"/>
    <n v="0"/>
  </r>
  <r>
    <s v="Bartek"/>
    <s v="Informatyka"/>
    <x v="68"/>
    <n v="0.47916666666666669"/>
    <n v="0.54166666666666663"/>
    <n v="60"/>
    <d v="1899-12-30T01:30:00"/>
    <n v="1"/>
    <n v="30"/>
    <n v="90"/>
    <n v="3"/>
    <n v="18"/>
    <n v="0"/>
  </r>
  <r>
    <s v="Anna"/>
    <s v="Informatyka"/>
    <x v="68"/>
    <n v="0.58333333333333337"/>
    <n v="0.64583333333333337"/>
    <n v="60"/>
    <d v="1899-12-30T01:30:00"/>
    <n v="1"/>
    <n v="30"/>
    <n v="90"/>
    <n v="3"/>
    <n v="18"/>
    <n v="0"/>
  </r>
  <r>
    <s v="Wiktor"/>
    <s v="Matematyka"/>
    <x v="69"/>
    <n v="0.375"/>
    <n v="0.45833333333333331"/>
    <n v="50"/>
    <d v="1899-12-30T02:00:00"/>
    <n v="2"/>
    <n v="0"/>
    <n v="100"/>
    <n v="4"/>
    <n v="19"/>
    <n v="0"/>
  </r>
  <r>
    <s v="Bartek"/>
    <s v="Informatyka"/>
    <x v="70"/>
    <n v="0.375"/>
    <n v="0.42708333333333331"/>
    <n v="60"/>
    <d v="1899-12-30T01:15:00"/>
    <n v="1"/>
    <n v="15"/>
    <n v="75"/>
    <n v="5"/>
    <n v="20"/>
    <n v="0"/>
  </r>
  <r>
    <s v="Bartek"/>
    <s v="Informatyka"/>
    <x v="70"/>
    <n v="0.4375"/>
    <n v="0.48958333333333331"/>
    <n v="60"/>
    <d v="1899-12-30T01:15:00"/>
    <n v="1"/>
    <n v="15"/>
    <n v="75"/>
    <n v="5"/>
    <n v="20"/>
    <n v="0"/>
  </r>
  <r>
    <s v="Jan"/>
    <s v="Fizyka"/>
    <x v="70"/>
    <n v="0.51041666666666663"/>
    <n v="0.59375"/>
    <n v="40"/>
    <d v="1899-12-30T02:00:00"/>
    <n v="2"/>
    <n v="0"/>
    <n v="80"/>
    <n v="5"/>
    <n v="20"/>
    <n v="0"/>
  </r>
  <r>
    <s v="Ewa"/>
    <s v="Matematyka"/>
    <x v="70"/>
    <n v="0.60416666666666663"/>
    <n v="0.65625"/>
    <n v="50"/>
    <d v="1899-12-30T01:15:00"/>
    <n v="1"/>
    <n v="15"/>
    <n v="62.5"/>
    <n v="5"/>
    <n v="20"/>
    <n v="0"/>
  </r>
  <r>
    <s v="Ola"/>
    <s v="Informatyka"/>
    <x v="70"/>
    <n v="0.69791666666666663"/>
    <n v="0.76041666666666663"/>
    <n v="60"/>
    <d v="1899-12-30T01:30:00"/>
    <n v="1"/>
    <n v="30"/>
    <n v="90"/>
    <n v="5"/>
    <n v="20"/>
    <n v="0"/>
  </r>
  <r>
    <s v="Julita"/>
    <s v="Fizyka"/>
    <x v="71"/>
    <n v="0.375"/>
    <n v="0.42708333333333331"/>
    <n v="40"/>
    <d v="1899-12-30T01:15:00"/>
    <n v="1"/>
    <n v="15"/>
    <n v="50"/>
    <n v="1"/>
    <n v="23"/>
    <n v="0"/>
  </r>
  <r>
    <s v="Zbigniew"/>
    <s v="Fizyka"/>
    <x v="72"/>
    <n v="0.375"/>
    <n v="0.4375"/>
    <n v="40"/>
    <d v="1899-12-30T01:30:00"/>
    <n v="1"/>
    <n v="30"/>
    <n v="60"/>
    <n v="2"/>
    <n v="24"/>
    <n v="-250"/>
  </r>
  <r>
    <s v="Bartek"/>
    <s v="Informatyka"/>
    <x v="72"/>
    <n v="0.4375"/>
    <n v="0.51041666666666663"/>
    <n v="60"/>
    <d v="1899-12-30T01:45:00"/>
    <n v="1"/>
    <n v="45"/>
    <n v="105"/>
    <n v="2"/>
    <n v="24"/>
    <n v="-250"/>
  </r>
  <r>
    <s v="Zdzisław"/>
    <s v="Fizyka"/>
    <x v="72"/>
    <n v="0.52083333333333337"/>
    <n v="0.58333333333333337"/>
    <n v="40"/>
    <d v="1899-12-30T01:30:00"/>
    <n v="1"/>
    <n v="30"/>
    <n v="60"/>
    <n v="2"/>
    <n v="24"/>
    <n v="-250"/>
  </r>
  <r>
    <s v="Julita"/>
    <s v="Fizyka"/>
    <x v="73"/>
    <n v="0.375"/>
    <n v="0.45833333333333331"/>
    <n v="40"/>
    <d v="1899-12-30T02:00:00"/>
    <n v="2"/>
    <n v="0"/>
    <n v="80"/>
    <n v="4"/>
    <n v="26"/>
    <n v="0"/>
  </r>
  <r>
    <s v="Maciej"/>
    <s v="Fizyka"/>
    <x v="73"/>
    <n v="0.45833333333333331"/>
    <n v="0.51041666666666663"/>
    <n v="40"/>
    <d v="1899-12-30T01:15:00"/>
    <n v="1"/>
    <n v="15"/>
    <n v="50"/>
    <n v="4"/>
    <n v="26"/>
    <n v="0"/>
  </r>
  <r>
    <s v="Katarzyna"/>
    <s v="Informatyka"/>
    <x v="73"/>
    <n v="0.52083333333333337"/>
    <n v="0.58333333333333337"/>
    <n v="60"/>
    <d v="1899-12-30T01:30:00"/>
    <n v="1"/>
    <n v="30"/>
    <n v="90"/>
    <n v="4"/>
    <n v="26"/>
    <n v="0"/>
  </r>
  <r>
    <s v="Maciej"/>
    <s v="Fizyka"/>
    <x v="74"/>
    <n v="0.375"/>
    <n v="0.44791666666666669"/>
    <n v="40"/>
    <d v="1899-12-30T01:45:00"/>
    <n v="1"/>
    <n v="45"/>
    <n v="70"/>
    <n v="5"/>
    <n v="27"/>
    <n v="0"/>
  </r>
  <r>
    <s v="Zdzisław"/>
    <s v="Fizyka"/>
    <x v="74"/>
    <n v="0.45833333333333331"/>
    <n v="0.53125"/>
    <n v="40"/>
    <d v="1899-12-30T01:45:00"/>
    <n v="1"/>
    <n v="45"/>
    <n v="70"/>
    <n v="5"/>
    <n v="27"/>
    <n v="0"/>
  </r>
  <r>
    <s v="Zuzanna"/>
    <s v="Informatyka"/>
    <x v="74"/>
    <n v="0.53125"/>
    <n v="0.58333333333333337"/>
    <n v="60"/>
    <d v="1899-12-30T01:15:00"/>
    <n v="1"/>
    <n v="15"/>
    <n v="75"/>
    <n v="5"/>
    <n v="27"/>
    <n v="0"/>
  </r>
  <r>
    <s v="Agnieszka"/>
    <s v="Matematyka"/>
    <x v="74"/>
    <n v="0.59375"/>
    <n v="0.65625"/>
    <n v="50"/>
    <d v="1899-12-30T01:30:00"/>
    <n v="1"/>
    <n v="30"/>
    <n v="75"/>
    <n v="5"/>
    <n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1" firstHeaderRow="1" firstDataRow="1" firstDataCol="1"/>
  <pivotFields count="10">
    <pivotField axis="axisRow" dataField="1" showAll="0">
      <items count="18">
        <item x="10"/>
        <item x="15"/>
        <item x="5"/>
        <item x="0"/>
        <item x="9"/>
        <item x="12"/>
        <item x="6"/>
        <item x="1"/>
        <item x="13"/>
        <item x="16"/>
        <item x="11"/>
        <item x="4"/>
        <item x="14"/>
        <item x="7"/>
        <item x="2"/>
        <item x="8"/>
        <item x="3"/>
        <item t="default"/>
      </items>
    </pivotField>
    <pivotField showAll="0"/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iczba z Imię kursa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1" firstHeaderRow="1" firstDataRow="1" firstDataCol="1"/>
  <pivotFields count="10">
    <pivotField axis="axisRow" showAll="0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kosz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C26" firstHeaderRow="1" firstDataRow="1" firstDataCol="2"/>
  <pivotFields count="10">
    <pivotField axis="axisRow" outline="0" showAll="0" defaultSubtotal="0">
      <items count="17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</items>
    </pivotField>
    <pivotField axis="axisRow" dataField="1" outline="0" showAll="0" defaultSubtotal="0">
      <items count="3">
        <item x="2"/>
        <item x="0"/>
        <item x="1"/>
      </items>
    </pivotField>
    <pivotField numFmtId="14" showAll="0"/>
    <pivotField numFmtId="20" showAll="0"/>
    <pivotField numFmtId="20" showAll="0"/>
    <pivotField showAll="0"/>
    <pivotField numFmtId="20" showAll="0"/>
    <pivotField showAll="0"/>
    <pivotField showAll="0"/>
    <pivotField showAll="0"/>
  </pivotFields>
  <rowFields count="2">
    <field x="0"/>
    <field x="1"/>
  </rowFields>
  <rowItems count="23">
    <i>
      <x/>
      <x v="1"/>
    </i>
    <i r="1">
      <x v="2"/>
    </i>
    <i>
      <x v="1"/>
      <x v="1"/>
    </i>
    <i>
      <x v="2"/>
      <x v="1"/>
    </i>
    <i>
      <x v="3"/>
      <x v="1"/>
    </i>
    <i>
      <x v="4"/>
      <x v="2"/>
    </i>
    <i>
      <x v="5"/>
      <x/>
    </i>
    <i>
      <x v="6"/>
      <x/>
    </i>
    <i r="1">
      <x v="1"/>
    </i>
    <i>
      <x v="7"/>
      <x v="1"/>
    </i>
    <i>
      <x v="8"/>
      <x/>
    </i>
    <i>
      <x v="9"/>
      <x v="2"/>
    </i>
    <i>
      <x v="10"/>
      <x v="1"/>
    </i>
    <i>
      <x v="11"/>
      <x v="1"/>
    </i>
    <i>
      <x v="12"/>
      <x/>
    </i>
    <i>
      <x v="13"/>
      <x v="2"/>
    </i>
    <i>
      <x v="14"/>
      <x/>
    </i>
    <i r="1">
      <x v="1"/>
    </i>
    <i>
      <x v="15"/>
      <x/>
    </i>
    <i r="1">
      <x v="2"/>
    </i>
    <i>
      <x v="16"/>
      <x v="1"/>
    </i>
    <i r="1">
      <x v="2"/>
    </i>
    <i t="grand">
      <x/>
    </i>
  </rowItems>
  <colItems count="1">
    <i/>
  </colItems>
  <dataFields count="1">
    <dataField name="Liczba z Przedmio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79" firstHeaderRow="1" firstDataRow="1" firstDataCol="1"/>
  <pivotFields count="13">
    <pivotField showAll="0"/>
    <pivotField showAll="0"/>
    <pivotField axis="axisRow" numFmtId="14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numFmtId="165"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a z kosz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ursanci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ursanci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workbookViewId="0">
      <selection activeCell="C30" sqref="C30"/>
    </sheetView>
  </sheetViews>
  <sheetFormatPr defaultRowHeight="14.4" x14ac:dyDescent="0.3"/>
  <cols>
    <col min="1" max="1" width="12" bestFit="1" customWidth="1"/>
    <col min="2" max="2" width="17.109375" customWidth="1"/>
    <col min="3" max="3" width="14.33203125" customWidth="1"/>
    <col min="4" max="4" width="17.88671875" bestFit="1" customWidth="1"/>
    <col min="5" max="5" width="18.109375" bestFit="1" customWidth="1"/>
    <col min="6" max="6" width="1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3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3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3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3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3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3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3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3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3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3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3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3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3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3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3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3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3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3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3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3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3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3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3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3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3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3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3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3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3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3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3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3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3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3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3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3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3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3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3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3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3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3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3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3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3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3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3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3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3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3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3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3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3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3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3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3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3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3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3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3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3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3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3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3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3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3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3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3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3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3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3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3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3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3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3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3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3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3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3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3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3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3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3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3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3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3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3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3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3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3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3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3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3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3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3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3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3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3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3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3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3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3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3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3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3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3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3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3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3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3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3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3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3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3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3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3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3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3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3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3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3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3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3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3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3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3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3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3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3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3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3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3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3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3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3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3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3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3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3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3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3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3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3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3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3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3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3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3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3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3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3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3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3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3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3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3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3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3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3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3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3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3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3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3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3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3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3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3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3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3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3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3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3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3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3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3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3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3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3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3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3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3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3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3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3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3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3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3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3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3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3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3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3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3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3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3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3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3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3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3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3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3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3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3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3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3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3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3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3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3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3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3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3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3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3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3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workbookViewId="0">
      <selection activeCell="M11" sqref="M11"/>
    </sheetView>
  </sheetViews>
  <sheetFormatPr defaultRowHeight="14.4" x14ac:dyDescent="0.3"/>
  <cols>
    <col min="1" max="1" width="10.109375" bestFit="1" customWidth="1"/>
    <col min="3" max="3" width="12.77734375" bestFit="1" customWidth="1"/>
    <col min="5" max="5" width="10.109375" style="1" bestFit="1" customWidth="1"/>
    <col min="6" max="6" width="18.33203125" bestFit="1" customWidth="1"/>
    <col min="9" max="9" width="15.33203125" bestFit="1" customWidth="1"/>
    <col min="10" max="10" width="19.44140625" bestFit="1" customWidth="1"/>
    <col min="11" max="12" width="18.88671875" bestFit="1" customWidth="1"/>
  </cols>
  <sheetData>
    <row r="1" spans="1:13" x14ac:dyDescent="0.3">
      <c r="A1" t="s">
        <v>45</v>
      </c>
      <c r="B1" t="s">
        <v>42</v>
      </c>
      <c r="C1" t="s">
        <v>43</v>
      </c>
      <c r="D1" t="s">
        <v>44</v>
      </c>
      <c r="E1" s="1" t="s">
        <v>47</v>
      </c>
      <c r="F1" t="s">
        <v>46</v>
      </c>
      <c r="G1" t="s">
        <v>48</v>
      </c>
      <c r="H1" t="s">
        <v>50</v>
      </c>
      <c r="I1" t="s">
        <v>49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3">
      <c r="A2" s="1">
        <v>45931</v>
      </c>
      <c r="B2">
        <f>WEEKDAY(A2,2)</f>
        <v>3</v>
      </c>
      <c r="C2">
        <f>DAY(A2)</f>
        <v>1</v>
      </c>
      <c r="D2">
        <f>IF(B2=2,-250,0)</f>
        <v>0</v>
      </c>
      <c r="E2" s="1">
        <f>LOOKUP(A2,'zarobki michala'!A:A)</f>
        <v>45931</v>
      </c>
      <c r="F2">
        <f>IF(E2=A2,VLOOKUP(A2,'zarobki michala'!A:B,2,FALSE),0)</f>
        <v>60</v>
      </c>
      <c r="G2">
        <f>IF(B2&gt;=6,-10,0)</f>
        <v>0</v>
      </c>
      <c r="H2">
        <f>IF(C2=15,-600,0)</f>
        <v>0</v>
      </c>
      <c r="I2">
        <f>21.37 + D2+F2+G2</f>
        <v>81.37</v>
      </c>
      <c r="J2">
        <f>IF(B2=4,1,0)</f>
        <v>0</v>
      </c>
      <c r="K2">
        <f>IF(I2&gt;600,400,IF(I2&gt;500,MAX(100,ROUNDDOWN(I2/2,2)),MAX(ROUNDDOWN(I2/5,2),50)))*J2</f>
        <v>0</v>
      </c>
      <c r="L2">
        <f>I2-K2</f>
        <v>81.37</v>
      </c>
      <c r="M2">
        <f>IF(AND(A2&gt;=DATE(2025,12,20),A2 &lt;= DATE(2026,1,3)),0,1)</f>
        <v>1</v>
      </c>
    </row>
    <row r="3" spans="1:13" x14ac:dyDescent="0.3">
      <c r="A3" s="1">
        <v>45932</v>
      </c>
      <c r="B3">
        <f t="shared" ref="B3:B66" si="0">WEEKDAY(A3,2)</f>
        <v>4</v>
      </c>
      <c r="C3">
        <f t="shared" ref="C3:C66" si="1">DAY(A3)</f>
        <v>2</v>
      </c>
      <c r="D3">
        <f t="shared" ref="D3:D66" si="2">IF(B3=2,-250,0)</f>
        <v>0</v>
      </c>
      <c r="E3" s="1">
        <f>LOOKUP(A3,'zarobki michala'!A:A)</f>
        <v>45932</v>
      </c>
      <c r="F3">
        <f>IF(E3=A3,VLOOKUP(A3,'zarobki michala'!A:B,2,FALSE),0)</f>
        <v>187.5</v>
      </c>
      <c r="G3">
        <f t="shared" ref="G3:G66" si="3">IF(B3&gt;=6,-10,0)</f>
        <v>0</v>
      </c>
      <c r="H3">
        <f t="shared" ref="H3:H66" si="4">IF(C3=15,-600,0)</f>
        <v>0</v>
      </c>
      <c r="I3">
        <f>L2+(D3+F3+G3+H3)*M3</f>
        <v>268.87</v>
      </c>
      <c r="J3">
        <f t="shared" ref="J3:J66" si="5">IF(B3=4,1,0)</f>
        <v>1</v>
      </c>
      <c r="K3">
        <f t="shared" ref="K3:K66" si="6">IF(I3&gt;600,400,IF(I3&gt;500,MAX(100,ROUNDDOWN(I3/2,2)),MAX(ROUNDDOWN(I3/5,2),50)))*J3</f>
        <v>53.77</v>
      </c>
      <c r="L3">
        <f>I3-K3*M3</f>
        <v>215.1</v>
      </c>
      <c r="M3">
        <f t="shared" ref="M3:M66" si="7">IF(AND(A3&gt;=DATE(2025,12,20),A3 &lt;= DATE(2026,1,3)),0,1)</f>
        <v>1</v>
      </c>
    </row>
    <row r="4" spans="1:13" x14ac:dyDescent="0.3">
      <c r="A4" s="1">
        <v>45933</v>
      </c>
      <c r="B4">
        <f t="shared" si="0"/>
        <v>5</v>
      </c>
      <c r="C4">
        <f t="shared" si="1"/>
        <v>3</v>
      </c>
      <c r="D4">
        <f t="shared" si="2"/>
        <v>0</v>
      </c>
      <c r="E4" s="1">
        <f>LOOKUP(A4,'zarobki michala'!A:A)</f>
        <v>45932</v>
      </c>
      <c r="F4">
        <f>IF(E4=A4,VLOOKUP(A4,'zarobki michala'!A:B,2,FALSE),0)</f>
        <v>0</v>
      </c>
      <c r="G4">
        <f t="shared" si="3"/>
        <v>0</v>
      </c>
      <c r="H4">
        <f t="shared" si="4"/>
        <v>0</v>
      </c>
      <c r="I4">
        <f t="shared" ref="I4:I67" si="8">L3+D4+F4+G4+H4</f>
        <v>215.1</v>
      </c>
      <c r="J4">
        <f t="shared" si="5"/>
        <v>0</v>
      </c>
      <c r="K4">
        <f t="shared" si="6"/>
        <v>0</v>
      </c>
      <c r="L4">
        <f t="shared" ref="L4:L67" si="9">I4-K4*M4</f>
        <v>215.1</v>
      </c>
      <c r="M4">
        <f t="shared" si="7"/>
        <v>1</v>
      </c>
    </row>
    <row r="5" spans="1:13" x14ac:dyDescent="0.3">
      <c r="A5" s="1">
        <v>45934</v>
      </c>
      <c r="B5">
        <f t="shared" si="0"/>
        <v>6</v>
      </c>
      <c r="C5">
        <f t="shared" si="1"/>
        <v>4</v>
      </c>
      <c r="D5">
        <f t="shared" si="2"/>
        <v>0</v>
      </c>
      <c r="E5" s="1">
        <f>LOOKUP(A5,'zarobki michala'!A:A)</f>
        <v>45932</v>
      </c>
      <c r="F5">
        <f>IF(E5=A5,VLOOKUP(A5,'zarobki michala'!A:B,2,FALSE),0)</f>
        <v>0</v>
      </c>
      <c r="G5">
        <f t="shared" si="3"/>
        <v>-10</v>
      </c>
      <c r="H5">
        <f t="shared" si="4"/>
        <v>0</v>
      </c>
      <c r="I5">
        <f t="shared" si="8"/>
        <v>205.1</v>
      </c>
      <c r="J5">
        <f t="shared" si="5"/>
        <v>0</v>
      </c>
      <c r="K5">
        <f t="shared" si="6"/>
        <v>0</v>
      </c>
      <c r="L5">
        <f t="shared" si="9"/>
        <v>205.1</v>
      </c>
      <c r="M5">
        <f t="shared" si="7"/>
        <v>1</v>
      </c>
    </row>
    <row r="6" spans="1:13" x14ac:dyDescent="0.3">
      <c r="A6" s="1">
        <v>45935</v>
      </c>
      <c r="B6">
        <f t="shared" si="0"/>
        <v>7</v>
      </c>
      <c r="C6">
        <f t="shared" si="1"/>
        <v>5</v>
      </c>
      <c r="D6">
        <f t="shared" si="2"/>
        <v>0</v>
      </c>
      <c r="E6" s="1">
        <f>LOOKUP(A6,'zarobki michala'!A:A)</f>
        <v>45932</v>
      </c>
      <c r="F6">
        <f>IF(E6=A6,VLOOKUP(A6,'zarobki michala'!A:B,2,FALSE),0)</f>
        <v>0</v>
      </c>
      <c r="G6">
        <f t="shared" si="3"/>
        <v>-10</v>
      </c>
      <c r="H6">
        <f t="shared" si="4"/>
        <v>0</v>
      </c>
      <c r="I6">
        <f t="shared" si="8"/>
        <v>195.1</v>
      </c>
      <c r="J6">
        <f t="shared" si="5"/>
        <v>0</v>
      </c>
      <c r="K6">
        <f t="shared" si="6"/>
        <v>0</v>
      </c>
      <c r="L6">
        <f t="shared" si="9"/>
        <v>195.1</v>
      </c>
      <c r="M6">
        <f t="shared" si="7"/>
        <v>1</v>
      </c>
    </row>
    <row r="7" spans="1:13" x14ac:dyDescent="0.3">
      <c r="A7" s="1">
        <v>45936</v>
      </c>
      <c r="B7">
        <f t="shared" si="0"/>
        <v>1</v>
      </c>
      <c r="C7">
        <f t="shared" si="1"/>
        <v>6</v>
      </c>
      <c r="D7">
        <f t="shared" si="2"/>
        <v>0</v>
      </c>
      <c r="E7" s="1">
        <f>LOOKUP(A7,'zarobki michala'!A:A)</f>
        <v>45936</v>
      </c>
      <c r="F7">
        <f>IF(E7=A7,VLOOKUP(A7,'zarobki michala'!A:B,2,FALSE),0)</f>
        <v>130</v>
      </c>
      <c r="G7">
        <f t="shared" si="3"/>
        <v>0</v>
      </c>
      <c r="H7">
        <f t="shared" si="4"/>
        <v>0</v>
      </c>
      <c r="I7">
        <f t="shared" si="8"/>
        <v>325.10000000000002</v>
      </c>
      <c r="J7">
        <f t="shared" si="5"/>
        <v>0</v>
      </c>
      <c r="K7">
        <f t="shared" si="6"/>
        <v>0</v>
      </c>
      <c r="L7">
        <f t="shared" si="9"/>
        <v>325.10000000000002</v>
      </c>
      <c r="M7">
        <f t="shared" si="7"/>
        <v>1</v>
      </c>
    </row>
    <row r="8" spans="1:13" x14ac:dyDescent="0.3">
      <c r="A8" s="1">
        <v>45937</v>
      </c>
      <c r="B8">
        <f t="shared" si="0"/>
        <v>2</v>
      </c>
      <c r="C8">
        <f t="shared" si="1"/>
        <v>7</v>
      </c>
      <c r="D8">
        <f t="shared" si="2"/>
        <v>-250</v>
      </c>
      <c r="E8" s="1">
        <f>LOOKUP(A8,'zarobki michala'!A:A)</f>
        <v>45937</v>
      </c>
      <c r="F8">
        <f>IF(E8=A8,VLOOKUP(A8,'zarobki michala'!A:B,2,FALSE),0)</f>
        <v>217.5</v>
      </c>
      <c r="G8">
        <f t="shared" si="3"/>
        <v>0</v>
      </c>
      <c r="H8">
        <f t="shared" si="4"/>
        <v>0</v>
      </c>
      <c r="I8">
        <f t="shared" si="8"/>
        <v>292.60000000000002</v>
      </c>
      <c r="J8">
        <f t="shared" si="5"/>
        <v>0</v>
      </c>
      <c r="K8">
        <f t="shared" si="6"/>
        <v>0</v>
      </c>
      <c r="L8">
        <f t="shared" si="9"/>
        <v>292.60000000000002</v>
      </c>
      <c r="M8">
        <f t="shared" si="7"/>
        <v>1</v>
      </c>
    </row>
    <row r="9" spans="1:13" x14ac:dyDescent="0.3">
      <c r="A9" s="1">
        <v>45938</v>
      </c>
      <c r="B9">
        <f t="shared" si="0"/>
        <v>3</v>
      </c>
      <c r="C9">
        <f t="shared" si="1"/>
        <v>8</v>
      </c>
      <c r="D9">
        <f t="shared" si="2"/>
        <v>0</v>
      </c>
      <c r="E9" s="1">
        <f>LOOKUP(A9,'zarobki michala'!A:A)</f>
        <v>45938</v>
      </c>
      <c r="F9">
        <f>IF(E9=A9,VLOOKUP(A9,'zarobki michala'!A:B,2,FALSE),0)</f>
        <v>190</v>
      </c>
      <c r="G9">
        <f t="shared" si="3"/>
        <v>0</v>
      </c>
      <c r="H9">
        <f t="shared" si="4"/>
        <v>0</v>
      </c>
      <c r="I9">
        <f t="shared" si="8"/>
        <v>482.6</v>
      </c>
      <c r="J9">
        <f t="shared" si="5"/>
        <v>0</v>
      </c>
      <c r="K9">
        <f t="shared" si="6"/>
        <v>0</v>
      </c>
      <c r="L9">
        <f t="shared" si="9"/>
        <v>482.6</v>
      </c>
      <c r="M9">
        <f t="shared" si="7"/>
        <v>1</v>
      </c>
    </row>
    <row r="10" spans="1:13" x14ac:dyDescent="0.3">
      <c r="A10" s="1">
        <v>45939</v>
      </c>
      <c r="B10">
        <f t="shared" si="0"/>
        <v>4</v>
      </c>
      <c r="C10">
        <f t="shared" si="1"/>
        <v>9</v>
      </c>
      <c r="D10">
        <f t="shared" si="2"/>
        <v>0</v>
      </c>
      <c r="E10" s="1">
        <f>LOOKUP(A10,'zarobki michala'!A:A)</f>
        <v>45938</v>
      </c>
      <c r="F10">
        <f>IF(E10=A10,VLOOKUP(A10,'zarobki michala'!A:B,2,FALSE),0)</f>
        <v>0</v>
      </c>
      <c r="G10">
        <f t="shared" si="3"/>
        <v>0</v>
      </c>
      <c r="H10">
        <f t="shared" si="4"/>
        <v>0</v>
      </c>
      <c r="I10">
        <f t="shared" si="8"/>
        <v>482.6</v>
      </c>
      <c r="J10">
        <f t="shared" si="5"/>
        <v>1</v>
      </c>
      <c r="K10">
        <f t="shared" si="6"/>
        <v>96.52</v>
      </c>
      <c r="L10">
        <f t="shared" si="9"/>
        <v>386.08000000000004</v>
      </c>
      <c r="M10">
        <f t="shared" si="7"/>
        <v>1</v>
      </c>
    </row>
    <row r="11" spans="1:13" x14ac:dyDescent="0.3">
      <c r="A11" s="1">
        <v>45940</v>
      </c>
      <c r="B11">
        <f t="shared" si="0"/>
        <v>5</v>
      </c>
      <c r="C11">
        <f t="shared" si="1"/>
        <v>10</v>
      </c>
      <c r="D11">
        <f t="shared" si="2"/>
        <v>0</v>
      </c>
      <c r="E11" s="1">
        <f>LOOKUP(A11,'zarobki michala'!A:A)</f>
        <v>45940</v>
      </c>
      <c r="F11">
        <f>IF(E11=A11,VLOOKUP(A11,'zarobki michala'!A:B,2,FALSE),0)</f>
        <v>290</v>
      </c>
      <c r="G11">
        <f t="shared" si="3"/>
        <v>0</v>
      </c>
      <c r="H11">
        <f t="shared" si="4"/>
        <v>0</v>
      </c>
      <c r="I11">
        <f t="shared" si="8"/>
        <v>676.08</v>
      </c>
      <c r="J11">
        <f t="shared" si="5"/>
        <v>0</v>
      </c>
      <c r="K11">
        <f t="shared" si="6"/>
        <v>0</v>
      </c>
      <c r="L11">
        <f t="shared" si="9"/>
        <v>676.08</v>
      </c>
      <c r="M11">
        <f t="shared" si="7"/>
        <v>1</v>
      </c>
    </row>
    <row r="12" spans="1:13" x14ac:dyDescent="0.3">
      <c r="A12" s="1">
        <v>45941</v>
      </c>
      <c r="B12">
        <f t="shared" si="0"/>
        <v>6</v>
      </c>
      <c r="C12">
        <f t="shared" si="1"/>
        <v>11</v>
      </c>
      <c r="D12">
        <f t="shared" si="2"/>
        <v>0</v>
      </c>
      <c r="E12" s="1">
        <f>LOOKUP(A12,'zarobki michala'!A:A)</f>
        <v>45940</v>
      </c>
      <c r="F12">
        <f>IF(E12=A12,VLOOKUP(A12,'zarobki michala'!A:B,2,FALSE),0)</f>
        <v>0</v>
      </c>
      <c r="G12">
        <f t="shared" si="3"/>
        <v>-10</v>
      </c>
      <c r="H12">
        <f t="shared" si="4"/>
        <v>0</v>
      </c>
      <c r="I12">
        <f t="shared" si="8"/>
        <v>666.08</v>
      </c>
      <c r="J12">
        <f t="shared" si="5"/>
        <v>0</v>
      </c>
      <c r="K12">
        <f t="shared" si="6"/>
        <v>0</v>
      </c>
      <c r="L12">
        <f t="shared" si="9"/>
        <v>666.08</v>
      </c>
      <c r="M12">
        <f t="shared" si="7"/>
        <v>1</v>
      </c>
    </row>
    <row r="13" spans="1:13" x14ac:dyDescent="0.3">
      <c r="A13" s="1">
        <v>45942</v>
      </c>
      <c r="B13">
        <f t="shared" si="0"/>
        <v>7</v>
      </c>
      <c r="C13">
        <f t="shared" si="1"/>
        <v>12</v>
      </c>
      <c r="D13">
        <f t="shared" si="2"/>
        <v>0</v>
      </c>
      <c r="E13" s="1">
        <f>LOOKUP(A13,'zarobki michala'!A:A)</f>
        <v>45940</v>
      </c>
      <c r="F13">
        <f>IF(E13=A13,VLOOKUP(A13,'zarobki michala'!A:B,2,FALSE),0)</f>
        <v>0</v>
      </c>
      <c r="G13">
        <f t="shared" si="3"/>
        <v>-10</v>
      </c>
      <c r="H13">
        <f t="shared" si="4"/>
        <v>0</v>
      </c>
      <c r="I13">
        <f t="shared" si="8"/>
        <v>656.08</v>
      </c>
      <c r="J13">
        <f t="shared" si="5"/>
        <v>0</v>
      </c>
      <c r="K13">
        <f t="shared" si="6"/>
        <v>0</v>
      </c>
      <c r="L13">
        <f t="shared" si="9"/>
        <v>656.08</v>
      </c>
      <c r="M13">
        <f t="shared" si="7"/>
        <v>1</v>
      </c>
    </row>
    <row r="14" spans="1:13" x14ac:dyDescent="0.3">
      <c r="A14" s="1">
        <v>45943</v>
      </c>
      <c r="B14">
        <f t="shared" si="0"/>
        <v>1</v>
      </c>
      <c r="C14">
        <f t="shared" si="1"/>
        <v>13</v>
      </c>
      <c r="D14">
        <f t="shared" si="2"/>
        <v>0</v>
      </c>
      <c r="E14" s="1">
        <f>LOOKUP(A14,'zarobki michala'!A:A)</f>
        <v>45943</v>
      </c>
      <c r="F14">
        <f>IF(E14=A14,VLOOKUP(A14,'zarobki michala'!A:B,2,FALSE),0)</f>
        <v>395</v>
      </c>
      <c r="G14">
        <f t="shared" si="3"/>
        <v>0</v>
      </c>
      <c r="H14">
        <f t="shared" si="4"/>
        <v>0</v>
      </c>
      <c r="I14">
        <f t="shared" si="8"/>
        <v>1051.08</v>
      </c>
      <c r="J14">
        <f t="shared" si="5"/>
        <v>0</v>
      </c>
      <c r="K14">
        <f t="shared" si="6"/>
        <v>0</v>
      </c>
      <c r="L14">
        <f t="shared" si="9"/>
        <v>1051.08</v>
      </c>
      <c r="M14">
        <f t="shared" si="7"/>
        <v>1</v>
      </c>
    </row>
    <row r="15" spans="1:13" x14ac:dyDescent="0.3">
      <c r="A15" s="1">
        <v>45944</v>
      </c>
      <c r="B15">
        <f t="shared" si="0"/>
        <v>2</v>
      </c>
      <c r="C15">
        <f t="shared" si="1"/>
        <v>14</v>
      </c>
      <c r="D15">
        <f t="shared" si="2"/>
        <v>-250</v>
      </c>
      <c r="E15" s="1">
        <f>LOOKUP(A15,'zarobki michala'!A:A)</f>
        <v>45944</v>
      </c>
      <c r="F15">
        <f>IF(E15=A15,VLOOKUP(A15,'zarobki michala'!A:B,2,FALSE),0)</f>
        <v>277.5</v>
      </c>
      <c r="G15">
        <f t="shared" si="3"/>
        <v>0</v>
      </c>
      <c r="H15">
        <f t="shared" si="4"/>
        <v>0</v>
      </c>
      <c r="I15">
        <f t="shared" si="8"/>
        <v>1078.58</v>
      </c>
      <c r="J15">
        <f t="shared" si="5"/>
        <v>0</v>
      </c>
      <c r="K15">
        <f t="shared" si="6"/>
        <v>0</v>
      </c>
      <c r="L15">
        <f t="shared" si="9"/>
        <v>1078.58</v>
      </c>
      <c r="M15">
        <f t="shared" si="7"/>
        <v>1</v>
      </c>
    </row>
    <row r="16" spans="1:13" x14ac:dyDescent="0.3">
      <c r="A16" s="1">
        <v>45945</v>
      </c>
      <c r="B16">
        <f t="shared" si="0"/>
        <v>3</v>
      </c>
      <c r="C16">
        <f t="shared" si="1"/>
        <v>15</v>
      </c>
      <c r="D16">
        <f t="shared" si="2"/>
        <v>0</v>
      </c>
      <c r="E16" s="1">
        <f>LOOKUP(A16,'zarobki michala'!A:A)</f>
        <v>45945</v>
      </c>
      <c r="F16">
        <f>IF(E16=A16,VLOOKUP(A16,'zarobki michala'!A:B,2,FALSE),0)</f>
        <v>242.5</v>
      </c>
      <c r="G16">
        <f t="shared" si="3"/>
        <v>0</v>
      </c>
      <c r="H16">
        <f t="shared" si="4"/>
        <v>-600</v>
      </c>
      <c r="I16">
        <f t="shared" si="8"/>
        <v>721.07999999999993</v>
      </c>
      <c r="J16">
        <f t="shared" si="5"/>
        <v>0</v>
      </c>
      <c r="K16">
        <f t="shared" si="6"/>
        <v>0</v>
      </c>
      <c r="L16">
        <f t="shared" si="9"/>
        <v>721.07999999999993</v>
      </c>
      <c r="M16">
        <f t="shared" si="7"/>
        <v>1</v>
      </c>
    </row>
    <row r="17" spans="1:13" x14ac:dyDescent="0.3">
      <c r="A17" s="1">
        <v>45946</v>
      </c>
      <c r="B17">
        <f t="shared" si="0"/>
        <v>4</v>
      </c>
      <c r="C17">
        <f t="shared" si="1"/>
        <v>16</v>
      </c>
      <c r="D17">
        <f t="shared" si="2"/>
        <v>0</v>
      </c>
      <c r="E17" s="1">
        <f>LOOKUP(A17,'zarobki michala'!A:A)</f>
        <v>45945</v>
      </c>
      <c r="F17">
        <f>IF(E17=A17,VLOOKUP(A17,'zarobki michala'!A:B,2,FALSE),0)</f>
        <v>0</v>
      </c>
      <c r="G17">
        <f t="shared" si="3"/>
        <v>0</v>
      </c>
      <c r="H17">
        <f t="shared" si="4"/>
        <v>0</v>
      </c>
      <c r="I17">
        <f t="shared" si="8"/>
        <v>721.07999999999993</v>
      </c>
      <c r="J17">
        <f t="shared" si="5"/>
        <v>1</v>
      </c>
      <c r="K17">
        <f t="shared" si="6"/>
        <v>400</v>
      </c>
      <c r="L17">
        <f t="shared" si="9"/>
        <v>321.07999999999993</v>
      </c>
      <c r="M17">
        <f t="shared" si="7"/>
        <v>1</v>
      </c>
    </row>
    <row r="18" spans="1:13" x14ac:dyDescent="0.3">
      <c r="A18" s="1">
        <v>45947</v>
      </c>
      <c r="B18">
        <f t="shared" si="0"/>
        <v>5</v>
      </c>
      <c r="C18">
        <f t="shared" si="1"/>
        <v>17</v>
      </c>
      <c r="D18">
        <f t="shared" si="2"/>
        <v>0</v>
      </c>
      <c r="E18" s="1">
        <f>LOOKUP(A18,'zarobki michala'!A:A)</f>
        <v>45945</v>
      </c>
      <c r="F18">
        <f>IF(E18=A18,VLOOKUP(A18,'zarobki michala'!A:B,2,FALSE),0)</f>
        <v>0</v>
      </c>
      <c r="G18">
        <f t="shared" si="3"/>
        <v>0</v>
      </c>
      <c r="H18">
        <f t="shared" si="4"/>
        <v>0</v>
      </c>
      <c r="I18">
        <f t="shared" si="8"/>
        <v>321.07999999999993</v>
      </c>
      <c r="J18">
        <f t="shared" si="5"/>
        <v>0</v>
      </c>
      <c r="K18">
        <f t="shared" si="6"/>
        <v>0</v>
      </c>
      <c r="L18">
        <f t="shared" si="9"/>
        <v>321.07999999999993</v>
      </c>
      <c r="M18">
        <f t="shared" si="7"/>
        <v>1</v>
      </c>
    </row>
    <row r="19" spans="1:13" x14ac:dyDescent="0.3">
      <c r="A19" s="1">
        <v>45948</v>
      </c>
      <c r="B19">
        <f t="shared" si="0"/>
        <v>6</v>
      </c>
      <c r="C19">
        <f t="shared" si="1"/>
        <v>18</v>
      </c>
      <c r="D19">
        <f t="shared" si="2"/>
        <v>0</v>
      </c>
      <c r="E19" s="1">
        <f>LOOKUP(A19,'zarobki michala'!A:A)</f>
        <v>45945</v>
      </c>
      <c r="F19">
        <f>IF(E19=A19,VLOOKUP(A19,'zarobki michala'!A:B,2,FALSE),0)</f>
        <v>0</v>
      </c>
      <c r="G19">
        <f t="shared" si="3"/>
        <v>-10</v>
      </c>
      <c r="H19">
        <f t="shared" si="4"/>
        <v>0</v>
      </c>
      <c r="I19">
        <f t="shared" si="8"/>
        <v>311.07999999999993</v>
      </c>
      <c r="J19">
        <f t="shared" si="5"/>
        <v>0</v>
      </c>
      <c r="K19">
        <f t="shared" si="6"/>
        <v>0</v>
      </c>
      <c r="L19">
        <f t="shared" si="9"/>
        <v>311.07999999999993</v>
      </c>
      <c r="M19">
        <f t="shared" si="7"/>
        <v>1</v>
      </c>
    </row>
    <row r="20" spans="1:13" x14ac:dyDescent="0.3">
      <c r="A20" s="1">
        <v>45949</v>
      </c>
      <c r="B20">
        <f t="shared" si="0"/>
        <v>7</v>
      </c>
      <c r="C20">
        <f t="shared" si="1"/>
        <v>19</v>
      </c>
      <c r="D20">
        <f t="shared" si="2"/>
        <v>0</v>
      </c>
      <c r="E20" s="1">
        <f>LOOKUP(A20,'zarobki michala'!A:A)</f>
        <v>45945</v>
      </c>
      <c r="F20">
        <f>IF(E20=A20,VLOOKUP(A20,'zarobki michala'!A:B,2,FALSE),0)</f>
        <v>0</v>
      </c>
      <c r="G20">
        <f t="shared" si="3"/>
        <v>-10</v>
      </c>
      <c r="H20">
        <f t="shared" si="4"/>
        <v>0</v>
      </c>
      <c r="I20">
        <f t="shared" si="8"/>
        <v>301.07999999999993</v>
      </c>
      <c r="J20">
        <f t="shared" si="5"/>
        <v>0</v>
      </c>
      <c r="K20">
        <f t="shared" si="6"/>
        <v>0</v>
      </c>
      <c r="L20">
        <f t="shared" si="9"/>
        <v>301.07999999999993</v>
      </c>
      <c r="M20">
        <f t="shared" si="7"/>
        <v>1</v>
      </c>
    </row>
    <row r="21" spans="1:13" x14ac:dyDescent="0.3">
      <c r="A21" s="1">
        <v>45950</v>
      </c>
      <c r="B21">
        <f t="shared" si="0"/>
        <v>1</v>
      </c>
      <c r="C21">
        <f t="shared" si="1"/>
        <v>20</v>
      </c>
      <c r="D21">
        <f t="shared" si="2"/>
        <v>0</v>
      </c>
      <c r="E21" s="1">
        <f>LOOKUP(A21,'zarobki michala'!A:A)</f>
        <v>45950</v>
      </c>
      <c r="F21">
        <f>IF(E21=A21,VLOOKUP(A21,'zarobki michala'!A:B,2,FALSE),0)</f>
        <v>295</v>
      </c>
      <c r="G21">
        <f t="shared" si="3"/>
        <v>0</v>
      </c>
      <c r="H21">
        <f t="shared" si="4"/>
        <v>0</v>
      </c>
      <c r="I21">
        <f t="shared" si="8"/>
        <v>596.07999999999993</v>
      </c>
      <c r="J21">
        <f t="shared" si="5"/>
        <v>0</v>
      </c>
      <c r="K21">
        <f t="shared" si="6"/>
        <v>0</v>
      </c>
      <c r="L21">
        <f t="shared" si="9"/>
        <v>596.07999999999993</v>
      </c>
      <c r="M21">
        <f t="shared" si="7"/>
        <v>1</v>
      </c>
    </row>
    <row r="22" spans="1:13" x14ac:dyDescent="0.3">
      <c r="A22" s="1">
        <v>45951</v>
      </c>
      <c r="B22">
        <f t="shared" si="0"/>
        <v>2</v>
      </c>
      <c r="C22">
        <f t="shared" si="1"/>
        <v>21</v>
      </c>
      <c r="D22">
        <f t="shared" si="2"/>
        <v>-250</v>
      </c>
      <c r="E22" s="1">
        <f>LOOKUP(A22,'zarobki michala'!A:A)</f>
        <v>45951</v>
      </c>
      <c r="F22">
        <f>IF(E22=A22,VLOOKUP(A22,'zarobki michala'!A:B,2,FALSE),0)</f>
        <v>205</v>
      </c>
      <c r="G22">
        <f t="shared" si="3"/>
        <v>0</v>
      </c>
      <c r="H22">
        <f t="shared" si="4"/>
        <v>0</v>
      </c>
      <c r="I22">
        <f t="shared" si="8"/>
        <v>551.07999999999993</v>
      </c>
      <c r="J22">
        <f t="shared" si="5"/>
        <v>0</v>
      </c>
      <c r="K22">
        <f t="shared" si="6"/>
        <v>0</v>
      </c>
      <c r="L22">
        <f t="shared" si="9"/>
        <v>551.07999999999993</v>
      </c>
      <c r="M22">
        <f t="shared" si="7"/>
        <v>1</v>
      </c>
    </row>
    <row r="23" spans="1:13" x14ac:dyDescent="0.3">
      <c r="A23" s="1">
        <v>45952</v>
      </c>
      <c r="B23">
        <f t="shared" si="0"/>
        <v>3</v>
      </c>
      <c r="C23">
        <f t="shared" si="1"/>
        <v>22</v>
      </c>
      <c r="D23">
        <f t="shared" si="2"/>
        <v>0</v>
      </c>
      <c r="E23" s="1">
        <f>LOOKUP(A23,'zarobki michala'!A:A)</f>
        <v>45952</v>
      </c>
      <c r="F23">
        <f>IF(E23=A23,VLOOKUP(A23,'zarobki michala'!A:B,2,FALSE),0)</f>
        <v>122.5</v>
      </c>
      <c r="G23">
        <f t="shared" si="3"/>
        <v>0</v>
      </c>
      <c r="H23">
        <f t="shared" si="4"/>
        <v>0</v>
      </c>
      <c r="I23">
        <f t="shared" si="8"/>
        <v>673.57999999999993</v>
      </c>
      <c r="J23">
        <f t="shared" si="5"/>
        <v>0</v>
      </c>
      <c r="K23">
        <f t="shared" si="6"/>
        <v>0</v>
      </c>
      <c r="L23">
        <f t="shared" si="9"/>
        <v>673.57999999999993</v>
      </c>
      <c r="M23">
        <f t="shared" si="7"/>
        <v>1</v>
      </c>
    </row>
    <row r="24" spans="1:13" x14ac:dyDescent="0.3">
      <c r="A24" s="1">
        <v>45953</v>
      </c>
      <c r="B24">
        <f t="shared" si="0"/>
        <v>4</v>
      </c>
      <c r="C24">
        <f t="shared" si="1"/>
        <v>23</v>
      </c>
      <c r="D24">
        <f t="shared" si="2"/>
        <v>0</v>
      </c>
      <c r="E24" s="1">
        <f>LOOKUP(A24,'zarobki michala'!A:A)</f>
        <v>45953</v>
      </c>
      <c r="F24">
        <f>IF(E24=A24,VLOOKUP(A24,'zarobki michala'!A:B,2,FALSE),0)</f>
        <v>40</v>
      </c>
      <c r="G24">
        <f t="shared" si="3"/>
        <v>0</v>
      </c>
      <c r="H24">
        <f t="shared" si="4"/>
        <v>0</v>
      </c>
      <c r="I24">
        <f t="shared" si="8"/>
        <v>713.57999999999993</v>
      </c>
      <c r="J24">
        <f t="shared" si="5"/>
        <v>1</v>
      </c>
      <c r="K24">
        <f t="shared" si="6"/>
        <v>400</v>
      </c>
      <c r="L24">
        <f t="shared" si="9"/>
        <v>313.57999999999993</v>
      </c>
      <c r="M24">
        <f t="shared" si="7"/>
        <v>1</v>
      </c>
    </row>
    <row r="25" spans="1:13" x14ac:dyDescent="0.3">
      <c r="A25" s="1">
        <v>45954</v>
      </c>
      <c r="B25">
        <f t="shared" si="0"/>
        <v>5</v>
      </c>
      <c r="C25">
        <f t="shared" si="1"/>
        <v>24</v>
      </c>
      <c r="D25">
        <f t="shared" si="2"/>
        <v>0</v>
      </c>
      <c r="E25" s="1">
        <f>LOOKUP(A25,'zarobki michala'!A:A)</f>
        <v>45954</v>
      </c>
      <c r="F25">
        <f>IF(E25=A25,VLOOKUP(A25,'zarobki michala'!A:B,2,FALSE),0)</f>
        <v>100</v>
      </c>
      <c r="G25">
        <f t="shared" si="3"/>
        <v>0</v>
      </c>
      <c r="H25">
        <f t="shared" si="4"/>
        <v>0</v>
      </c>
      <c r="I25">
        <f t="shared" si="8"/>
        <v>413.57999999999993</v>
      </c>
      <c r="J25">
        <f t="shared" si="5"/>
        <v>0</v>
      </c>
      <c r="K25">
        <f t="shared" si="6"/>
        <v>0</v>
      </c>
      <c r="L25">
        <f t="shared" si="9"/>
        <v>413.57999999999993</v>
      </c>
      <c r="M25">
        <f t="shared" si="7"/>
        <v>1</v>
      </c>
    </row>
    <row r="26" spans="1:13" x14ac:dyDescent="0.3">
      <c r="A26" s="1">
        <v>45955</v>
      </c>
      <c r="B26">
        <f t="shared" si="0"/>
        <v>6</v>
      </c>
      <c r="C26">
        <f t="shared" si="1"/>
        <v>25</v>
      </c>
      <c r="D26">
        <f t="shared" si="2"/>
        <v>0</v>
      </c>
      <c r="E26" s="1">
        <f>LOOKUP(A26,'zarobki michala'!A:A)</f>
        <v>45954</v>
      </c>
      <c r="F26">
        <f>IF(E26=A26,VLOOKUP(A26,'zarobki michala'!A:B,2,FALSE),0)</f>
        <v>0</v>
      </c>
      <c r="G26">
        <f t="shared" si="3"/>
        <v>-10</v>
      </c>
      <c r="H26">
        <f t="shared" si="4"/>
        <v>0</v>
      </c>
      <c r="I26">
        <f t="shared" si="8"/>
        <v>403.57999999999993</v>
      </c>
      <c r="J26">
        <f t="shared" si="5"/>
        <v>0</v>
      </c>
      <c r="K26">
        <f t="shared" si="6"/>
        <v>0</v>
      </c>
      <c r="L26">
        <f t="shared" si="9"/>
        <v>403.57999999999993</v>
      </c>
      <c r="M26">
        <f t="shared" si="7"/>
        <v>1</v>
      </c>
    </row>
    <row r="27" spans="1:13" x14ac:dyDescent="0.3">
      <c r="A27" s="1">
        <v>45956</v>
      </c>
      <c r="B27">
        <f t="shared" si="0"/>
        <v>7</v>
      </c>
      <c r="C27">
        <f t="shared" si="1"/>
        <v>26</v>
      </c>
      <c r="D27">
        <f t="shared" si="2"/>
        <v>0</v>
      </c>
      <c r="E27" s="1">
        <f>LOOKUP(A27,'zarobki michala'!A:A)</f>
        <v>45954</v>
      </c>
      <c r="F27">
        <f>IF(E27=A27,VLOOKUP(A27,'zarobki michala'!A:B,2,FALSE),0)</f>
        <v>0</v>
      </c>
      <c r="G27">
        <f t="shared" si="3"/>
        <v>-10</v>
      </c>
      <c r="H27">
        <f t="shared" si="4"/>
        <v>0</v>
      </c>
      <c r="I27">
        <f t="shared" si="8"/>
        <v>393.57999999999993</v>
      </c>
      <c r="J27">
        <f t="shared" si="5"/>
        <v>0</v>
      </c>
      <c r="K27">
        <f t="shared" si="6"/>
        <v>0</v>
      </c>
      <c r="L27">
        <f t="shared" si="9"/>
        <v>393.57999999999993</v>
      </c>
      <c r="M27">
        <f t="shared" si="7"/>
        <v>1</v>
      </c>
    </row>
    <row r="28" spans="1:13" x14ac:dyDescent="0.3">
      <c r="A28" s="1">
        <v>45957</v>
      </c>
      <c r="B28">
        <f t="shared" si="0"/>
        <v>1</v>
      </c>
      <c r="C28">
        <f t="shared" si="1"/>
        <v>27</v>
      </c>
      <c r="D28">
        <f t="shared" si="2"/>
        <v>0</v>
      </c>
      <c r="E28" s="1">
        <f>LOOKUP(A28,'zarobki michala'!A:A)</f>
        <v>45954</v>
      </c>
      <c r="F28">
        <f>IF(E28=A28,VLOOKUP(A28,'zarobki michala'!A:B,2,FALSE),0)</f>
        <v>0</v>
      </c>
      <c r="G28">
        <f t="shared" si="3"/>
        <v>0</v>
      </c>
      <c r="H28">
        <f t="shared" si="4"/>
        <v>0</v>
      </c>
      <c r="I28">
        <f t="shared" si="8"/>
        <v>393.57999999999993</v>
      </c>
      <c r="J28">
        <f t="shared" si="5"/>
        <v>0</v>
      </c>
      <c r="K28">
        <f t="shared" si="6"/>
        <v>0</v>
      </c>
      <c r="L28">
        <f t="shared" si="9"/>
        <v>393.57999999999993</v>
      </c>
      <c r="M28">
        <f t="shared" si="7"/>
        <v>1</v>
      </c>
    </row>
    <row r="29" spans="1:13" x14ac:dyDescent="0.3">
      <c r="A29" s="1">
        <v>45958</v>
      </c>
      <c r="B29">
        <f t="shared" si="0"/>
        <v>2</v>
      </c>
      <c r="C29">
        <f t="shared" si="1"/>
        <v>28</v>
      </c>
      <c r="D29">
        <f t="shared" si="2"/>
        <v>-250</v>
      </c>
      <c r="E29" s="1">
        <f>LOOKUP(A29,'zarobki michala'!A:A)</f>
        <v>45954</v>
      </c>
      <c r="F29">
        <f>IF(E29=A29,VLOOKUP(A29,'zarobki michala'!A:B,2,FALSE),0)</f>
        <v>0</v>
      </c>
      <c r="G29">
        <f t="shared" si="3"/>
        <v>0</v>
      </c>
      <c r="H29">
        <f t="shared" si="4"/>
        <v>0</v>
      </c>
      <c r="I29">
        <f t="shared" si="8"/>
        <v>143.57999999999993</v>
      </c>
      <c r="J29">
        <f t="shared" si="5"/>
        <v>0</v>
      </c>
      <c r="K29">
        <f t="shared" si="6"/>
        <v>0</v>
      </c>
      <c r="L29">
        <f t="shared" si="9"/>
        <v>143.57999999999993</v>
      </c>
      <c r="M29">
        <f t="shared" si="7"/>
        <v>1</v>
      </c>
    </row>
    <row r="30" spans="1:13" x14ac:dyDescent="0.3">
      <c r="A30" s="1">
        <v>45959</v>
      </c>
      <c r="B30">
        <f t="shared" si="0"/>
        <v>3</v>
      </c>
      <c r="C30">
        <f t="shared" si="1"/>
        <v>29</v>
      </c>
      <c r="D30">
        <f t="shared" si="2"/>
        <v>0</v>
      </c>
      <c r="E30" s="1">
        <f>LOOKUP(A30,'zarobki michala'!A:A)</f>
        <v>45954</v>
      </c>
      <c r="F30">
        <f>IF(E30=A30,VLOOKUP(A30,'zarobki michala'!A:B,2,FALSE),0)</f>
        <v>0</v>
      </c>
      <c r="G30">
        <f t="shared" si="3"/>
        <v>0</v>
      </c>
      <c r="H30">
        <f t="shared" si="4"/>
        <v>0</v>
      </c>
      <c r="I30">
        <f t="shared" si="8"/>
        <v>143.57999999999993</v>
      </c>
      <c r="J30">
        <f t="shared" si="5"/>
        <v>0</v>
      </c>
      <c r="K30">
        <f t="shared" si="6"/>
        <v>0</v>
      </c>
      <c r="L30">
        <f t="shared" si="9"/>
        <v>143.57999999999993</v>
      </c>
      <c r="M30">
        <f t="shared" si="7"/>
        <v>1</v>
      </c>
    </row>
    <row r="31" spans="1:13" x14ac:dyDescent="0.3">
      <c r="A31" s="1">
        <v>45960</v>
      </c>
      <c r="B31">
        <f t="shared" si="0"/>
        <v>4</v>
      </c>
      <c r="C31">
        <f t="shared" si="1"/>
        <v>30</v>
      </c>
      <c r="D31">
        <f t="shared" si="2"/>
        <v>0</v>
      </c>
      <c r="E31" s="1">
        <f>LOOKUP(A31,'zarobki michala'!A:A)</f>
        <v>45954</v>
      </c>
      <c r="F31">
        <f>IF(E31=A31,VLOOKUP(A31,'zarobki michala'!A:B,2,FALSE),0)</f>
        <v>0</v>
      </c>
      <c r="G31">
        <f t="shared" si="3"/>
        <v>0</v>
      </c>
      <c r="H31">
        <f t="shared" si="4"/>
        <v>0</v>
      </c>
      <c r="I31">
        <f t="shared" si="8"/>
        <v>143.57999999999993</v>
      </c>
      <c r="J31">
        <f t="shared" si="5"/>
        <v>1</v>
      </c>
      <c r="K31">
        <f t="shared" si="6"/>
        <v>50</v>
      </c>
      <c r="L31">
        <f t="shared" si="9"/>
        <v>93.579999999999927</v>
      </c>
      <c r="M31">
        <f t="shared" si="7"/>
        <v>1</v>
      </c>
    </row>
    <row r="32" spans="1:13" x14ac:dyDescent="0.3">
      <c r="A32" s="1">
        <v>45961</v>
      </c>
      <c r="B32">
        <f t="shared" si="0"/>
        <v>5</v>
      </c>
      <c r="C32">
        <f t="shared" si="1"/>
        <v>31</v>
      </c>
      <c r="D32">
        <f t="shared" si="2"/>
        <v>0</v>
      </c>
      <c r="E32" s="1">
        <f>LOOKUP(A32,'zarobki michala'!A:A)</f>
        <v>45961</v>
      </c>
      <c r="F32">
        <f>IF(E32=A32,VLOOKUP(A32,'zarobki michala'!A:B,2,FALSE),0)</f>
        <v>370</v>
      </c>
      <c r="G32">
        <f t="shared" si="3"/>
        <v>0</v>
      </c>
      <c r="H32">
        <f t="shared" si="4"/>
        <v>0</v>
      </c>
      <c r="I32">
        <f t="shared" si="8"/>
        <v>463.57999999999993</v>
      </c>
      <c r="J32">
        <f t="shared" si="5"/>
        <v>0</v>
      </c>
      <c r="K32">
        <f t="shared" si="6"/>
        <v>0</v>
      </c>
      <c r="L32">
        <f t="shared" si="9"/>
        <v>463.57999999999993</v>
      </c>
      <c r="M32">
        <f t="shared" si="7"/>
        <v>1</v>
      </c>
    </row>
    <row r="33" spans="1:13" x14ac:dyDescent="0.3">
      <c r="A33" s="1">
        <v>45962</v>
      </c>
      <c r="B33">
        <f t="shared" si="0"/>
        <v>6</v>
      </c>
      <c r="C33">
        <f t="shared" si="1"/>
        <v>1</v>
      </c>
      <c r="D33">
        <f t="shared" si="2"/>
        <v>0</v>
      </c>
      <c r="E33" s="1">
        <f>LOOKUP(A33,'zarobki michala'!A:A)</f>
        <v>45961</v>
      </c>
      <c r="F33">
        <f>IF(E33=A33,VLOOKUP(A33,'zarobki michala'!A:B,2,FALSE),0)</f>
        <v>0</v>
      </c>
      <c r="G33">
        <f t="shared" si="3"/>
        <v>-10</v>
      </c>
      <c r="H33">
        <f t="shared" si="4"/>
        <v>0</v>
      </c>
      <c r="I33">
        <f t="shared" si="8"/>
        <v>453.57999999999993</v>
      </c>
      <c r="J33">
        <f t="shared" si="5"/>
        <v>0</v>
      </c>
      <c r="K33">
        <f t="shared" si="6"/>
        <v>0</v>
      </c>
      <c r="L33">
        <f t="shared" si="9"/>
        <v>453.57999999999993</v>
      </c>
      <c r="M33">
        <f t="shared" si="7"/>
        <v>1</v>
      </c>
    </row>
    <row r="34" spans="1:13" x14ac:dyDescent="0.3">
      <c r="A34" s="1">
        <v>45963</v>
      </c>
      <c r="B34">
        <f t="shared" si="0"/>
        <v>7</v>
      </c>
      <c r="C34">
        <f t="shared" si="1"/>
        <v>2</v>
      </c>
      <c r="D34">
        <f t="shared" si="2"/>
        <v>0</v>
      </c>
      <c r="E34" s="1">
        <f>LOOKUP(A34,'zarobki michala'!A:A)</f>
        <v>45961</v>
      </c>
      <c r="F34">
        <f>IF(E34=A34,VLOOKUP(A34,'zarobki michala'!A:B,2,FALSE),0)</f>
        <v>0</v>
      </c>
      <c r="G34">
        <f t="shared" si="3"/>
        <v>-10</v>
      </c>
      <c r="H34">
        <f t="shared" si="4"/>
        <v>0</v>
      </c>
      <c r="I34">
        <f t="shared" si="8"/>
        <v>443.57999999999993</v>
      </c>
      <c r="J34">
        <f t="shared" si="5"/>
        <v>0</v>
      </c>
      <c r="K34">
        <f t="shared" si="6"/>
        <v>0</v>
      </c>
      <c r="L34">
        <f t="shared" si="9"/>
        <v>443.57999999999993</v>
      </c>
      <c r="M34">
        <f t="shared" si="7"/>
        <v>1</v>
      </c>
    </row>
    <row r="35" spans="1:13" x14ac:dyDescent="0.3">
      <c r="A35" s="1">
        <v>45964</v>
      </c>
      <c r="B35">
        <f t="shared" si="0"/>
        <v>1</v>
      </c>
      <c r="C35">
        <f t="shared" si="1"/>
        <v>3</v>
      </c>
      <c r="D35">
        <f t="shared" si="2"/>
        <v>0</v>
      </c>
      <c r="E35" s="1">
        <f>LOOKUP(A35,'zarobki michala'!A:A)</f>
        <v>45964</v>
      </c>
      <c r="F35">
        <f>IF(E35=A35,VLOOKUP(A35,'zarobki michala'!A:B,2,FALSE),0)</f>
        <v>90</v>
      </c>
      <c r="G35">
        <f t="shared" si="3"/>
        <v>0</v>
      </c>
      <c r="H35">
        <f t="shared" si="4"/>
        <v>0</v>
      </c>
      <c r="I35">
        <f t="shared" si="8"/>
        <v>533.57999999999993</v>
      </c>
      <c r="J35">
        <f t="shared" si="5"/>
        <v>0</v>
      </c>
      <c r="K35">
        <f t="shared" si="6"/>
        <v>0</v>
      </c>
      <c r="L35">
        <f t="shared" si="9"/>
        <v>533.57999999999993</v>
      </c>
      <c r="M35">
        <f t="shared" si="7"/>
        <v>1</v>
      </c>
    </row>
    <row r="36" spans="1:13" x14ac:dyDescent="0.3">
      <c r="A36" s="1">
        <v>45965</v>
      </c>
      <c r="B36">
        <f t="shared" si="0"/>
        <v>2</v>
      </c>
      <c r="C36">
        <f t="shared" si="1"/>
        <v>4</v>
      </c>
      <c r="D36">
        <f t="shared" si="2"/>
        <v>-250</v>
      </c>
      <c r="E36" s="1">
        <f>LOOKUP(A36,'zarobki michala'!A:A)</f>
        <v>45964</v>
      </c>
      <c r="F36">
        <f>IF(E36=A36,VLOOKUP(A36,'zarobki michala'!A:B,2,FALSE),0)</f>
        <v>0</v>
      </c>
      <c r="G36">
        <f t="shared" si="3"/>
        <v>0</v>
      </c>
      <c r="H36">
        <f t="shared" si="4"/>
        <v>0</v>
      </c>
      <c r="I36">
        <f t="shared" si="8"/>
        <v>283.57999999999993</v>
      </c>
      <c r="J36">
        <f t="shared" si="5"/>
        <v>0</v>
      </c>
      <c r="K36">
        <f t="shared" si="6"/>
        <v>0</v>
      </c>
      <c r="L36">
        <f t="shared" si="9"/>
        <v>283.57999999999993</v>
      </c>
      <c r="M36">
        <f t="shared" si="7"/>
        <v>1</v>
      </c>
    </row>
    <row r="37" spans="1:13" x14ac:dyDescent="0.3">
      <c r="A37" s="1">
        <v>45966</v>
      </c>
      <c r="B37">
        <f t="shared" si="0"/>
        <v>3</v>
      </c>
      <c r="C37">
        <f t="shared" si="1"/>
        <v>5</v>
      </c>
      <c r="D37">
        <f t="shared" si="2"/>
        <v>0</v>
      </c>
      <c r="E37" s="1">
        <f>LOOKUP(A37,'zarobki michala'!A:A)</f>
        <v>45966</v>
      </c>
      <c r="F37">
        <f>IF(E37=A37,VLOOKUP(A37,'zarobki michala'!A:B,2,FALSE),0)</f>
        <v>240</v>
      </c>
      <c r="G37">
        <f t="shared" si="3"/>
        <v>0</v>
      </c>
      <c r="H37">
        <f t="shared" si="4"/>
        <v>0</v>
      </c>
      <c r="I37">
        <f t="shared" si="8"/>
        <v>523.57999999999993</v>
      </c>
      <c r="J37">
        <f t="shared" si="5"/>
        <v>0</v>
      </c>
      <c r="K37">
        <f t="shared" si="6"/>
        <v>0</v>
      </c>
      <c r="L37">
        <f t="shared" si="9"/>
        <v>523.57999999999993</v>
      </c>
      <c r="M37">
        <f t="shared" si="7"/>
        <v>1</v>
      </c>
    </row>
    <row r="38" spans="1:13" x14ac:dyDescent="0.3">
      <c r="A38" s="1">
        <v>45967</v>
      </c>
      <c r="B38">
        <f t="shared" si="0"/>
        <v>4</v>
      </c>
      <c r="C38">
        <f t="shared" si="1"/>
        <v>6</v>
      </c>
      <c r="D38">
        <f t="shared" si="2"/>
        <v>0</v>
      </c>
      <c r="E38" s="1">
        <f>LOOKUP(A38,'zarobki michala'!A:A)</f>
        <v>45967</v>
      </c>
      <c r="F38">
        <f>IF(E38=A38,VLOOKUP(A38,'zarobki michala'!A:B,2,FALSE),0)</f>
        <v>387.5</v>
      </c>
      <c r="G38">
        <f t="shared" si="3"/>
        <v>0</v>
      </c>
      <c r="H38">
        <f t="shared" si="4"/>
        <v>0</v>
      </c>
      <c r="I38">
        <f t="shared" si="8"/>
        <v>911.07999999999993</v>
      </c>
      <c r="J38">
        <f t="shared" si="5"/>
        <v>1</v>
      </c>
      <c r="K38">
        <f t="shared" si="6"/>
        <v>400</v>
      </c>
      <c r="L38">
        <f t="shared" si="9"/>
        <v>511.07999999999993</v>
      </c>
      <c r="M38">
        <f t="shared" si="7"/>
        <v>1</v>
      </c>
    </row>
    <row r="39" spans="1:13" x14ac:dyDescent="0.3">
      <c r="A39" s="1">
        <v>45968</v>
      </c>
      <c r="B39">
        <f t="shared" si="0"/>
        <v>5</v>
      </c>
      <c r="C39">
        <f t="shared" si="1"/>
        <v>7</v>
      </c>
      <c r="D39">
        <f t="shared" si="2"/>
        <v>0</v>
      </c>
      <c r="E39" s="1">
        <f>LOOKUP(A39,'zarobki michala'!A:A)</f>
        <v>45968</v>
      </c>
      <c r="F39">
        <f>IF(E39=A39,VLOOKUP(A39,'zarobki michala'!A:B,2,FALSE),0)</f>
        <v>150</v>
      </c>
      <c r="G39">
        <f t="shared" si="3"/>
        <v>0</v>
      </c>
      <c r="H39">
        <f t="shared" si="4"/>
        <v>0</v>
      </c>
      <c r="I39">
        <f t="shared" si="8"/>
        <v>661.07999999999993</v>
      </c>
      <c r="J39">
        <f t="shared" si="5"/>
        <v>0</v>
      </c>
      <c r="K39">
        <f t="shared" si="6"/>
        <v>0</v>
      </c>
      <c r="L39">
        <f t="shared" si="9"/>
        <v>661.07999999999993</v>
      </c>
      <c r="M39">
        <f t="shared" si="7"/>
        <v>1</v>
      </c>
    </row>
    <row r="40" spans="1:13" x14ac:dyDescent="0.3">
      <c r="A40" s="1">
        <v>45969</v>
      </c>
      <c r="B40">
        <f t="shared" si="0"/>
        <v>6</v>
      </c>
      <c r="C40">
        <f t="shared" si="1"/>
        <v>8</v>
      </c>
      <c r="D40">
        <f t="shared" si="2"/>
        <v>0</v>
      </c>
      <c r="E40" s="1">
        <f>LOOKUP(A40,'zarobki michala'!A:A)</f>
        <v>45968</v>
      </c>
      <c r="F40">
        <f>IF(E40=A40,VLOOKUP(A40,'zarobki michala'!A:B,2,FALSE),0)</f>
        <v>0</v>
      </c>
      <c r="G40">
        <f t="shared" si="3"/>
        <v>-10</v>
      </c>
      <c r="H40">
        <f t="shared" si="4"/>
        <v>0</v>
      </c>
      <c r="I40">
        <f t="shared" si="8"/>
        <v>651.07999999999993</v>
      </c>
      <c r="J40">
        <f t="shared" si="5"/>
        <v>0</v>
      </c>
      <c r="K40">
        <f t="shared" si="6"/>
        <v>0</v>
      </c>
      <c r="L40">
        <f t="shared" si="9"/>
        <v>651.07999999999993</v>
      </c>
      <c r="M40">
        <f t="shared" si="7"/>
        <v>1</v>
      </c>
    </row>
    <row r="41" spans="1:13" x14ac:dyDescent="0.3">
      <c r="A41" s="1">
        <v>45970</v>
      </c>
      <c r="B41">
        <f t="shared" si="0"/>
        <v>7</v>
      </c>
      <c r="C41">
        <f t="shared" si="1"/>
        <v>9</v>
      </c>
      <c r="D41">
        <f t="shared" si="2"/>
        <v>0</v>
      </c>
      <c r="E41" s="1">
        <f>LOOKUP(A41,'zarobki michala'!A:A)</f>
        <v>45968</v>
      </c>
      <c r="F41">
        <f>IF(E41=A41,VLOOKUP(A41,'zarobki michala'!A:B,2,FALSE),0)</f>
        <v>0</v>
      </c>
      <c r="G41">
        <f t="shared" si="3"/>
        <v>-10</v>
      </c>
      <c r="H41">
        <f t="shared" si="4"/>
        <v>0</v>
      </c>
      <c r="I41">
        <f t="shared" si="8"/>
        <v>641.07999999999993</v>
      </c>
      <c r="J41">
        <f t="shared" si="5"/>
        <v>0</v>
      </c>
      <c r="K41">
        <f t="shared" si="6"/>
        <v>0</v>
      </c>
      <c r="L41">
        <f t="shared" si="9"/>
        <v>641.07999999999993</v>
      </c>
      <c r="M41">
        <f t="shared" si="7"/>
        <v>1</v>
      </c>
    </row>
    <row r="42" spans="1:13" x14ac:dyDescent="0.3">
      <c r="A42" s="1">
        <v>45971</v>
      </c>
      <c r="B42">
        <f t="shared" si="0"/>
        <v>1</v>
      </c>
      <c r="C42">
        <f t="shared" si="1"/>
        <v>10</v>
      </c>
      <c r="D42">
        <f t="shared" si="2"/>
        <v>0</v>
      </c>
      <c r="E42" s="1">
        <f>LOOKUP(A42,'zarobki michala'!A:A)</f>
        <v>45971</v>
      </c>
      <c r="F42">
        <f>IF(E42=A42,VLOOKUP(A42,'zarobki michala'!A:B,2,FALSE),0)</f>
        <v>100</v>
      </c>
      <c r="G42">
        <f t="shared" si="3"/>
        <v>0</v>
      </c>
      <c r="H42">
        <f t="shared" si="4"/>
        <v>0</v>
      </c>
      <c r="I42">
        <f t="shared" si="8"/>
        <v>741.07999999999993</v>
      </c>
      <c r="J42">
        <f t="shared" si="5"/>
        <v>0</v>
      </c>
      <c r="K42">
        <f t="shared" si="6"/>
        <v>0</v>
      </c>
      <c r="L42">
        <f t="shared" si="9"/>
        <v>741.07999999999993</v>
      </c>
      <c r="M42">
        <f t="shared" si="7"/>
        <v>1</v>
      </c>
    </row>
    <row r="43" spans="1:13" x14ac:dyDescent="0.3">
      <c r="A43" s="1">
        <v>45972</v>
      </c>
      <c r="B43">
        <f t="shared" si="0"/>
        <v>2</v>
      </c>
      <c r="C43">
        <f t="shared" si="1"/>
        <v>11</v>
      </c>
      <c r="D43">
        <f t="shared" si="2"/>
        <v>-250</v>
      </c>
      <c r="E43" s="1">
        <f>LOOKUP(A43,'zarobki michala'!A:A)</f>
        <v>45972</v>
      </c>
      <c r="F43">
        <f>IF(E43=A43,VLOOKUP(A43,'zarobki michala'!A:B,2,FALSE),0)</f>
        <v>175</v>
      </c>
      <c r="G43">
        <f t="shared" si="3"/>
        <v>0</v>
      </c>
      <c r="H43">
        <f t="shared" si="4"/>
        <v>0</v>
      </c>
      <c r="I43">
        <f t="shared" si="8"/>
        <v>666.07999999999993</v>
      </c>
      <c r="J43">
        <f t="shared" si="5"/>
        <v>0</v>
      </c>
      <c r="K43">
        <f t="shared" si="6"/>
        <v>0</v>
      </c>
      <c r="L43">
        <f t="shared" si="9"/>
        <v>666.07999999999993</v>
      </c>
      <c r="M43">
        <f t="shared" si="7"/>
        <v>1</v>
      </c>
    </row>
    <row r="44" spans="1:13" x14ac:dyDescent="0.3">
      <c r="A44" s="1">
        <v>45973</v>
      </c>
      <c r="B44">
        <f t="shared" si="0"/>
        <v>3</v>
      </c>
      <c r="C44">
        <f t="shared" si="1"/>
        <v>12</v>
      </c>
      <c r="D44">
        <f t="shared" si="2"/>
        <v>0</v>
      </c>
      <c r="E44" s="1">
        <f>LOOKUP(A44,'zarobki michala'!A:A)</f>
        <v>45973</v>
      </c>
      <c r="F44">
        <f>IF(E44=A44,VLOOKUP(A44,'zarobki michala'!A:B,2,FALSE),0)</f>
        <v>355</v>
      </c>
      <c r="G44">
        <f t="shared" si="3"/>
        <v>0</v>
      </c>
      <c r="H44">
        <f t="shared" si="4"/>
        <v>0</v>
      </c>
      <c r="I44">
        <f t="shared" si="8"/>
        <v>1021.0799999999999</v>
      </c>
      <c r="J44">
        <f t="shared" si="5"/>
        <v>0</v>
      </c>
      <c r="K44">
        <f t="shared" si="6"/>
        <v>0</v>
      </c>
      <c r="L44">
        <f t="shared" si="9"/>
        <v>1021.0799999999999</v>
      </c>
      <c r="M44">
        <f t="shared" si="7"/>
        <v>1</v>
      </c>
    </row>
    <row r="45" spans="1:13" x14ac:dyDescent="0.3">
      <c r="A45" s="1">
        <v>45974</v>
      </c>
      <c r="B45">
        <f t="shared" si="0"/>
        <v>4</v>
      </c>
      <c r="C45">
        <f t="shared" si="1"/>
        <v>13</v>
      </c>
      <c r="D45">
        <f t="shared" si="2"/>
        <v>0</v>
      </c>
      <c r="E45" s="1">
        <f>LOOKUP(A45,'zarobki michala'!A:A)</f>
        <v>45974</v>
      </c>
      <c r="F45">
        <f>IF(E45=A45,VLOOKUP(A45,'zarobki michala'!A:B,2,FALSE),0)</f>
        <v>307.5</v>
      </c>
      <c r="G45">
        <f t="shared" si="3"/>
        <v>0</v>
      </c>
      <c r="H45">
        <f t="shared" si="4"/>
        <v>0</v>
      </c>
      <c r="I45">
        <f t="shared" si="8"/>
        <v>1328.58</v>
      </c>
      <c r="J45">
        <f t="shared" si="5"/>
        <v>1</v>
      </c>
      <c r="K45">
        <f t="shared" si="6"/>
        <v>400</v>
      </c>
      <c r="L45">
        <f t="shared" si="9"/>
        <v>928.57999999999993</v>
      </c>
      <c r="M45">
        <f t="shared" si="7"/>
        <v>1</v>
      </c>
    </row>
    <row r="46" spans="1:13" x14ac:dyDescent="0.3">
      <c r="A46" s="1">
        <v>45975</v>
      </c>
      <c r="B46">
        <f t="shared" si="0"/>
        <v>5</v>
      </c>
      <c r="C46">
        <f t="shared" si="1"/>
        <v>14</v>
      </c>
      <c r="D46">
        <f t="shared" si="2"/>
        <v>0</v>
      </c>
      <c r="E46" s="1">
        <f>LOOKUP(A46,'zarobki michala'!A:A)</f>
        <v>45975</v>
      </c>
      <c r="F46">
        <f>IF(E46=A46,VLOOKUP(A46,'zarobki michala'!A:B,2,FALSE),0)</f>
        <v>192.5</v>
      </c>
      <c r="G46">
        <f t="shared" si="3"/>
        <v>0</v>
      </c>
      <c r="H46">
        <f t="shared" si="4"/>
        <v>0</v>
      </c>
      <c r="I46">
        <f t="shared" si="8"/>
        <v>1121.08</v>
      </c>
      <c r="J46">
        <f t="shared" si="5"/>
        <v>0</v>
      </c>
      <c r="K46">
        <f t="shared" si="6"/>
        <v>0</v>
      </c>
      <c r="L46">
        <f t="shared" si="9"/>
        <v>1121.08</v>
      </c>
      <c r="M46">
        <f t="shared" si="7"/>
        <v>1</v>
      </c>
    </row>
    <row r="47" spans="1:13" x14ac:dyDescent="0.3">
      <c r="A47" s="1">
        <v>45976</v>
      </c>
      <c r="B47">
        <f t="shared" si="0"/>
        <v>6</v>
      </c>
      <c r="C47">
        <f t="shared" si="1"/>
        <v>15</v>
      </c>
      <c r="D47">
        <f t="shared" si="2"/>
        <v>0</v>
      </c>
      <c r="E47" s="1">
        <f>LOOKUP(A47,'zarobki michala'!A:A)</f>
        <v>45975</v>
      </c>
      <c r="F47">
        <f>IF(E47=A47,VLOOKUP(A47,'zarobki michala'!A:B,2,FALSE),0)</f>
        <v>0</v>
      </c>
      <c r="G47">
        <f t="shared" si="3"/>
        <v>-10</v>
      </c>
      <c r="H47">
        <f t="shared" si="4"/>
        <v>-600</v>
      </c>
      <c r="I47">
        <f t="shared" si="8"/>
        <v>511.07999999999993</v>
      </c>
      <c r="J47">
        <f t="shared" si="5"/>
        <v>0</v>
      </c>
      <c r="K47">
        <f t="shared" si="6"/>
        <v>0</v>
      </c>
      <c r="L47">
        <f t="shared" si="9"/>
        <v>511.07999999999993</v>
      </c>
      <c r="M47">
        <f t="shared" si="7"/>
        <v>1</v>
      </c>
    </row>
    <row r="48" spans="1:13" x14ac:dyDescent="0.3">
      <c r="A48" s="1">
        <v>45977</v>
      </c>
      <c r="B48">
        <f t="shared" si="0"/>
        <v>7</v>
      </c>
      <c r="C48">
        <f t="shared" si="1"/>
        <v>16</v>
      </c>
      <c r="D48">
        <f t="shared" si="2"/>
        <v>0</v>
      </c>
      <c r="E48" s="1">
        <f>LOOKUP(A48,'zarobki michala'!A:A)</f>
        <v>45975</v>
      </c>
      <c r="F48">
        <f>IF(E48=A48,VLOOKUP(A48,'zarobki michala'!A:B,2,FALSE),0)</f>
        <v>0</v>
      </c>
      <c r="G48">
        <f t="shared" si="3"/>
        <v>-10</v>
      </c>
      <c r="H48">
        <f t="shared" si="4"/>
        <v>0</v>
      </c>
      <c r="I48">
        <f t="shared" si="8"/>
        <v>501.07999999999993</v>
      </c>
      <c r="J48">
        <f t="shared" si="5"/>
        <v>0</v>
      </c>
      <c r="K48">
        <f t="shared" si="6"/>
        <v>0</v>
      </c>
      <c r="L48">
        <f t="shared" si="9"/>
        <v>501.07999999999993</v>
      </c>
      <c r="M48">
        <f t="shared" si="7"/>
        <v>1</v>
      </c>
    </row>
    <row r="49" spans="1:13" x14ac:dyDescent="0.3">
      <c r="A49" s="1">
        <v>45978</v>
      </c>
      <c r="B49">
        <f t="shared" si="0"/>
        <v>1</v>
      </c>
      <c r="C49">
        <f t="shared" si="1"/>
        <v>17</v>
      </c>
      <c r="D49">
        <f t="shared" si="2"/>
        <v>0</v>
      </c>
      <c r="E49" s="1">
        <f>LOOKUP(A49,'zarobki michala'!A:A)</f>
        <v>45978</v>
      </c>
      <c r="F49">
        <f>IF(E49=A49,VLOOKUP(A49,'zarobki michala'!A:B,2,FALSE),0)</f>
        <v>375</v>
      </c>
      <c r="G49">
        <f t="shared" si="3"/>
        <v>0</v>
      </c>
      <c r="H49">
        <f t="shared" si="4"/>
        <v>0</v>
      </c>
      <c r="I49">
        <f t="shared" si="8"/>
        <v>876.07999999999993</v>
      </c>
      <c r="J49">
        <f t="shared" si="5"/>
        <v>0</v>
      </c>
      <c r="K49">
        <f t="shared" si="6"/>
        <v>0</v>
      </c>
      <c r="L49">
        <f t="shared" si="9"/>
        <v>876.07999999999993</v>
      </c>
      <c r="M49">
        <f t="shared" si="7"/>
        <v>1</v>
      </c>
    </row>
    <row r="50" spans="1:13" x14ac:dyDescent="0.3">
      <c r="A50" s="1">
        <v>45979</v>
      </c>
      <c r="B50">
        <f t="shared" si="0"/>
        <v>2</v>
      </c>
      <c r="C50">
        <f t="shared" si="1"/>
        <v>18</v>
      </c>
      <c r="D50">
        <f t="shared" si="2"/>
        <v>-250</v>
      </c>
      <c r="E50" s="1">
        <f>LOOKUP(A50,'zarobki michala'!A:A)</f>
        <v>45979</v>
      </c>
      <c r="F50">
        <f>IF(E50=A50,VLOOKUP(A50,'zarobki michala'!A:B,2,FALSE),0)</f>
        <v>110</v>
      </c>
      <c r="G50">
        <f t="shared" si="3"/>
        <v>0</v>
      </c>
      <c r="H50">
        <f t="shared" si="4"/>
        <v>0</v>
      </c>
      <c r="I50">
        <f t="shared" si="8"/>
        <v>736.07999999999993</v>
      </c>
      <c r="J50">
        <f t="shared" si="5"/>
        <v>0</v>
      </c>
      <c r="K50">
        <f t="shared" si="6"/>
        <v>0</v>
      </c>
      <c r="L50">
        <f t="shared" si="9"/>
        <v>736.07999999999993</v>
      </c>
      <c r="M50">
        <f t="shared" si="7"/>
        <v>1</v>
      </c>
    </row>
    <row r="51" spans="1:13" x14ac:dyDescent="0.3">
      <c r="A51" s="1">
        <v>45980</v>
      </c>
      <c r="B51">
        <f t="shared" si="0"/>
        <v>3</v>
      </c>
      <c r="C51">
        <f t="shared" si="1"/>
        <v>19</v>
      </c>
      <c r="D51">
        <f t="shared" si="2"/>
        <v>0</v>
      </c>
      <c r="E51" s="1">
        <f>LOOKUP(A51,'zarobki michala'!A:A)</f>
        <v>45980</v>
      </c>
      <c r="F51">
        <f>IF(E51=A51,VLOOKUP(A51,'zarobki michala'!A:B,2,FALSE),0)</f>
        <v>292.5</v>
      </c>
      <c r="G51">
        <f t="shared" si="3"/>
        <v>0</v>
      </c>
      <c r="H51">
        <f t="shared" si="4"/>
        <v>0</v>
      </c>
      <c r="I51">
        <f t="shared" si="8"/>
        <v>1028.58</v>
      </c>
      <c r="J51">
        <f t="shared" si="5"/>
        <v>0</v>
      </c>
      <c r="K51">
        <f t="shared" si="6"/>
        <v>0</v>
      </c>
      <c r="L51">
        <f t="shared" si="9"/>
        <v>1028.58</v>
      </c>
      <c r="M51">
        <f t="shared" si="7"/>
        <v>1</v>
      </c>
    </row>
    <row r="52" spans="1:13" x14ac:dyDescent="0.3">
      <c r="A52" s="1">
        <v>45981</v>
      </c>
      <c r="B52">
        <f t="shared" si="0"/>
        <v>4</v>
      </c>
      <c r="C52">
        <f t="shared" si="1"/>
        <v>20</v>
      </c>
      <c r="D52">
        <f t="shared" si="2"/>
        <v>0</v>
      </c>
      <c r="E52" s="1">
        <f>LOOKUP(A52,'zarobki michala'!A:A)</f>
        <v>45981</v>
      </c>
      <c r="F52">
        <f>IF(E52=A52,VLOOKUP(A52,'zarobki michala'!A:B,2,FALSE),0)</f>
        <v>270</v>
      </c>
      <c r="G52">
        <f t="shared" si="3"/>
        <v>0</v>
      </c>
      <c r="H52">
        <f t="shared" si="4"/>
        <v>0</v>
      </c>
      <c r="I52">
        <f t="shared" si="8"/>
        <v>1298.58</v>
      </c>
      <c r="J52">
        <f t="shared" si="5"/>
        <v>1</v>
      </c>
      <c r="K52">
        <f t="shared" si="6"/>
        <v>400</v>
      </c>
      <c r="L52">
        <f t="shared" si="9"/>
        <v>898.57999999999993</v>
      </c>
      <c r="M52">
        <f t="shared" si="7"/>
        <v>1</v>
      </c>
    </row>
    <row r="53" spans="1:13" x14ac:dyDescent="0.3">
      <c r="A53" s="1">
        <v>45982</v>
      </c>
      <c r="B53">
        <f t="shared" si="0"/>
        <v>5</v>
      </c>
      <c r="C53">
        <f t="shared" si="1"/>
        <v>21</v>
      </c>
      <c r="D53">
        <f t="shared" si="2"/>
        <v>0</v>
      </c>
      <c r="E53" s="1">
        <f>LOOKUP(A53,'zarobki michala'!A:A)</f>
        <v>45981</v>
      </c>
      <c r="F53">
        <f>IF(E53=A53,VLOOKUP(A53,'zarobki michala'!A:B,2,FALSE),0)</f>
        <v>0</v>
      </c>
      <c r="G53">
        <f t="shared" si="3"/>
        <v>0</v>
      </c>
      <c r="H53">
        <f t="shared" si="4"/>
        <v>0</v>
      </c>
      <c r="I53">
        <f t="shared" si="8"/>
        <v>898.57999999999993</v>
      </c>
      <c r="J53">
        <f t="shared" si="5"/>
        <v>0</v>
      </c>
      <c r="K53">
        <f t="shared" si="6"/>
        <v>0</v>
      </c>
      <c r="L53">
        <f t="shared" si="9"/>
        <v>898.57999999999993</v>
      </c>
      <c r="M53">
        <f t="shared" si="7"/>
        <v>1</v>
      </c>
    </row>
    <row r="54" spans="1:13" x14ac:dyDescent="0.3">
      <c r="A54" s="1">
        <v>45983</v>
      </c>
      <c r="B54">
        <f t="shared" si="0"/>
        <v>6</v>
      </c>
      <c r="C54">
        <f t="shared" si="1"/>
        <v>22</v>
      </c>
      <c r="D54">
        <f t="shared" si="2"/>
        <v>0</v>
      </c>
      <c r="E54" s="1">
        <f>LOOKUP(A54,'zarobki michala'!A:A)</f>
        <v>45981</v>
      </c>
      <c r="F54">
        <f>IF(E54=A54,VLOOKUP(A54,'zarobki michala'!A:B,2,FALSE),0)</f>
        <v>0</v>
      </c>
      <c r="G54">
        <f t="shared" si="3"/>
        <v>-10</v>
      </c>
      <c r="H54">
        <f t="shared" si="4"/>
        <v>0</v>
      </c>
      <c r="I54">
        <f t="shared" si="8"/>
        <v>888.57999999999993</v>
      </c>
      <c r="J54">
        <f t="shared" si="5"/>
        <v>0</v>
      </c>
      <c r="K54">
        <f t="shared" si="6"/>
        <v>0</v>
      </c>
      <c r="L54">
        <f t="shared" si="9"/>
        <v>888.57999999999993</v>
      </c>
      <c r="M54">
        <f t="shared" si="7"/>
        <v>1</v>
      </c>
    </row>
    <row r="55" spans="1:13" x14ac:dyDescent="0.3">
      <c r="A55" s="1">
        <v>45984</v>
      </c>
      <c r="B55">
        <f t="shared" si="0"/>
        <v>7</v>
      </c>
      <c r="C55">
        <f t="shared" si="1"/>
        <v>23</v>
      </c>
      <c r="D55">
        <f t="shared" si="2"/>
        <v>0</v>
      </c>
      <c r="E55" s="1">
        <f>LOOKUP(A55,'zarobki michala'!A:A)</f>
        <v>45981</v>
      </c>
      <c r="F55">
        <f>IF(E55=A55,VLOOKUP(A55,'zarobki michala'!A:B,2,FALSE),0)</f>
        <v>0</v>
      </c>
      <c r="G55">
        <f t="shared" si="3"/>
        <v>-10</v>
      </c>
      <c r="H55">
        <f t="shared" si="4"/>
        <v>0</v>
      </c>
      <c r="I55">
        <f t="shared" si="8"/>
        <v>878.57999999999993</v>
      </c>
      <c r="J55">
        <f t="shared" si="5"/>
        <v>0</v>
      </c>
      <c r="K55">
        <f t="shared" si="6"/>
        <v>0</v>
      </c>
      <c r="L55">
        <f t="shared" si="9"/>
        <v>878.57999999999993</v>
      </c>
      <c r="M55">
        <f t="shared" si="7"/>
        <v>1</v>
      </c>
    </row>
    <row r="56" spans="1:13" x14ac:dyDescent="0.3">
      <c r="A56" s="1">
        <v>45985</v>
      </c>
      <c r="B56">
        <f t="shared" si="0"/>
        <v>1</v>
      </c>
      <c r="C56">
        <f t="shared" si="1"/>
        <v>24</v>
      </c>
      <c r="D56">
        <f t="shared" si="2"/>
        <v>0</v>
      </c>
      <c r="E56" s="1">
        <f>LOOKUP(A56,'zarobki michala'!A:A)</f>
        <v>45985</v>
      </c>
      <c r="F56">
        <f>IF(E56=A56,VLOOKUP(A56,'zarobki michala'!A:B,2,FALSE),0)</f>
        <v>330</v>
      </c>
      <c r="G56">
        <f t="shared" si="3"/>
        <v>0</v>
      </c>
      <c r="H56">
        <f t="shared" si="4"/>
        <v>0</v>
      </c>
      <c r="I56">
        <f t="shared" si="8"/>
        <v>1208.58</v>
      </c>
      <c r="J56">
        <f t="shared" si="5"/>
        <v>0</v>
      </c>
      <c r="K56">
        <f t="shared" si="6"/>
        <v>0</v>
      </c>
      <c r="L56">
        <f t="shared" si="9"/>
        <v>1208.58</v>
      </c>
      <c r="M56">
        <f t="shared" si="7"/>
        <v>1</v>
      </c>
    </row>
    <row r="57" spans="1:13" x14ac:dyDescent="0.3">
      <c r="A57" s="1">
        <v>45986</v>
      </c>
      <c r="B57">
        <f t="shared" si="0"/>
        <v>2</v>
      </c>
      <c r="C57">
        <f t="shared" si="1"/>
        <v>25</v>
      </c>
      <c r="D57">
        <f t="shared" si="2"/>
        <v>-250</v>
      </c>
      <c r="E57" s="1">
        <f>LOOKUP(A57,'zarobki michala'!A:A)</f>
        <v>45986</v>
      </c>
      <c r="F57">
        <f>IF(E57=A57,VLOOKUP(A57,'zarobki michala'!A:B,2,FALSE),0)</f>
        <v>75</v>
      </c>
      <c r="G57">
        <f t="shared" si="3"/>
        <v>0</v>
      </c>
      <c r="H57">
        <f t="shared" si="4"/>
        <v>0</v>
      </c>
      <c r="I57">
        <f t="shared" si="8"/>
        <v>1033.58</v>
      </c>
      <c r="J57">
        <f t="shared" si="5"/>
        <v>0</v>
      </c>
      <c r="K57">
        <f t="shared" si="6"/>
        <v>0</v>
      </c>
      <c r="L57">
        <f t="shared" si="9"/>
        <v>1033.58</v>
      </c>
      <c r="M57">
        <f t="shared" si="7"/>
        <v>1</v>
      </c>
    </row>
    <row r="58" spans="1:13" x14ac:dyDescent="0.3">
      <c r="A58" s="1">
        <v>45987</v>
      </c>
      <c r="B58">
        <f t="shared" si="0"/>
        <v>3</v>
      </c>
      <c r="C58">
        <f t="shared" si="1"/>
        <v>26</v>
      </c>
      <c r="D58">
        <f t="shared" si="2"/>
        <v>0</v>
      </c>
      <c r="E58" s="1">
        <f>LOOKUP(A58,'zarobki michala'!A:A)</f>
        <v>45987</v>
      </c>
      <c r="F58">
        <f>IF(E58=A58,VLOOKUP(A58,'zarobki michala'!A:B,2,FALSE),0)</f>
        <v>270</v>
      </c>
      <c r="G58">
        <f t="shared" si="3"/>
        <v>0</v>
      </c>
      <c r="H58">
        <f t="shared" si="4"/>
        <v>0</v>
      </c>
      <c r="I58">
        <f t="shared" si="8"/>
        <v>1303.58</v>
      </c>
      <c r="J58">
        <f t="shared" si="5"/>
        <v>0</v>
      </c>
      <c r="K58">
        <f t="shared" si="6"/>
        <v>0</v>
      </c>
      <c r="L58">
        <f t="shared" si="9"/>
        <v>1303.58</v>
      </c>
      <c r="M58">
        <f t="shared" si="7"/>
        <v>1</v>
      </c>
    </row>
    <row r="59" spans="1:13" x14ac:dyDescent="0.3">
      <c r="A59" s="1">
        <v>45988</v>
      </c>
      <c r="B59">
        <f t="shared" si="0"/>
        <v>4</v>
      </c>
      <c r="C59">
        <f t="shared" si="1"/>
        <v>27</v>
      </c>
      <c r="D59">
        <f t="shared" si="2"/>
        <v>0</v>
      </c>
      <c r="E59" s="1">
        <f>LOOKUP(A59,'zarobki michala'!A:A)</f>
        <v>45987</v>
      </c>
      <c r="F59">
        <f>IF(E59=A59,VLOOKUP(A59,'zarobki michala'!A:B,2,FALSE),0)</f>
        <v>0</v>
      </c>
      <c r="G59">
        <f t="shared" si="3"/>
        <v>0</v>
      </c>
      <c r="H59">
        <f t="shared" si="4"/>
        <v>0</v>
      </c>
      <c r="I59">
        <f t="shared" si="8"/>
        <v>1303.58</v>
      </c>
      <c r="J59">
        <f t="shared" si="5"/>
        <v>1</v>
      </c>
      <c r="K59">
        <f t="shared" si="6"/>
        <v>400</v>
      </c>
      <c r="L59">
        <f t="shared" si="9"/>
        <v>903.57999999999993</v>
      </c>
      <c r="M59">
        <f t="shared" si="7"/>
        <v>1</v>
      </c>
    </row>
    <row r="60" spans="1:13" x14ac:dyDescent="0.3">
      <c r="A60" s="1">
        <v>45989</v>
      </c>
      <c r="B60">
        <f t="shared" si="0"/>
        <v>5</v>
      </c>
      <c r="C60">
        <f t="shared" si="1"/>
        <v>28</v>
      </c>
      <c r="D60">
        <f t="shared" si="2"/>
        <v>0</v>
      </c>
      <c r="E60" s="1">
        <f>LOOKUP(A60,'zarobki michala'!A:A)</f>
        <v>45989</v>
      </c>
      <c r="F60">
        <f>IF(E60=A60,VLOOKUP(A60,'zarobki michala'!A:B,2,FALSE),0)</f>
        <v>140</v>
      </c>
      <c r="G60">
        <f t="shared" si="3"/>
        <v>0</v>
      </c>
      <c r="H60">
        <f t="shared" si="4"/>
        <v>0</v>
      </c>
      <c r="I60">
        <f t="shared" si="8"/>
        <v>1043.58</v>
      </c>
      <c r="J60">
        <f t="shared" si="5"/>
        <v>0</v>
      </c>
      <c r="K60">
        <f t="shared" si="6"/>
        <v>0</v>
      </c>
      <c r="L60">
        <f t="shared" si="9"/>
        <v>1043.58</v>
      </c>
      <c r="M60">
        <f t="shared" si="7"/>
        <v>1</v>
      </c>
    </row>
    <row r="61" spans="1:13" x14ac:dyDescent="0.3">
      <c r="A61" s="1">
        <v>45990</v>
      </c>
      <c r="B61">
        <f t="shared" si="0"/>
        <v>6</v>
      </c>
      <c r="C61">
        <f t="shared" si="1"/>
        <v>29</v>
      </c>
      <c r="D61">
        <f t="shared" si="2"/>
        <v>0</v>
      </c>
      <c r="E61" s="1">
        <f>LOOKUP(A61,'zarobki michala'!A:A)</f>
        <v>45989</v>
      </c>
      <c r="F61">
        <f>IF(E61=A61,VLOOKUP(A61,'zarobki michala'!A:B,2,FALSE),0)</f>
        <v>0</v>
      </c>
      <c r="G61">
        <f t="shared" si="3"/>
        <v>-10</v>
      </c>
      <c r="H61">
        <f t="shared" si="4"/>
        <v>0</v>
      </c>
      <c r="I61">
        <f t="shared" si="8"/>
        <v>1033.58</v>
      </c>
      <c r="J61">
        <f t="shared" si="5"/>
        <v>0</v>
      </c>
      <c r="K61">
        <f t="shared" si="6"/>
        <v>0</v>
      </c>
      <c r="L61">
        <f t="shared" si="9"/>
        <v>1033.58</v>
      </c>
      <c r="M61">
        <f t="shared" si="7"/>
        <v>1</v>
      </c>
    </row>
    <row r="62" spans="1:13" x14ac:dyDescent="0.3">
      <c r="A62" s="1">
        <v>45991</v>
      </c>
      <c r="B62">
        <f t="shared" si="0"/>
        <v>7</v>
      </c>
      <c r="C62">
        <f t="shared" si="1"/>
        <v>30</v>
      </c>
      <c r="D62">
        <f t="shared" si="2"/>
        <v>0</v>
      </c>
      <c r="E62" s="1">
        <f>LOOKUP(A62,'zarobki michala'!A:A)</f>
        <v>45989</v>
      </c>
      <c r="F62">
        <f>IF(E62=A62,VLOOKUP(A62,'zarobki michala'!A:B,2,FALSE),0)</f>
        <v>0</v>
      </c>
      <c r="G62">
        <f t="shared" si="3"/>
        <v>-10</v>
      </c>
      <c r="H62">
        <f t="shared" si="4"/>
        <v>0</v>
      </c>
      <c r="I62">
        <f t="shared" si="8"/>
        <v>1023.5799999999999</v>
      </c>
      <c r="J62">
        <f t="shared" si="5"/>
        <v>0</v>
      </c>
      <c r="K62">
        <f t="shared" si="6"/>
        <v>0</v>
      </c>
      <c r="L62">
        <f t="shared" si="9"/>
        <v>1023.5799999999999</v>
      </c>
      <c r="M62">
        <f t="shared" si="7"/>
        <v>1</v>
      </c>
    </row>
    <row r="63" spans="1:13" x14ac:dyDescent="0.3">
      <c r="A63" s="1">
        <v>45992</v>
      </c>
      <c r="B63">
        <f t="shared" si="0"/>
        <v>1</v>
      </c>
      <c r="C63">
        <f t="shared" si="1"/>
        <v>1</v>
      </c>
      <c r="D63">
        <f t="shared" si="2"/>
        <v>0</v>
      </c>
      <c r="E63" s="1">
        <f>LOOKUP(A63,'zarobki michala'!A:A)</f>
        <v>45989</v>
      </c>
      <c r="F63">
        <f>IF(E63=A63,VLOOKUP(A63,'zarobki michala'!A:B,2,FALSE),0)</f>
        <v>0</v>
      </c>
      <c r="G63">
        <f t="shared" si="3"/>
        <v>0</v>
      </c>
      <c r="H63">
        <f t="shared" si="4"/>
        <v>0</v>
      </c>
      <c r="I63">
        <f t="shared" si="8"/>
        <v>1023.5799999999999</v>
      </c>
      <c r="J63">
        <f t="shared" si="5"/>
        <v>0</v>
      </c>
      <c r="K63">
        <f t="shared" si="6"/>
        <v>0</v>
      </c>
      <c r="L63">
        <f t="shared" si="9"/>
        <v>1023.5799999999999</v>
      </c>
      <c r="M63">
        <f t="shared" si="7"/>
        <v>1</v>
      </c>
    </row>
    <row r="64" spans="1:13" x14ac:dyDescent="0.3">
      <c r="A64" s="1">
        <v>45993</v>
      </c>
      <c r="B64">
        <f t="shared" si="0"/>
        <v>2</v>
      </c>
      <c r="C64">
        <f t="shared" si="1"/>
        <v>2</v>
      </c>
      <c r="D64">
        <f t="shared" si="2"/>
        <v>-250</v>
      </c>
      <c r="E64" s="1">
        <f>LOOKUP(A64,'zarobki michala'!A:A)</f>
        <v>45993</v>
      </c>
      <c r="F64">
        <f>IF(E64=A64,VLOOKUP(A64,'zarobki michala'!A:B,2,FALSE),0)</f>
        <v>230</v>
      </c>
      <c r="G64">
        <f t="shared" si="3"/>
        <v>0</v>
      </c>
      <c r="H64">
        <f t="shared" si="4"/>
        <v>0</v>
      </c>
      <c r="I64">
        <f t="shared" si="8"/>
        <v>1003.5799999999999</v>
      </c>
      <c r="J64">
        <f t="shared" si="5"/>
        <v>0</v>
      </c>
      <c r="K64">
        <f t="shared" si="6"/>
        <v>0</v>
      </c>
      <c r="L64">
        <f t="shared" si="9"/>
        <v>1003.5799999999999</v>
      </c>
      <c r="M64">
        <f t="shared" si="7"/>
        <v>1</v>
      </c>
    </row>
    <row r="65" spans="1:13" x14ac:dyDescent="0.3">
      <c r="A65" s="1">
        <v>45994</v>
      </c>
      <c r="B65">
        <f t="shared" si="0"/>
        <v>3</v>
      </c>
      <c r="C65">
        <f t="shared" si="1"/>
        <v>3</v>
      </c>
      <c r="D65">
        <f t="shared" si="2"/>
        <v>0</v>
      </c>
      <c r="E65" s="1">
        <f>LOOKUP(A65,'zarobki michala'!A:A)</f>
        <v>45994</v>
      </c>
      <c r="F65">
        <f>IF(E65=A65,VLOOKUP(A65,'zarobki michala'!A:B,2,FALSE),0)</f>
        <v>312.5</v>
      </c>
      <c r="G65">
        <f t="shared" si="3"/>
        <v>0</v>
      </c>
      <c r="H65">
        <f t="shared" si="4"/>
        <v>0</v>
      </c>
      <c r="I65">
        <f t="shared" si="8"/>
        <v>1316.08</v>
      </c>
      <c r="J65">
        <f t="shared" si="5"/>
        <v>0</v>
      </c>
      <c r="K65">
        <f t="shared" si="6"/>
        <v>0</v>
      </c>
      <c r="L65">
        <f t="shared" si="9"/>
        <v>1316.08</v>
      </c>
      <c r="M65">
        <f t="shared" si="7"/>
        <v>1</v>
      </c>
    </row>
    <row r="66" spans="1:13" x14ac:dyDescent="0.3">
      <c r="A66" s="1">
        <v>45995</v>
      </c>
      <c r="B66">
        <f t="shared" si="0"/>
        <v>4</v>
      </c>
      <c r="C66">
        <f t="shared" si="1"/>
        <v>4</v>
      </c>
      <c r="D66">
        <f t="shared" si="2"/>
        <v>0</v>
      </c>
      <c r="E66" s="1">
        <f>LOOKUP(A66,'zarobki michala'!A:A)</f>
        <v>45994</v>
      </c>
      <c r="F66">
        <f>IF(E66=A66,VLOOKUP(A66,'zarobki michala'!A:B,2,FALSE),0)</f>
        <v>0</v>
      </c>
      <c r="G66">
        <f t="shared" si="3"/>
        <v>0</v>
      </c>
      <c r="H66">
        <f t="shared" si="4"/>
        <v>0</v>
      </c>
      <c r="I66">
        <f t="shared" si="8"/>
        <v>1316.08</v>
      </c>
      <c r="J66">
        <f t="shared" si="5"/>
        <v>1</v>
      </c>
      <c r="K66">
        <f t="shared" si="6"/>
        <v>400</v>
      </c>
      <c r="L66">
        <f t="shared" si="9"/>
        <v>916.07999999999993</v>
      </c>
      <c r="M66">
        <f t="shared" si="7"/>
        <v>1</v>
      </c>
    </row>
    <row r="67" spans="1:13" x14ac:dyDescent="0.3">
      <c r="A67" s="1">
        <v>45996</v>
      </c>
      <c r="B67">
        <f t="shared" ref="B67:B130" si="10">WEEKDAY(A67,2)</f>
        <v>5</v>
      </c>
      <c r="C67">
        <f t="shared" ref="C67:C130" si="11">DAY(A67)</f>
        <v>5</v>
      </c>
      <c r="D67">
        <f t="shared" ref="D67:D130" si="12">IF(B67=2,-250,0)</f>
        <v>0</v>
      </c>
      <c r="E67" s="1">
        <f>LOOKUP(A67,'zarobki michala'!A:A)</f>
        <v>45996</v>
      </c>
      <c r="F67">
        <f>IF(E67=A67,VLOOKUP(A67,'zarobki michala'!A:B,2,FALSE),0)</f>
        <v>235</v>
      </c>
      <c r="G67">
        <f t="shared" ref="G67:G130" si="13">IF(B67&gt;=6,-10,0)</f>
        <v>0</v>
      </c>
      <c r="H67">
        <f t="shared" ref="H67:H130" si="14">IF(C67=15,-600,0)</f>
        <v>0</v>
      </c>
      <c r="I67">
        <f t="shared" si="8"/>
        <v>1151.08</v>
      </c>
      <c r="J67">
        <f t="shared" ref="J67:J130" si="15">IF(B67=4,1,0)</f>
        <v>0</v>
      </c>
      <c r="K67">
        <f t="shared" ref="K67:K130" si="16">IF(I67&gt;600,400,IF(I67&gt;500,MAX(100,ROUNDDOWN(I67/2,2)),MAX(ROUNDDOWN(I67/5,2),50)))*J67</f>
        <v>0</v>
      </c>
      <c r="L67">
        <f t="shared" si="9"/>
        <v>1151.08</v>
      </c>
      <c r="M67">
        <f t="shared" ref="M67:M130" si="17">IF(AND(A67&gt;=DATE(2025,12,20),A67 &lt;= DATE(2026,1,3)),0,1)</f>
        <v>1</v>
      </c>
    </row>
    <row r="68" spans="1:13" x14ac:dyDescent="0.3">
      <c r="A68" s="1">
        <v>45997</v>
      </c>
      <c r="B68">
        <f t="shared" si="10"/>
        <v>6</v>
      </c>
      <c r="C68">
        <f t="shared" si="11"/>
        <v>6</v>
      </c>
      <c r="D68">
        <f t="shared" si="12"/>
        <v>0</v>
      </c>
      <c r="E68" s="1">
        <f>LOOKUP(A68,'zarobki michala'!A:A)</f>
        <v>45996</v>
      </c>
      <c r="F68">
        <f>IF(E68=A68,VLOOKUP(A68,'zarobki michala'!A:B,2,FALSE),0)</f>
        <v>0</v>
      </c>
      <c r="G68">
        <f t="shared" si="13"/>
        <v>-10</v>
      </c>
      <c r="H68">
        <f t="shared" si="14"/>
        <v>0</v>
      </c>
      <c r="I68">
        <f t="shared" ref="I68:I131" si="18">L67+D68+F68+G68+H68</f>
        <v>1141.08</v>
      </c>
      <c r="J68">
        <f t="shared" si="15"/>
        <v>0</v>
      </c>
      <c r="K68">
        <f t="shared" si="16"/>
        <v>0</v>
      </c>
      <c r="L68">
        <f t="shared" ref="L68:L131" si="19">I68-K68*M68</f>
        <v>1141.08</v>
      </c>
      <c r="M68">
        <f t="shared" si="17"/>
        <v>1</v>
      </c>
    </row>
    <row r="69" spans="1:13" x14ac:dyDescent="0.3">
      <c r="A69" s="1">
        <v>45998</v>
      </c>
      <c r="B69">
        <f t="shared" si="10"/>
        <v>7</v>
      </c>
      <c r="C69">
        <f t="shared" si="11"/>
        <v>7</v>
      </c>
      <c r="D69">
        <f t="shared" si="12"/>
        <v>0</v>
      </c>
      <c r="E69" s="1">
        <f>LOOKUP(A69,'zarobki michala'!A:A)</f>
        <v>45996</v>
      </c>
      <c r="F69">
        <f>IF(E69=A69,VLOOKUP(A69,'zarobki michala'!A:B,2,FALSE),0)</f>
        <v>0</v>
      </c>
      <c r="G69">
        <f t="shared" si="13"/>
        <v>-10</v>
      </c>
      <c r="H69">
        <f t="shared" si="14"/>
        <v>0</v>
      </c>
      <c r="I69">
        <f t="shared" si="18"/>
        <v>1131.08</v>
      </c>
      <c r="J69">
        <f t="shared" si="15"/>
        <v>0</v>
      </c>
      <c r="K69">
        <f t="shared" si="16"/>
        <v>0</v>
      </c>
      <c r="L69">
        <f t="shared" si="19"/>
        <v>1131.08</v>
      </c>
      <c r="M69">
        <f t="shared" si="17"/>
        <v>1</v>
      </c>
    </row>
    <row r="70" spans="1:13" x14ac:dyDescent="0.3">
      <c r="A70" s="1">
        <v>45999</v>
      </c>
      <c r="B70">
        <f t="shared" si="10"/>
        <v>1</v>
      </c>
      <c r="C70">
        <f t="shared" si="11"/>
        <v>8</v>
      </c>
      <c r="D70">
        <f t="shared" si="12"/>
        <v>0</v>
      </c>
      <c r="E70" s="1">
        <f>LOOKUP(A70,'zarobki michala'!A:A)</f>
        <v>45999</v>
      </c>
      <c r="F70">
        <f>IF(E70=A70,VLOOKUP(A70,'zarobki michala'!A:B,2,FALSE),0)</f>
        <v>175</v>
      </c>
      <c r="G70">
        <f t="shared" si="13"/>
        <v>0</v>
      </c>
      <c r="H70">
        <f t="shared" si="14"/>
        <v>0</v>
      </c>
      <c r="I70">
        <f t="shared" si="18"/>
        <v>1306.08</v>
      </c>
      <c r="J70">
        <f t="shared" si="15"/>
        <v>0</v>
      </c>
      <c r="K70">
        <f t="shared" si="16"/>
        <v>0</v>
      </c>
      <c r="L70">
        <f t="shared" si="19"/>
        <v>1306.08</v>
      </c>
      <c r="M70">
        <f t="shared" si="17"/>
        <v>1</v>
      </c>
    </row>
    <row r="71" spans="1:13" x14ac:dyDescent="0.3">
      <c r="A71" s="1">
        <v>46000</v>
      </c>
      <c r="B71">
        <f t="shared" si="10"/>
        <v>2</v>
      </c>
      <c r="C71">
        <f t="shared" si="11"/>
        <v>9</v>
      </c>
      <c r="D71">
        <f t="shared" si="12"/>
        <v>-250</v>
      </c>
      <c r="E71" s="1">
        <f>LOOKUP(A71,'zarobki michala'!A:A)</f>
        <v>46000</v>
      </c>
      <c r="F71">
        <f>IF(E71=A71,VLOOKUP(A71,'zarobki michala'!A:B,2,FALSE),0)</f>
        <v>125</v>
      </c>
      <c r="G71">
        <f t="shared" si="13"/>
        <v>0</v>
      </c>
      <c r="H71">
        <f t="shared" si="14"/>
        <v>0</v>
      </c>
      <c r="I71">
        <f t="shared" si="18"/>
        <v>1181.08</v>
      </c>
      <c r="J71">
        <f t="shared" si="15"/>
        <v>0</v>
      </c>
      <c r="K71">
        <f t="shared" si="16"/>
        <v>0</v>
      </c>
      <c r="L71">
        <f t="shared" si="19"/>
        <v>1181.08</v>
      </c>
      <c r="M71">
        <f t="shared" si="17"/>
        <v>1</v>
      </c>
    </row>
    <row r="72" spans="1:13" x14ac:dyDescent="0.3">
      <c r="A72" s="1">
        <v>46001</v>
      </c>
      <c r="B72">
        <f t="shared" si="10"/>
        <v>3</v>
      </c>
      <c r="C72">
        <f t="shared" si="11"/>
        <v>10</v>
      </c>
      <c r="D72">
        <f t="shared" si="12"/>
        <v>0</v>
      </c>
      <c r="E72" s="1">
        <f>LOOKUP(A72,'zarobki michala'!A:A)</f>
        <v>46001</v>
      </c>
      <c r="F72">
        <f>IF(E72=A72,VLOOKUP(A72,'zarobki michala'!A:B,2,FALSE),0)</f>
        <v>345</v>
      </c>
      <c r="G72">
        <f t="shared" si="13"/>
        <v>0</v>
      </c>
      <c r="H72">
        <f t="shared" si="14"/>
        <v>0</v>
      </c>
      <c r="I72">
        <f t="shared" si="18"/>
        <v>1526.08</v>
      </c>
      <c r="J72">
        <f t="shared" si="15"/>
        <v>0</v>
      </c>
      <c r="K72">
        <f t="shared" si="16"/>
        <v>0</v>
      </c>
      <c r="L72">
        <f t="shared" si="19"/>
        <v>1526.08</v>
      </c>
      <c r="M72">
        <f t="shared" si="17"/>
        <v>1</v>
      </c>
    </row>
    <row r="73" spans="1:13" x14ac:dyDescent="0.3">
      <c r="A73" s="1">
        <v>46002</v>
      </c>
      <c r="B73">
        <f t="shared" si="10"/>
        <v>4</v>
      </c>
      <c r="C73">
        <f t="shared" si="11"/>
        <v>11</v>
      </c>
      <c r="D73">
        <f t="shared" si="12"/>
        <v>0</v>
      </c>
      <c r="E73" s="1">
        <f>LOOKUP(A73,'zarobki michala'!A:A)</f>
        <v>46002</v>
      </c>
      <c r="F73">
        <f>IF(E73=A73,VLOOKUP(A73,'zarobki michala'!A:B,2,FALSE),0)</f>
        <v>125</v>
      </c>
      <c r="G73">
        <f t="shared" si="13"/>
        <v>0</v>
      </c>
      <c r="H73">
        <f t="shared" si="14"/>
        <v>0</v>
      </c>
      <c r="I73">
        <f t="shared" si="18"/>
        <v>1651.08</v>
      </c>
      <c r="J73">
        <f t="shared" si="15"/>
        <v>1</v>
      </c>
      <c r="K73">
        <f t="shared" si="16"/>
        <v>400</v>
      </c>
      <c r="L73">
        <f t="shared" si="19"/>
        <v>1251.08</v>
      </c>
      <c r="M73">
        <f t="shared" si="17"/>
        <v>1</v>
      </c>
    </row>
    <row r="74" spans="1:13" x14ac:dyDescent="0.3">
      <c r="A74" s="1">
        <v>46003</v>
      </c>
      <c r="B74">
        <f t="shared" si="10"/>
        <v>5</v>
      </c>
      <c r="C74">
        <f t="shared" si="11"/>
        <v>12</v>
      </c>
      <c r="D74">
        <f t="shared" si="12"/>
        <v>0</v>
      </c>
      <c r="E74" s="1">
        <f>LOOKUP(A74,'zarobki michala'!A:A)</f>
        <v>46003</v>
      </c>
      <c r="F74">
        <f>IF(E74=A74,VLOOKUP(A74,'zarobki michala'!A:B,2,FALSE),0)</f>
        <v>215</v>
      </c>
      <c r="G74">
        <f t="shared" si="13"/>
        <v>0</v>
      </c>
      <c r="H74">
        <f t="shared" si="14"/>
        <v>0</v>
      </c>
      <c r="I74">
        <f t="shared" si="18"/>
        <v>1466.08</v>
      </c>
      <c r="J74">
        <f t="shared" si="15"/>
        <v>0</v>
      </c>
      <c r="K74">
        <f t="shared" si="16"/>
        <v>0</v>
      </c>
      <c r="L74">
        <f t="shared" si="19"/>
        <v>1466.08</v>
      </c>
      <c r="M74">
        <f t="shared" si="17"/>
        <v>1</v>
      </c>
    </row>
    <row r="75" spans="1:13" x14ac:dyDescent="0.3">
      <c r="A75" s="1">
        <v>46004</v>
      </c>
      <c r="B75">
        <f t="shared" si="10"/>
        <v>6</v>
      </c>
      <c r="C75">
        <f t="shared" si="11"/>
        <v>13</v>
      </c>
      <c r="D75">
        <f t="shared" si="12"/>
        <v>0</v>
      </c>
      <c r="E75" s="1">
        <f>LOOKUP(A75,'zarobki michala'!A:A)</f>
        <v>46003</v>
      </c>
      <c r="F75">
        <f>IF(E75=A75,VLOOKUP(A75,'zarobki michala'!A:B,2,FALSE),0)</f>
        <v>0</v>
      </c>
      <c r="G75">
        <f t="shared" si="13"/>
        <v>-10</v>
      </c>
      <c r="H75">
        <f t="shared" si="14"/>
        <v>0</v>
      </c>
      <c r="I75">
        <f t="shared" si="18"/>
        <v>1456.08</v>
      </c>
      <c r="J75">
        <f t="shared" si="15"/>
        <v>0</v>
      </c>
      <c r="K75">
        <f t="shared" si="16"/>
        <v>0</v>
      </c>
      <c r="L75">
        <f t="shared" si="19"/>
        <v>1456.08</v>
      </c>
      <c r="M75">
        <f t="shared" si="17"/>
        <v>1</v>
      </c>
    </row>
    <row r="76" spans="1:13" x14ac:dyDescent="0.3">
      <c r="A76" s="1">
        <v>46005</v>
      </c>
      <c r="B76">
        <f t="shared" si="10"/>
        <v>7</v>
      </c>
      <c r="C76">
        <f t="shared" si="11"/>
        <v>14</v>
      </c>
      <c r="D76">
        <f t="shared" si="12"/>
        <v>0</v>
      </c>
      <c r="E76" s="1">
        <f>LOOKUP(A76,'zarobki michala'!A:A)</f>
        <v>46003</v>
      </c>
      <c r="F76">
        <f>IF(E76=A76,VLOOKUP(A76,'zarobki michala'!A:B,2,FALSE),0)</f>
        <v>0</v>
      </c>
      <c r="G76">
        <f t="shared" si="13"/>
        <v>-10</v>
      </c>
      <c r="H76">
        <f t="shared" si="14"/>
        <v>0</v>
      </c>
      <c r="I76">
        <f t="shared" si="18"/>
        <v>1446.08</v>
      </c>
      <c r="J76">
        <f t="shared" si="15"/>
        <v>0</v>
      </c>
      <c r="K76">
        <f t="shared" si="16"/>
        <v>0</v>
      </c>
      <c r="L76">
        <f t="shared" si="19"/>
        <v>1446.08</v>
      </c>
      <c r="M76">
        <f t="shared" si="17"/>
        <v>1</v>
      </c>
    </row>
    <row r="77" spans="1:13" x14ac:dyDescent="0.3">
      <c r="A77" s="1">
        <v>46006</v>
      </c>
      <c r="B77">
        <f t="shared" si="10"/>
        <v>1</v>
      </c>
      <c r="C77">
        <f t="shared" si="11"/>
        <v>15</v>
      </c>
      <c r="D77">
        <f t="shared" si="12"/>
        <v>0</v>
      </c>
      <c r="E77" s="1">
        <f>LOOKUP(A77,'zarobki michala'!A:A)</f>
        <v>46006</v>
      </c>
      <c r="F77">
        <f>IF(E77=A77,VLOOKUP(A77,'zarobki michala'!A:B,2,FALSE),0)</f>
        <v>180</v>
      </c>
      <c r="G77">
        <f t="shared" si="13"/>
        <v>0</v>
      </c>
      <c r="H77">
        <f t="shared" si="14"/>
        <v>-600</v>
      </c>
      <c r="I77">
        <f t="shared" si="18"/>
        <v>1026.08</v>
      </c>
      <c r="J77">
        <f t="shared" si="15"/>
        <v>0</v>
      </c>
      <c r="K77">
        <f t="shared" si="16"/>
        <v>0</v>
      </c>
      <c r="L77">
        <f t="shared" si="19"/>
        <v>1026.08</v>
      </c>
      <c r="M77">
        <f t="shared" si="17"/>
        <v>1</v>
      </c>
    </row>
    <row r="78" spans="1:13" x14ac:dyDescent="0.3">
      <c r="A78" s="1">
        <v>46007</v>
      </c>
      <c r="B78">
        <f t="shared" si="10"/>
        <v>2</v>
      </c>
      <c r="C78">
        <f t="shared" si="11"/>
        <v>16</v>
      </c>
      <c r="D78">
        <f t="shared" si="12"/>
        <v>-250</v>
      </c>
      <c r="E78" s="1">
        <f>LOOKUP(A78,'zarobki michala'!A:A)</f>
        <v>46007</v>
      </c>
      <c r="F78">
        <f>IF(E78=A78,VLOOKUP(A78,'zarobki michala'!A:B,2,FALSE),0)</f>
        <v>60</v>
      </c>
      <c r="G78">
        <f t="shared" si="13"/>
        <v>0</v>
      </c>
      <c r="H78">
        <f t="shared" si="14"/>
        <v>0</v>
      </c>
      <c r="I78">
        <f t="shared" si="18"/>
        <v>836.07999999999993</v>
      </c>
      <c r="J78">
        <f t="shared" si="15"/>
        <v>0</v>
      </c>
      <c r="K78">
        <f t="shared" si="16"/>
        <v>0</v>
      </c>
      <c r="L78">
        <f t="shared" si="19"/>
        <v>836.07999999999993</v>
      </c>
      <c r="M78">
        <f t="shared" si="17"/>
        <v>1</v>
      </c>
    </row>
    <row r="79" spans="1:13" x14ac:dyDescent="0.3">
      <c r="A79" s="1">
        <v>46008</v>
      </c>
      <c r="B79">
        <f t="shared" si="10"/>
        <v>3</v>
      </c>
      <c r="C79">
        <f t="shared" si="11"/>
        <v>17</v>
      </c>
      <c r="D79">
        <f t="shared" si="12"/>
        <v>0</v>
      </c>
      <c r="E79" s="1">
        <f>LOOKUP(A79,'zarobki michala'!A:A)</f>
        <v>46007</v>
      </c>
      <c r="F79">
        <f>IF(E79=A79,VLOOKUP(A79,'zarobki michala'!A:B,2,FALSE),0)</f>
        <v>0</v>
      </c>
      <c r="G79">
        <f t="shared" si="13"/>
        <v>0</v>
      </c>
      <c r="H79">
        <f t="shared" si="14"/>
        <v>0</v>
      </c>
      <c r="I79">
        <f t="shared" si="18"/>
        <v>836.07999999999993</v>
      </c>
      <c r="J79">
        <f t="shared" si="15"/>
        <v>0</v>
      </c>
      <c r="K79">
        <f t="shared" si="16"/>
        <v>0</v>
      </c>
      <c r="L79">
        <f t="shared" si="19"/>
        <v>836.07999999999993</v>
      </c>
      <c r="M79">
        <f t="shared" si="17"/>
        <v>1</v>
      </c>
    </row>
    <row r="80" spans="1:13" x14ac:dyDescent="0.3">
      <c r="A80" s="1">
        <v>46009</v>
      </c>
      <c r="B80">
        <f t="shared" si="10"/>
        <v>4</v>
      </c>
      <c r="C80">
        <f t="shared" si="11"/>
        <v>18</v>
      </c>
      <c r="D80">
        <f t="shared" si="12"/>
        <v>0</v>
      </c>
      <c r="E80" s="1">
        <f>LOOKUP(A80,'zarobki michala'!A:A)</f>
        <v>46007</v>
      </c>
      <c r="F80">
        <f>IF(E80=A80,VLOOKUP(A80,'zarobki michala'!A:B,2,FALSE),0)</f>
        <v>0</v>
      </c>
      <c r="G80">
        <f t="shared" si="13"/>
        <v>0</v>
      </c>
      <c r="H80">
        <f t="shared" si="14"/>
        <v>0</v>
      </c>
      <c r="I80">
        <f t="shared" si="18"/>
        <v>836.07999999999993</v>
      </c>
      <c r="J80">
        <f t="shared" si="15"/>
        <v>1</v>
      </c>
      <c r="K80">
        <f t="shared" si="16"/>
        <v>400</v>
      </c>
      <c r="L80">
        <f t="shared" si="19"/>
        <v>436.07999999999993</v>
      </c>
      <c r="M80">
        <f t="shared" si="17"/>
        <v>1</v>
      </c>
    </row>
    <row r="81" spans="1:13" x14ac:dyDescent="0.3">
      <c r="A81" s="1">
        <v>46010</v>
      </c>
      <c r="B81">
        <f t="shared" si="10"/>
        <v>5</v>
      </c>
      <c r="C81">
        <f t="shared" si="11"/>
        <v>19</v>
      </c>
      <c r="D81">
        <f t="shared" si="12"/>
        <v>0</v>
      </c>
      <c r="E81" s="1">
        <f>LOOKUP(A81,'zarobki michala'!A:A)</f>
        <v>46007</v>
      </c>
      <c r="F81">
        <f>IF(E81=A81,VLOOKUP(A81,'zarobki michala'!A:B,2,FALSE),0)</f>
        <v>0</v>
      </c>
      <c r="G81">
        <f t="shared" si="13"/>
        <v>0</v>
      </c>
      <c r="H81">
        <f t="shared" si="14"/>
        <v>0</v>
      </c>
      <c r="I81">
        <f t="shared" si="18"/>
        <v>436.07999999999993</v>
      </c>
      <c r="J81">
        <f t="shared" si="15"/>
        <v>0</v>
      </c>
      <c r="K81">
        <f t="shared" si="16"/>
        <v>0</v>
      </c>
      <c r="L81">
        <f t="shared" si="19"/>
        <v>436.07999999999993</v>
      </c>
      <c r="M81">
        <f t="shared" si="17"/>
        <v>1</v>
      </c>
    </row>
    <row r="82" spans="1:13" x14ac:dyDescent="0.3">
      <c r="A82" s="1">
        <v>46011</v>
      </c>
      <c r="B82">
        <f t="shared" si="10"/>
        <v>6</v>
      </c>
      <c r="C82">
        <f t="shared" si="11"/>
        <v>20</v>
      </c>
      <c r="D82">
        <f t="shared" si="12"/>
        <v>0</v>
      </c>
      <c r="E82" s="1">
        <f>LOOKUP(A82,'zarobki michala'!A:A)</f>
        <v>46007</v>
      </c>
      <c r="F82">
        <f>IF(E82=A82,VLOOKUP(A82,'zarobki michala'!A:B,2,FALSE),0)</f>
        <v>0</v>
      </c>
      <c r="G82">
        <f t="shared" si="13"/>
        <v>-10</v>
      </c>
      <c r="H82">
        <f t="shared" si="14"/>
        <v>0</v>
      </c>
      <c r="I82">
        <f t="shared" si="18"/>
        <v>426.07999999999993</v>
      </c>
      <c r="J82">
        <f t="shared" si="15"/>
        <v>0</v>
      </c>
      <c r="K82">
        <f t="shared" si="16"/>
        <v>0</v>
      </c>
      <c r="L82">
        <f t="shared" si="19"/>
        <v>426.07999999999993</v>
      </c>
      <c r="M82">
        <f t="shared" si="17"/>
        <v>0</v>
      </c>
    </row>
    <row r="83" spans="1:13" x14ac:dyDescent="0.3">
      <c r="A83" s="1">
        <v>46012</v>
      </c>
      <c r="B83">
        <f t="shared" si="10"/>
        <v>7</v>
      </c>
      <c r="C83">
        <f t="shared" si="11"/>
        <v>21</v>
      </c>
      <c r="D83">
        <f t="shared" si="12"/>
        <v>0</v>
      </c>
      <c r="E83" s="1">
        <f>LOOKUP(A83,'zarobki michala'!A:A)</f>
        <v>46007</v>
      </c>
      <c r="F83">
        <f>IF(E83=A83,VLOOKUP(A83,'zarobki michala'!A:B,2,FALSE),0)</f>
        <v>0</v>
      </c>
      <c r="G83">
        <f t="shared" si="13"/>
        <v>-10</v>
      </c>
      <c r="H83">
        <f t="shared" si="14"/>
        <v>0</v>
      </c>
      <c r="I83">
        <f t="shared" si="18"/>
        <v>416.07999999999993</v>
      </c>
      <c r="J83">
        <f t="shared" si="15"/>
        <v>0</v>
      </c>
      <c r="K83">
        <f t="shared" si="16"/>
        <v>0</v>
      </c>
      <c r="L83">
        <f t="shared" si="19"/>
        <v>416.07999999999993</v>
      </c>
      <c r="M83">
        <f t="shared" si="17"/>
        <v>0</v>
      </c>
    </row>
    <row r="84" spans="1:13" x14ac:dyDescent="0.3">
      <c r="A84" s="1">
        <v>46013</v>
      </c>
      <c r="B84">
        <f t="shared" si="10"/>
        <v>1</v>
      </c>
      <c r="C84">
        <f t="shared" si="11"/>
        <v>22</v>
      </c>
      <c r="D84">
        <f t="shared" si="12"/>
        <v>0</v>
      </c>
      <c r="E84" s="1">
        <f>LOOKUP(A84,'zarobki michala'!A:A)</f>
        <v>46007</v>
      </c>
      <c r="F84">
        <f>IF(E84=A84,VLOOKUP(A84,'zarobki michala'!A:B,2,FALSE),0)</f>
        <v>0</v>
      </c>
      <c r="G84">
        <f t="shared" si="13"/>
        <v>0</v>
      </c>
      <c r="H84">
        <f t="shared" si="14"/>
        <v>0</v>
      </c>
      <c r="I84">
        <f t="shared" si="18"/>
        <v>416.07999999999993</v>
      </c>
      <c r="J84">
        <f t="shared" si="15"/>
        <v>0</v>
      </c>
      <c r="K84">
        <f t="shared" si="16"/>
        <v>0</v>
      </c>
      <c r="L84">
        <f t="shared" si="19"/>
        <v>416.07999999999993</v>
      </c>
      <c r="M84">
        <f t="shared" si="17"/>
        <v>0</v>
      </c>
    </row>
    <row r="85" spans="1:13" x14ac:dyDescent="0.3">
      <c r="A85" s="1">
        <v>46014</v>
      </c>
      <c r="B85">
        <f t="shared" si="10"/>
        <v>2</v>
      </c>
      <c r="C85">
        <f t="shared" si="11"/>
        <v>23</v>
      </c>
      <c r="D85">
        <f t="shared" si="12"/>
        <v>-250</v>
      </c>
      <c r="E85" s="1">
        <f>LOOKUP(A85,'zarobki michala'!A:A)</f>
        <v>46007</v>
      </c>
      <c r="F85">
        <f>IF(E85=A85,VLOOKUP(A85,'zarobki michala'!A:B,2,FALSE),0)</f>
        <v>0</v>
      </c>
      <c r="G85">
        <f t="shared" si="13"/>
        <v>0</v>
      </c>
      <c r="H85">
        <f t="shared" si="14"/>
        <v>0</v>
      </c>
      <c r="I85">
        <f t="shared" si="18"/>
        <v>166.07999999999993</v>
      </c>
      <c r="J85">
        <f t="shared" si="15"/>
        <v>0</v>
      </c>
      <c r="K85">
        <f t="shared" si="16"/>
        <v>0</v>
      </c>
      <c r="L85">
        <f t="shared" si="19"/>
        <v>166.07999999999993</v>
      </c>
      <c r="M85">
        <f t="shared" si="17"/>
        <v>0</v>
      </c>
    </row>
    <row r="86" spans="1:13" x14ac:dyDescent="0.3">
      <c r="A86" s="1">
        <v>46015</v>
      </c>
      <c r="B86">
        <f t="shared" si="10"/>
        <v>3</v>
      </c>
      <c r="C86">
        <f t="shared" si="11"/>
        <v>24</v>
      </c>
      <c r="D86">
        <f t="shared" si="12"/>
        <v>0</v>
      </c>
      <c r="E86" s="1">
        <f>LOOKUP(A86,'zarobki michala'!A:A)</f>
        <v>46007</v>
      </c>
      <c r="F86">
        <f>IF(E86=A86,VLOOKUP(A86,'zarobki michala'!A:B,2,FALSE),0)</f>
        <v>0</v>
      </c>
      <c r="G86">
        <f t="shared" si="13"/>
        <v>0</v>
      </c>
      <c r="H86">
        <f t="shared" si="14"/>
        <v>0</v>
      </c>
      <c r="I86">
        <f t="shared" si="18"/>
        <v>166.07999999999993</v>
      </c>
      <c r="J86">
        <f t="shared" si="15"/>
        <v>0</v>
      </c>
      <c r="K86">
        <f t="shared" si="16"/>
        <v>0</v>
      </c>
      <c r="L86">
        <f t="shared" si="19"/>
        <v>166.07999999999993</v>
      </c>
      <c r="M86">
        <f t="shared" si="17"/>
        <v>0</v>
      </c>
    </row>
    <row r="87" spans="1:13" x14ac:dyDescent="0.3">
      <c r="A87" s="1">
        <v>46016</v>
      </c>
      <c r="B87">
        <f t="shared" si="10"/>
        <v>4</v>
      </c>
      <c r="C87">
        <f t="shared" si="11"/>
        <v>25</v>
      </c>
      <c r="D87">
        <f t="shared" si="12"/>
        <v>0</v>
      </c>
      <c r="E87" s="1">
        <f>LOOKUP(A87,'zarobki michala'!A:A)</f>
        <v>46007</v>
      </c>
      <c r="F87">
        <f>IF(E87=A87,VLOOKUP(A87,'zarobki michala'!A:B,2,FALSE),0)</f>
        <v>0</v>
      </c>
      <c r="G87">
        <f t="shared" si="13"/>
        <v>0</v>
      </c>
      <c r="H87">
        <f t="shared" si="14"/>
        <v>0</v>
      </c>
      <c r="I87">
        <f t="shared" si="18"/>
        <v>166.07999999999993</v>
      </c>
      <c r="J87">
        <f t="shared" si="15"/>
        <v>1</v>
      </c>
      <c r="K87">
        <f t="shared" si="16"/>
        <v>50</v>
      </c>
      <c r="L87">
        <f t="shared" si="19"/>
        <v>166.07999999999993</v>
      </c>
      <c r="M87">
        <f t="shared" si="17"/>
        <v>0</v>
      </c>
    </row>
    <row r="88" spans="1:13" x14ac:dyDescent="0.3">
      <c r="A88" s="1">
        <v>46017</v>
      </c>
      <c r="B88">
        <f t="shared" si="10"/>
        <v>5</v>
      </c>
      <c r="C88">
        <f t="shared" si="11"/>
        <v>26</v>
      </c>
      <c r="D88">
        <f t="shared" si="12"/>
        <v>0</v>
      </c>
      <c r="E88" s="1">
        <f>LOOKUP(A88,'zarobki michala'!A:A)</f>
        <v>46007</v>
      </c>
      <c r="F88">
        <f>IF(E88=A88,VLOOKUP(A88,'zarobki michala'!A:B,2,FALSE),0)</f>
        <v>0</v>
      </c>
      <c r="G88">
        <f t="shared" si="13"/>
        <v>0</v>
      </c>
      <c r="H88">
        <f t="shared" si="14"/>
        <v>0</v>
      </c>
      <c r="I88">
        <f t="shared" si="18"/>
        <v>166.07999999999993</v>
      </c>
      <c r="J88">
        <f t="shared" si="15"/>
        <v>0</v>
      </c>
      <c r="K88">
        <f t="shared" si="16"/>
        <v>0</v>
      </c>
      <c r="L88">
        <f t="shared" si="19"/>
        <v>166.07999999999993</v>
      </c>
      <c r="M88">
        <f t="shared" si="17"/>
        <v>0</v>
      </c>
    </row>
    <row r="89" spans="1:13" x14ac:dyDescent="0.3">
      <c r="A89" s="1">
        <v>46018</v>
      </c>
      <c r="B89">
        <f t="shared" si="10"/>
        <v>6</v>
      </c>
      <c r="C89">
        <f t="shared" si="11"/>
        <v>27</v>
      </c>
      <c r="D89">
        <f t="shared" si="12"/>
        <v>0</v>
      </c>
      <c r="E89" s="1">
        <f>LOOKUP(A89,'zarobki michala'!A:A)</f>
        <v>46007</v>
      </c>
      <c r="F89">
        <f>IF(E89=A89,VLOOKUP(A89,'zarobki michala'!A:B,2,FALSE),0)</f>
        <v>0</v>
      </c>
      <c r="G89">
        <f t="shared" si="13"/>
        <v>-10</v>
      </c>
      <c r="H89">
        <f t="shared" si="14"/>
        <v>0</v>
      </c>
      <c r="I89">
        <f t="shared" si="18"/>
        <v>156.07999999999993</v>
      </c>
      <c r="J89">
        <f t="shared" si="15"/>
        <v>0</v>
      </c>
      <c r="K89">
        <f t="shared" si="16"/>
        <v>0</v>
      </c>
      <c r="L89">
        <f t="shared" si="19"/>
        <v>156.07999999999993</v>
      </c>
      <c r="M89">
        <f t="shared" si="17"/>
        <v>0</v>
      </c>
    </row>
    <row r="90" spans="1:13" x14ac:dyDescent="0.3">
      <c r="A90" s="1">
        <v>46019</v>
      </c>
      <c r="B90">
        <f t="shared" si="10"/>
        <v>7</v>
      </c>
      <c r="C90">
        <f t="shared" si="11"/>
        <v>28</v>
      </c>
      <c r="D90">
        <f t="shared" si="12"/>
        <v>0</v>
      </c>
      <c r="E90" s="1">
        <f>LOOKUP(A90,'zarobki michala'!A:A)</f>
        <v>46007</v>
      </c>
      <c r="F90">
        <f>IF(E90=A90,VLOOKUP(A90,'zarobki michala'!A:B,2,FALSE),0)</f>
        <v>0</v>
      </c>
      <c r="G90">
        <f t="shared" si="13"/>
        <v>-10</v>
      </c>
      <c r="H90">
        <f t="shared" si="14"/>
        <v>0</v>
      </c>
      <c r="I90">
        <f t="shared" si="18"/>
        <v>146.07999999999993</v>
      </c>
      <c r="J90">
        <f t="shared" si="15"/>
        <v>0</v>
      </c>
      <c r="K90">
        <f t="shared" si="16"/>
        <v>0</v>
      </c>
      <c r="L90">
        <f t="shared" si="19"/>
        <v>146.07999999999993</v>
      </c>
      <c r="M90">
        <f t="shared" si="17"/>
        <v>0</v>
      </c>
    </row>
    <row r="91" spans="1:13" x14ac:dyDescent="0.3">
      <c r="A91" s="1">
        <v>46020</v>
      </c>
      <c r="B91">
        <f t="shared" si="10"/>
        <v>1</v>
      </c>
      <c r="C91">
        <f t="shared" si="11"/>
        <v>29</v>
      </c>
      <c r="D91">
        <f t="shared" si="12"/>
        <v>0</v>
      </c>
      <c r="E91" s="1">
        <f>LOOKUP(A91,'zarobki michala'!A:A)</f>
        <v>46007</v>
      </c>
      <c r="F91">
        <f>IF(E91=A91,VLOOKUP(A91,'zarobki michala'!A:B,2,FALSE),0)</f>
        <v>0</v>
      </c>
      <c r="G91">
        <f t="shared" si="13"/>
        <v>0</v>
      </c>
      <c r="H91">
        <f t="shared" si="14"/>
        <v>0</v>
      </c>
      <c r="I91">
        <f t="shared" si="18"/>
        <v>146.07999999999993</v>
      </c>
      <c r="J91">
        <f t="shared" si="15"/>
        <v>0</v>
      </c>
      <c r="K91">
        <f t="shared" si="16"/>
        <v>0</v>
      </c>
      <c r="L91">
        <f t="shared" si="19"/>
        <v>146.07999999999993</v>
      </c>
      <c r="M91">
        <f t="shared" si="17"/>
        <v>0</v>
      </c>
    </row>
    <row r="92" spans="1:13" x14ac:dyDescent="0.3">
      <c r="A92" s="1">
        <v>46021</v>
      </c>
      <c r="B92">
        <f t="shared" si="10"/>
        <v>2</v>
      </c>
      <c r="C92">
        <f t="shared" si="11"/>
        <v>30</v>
      </c>
      <c r="D92">
        <f t="shared" si="12"/>
        <v>-250</v>
      </c>
      <c r="E92" s="1">
        <f>LOOKUP(A92,'zarobki michala'!A:A)</f>
        <v>46007</v>
      </c>
      <c r="F92">
        <f>IF(E92=A92,VLOOKUP(A92,'zarobki michala'!A:B,2,FALSE),0)</f>
        <v>0</v>
      </c>
      <c r="G92">
        <f t="shared" si="13"/>
        <v>0</v>
      </c>
      <c r="H92">
        <f t="shared" si="14"/>
        <v>0</v>
      </c>
      <c r="I92">
        <f t="shared" si="18"/>
        <v>-103.92000000000007</v>
      </c>
      <c r="J92">
        <f t="shared" si="15"/>
        <v>0</v>
      </c>
      <c r="K92">
        <f t="shared" si="16"/>
        <v>0</v>
      </c>
      <c r="L92">
        <f t="shared" si="19"/>
        <v>-103.92000000000007</v>
      </c>
      <c r="M92">
        <f t="shared" si="17"/>
        <v>0</v>
      </c>
    </row>
    <row r="93" spans="1:13" x14ac:dyDescent="0.3">
      <c r="A93" s="1">
        <v>46022</v>
      </c>
      <c r="B93">
        <f t="shared" si="10"/>
        <v>3</v>
      </c>
      <c r="C93">
        <f t="shared" si="11"/>
        <v>31</v>
      </c>
      <c r="D93">
        <f t="shared" si="12"/>
        <v>0</v>
      </c>
      <c r="E93" s="1">
        <f>LOOKUP(A93,'zarobki michala'!A:A)</f>
        <v>46007</v>
      </c>
      <c r="F93">
        <f>IF(E93=A93,VLOOKUP(A93,'zarobki michala'!A:B,2,FALSE),0)</f>
        <v>0</v>
      </c>
      <c r="G93">
        <f t="shared" si="13"/>
        <v>0</v>
      </c>
      <c r="H93">
        <f t="shared" si="14"/>
        <v>0</v>
      </c>
      <c r="I93">
        <f t="shared" si="18"/>
        <v>-103.92000000000007</v>
      </c>
      <c r="J93">
        <f t="shared" si="15"/>
        <v>0</v>
      </c>
      <c r="K93">
        <f t="shared" si="16"/>
        <v>0</v>
      </c>
      <c r="L93">
        <f t="shared" si="19"/>
        <v>-103.92000000000007</v>
      </c>
      <c r="M93">
        <f t="shared" si="17"/>
        <v>0</v>
      </c>
    </row>
    <row r="94" spans="1:13" x14ac:dyDescent="0.3">
      <c r="A94" s="1">
        <v>46023</v>
      </c>
      <c r="B94">
        <f t="shared" si="10"/>
        <v>4</v>
      </c>
      <c r="C94">
        <f t="shared" si="11"/>
        <v>1</v>
      </c>
      <c r="D94">
        <f t="shared" si="12"/>
        <v>0</v>
      </c>
      <c r="E94" s="1">
        <f>LOOKUP(A94,'zarobki michala'!A:A)</f>
        <v>46007</v>
      </c>
      <c r="F94">
        <f>IF(E94=A94,VLOOKUP(A94,'zarobki michala'!A:B,2,FALSE),0)</f>
        <v>0</v>
      </c>
      <c r="G94">
        <f t="shared" si="13"/>
        <v>0</v>
      </c>
      <c r="H94">
        <f t="shared" si="14"/>
        <v>0</v>
      </c>
      <c r="I94">
        <f t="shared" si="18"/>
        <v>-103.92000000000007</v>
      </c>
      <c r="J94">
        <f t="shared" si="15"/>
        <v>1</v>
      </c>
      <c r="K94">
        <f t="shared" si="16"/>
        <v>50</v>
      </c>
      <c r="L94">
        <f t="shared" si="19"/>
        <v>-103.92000000000007</v>
      </c>
      <c r="M94">
        <f t="shared" si="17"/>
        <v>0</v>
      </c>
    </row>
    <row r="95" spans="1:13" x14ac:dyDescent="0.3">
      <c r="A95" s="1">
        <v>46024</v>
      </c>
      <c r="B95">
        <f t="shared" si="10"/>
        <v>5</v>
      </c>
      <c r="C95">
        <f t="shared" si="11"/>
        <v>2</v>
      </c>
      <c r="D95">
        <f t="shared" si="12"/>
        <v>0</v>
      </c>
      <c r="E95" s="1">
        <f>LOOKUP(A95,'zarobki michala'!A:A)</f>
        <v>46007</v>
      </c>
      <c r="F95">
        <f>IF(E95=A95,VLOOKUP(A95,'zarobki michala'!A:B,2,FALSE),0)</f>
        <v>0</v>
      </c>
      <c r="G95">
        <f t="shared" si="13"/>
        <v>0</v>
      </c>
      <c r="H95">
        <f t="shared" si="14"/>
        <v>0</v>
      </c>
      <c r="I95">
        <f t="shared" si="18"/>
        <v>-103.92000000000007</v>
      </c>
      <c r="J95">
        <f t="shared" si="15"/>
        <v>0</v>
      </c>
      <c r="K95">
        <f t="shared" si="16"/>
        <v>0</v>
      </c>
      <c r="L95">
        <f t="shared" si="19"/>
        <v>-103.92000000000007</v>
      </c>
      <c r="M95">
        <f t="shared" si="17"/>
        <v>0</v>
      </c>
    </row>
    <row r="96" spans="1:13" x14ac:dyDescent="0.3">
      <c r="A96" s="1">
        <v>46025</v>
      </c>
      <c r="B96">
        <f t="shared" si="10"/>
        <v>6</v>
      </c>
      <c r="C96">
        <f t="shared" si="11"/>
        <v>3</v>
      </c>
      <c r="D96">
        <f t="shared" si="12"/>
        <v>0</v>
      </c>
      <c r="E96" s="1">
        <f>LOOKUP(A96,'zarobki michala'!A:A)</f>
        <v>46007</v>
      </c>
      <c r="F96">
        <f>IF(E96=A96,VLOOKUP(A96,'zarobki michala'!A:B,2,FALSE),0)</f>
        <v>0</v>
      </c>
      <c r="G96">
        <f t="shared" si="13"/>
        <v>-10</v>
      </c>
      <c r="H96">
        <f t="shared" si="14"/>
        <v>0</v>
      </c>
      <c r="I96">
        <f t="shared" si="18"/>
        <v>-113.92000000000007</v>
      </c>
      <c r="J96">
        <f t="shared" si="15"/>
        <v>0</v>
      </c>
      <c r="K96">
        <f t="shared" si="16"/>
        <v>0</v>
      </c>
      <c r="L96">
        <f t="shared" si="19"/>
        <v>-113.92000000000007</v>
      </c>
      <c r="M96">
        <f t="shared" si="17"/>
        <v>0</v>
      </c>
    </row>
    <row r="97" spans="1:13" x14ac:dyDescent="0.3">
      <c r="A97" s="1">
        <v>46026</v>
      </c>
      <c r="B97">
        <f t="shared" si="10"/>
        <v>7</v>
      </c>
      <c r="C97">
        <f t="shared" si="11"/>
        <v>4</v>
      </c>
      <c r="D97">
        <f t="shared" si="12"/>
        <v>0</v>
      </c>
      <c r="E97" s="1">
        <f>LOOKUP(A97,'zarobki michala'!A:A)</f>
        <v>46007</v>
      </c>
      <c r="F97">
        <f>IF(E97=A97,VLOOKUP(A97,'zarobki michala'!A:B,2,FALSE),0)</f>
        <v>0</v>
      </c>
      <c r="G97">
        <f t="shared" si="13"/>
        <v>-10</v>
      </c>
      <c r="H97">
        <f t="shared" si="14"/>
        <v>0</v>
      </c>
      <c r="I97">
        <f t="shared" si="18"/>
        <v>-123.92000000000007</v>
      </c>
      <c r="J97">
        <f t="shared" si="15"/>
        <v>0</v>
      </c>
      <c r="K97">
        <f t="shared" si="16"/>
        <v>0</v>
      </c>
      <c r="L97">
        <f t="shared" si="19"/>
        <v>-123.92000000000007</v>
      </c>
      <c r="M97">
        <f t="shared" si="17"/>
        <v>1</v>
      </c>
    </row>
    <row r="98" spans="1:13" x14ac:dyDescent="0.3">
      <c r="A98" s="1">
        <v>46027</v>
      </c>
      <c r="B98">
        <f t="shared" si="10"/>
        <v>1</v>
      </c>
      <c r="C98">
        <f t="shared" si="11"/>
        <v>5</v>
      </c>
      <c r="D98">
        <f t="shared" si="12"/>
        <v>0</v>
      </c>
      <c r="E98" s="1">
        <f>LOOKUP(A98,'zarobki michala'!A:A)</f>
        <v>46027</v>
      </c>
      <c r="F98">
        <f>IF(E98=A98,VLOOKUP(A98,'zarobki michala'!A:B,2,FALSE),0)</f>
        <v>407.5</v>
      </c>
      <c r="G98">
        <f t="shared" si="13"/>
        <v>0</v>
      </c>
      <c r="H98">
        <f t="shared" si="14"/>
        <v>0</v>
      </c>
      <c r="I98">
        <f t="shared" si="18"/>
        <v>283.57999999999993</v>
      </c>
      <c r="J98">
        <f t="shared" si="15"/>
        <v>0</v>
      </c>
      <c r="K98">
        <f t="shared" si="16"/>
        <v>0</v>
      </c>
      <c r="L98">
        <f t="shared" si="19"/>
        <v>283.57999999999993</v>
      </c>
      <c r="M98">
        <f t="shared" si="17"/>
        <v>1</v>
      </c>
    </row>
    <row r="99" spans="1:13" x14ac:dyDescent="0.3">
      <c r="A99" s="1">
        <v>46028</v>
      </c>
      <c r="B99">
        <f t="shared" si="10"/>
        <v>2</v>
      </c>
      <c r="C99">
        <f t="shared" si="11"/>
        <v>6</v>
      </c>
      <c r="D99">
        <f t="shared" si="12"/>
        <v>-250</v>
      </c>
      <c r="E99" s="1">
        <f>LOOKUP(A99,'zarobki michala'!A:A)</f>
        <v>46027</v>
      </c>
      <c r="F99">
        <f>IF(E99=A99,VLOOKUP(A99,'zarobki michala'!A:B,2,FALSE),0)</f>
        <v>0</v>
      </c>
      <c r="G99">
        <f t="shared" si="13"/>
        <v>0</v>
      </c>
      <c r="H99">
        <f t="shared" si="14"/>
        <v>0</v>
      </c>
      <c r="I99">
        <f t="shared" si="18"/>
        <v>33.579999999999927</v>
      </c>
      <c r="J99">
        <f t="shared" si="15"/>
        <v>0</v>
      </c>
      <c r="K99">
        <f t="shared" si="16"/>
        <v>0</v>
      </c>
      <c r="L99">
        <f>I99-K99*M99</f>
        <v>33.579999999999927</v>
      </c>
      <c r="M99">
        <f t="shared" si="17"/>
        <v>1</v>
      </c>
    </row>
    <row r="100" spans="1:13" x14ac:dyDescent="0.3">
      <c r="A100" s="1">
        <v>46029</v>
      </c>
      <c r="B100">
        <f t="shared" si="10"/>
        <v>3</v>
      </c>
      <c r="C100">
        <f t="shared" si="11"/>
        <v>7</v>
      </c>
      <c r="D100">
        <f t="shared" si="12"/>
        <v>0</v>
      </c>
      <c r="E100" s="1">
        <f>LOOKUP(A100,'zarobki michala'!A:A)</f>
        <v>46029</v>
      </c>
      <c r="F100">
        <f>IF(E100=A100,VLOOKUP(A100,'zarobki michala'!A:B,2,FALSE),0)</f>
        <v>225</v>
      </c>
      <c r="G100">
        <f t="shared" si="13"/>
        <v>0</v>
      </c>
      <c r="H100">
        <f t="shared" si="14"/>
        <v>0</v>
      </c>
      <c r="I100">
        <f t="shared" si="18"/>
        <v>258.57999999999993</v>
      </c>
      <c r="J100">
        <f t="shared" si="15"/>
        <v>0</v>
      </c>
      <c r="K100">
        <f t="shared" si="16"/>
        <v>0</v>
      </c>
      <c r="L100">
        <f t="shared" si="19"/>
        <v>258.57999999999993</v>
      </c>
      <c r="M100">
        <f t="shared" si="17"/>
        <v>1</v>
      </c>
    </row>
    <row r="101" spans="1:13" x14ac:dyDescent="0.3">
      <c r="A101" s="1">
        <v>46030</v>
      </c>
      <c r="B101">
        <f t="shared" si="10"/>
        <v>4</v>
      </c>
      <c r="C101">
        <f t="shared" si="11"/>
        <v>8</v>
      </c>
      <c r="D101">
        <f t="shared" si="12"/>
        <v>0</v>
      </c>
      <c r="E101" s="1">
        <f>LOOKUP(A101,'zarobki michala'!A:A)</f>
        <v>46029</v>
      </c>
      <c r="F101">
        <f>IF(E101=A101,VLOOKUP(A101,'zarobki michala'!A:B,2,FALSE),0)</f>
        <v>0</v>
      </c>
      <c r="G101">
        <f t="shared" si="13"/>
        <v>0</v>
      </c>
      <c r="H101">
        <f t="shared" si="14"/>
        <v>0</v>
      </c>
      <c r="I101">
        <f t="shared" si="18"/>
        <v>258.57999999999993</v>
      </c>
      <c r="J101">
        <f t="shared" si="15"/>
        <v>1</v>
      </c>
      <c r="K101">
        <f t="shared" si="16"/>
        <v>51.71</v>
      </c>
      <c r="L101">
        <f t="shared" si="19"/>
        <v>206.86999999999992</v>
      </c>
      <c r="M101">
        <f t="shared" si="17"/>
        <v>1</v>
      </c>
    </row>
    <row r="102" spans="1:13" x14ac:dyDescent="0.3">
      <c r="A102" s="1">
        <v>46031</v>
      </c>
      <c r="B102">
        <f t="shared" si="10"/>
        <v>5</v>
      </c>
      <c r="C102">
        <f t="shared" si="11"/>
        <v>9</v>
      </c>
      <c r="D102">
        <f t="shared" si="12"/>
        <v>0</v>
      </c>
      <c r="E102" s="1">
        <f>LOOKUP(A102,'zarobki michala'!A:A)</f>
        <v>46029</v>
      </c>
      <c r="F102">
        <f>IF(E102=A102,VLOOKUP(A102,'zarobki michala'!A:B,2,FALSE),0)</f>
        <v>0</v>
      </c>
      <c r="G102">
        <f t="shared" si="13"/>
        <v>0</v>
      </c>
      <c r="H102">
        <f t="shared" si="14"/>
        <v>0</v>
      </c>
      <c r="I102">
        <f t="shared" si="18"/>
        <v>206.86999999999992</v>
      </c>
      <c r="J102">
        <f t="shared" si="15"/>
        <v>0</v>
      </c>
      <c r="K102">
        <f t="shared" si="16"/>
        <v>0</v>
      </c>
      <c r="L102">
        <f t="shared" si="19"/>
        <v>206.86999999999992</v>
      </c>
      <c r="M102">
        <f t="shared" si="17"/>
        <v>1</v>
      </c>
    </row>
    <row r="103" spans="1:13" x14ac:dyDescent="0.3">
      <c r="A103" s="1">
        <v>46032</v>
      </c>
      <c r="B103">
        <f t="shared" si="10"/>
        <v>6</v>
      </c>
      <c r="C103">
        <f t="shared" si="11"/>
        <v>10</v>
      </c>
      <c r="D103">
        <f t="shared" si="12"/>
        <v>0</v>
      </c>
      <c r="E103" s="1">
        <f>LOOKUP(A103,'zarobki michala'!A:A)</f>
        <v>46029</v>
      </c>
      <c r="F103">
        <f>IF(E103=A103,VLOOKUP(A103,'zarobki michala'!A:B,2,FALSE),0)</f>
        <v>0</v>
      </c>
      <c r="G103">
        <f t="shared" si="13"/>
        <v>-10</v>
      </c>
      <c r="H103">
        <f t="shared" si="14"/>
        <v>0</v>
      </c>
      <c r="I103">
        <f t="shared" si="18"/>
        <v>196.86999999999992</v>
      </c>
      <c r="J103">
        <f t="shared" si="15"/>
        <v>0</v>
      </c>
      <c r="K103">
        <f t="shared" si="16"/>
        <v>0</v>
      </c>
      <c r="L103">
        <f t="shared" si="19"/>
        <v>196.86999999999992</v>
      </c>
      <c r="M103">
        <f t="shared" si="17"/>
        <v>1</v>
      </c>
    </row>
    <row r="104" spans="1:13" x14ac:dyDescent="0.3">
      <c r="A104" s="1">
        <v>46033</v>
      </c>
      <c r="B104">
        <f t="shared" si="10"/>
        <v>7</v>
      </c>
      <c r="C104">
        <f t="shared" si="11"/>
        <v>11</v>
      </c>
      <c r="D104">
        <f t="shared" si="12"/>
        <v>0</v>
      </c>
      <c r="E104" s="1">
        <f>LOOKUP(A104,'zarobki michala'!A:A)</f>
        <v>46029</v>
      </c>
      <c r="F104">
        <f>IF(E104=A104,VLOOKUP(A104,'zarobki michala'!A:B,2,FALSE),0)</f>
        <v>0</v>
      </c>
      <c r="G104">
        <f t="shared" si="13"/>
        <v>-10</v>
      </c>
      <c r="H104">
        <f t="shared" si="14"/>
        <v>0</v>
      </c>
      <c r="I104">
        <f t="shared" si="18"/>
        <v>186.86999999999992</v>
      </c>
      <c r="J104">
        <f t="shared" si="15"/>
        <v>0</v>
      </c>
      <c r="K104">
        <f t="shared" si="16"/>
        <v>0</v>
      </c>
      <c r="L104">
        <f t="shared" si="19"/>
        <v>186.86999999999992</v>
      </c>
      <c r="M104">
        <f t="shared" si="17"/>
        <v>1</v>
      </c>
    </row>
    <row r="105" spans="1:13" x14ac:dyDescent="0.3">
      <c r="A105" s="1">
        <v>46034</v>
      </c>
      <c r="B105">
        <f t="shared" si="10"/>
        <v>1</v>
      </c>
      <c r="C105">
        <f t="shared" si="11"/>
        <v>12</v>
      </c>
      <c r="D105">
        <f t="shared" si="12"/>
        <v>0</v>
      </c>
      <c r="E105" s="1">
        <f>LOOKUP(A105,'zarobki michala'!A:A)</f>
        <v>46034</v>
      </c>
      <c r="F105">
        <f>IF(E105=A105,VLOOKUP(A105,'zarobki michala'!A:B,2,FALSE),0)</f>
        <v>415</v>
      </c>
      <c r="G105">
        <f t="shared" si="13"/>
        <v>0</v>
      </c>
      <c r="H105">
        <f t="shared" si="14"/>
        <v>0</v>
      </c>
      <c r="I105">
        <f t="shared" si="18"/>
        <v>601.86999999999989</v>
      </c>
      <c r="J105">
        <f t="shared" si="15"/>
        <v>0</v>
      </c>
      <c r="K105">
        <f t="shared" si="16"/>
        <v>0</v>
      </c>
      <c r="L105">
        <f t="shared" si="19"/>
        <v>601.86999999999989</v>
      </c>
      <c r="M105">
        <f t="shared" si="17"/>
        <v>1</v>
      </c>
    </row>
    <row r="106" spans="1:13" x14ac:dyDescent="0.3">
      <c r="A106" s="1">
        <v>46035</v>
      </c>
      <c r="B106">
        <f t="shared" si="10"/>
        <v>2</v>
      </c>
      <c r="C106">
        <f t="shared" si="11"/>
        <v>13</v>
      </c>
      <c r="D106">
        <f t="shared" si="12"/>
        <v>-250</v>
      </c>
      <c r="E106" s="1">
        <f>LOOKUP(A106,'zarobki michala'!A:A)</f>
        <v>46035</v>
      </c>
      <c r="F106">
        <f>IF(E106=A106,VLOOKUP(A106,'zarobki michala'!A:B,2,FALSE),0)</f>
        <v>335</v>
      </c>
      <c r="G106">
        <f t="shared" si="13"/>
        <v>0</v>
      </c>
      <c r="H106">
        <f t="shared" si="14"/>
        <v>0</v>
      </c>
      <c r="I106">
        <f t="shared" si="18"/>
        <v>686.86999999999989</v>
      </c>
      <c r="J106">
        <f t="shared" si="15"/>
        <v>0</v>
      </c>
      <c r="K106">
        <f t="shared" si="16"/>
        <v>0</v>
      </c>
      <c r="L106">
        <f t="shared" si="19"/>
        <v>686.86999999999989</v>
      </c>
      <c r="M106">
        <f t="shared" si="17"/>
        <v>1</v>
      </c>
    </row>
    <row r="107" spans="1:13" x14ac:dyDescent="0.3">
      <c r="A107" s="1">
        <v>46036</v>
      </c>
      <c r="B107">
        <f t="shared" si="10"/>
        <v>3</v>
      </c>
      <c r="C107">
        <f t="shared" si="11"/>
        <v>14</v>
      </c>
      <c r="D107">
        <f t="shared" si="12"/>
        <v>0</v>
      </c>
      <c r="E107" s="1">
        <f>LOOKUP(A107,'zarobki michala'!A:A)</f>
        <v>46036</v>
      </c>
      <c r="F107">
        <f>IF(E107=A107,VLOOKUP(A107,'zarobki michala'!A:B,2,FALSE),0)</f>
        <v>230</v>
      </c>
      <c r="G107">
        <f t="shared" si="13"/>
        <v>0</v>
      </c>
      <c r="H107">
        <f t="shared" si="14"/>
        <v>0</v>
      </c>
      <c r="I107">
        <f t="shared" si="18"/>
        <v>916.86999999999989</v>
      </c>
      <c r="J107">
        <f t="shared" si="15"/>
        <v>0</v>
      </c>
      <c r="K107">
        <f t="shared" si="16"/>
        <v>0</v>
      </c>
      <c r="L107">
        <f t="shared" si="19"/>
        <v>916.86999999999989</v>
      </c>
      <c r="M107">
        <f t="shared" si="17"/>
        <v>1</v>
      </c>
    </row>
    <row r="108" spans="1:13" x14ac:dyDescent="0.3">
      <c r="A108" s="1">
        <v>46037</v>
      </c>
      <c r="B108">
        <f t="shared" si="10"/>
        <v>4</v>
      </c>
      <c r="C108">
        <f t="shared" si="11"/>
        <v>15</v>
      </c>
      <c r="D108">
        <f t="shared" si="12"/>
        <v>0</v>
      </c>
      <c r="E108" s="1">
        <f>LOOKUP(A108,'zarobki michala'!A:A)</f>
        <v>46037</v>
      </c>
      <c r="F108">
        <f>IF(E108=A108,VLOOKUP(A108,'zarobki michala'!A:B,2,FALSE),0)</f>
        <v>337.5</v>
      </c>
      <c r="G108">
        <f t="shared" si="13"/>
        <v>0</v>
      </c>
      <c r="H108">
        <f t="shared" si="14"/>
        <v>-600</v>
      </c>
      <c r="I108">
        <f t="shared" si="18"/>
        <v>654.36999999999989</v>
      </c>
      <c r="J108">
        <f t="shared" si="15"/>
        <v>1</v>
      </c>
      <c r="K108">
        <f t="shared" si="16"/>
        <v>400</v>
      </c>
      <c r="L108">
        <f t="shared" si="19"/>
        <v>254.36999999999989</v>
      </c>
      <c r="M108">
        <f t="shared" si="17"/>
        <v>1</v>
      </c>
    </row>
    <row r="109" spans="1:13" x14ac:dyDescent="0.3">
      <c r="A109" s="1">
        <v>46038</v>
      </c>
      <c r="B109">
        <f t="shared" si="10"/>
        <v>5</v>
      </c>
      <c r="C109">
        <f t="shared" si="11"/>
        <v>16</v>
      </c>
      <c r="D109">
        <f t="shared" si="12"/>
        <v>0</v>
      </c>
      <c r="E109" s="1">
        <f>LOOKUP(A109,'zarobki michala'!A:A)</f>
        <v>46037</v>
      </c>
      <c r="F109">
        <f>IF(E109=A109,VLOOKUP(A109,'zarobki michala'!A:B,2,FALSE),0)</f>
        <v>0</v>
      </c>
      <c r="G109">
        <f t="shared" si="13"/>
        <v>0</v>
      </c>
      <c r="H109">
        <f t="shared" si="14"/>
        <v>0</v>
      </c>
      <c r="I109">
        <f t="shared" si="18"/>
        <v>254.36999999999989</v>
      </c>
      <c r="J109">
        <f t="shared" si="15"/>
        <v>0</v>
      </c>
      <c r="K109">
        <f t="shared" si="16"/>
        <v>0</v>
      </c>
      <c r="L109">
        <f t="shared" si="19"/>
        <v>254.36999999999989</v>
      </c>
      <c r="M109">
        <f t="shared" si="17"/>
        <v>1</v>
      </c>
    </row>
    <row r="110" spans="1:13" x14ac:dyDescent="0.3">
      <c r="A110" s="1">
        <v>46039</v>
      </c>
      <c r="B110">
        <f t="shared" si="10"/>
        <v>6</v>
      </c>
      <c r="C110">
        <f t="shared" si="11"/>
        <v>17</v>
      </c>
      <c r="D110">
        <f t="shared" si="12"/>
        <v>0</v>
      </c>
      <c r="E110" s="1">
        <f>LOOKUP(A110,'zarobki michala'!A:A)</f>
        <v>46037</v>
      </c>
      <c r="F110">
        <f>IF(E110=A110,VLOOKUP(A110,'zarobki michala'!A:B,2,FALSE),0)</f>
        <v>0</v>
      </c>
      <c r="G110">
        <f t="shared" si="13"/>
        <v>-10</v>
      </c>
      <c r="H110">
        <f t="shared" si="14"/>
        <v>0</v>
      </c>
      <c r="I110">
        <f t="shared" si="18"/>
        <v>244.36999999999989</v>
      </c>
      <c r="J110">
        <f t="shared" si="15"/>
        <v>0</v>
      </c>
      <c r="K110">
        <f t="shared" si="16"/>
        <v>0</v>
      </c>
      <c r="L110">
        <f t="shared" si="19"/>
        <v>244.36999999999989</v>
      </c>
      <c r="M110">
        <f t="shared" si="17"/>
        <v>1</v>
      </c>
    </row>
    <row r="111" spans="1:13" x14ac:dyDescent="0.3">
      <c r="A111" s="1">
        <v>46040</v>
      </c>
      <c r="B111">
        <f t="shared" si="10"/>
        <v>7</v>
      </c>
      <c r="C111">
        <f t="shared" si="11"/>
        <v>18</v>
      </c>
      <c r="D111">
        <f t="shared" si="12"/>
        <v>0</v>
      </c>
      <c r="E111" s="1">
        <f>LOOKUP(A111,'zarobki michala'!A:A)</f>
        <v>46037</v>
      </c>
      <c r="F111">
        <f>IF(E111=A111,VLOOKUP(A111,'zarobki michala'!A:B,2,FALSE),0)</f>
        <v>0</v>
      </c>
      <c r="G111">
        <f t="shared" si="13"/>
        <v>-10</v>
      </c>
      <c r="H111">
        <f t="shared" si="14"/>
        <v>0</v>
      </c>
      <c r="I111">
        <f t="shared" si="18"/>
        <v>234.36999999999989</v>
      </c>
      <c r="J111">
        <f t="shared" si="15"/>
        <v>0</v>
      </c>
      <c r="K111">
        <f t="shared" si="16"/>
        <v>0</v>
      </c>
      <c r="L111">
        <f t="shared" si="19"/>
        <v>234.36999999999989</v>
      </c>
      <c r="M111">
        <f t="shared" si="17"/>
        <v>1</v>
      </c>
    </row>
    <row r="112" spans="1:13" x14ac:dyDescent="0.3">
      <c r="A112" s="1">
        <v>46041</v>
      </c>
      <c r="B112">
        <f t="shared" si="10"/>
        <v>1</v>
      </c>
      <c r="C112">
        <f t="shared" si="11"/>
        <v>19</v>
      </c>
      <c r="D112">
        <f t="shared" si="12"/>
        <v>0</v>
      </c>
      <c r="E112" s="1">
        <f>LOOKUP(A112,'zarobki michala'!A:A)</f>
        <v>46041</v>
      </c>
      <c r="F112">
        <f>IF(E112=A112,VLOOKUP(A112,'zarobki michala'!A:B,2,FALSE),0)</f>
        <v>305</v>
      </c>
      <c r="G112">
        <f t="shared" si="13"/>
        <v>0</v>
      </c>
      <c r="H112">
        <f t="shared" si="14"/>
        <v>0</v>
      </c>
      <c r="I112">
        <f t="shared" si="18"/>
        <v>539.36999999999989</v>
      </c>
      <c r="J112">
        <f t="shared" si="15"/>
        <v>0</v>
      </c>
      <c r="K112">
        <f t="shared" si="16"/>
        <v>0</v>
      </c>
      <c r="L112">
        <f t="shared" si="19"/>
        <v>539.36999999999989</v>
      </c>
      <c r="M112">
        <f t="shared" si="17"/>
        <v>1</v>
      </c>
    </row>
    <row r="113" spans="1:13" x14ac:dyDescent="0.3">
      <c r="A113" s="1">
        <v>46042</v>
      </c>
      <c r="B113">
        <f t="shared" si="10"/>
        <v>2</v>
      </c>
      <c r="C113">
        <f t="shared" si="11"/>
        <v>20</v>
      </c>
      <c r="D113">
        <f t="shared" si="12"/>
        <v>-250</v>
      </c>
      <c r="E113" s="1">
        <f>LOOKUP(A113,'zarobki michala'!A:A)</f>
        <v>46042</v>
      </c>
      <c r="F113">
        <f>IF(E113=A113,VLOOKUP(A113,'zarobki michala'!A:B,2,FALSE),0)</f>
        <v>120</v>
      </c>
      <c r="G113">
        <f t="shared" si="13"/>
        <v>0</v>
      </c>
      <c r="H113">
        <f t="shared" si="14"/>
        <v>0</v>
      </c>
      <c r="I113">
        <f t="shared" si="18"/>
        <v>409.36999999999989</v>
      </c>
      <c r="J113">
        <f t="shared" si="15"/>
        <v>0</v>
      </c>
      <c r="K113">
        <f t="shared" si="16"/>
        <v>0</v>
      </c>
      <c r="L113">
        <f t="shared" si="19"/>
        <v>409.36999999999989</v>
      </c>
      <c r="M113">
        <f t="shared" si="17"/>
        <v>1</v>
      </c>
    </row>
    <row r="114" spans="1:13" x14ac:dyDescent="0.3">
      <c r="A114" s="1">
        <v>46043</v>
      </c>
      <c r="B114">
        <f t="shared" si="10"/>
        <v>3</v>
      </c>
      <c r="C114">
        <f t="shared" si="11"/>
        <v>21</v>
      </c>
      <c r="D114">
        <f t="shared" si="12"/>
        <v>0</v>
      </c>
      <c r="E114" s="1">
        <f>LOOKUP(A114,'zarobki michala'!A:A)</f>
        <v>46043</v>
      </c>
      <c r="F114">
        <f>IF(E114=A114,VLOOKUP(A114,'zarobki michala'!A:B,2,FALSE),0)</f>
        <v>150</v>
      </c>
      <c r="G114">
        <f t="shared" si="13"/>
        <v>0</v>
      </c>
      <c r="H114">
        <f t="shared" si="14"/>
        <v>0</v>
      </c>
      <c r="I114">
        <f t="shared" si="18"/>
        <v>559.36999999999989</v>
      </c>
      <c r="J114">
        <f t="shared" si="15"/>
        <v>0</v>
      </c>
      <c r="K114">
        <f t="shared" si="16"/>
        <v>0</v>
      </c>
      <c r="L114">
        <f t="shared" si="19"/>
        <v>559.36999999999989</v>
      </c>
      <c r="M114">
        <f t="shared" si="17"/>
        <v>1</v>
      </c>
    </row>
    <row r="115" spans="1:13" x14ac:dyDescent="0.3">
      <c r="A115" s="1">
        <v>46044</v>
      </c>
      <c r="B115">
        <f t="shared" si="10"/>
        <v>4</v>
      </c>
      <c r="C115">
        <f t="shared" si="11"/>
        <v>22</v>
      </c>
      <c r="D115">
        <f t="shared" si="12"/>
        <v>0</v>
      </c>
      <c r="E115" s="1">
        <f>LOOKUP(A115,'zarobki michala'!A:A)</f>
        <v>46044</v>
      </c>
      <c r="F115">
        <f>IF(E115=A115,VLOOKUP(A115,'zarobki michala'!A:B,2,FALSE),0)</f>
        <v>375</v>
      </c>
      <c r="G115">
        <f t="shared" si="13"/>
        <v>0</v>
      </c>
      <c r="H115">
        <f t="shared" si="14"/>
        <v>0</v>
      </c>
      <c r="I115">
        <f t="shared" si="18"/>
        <v>934.36999999999989</v>
      </c>
      <c r="J115">
        <f t="shared" si="15"/>
        <v>1</v>
      </c>
      <c r="K115">
        <f t="shared" si="16"/>
        <v>400</v>
      </c>
      <c r="L115">
        <f t="shared" si="19"/>
        <v>534.36999999999989</v>
      </c>
      <c r="M115">
        <f t="shared" si="17"/>
        <v>1</v>
      </c>
    </row>
    <row r="116" spans="1:13" x14ac:dyDescent="0.3">
      <c r="A116" s="1">
        <v>46045</v>
      </c>
      <c r="B116">
        <f t="shared" si="10"/>
        <v>5</v>
      </c>
      <c r="C116">
        <f t="shared" si="11"/>
        <v>23</v>
      </c>
      <c r="D116">
        <f t="shared" si="12"/>
        <v>0</v>
      </c>
      <c r="E116" s="1">
        <f>LOOKUP(A116,'zarobki michala'!A:A)</f>
        <v>46045</v>
      </c>
      <c r="F116">
        <f>IF(E116=A116,VLOOKUP(A116,'zarobki michala'!A:B,2,FALSE),0)</f>
        <v>285</v>
      </c>
      <c r="G116">
        <f t="shared" si="13"/>
        <v>0</v>
      </c>
      <c r="H116">
        <f t="shared" si="14"/>
        <v>0</v>
      </c>
      <c r="I116">
        <f t="shared" si="18"/>
        <v>819.36999999999989</v>
      </c>
      <c r="J116">
        <f t="shared" si="15"/>
        <v>0</v>
      </c>
      <c r="K116">
        <f t="shared" si="16"/>
        <v>0</v>
      </c>
      <c r="L116">
        <f t="shared" si="19"/>
        <v>819.36999999999989</v>
      </c>
      <c r="M116">
        <f t="shared" si="17"/>
        <v>1</v>
      </c>
    </row>
    <row r="117" spans="1:13" x14ac:dyDescent="0.3">
      <c r="A117" s="1">
        <v>46046</v>
      </c>
      <c r="B117">
        <f t="shared" si="10"/>
        <v>6</v>
      </c>
      <c r="C117">
        <f t="shared" si="11"/>
        <v>24</v>
      </c>
      <c r="D117">
        <f t="shared" si="12"/>
        <v>0</v>
      </c>
      <c r="E117" s="1">
        <f>LOOKUP(A117,'zarobki michala'!A:A)</f>
        <v>46045</v>
      </c>
      <c r="F117">
        <f>IF(E117=A117,VLOOKUP(A117,'zarobki michala'!A:B,2,FALSE),0)</f>
        <v>0</v>
      </c>
      <c r="G117">
        <f t="shared" si="13"/>
        <v>-10</v>
      </c>
      <c r="H117">
        <f t="shared" si="14"/>
        <v>0</v>
      </c>
      <c r="I117">
        <f t="shared" si="18"/>
        <v>809.36999999999989</v>
      </c>
      <c r="J117">
        <f t="shared" si="15"/>
        <v>0</v>
      </c>
      <c r="K117">
        <f t="shared" si="16"/>
        <v>0</v>
      </c>
      <c r="L117">
        <f t="shared" si="19"/>
        <v>809.36999999999989</v>
      </c>
      <c r="M117">
        <f t="shared" si="17"/>
        <v>1</v>
      </c>
    </row>
    <row r="118" spans="1:13" x14ac:dyDescent="0.3">
      <c r="A118" s="1">
        <v>46047</v>
      </c>
      <c r="B118">
        <f t="shared" si="10"/>
        <v>7</v>
      </c>
      <c r="C118">
        <f t="shared" si="11"/>
        <v>25</v>
      </c>
      <c r="D118">
        <f t="shared" si="12"/>
        <v>0</v>
      </c>
      <c r="E118" s="1">
        <f>LOOKUP(A118,'zarobki michala'!A:A)</f>
        <v>46045</v>
      </c>
      <c r="F118">
        <f>IF(E118=A118,VLOOKUP(A118,'zarobki michala'!A:B,2,FALSE),0)</f>
        <v>0</v>
      </c>
      <c r="G118">
        <f t="shared" si="13"/>
        <v>-10</v>
      </c>
      <c r="H118">
        <f t="shared" si="14"/>
        <v>0</v>
      </c>
      <c r="I118">
        <f t="shared" si="18"/>
        <v>799.36999999999989</v>
      </c>
      <c r="J118">
        <f t="shared" si="15"/>
        <v>0</v>
      </c>
      <c r="K118">
        <f t="shared" si="16"/>
        <v>0</v>
      </c>
      <c r="L118">
        <f t="shared" si="19"/>
        <v>799.36999999999989</v>
      </c>
      <c r="M118">
        <f t="shared" si="17"/>
        <v>1</v>
      </c>
    </row>
    <row r="119" spans="1:13" x14ac:dyDescent="0.3">
      <c r="A119" s="1">
        <v>46048</v>
      </c>
      <c r="B119">
        <f t="shared" si="10"/>
        <v>1</v>
      </c>
      <c r="C119">
        <f t="shared" si="11"/>
        <v>26</v>
      </c>
      <c r="D119">
        <f t="shared" si="12"/>
        <v>0</v>
      </c>
      <c r="E119" s="1">
        <f>LOOKUP(A119,'zarobki michala'!A:A)</f>
        <v>46048</v>
      </c>
      <c r="F119">
        <f>IF(E119=A119,VLOOKUP(A119,'zarobki michala'!A:B,2,FALSE),0)</f>
        <v>90</v>
      </c>
      <c r="G119">
        <f t="shared" si="13"/>
        <v>0</v>
      </c>
      <c r="H119">
        <f t="shared" si="14"/>
        <v>0</v>
      </c>
      <c r="I119">
        <f t="shared" si="18"/>
        <v>889.36999999999989</v>
      </c>
      <c r="J119">
        <f t="shared" si="15"/>
        <v>0</v>
      </c>
      <c r="K119">
        <f t="shared" si="16"/>
        <v>0</v>
      </c>
      <c r="L119">
        <f t="shared" si="19"/>
        <v>889.36999999999989</v>
      </c>
      <c r="M119">
        <f t="shared" si="17"/>
        <v>1</v>
      </c>
    </row>
    <row r="120" spans="1:13" x14ac:dyDescent="0.3">
      <c r="A120" s="1">
        <v>46049</v>
      </c>
      <c r="B120">
        <f t="shared" si="10"/>
        <v>2</v>
      </c>
      <c r="C120">
        <f t="shared" si="11"/>
        <v>27</v>
      </c>
      <c r="D120">
        <f t="shared" si="12"/>
        <v>-250</v>
      </c>
      <c r="E120" s="1">
        <f>LOOKUP(A120,'zarobki michala'!A:A)</f>
        <v>46049</v>
      </c>
      <c r="F120">
        <f>IF(E120=A120,VLOOKUP(A120,'zarobki michala'!A:B,2,FALSE),0)</f>
        <v>170</v>
      </c>
      <c r="G120">
        <f t="shared" si="13"/>
        <v>0</v>
      </c>
      <c r="H120">
        <f t="shared" si="14"/>
        <v>0</v>
      </c>
      <c r="I120">
        <f t="shared" si="18"/>
        <v>809.36999999999989</v>
      </c>
      <c r="J120">
        <f t="shared" si="15"/>
        <v>0</v>
      </c>
      <c r="K120">
        <f t="shared" si="16"/>
        <v>0</v>
      </c>
      <c r="L120">
        <f t="shared" si="19"/>
        <v>809.36999999999989</v>
      </c>
      <c r="M120">
        <f t="shared" si="17"/>
        <v>1</v>
      </c>
    </row>
    <row r="121" spans="1:13" x14ac:dyDescent="0.3">
      <c r="A121" s="1">
        <v>46050</v>
      </c>
      <c r="B121">
        <f t="shared" si="10"/>
        <v>3</v>
      </c>
      <c r="C121">
        <f t="shared" si="11"/>
        <v>28</v>
      </c>
      <c r="D121">
        <f t="shared" si="12"/>
        <v>0</v>
      </c>
      <c r="E121" s="1">
        <f>LOOKUP(A121,'zarobki michala'!A:A)</f>
        <v>46050</v>
      </c>
      <c r="F121">
        <f>IF(E121=A121,VLOOKUP(A121,'zarobki michala'!A:B,2,FALSE),0)</f>
        <v>40</v>
      </c>
      <c r="G121">
        <f t="shared" si="13"/>
        <v>0</v>
      </c>
      <c r="H121">
        <f t="shared" si="14"/>
        <v>0</v>
      </c>
      <c r="I121">
        <f t="shared" si="18"/>
        <v>849.36999999999989</v>
      </c>
      <c r="J121">
        <f t="shared" si="15"/>
        <v>0</v>
      </c>
      <c r="K121">
        <f t="shared" si="16"/>
        <v>0</v>
      </c>
      <c r="L121">
        <f t="shared" si="19"/>
        <v>849.36999999999989</v>
      </c>
      <c r="M121">
        <f t="shared" si="17"/>
        <v>1</v>
      </c>
    </row>
    <row r="122" spans="1:13" x14ac:dyDescent="0.3">
      <c r="A122" s="1">
        <v>46051</v>
      </c>
      <c r="B122">
        <f t="shared" si="10"/>
        <v>4</v>
      </c>
      <c r="C122">
        <f t="shared" si="11"/>
        <v>29</v>
      </c>
      <c r="D122">
        <f t="shared" si="12"/>
        <v>0</v>
      </c>
      <c r="E122" s="1">
        <f>LOOKUP(A122,'zarobki michala'!A:A)</f>
        <v>46051</v>
      </c>
      <c r="F122">
        <f>IF(E122=A122,VLOOKUP(A122,'zarobki michala'!A:B,2,FALSE),0)</f>
        <v>205</v>
      </c>
      <c r="G122">
        <f t="shared" si="13"/>
        <v>0</v>
      </c>
      <c r="H122">
        <f t="shared" si="14"/>
        <v>0</v>
      </c>
      <c r="I122">
        <f t="shared" si="18"/>
        <v>1054.3699999999999</v>
      </c>
      <c r="J122">
        <f t="shared" si="15"/>
        <v>1</v>
      </c>
      <c r="K122">
        <f t="shared" si="16"/>
        <v>400</v>
      </c>
      <c r="L122">
        <f t="shared" si="19"/>
        <v>654.36999999999989</v>
      </c>
      <c r="M122">
        <f t="shared" si="17"/>
        <v>1</v>
      </c>
    </row>
    <row r="123" spans="1:13" x14ac:dyDescent="0.3">
      <c r="A123" s="1">
        <v>46052</v>
      </c>
      <c r="B123">
        <f t="shared" si="10"/>
        <v>5</v>
      </c>
      <c r="C123">
        <f t="shared" si="11"/>
        <v>30</v>
      </c>
      <c r="D123">
        <f t="shared" si="12"/>
        <v>0</v>
      </c>
      <c r="E123" s="1">
        <f>LOOKUP(A123,'zarobki michala'!A:A)</f>
        <v>46051</v>
      </c>
      <c r="F123">
        <f>IF(E123=A123,VLOOKUP(A123,'zarobki michala'!A:B,2,FALSE),0)</f>
        <v>0</v>
      </c>
      <c r="G123">
        <f t="shared" si="13"/>
        <v>0</v>
      </c>
      <c r="H123">
        <f t="shared" si="14"/>
        <v>0</v>
      </c>
      <c r="I123">
        <f t="shared" si="18"/>
        <v>654.36999999999989</v>
      </c>
      <c r="J123">
        <f t="shared" si="15"/>
        <v>0</v>
      </c>
      <c r="K123">
        <f t="shared" si="16"/>
        <v>0</v>
      </c>
      <c r="L123">
        <f t="shared" si="19"/>
        <v>654.36999999999989</v>
      </c>
      <c r="M123">
        <f t="shared" si="17"/>
        <v>1</v>
      </c>
    </row>
    <row r="124" spans="1:13" x14ac:dyDescent="0.3">
      <c r="A124" s="1">
        <v>46053</v>
      </c>
      <c r="B124">
        <f t="shared" si="10"/>
        <v>6</v>
      </c>
      <c r="C124">
        <f t="shared" si="11"/>
        <v>31</v>
      </c>
      <c r="D124">
        <f t="shared" si="12"/>
        <v>0</v>
      </c>
      <c r="E124" s="1">
        <f>LOOKUP(A124,'zarobki michala'!A:A)</f>
        <v>46051</v>
      </c>
      <c r="F124">
        <f>IF(E124=A124,VLOOKUP(A124,'zarobki michala'!A:B,2,FALSE),0)</f>
        <v>0</v>
      </c>
      <c r="G124">
        <f t="shared" si="13"/>
        <v>-10</v>
      </c>
      <c r="H124">
        <f t="shared" si="14"/>
        <v>0</v>
      </c>
      <c r="I124">
        <f t="shared" si="18"/>
        <v>644.36999999999989</v>
      </c>
      <c r="J124">
        <f t="shared" si="15"/>
        <v>0</v>
      </c>
      <c r="K124">
        <f t="shared" si="16"/>
        <v>0</v>
      </c>
      <c r="L124">
        <f t="shared" si="19"/>
        <v>644.36999999999989</v>
      </c>
      <c r="M124">
        <f t="shared" si="17"/>
        <v>1</v>
      </c>
    </row>
    <row r="125" spans="1:13" x14ac:dyDescent="0.3">
      <c r="A125" s="1">
        <v>46054</v>
      </c>
      <c r="B125">
        <f t="shared" si="10"/>
        <v>7</v>
      </c>
      <c r="C125">
        <f t="shared" si="11"/>
        <v>1</v>
      </c>
      <c r="D125">
        <f t="shared" si="12"/>
        <v>0</v>
      </c>
      <c r="E125" s="1">
        <f>LOOKUP(A125,'zarobki michala'!A:A)</f>
        <v>46051</v>
      </c>
      <c r="F125">
        <f>IF(E125=A125,VLOOKUP(A125,'zarobki michala'!A:B,2,FALSE),0)</f>
        <v>0</v>
      </c>
      <c r="G125">
        <f t="shared" si="13"/>
        <v>-10</v>
      </c>
      <c r="H125">
        <f t="shared" si="14"/>
        <v>0</v>
      </c>
      <c r="I125">
        <f t="shared" si="18"/>
        <v>634.36999999999989</v>
      </c>
      <c r="J125">
        <f t="shared" si="15"/>
        <v>0</v>
      </c>
      <c r="K125">
        <f t="shared" si="16"/>
        <v>0</v>
      </c>
      <c r="L125">
        <f t="shared" si="19"/>
        <v>634.36999999999989</v>
      </c>
      <c r="M125">
        <f t="shared" si="17"/>
        <v>1</v>
      </c>
    </row>
    <row r="126" spans="1:13" x14ac:dyDescent="0.3">
      <c r="A126" s="1">
        <v>46055</v>
      </c>
      <c r="B126">
        <f t="shared" si="10"/>
        <v>1</v>
      </c>
      <c r="C126">
        <f t="shared" si="11"/>
        <v>2</v>
      </c>
      <c r="D126">
        <f t="shared" si="12"/>
        <v>0</v>
      </c>
      <c r="E126" s="1">
        <f>LOOKUP(A126,'zarobki michala'!A:A)</f>
        <v>46051</v>
      </c>
      <c r="F126">
        <f>IF(E126=A126,VLOOKUP(A126,'zarobki michala'!A:B,2,FALSE),0)</f>
        <v>0</v>
      </c>
      <c r="G126">
        <f t="shared" si="13"/>
        <v>0</v>
      </c>
      <c r="H126">
        <f t="shared" si="14"/>
        <v>0</v>
      </c>
      <c r="I126">
        <f t="shared" si="18"/>
        <v>634.36999999999989</v>
      </c>
      <c r="J126">
        <f t="shared" si="15"/>
        <v>0</v>
      </c>
      <c r="K126">
        <f t="shared" si="16"/>
        <v>0</v>
      </c>
      <c r="L126">
        <f t="shared" si="19"/>
        <v>634.36999999999989</v>
      </c>
      <c r="M126">
        <f t="shared" si="17"/>
        <v>1</v>
      </c>
    </row>
    <row r="127" spans="1:13" x14ac:dyDescent="0.3">
      <c r="A127" s="1">
        <v>46056</v>
      </c>
      <c r="B127">
        <f t="shared" si="10"/>
        <v>2</v>
      </c>
      <c r="C127">
        <f t="shared" si="11"/>
        <v>3</v>
      </c>
      <c r="D127">
        <f t="shared" si="12"/>
        <v>-250</v>
      </c>
      <c r="E127" s="1">
        <f>LOOKUP(A127,'zarobki michala'!A:A)</f>
        <v>46056</v>
      </c>
      <c r="F127">
        <f>IF(E127=A127,VLOOKUP(A127,'zarobki michala'!A:B,2,FALSE),0)</f>
        <v>340</v>
      </c>
      <c r="G127">
        <f t="shared" si="13"/>
        <v>0</v>
      </c>
      <c r="H127">
        <f t="shared" si="14"/>
        <v>0</v>
      </c>
      <c r="I127">
        <f t="shared" si="18"/>
        <v>724.36999999999989</v>
      </c>
      <c r="J127">
        <f t="shared" si="15"/>
        <v>0</v>
      </c>
      <c r="K127">
        <f t="shared" si="16"/>
        <v>0</v>
      </c>
      <c r="L127">
        <f t="shared" si="19"/>
        <v>724.36999999999989</v>
      </c>
      <c r="M127">
        <f t="shared" si="17"/>
        <v>1</v>
      </c>
    </row>
    <row r="128" spans="1:13" x14ac:dyDescent="0.3">
      <c r="A128" s="1">
        <v>46057</v>
      </c>
      <c r="B128">
        <f t="shared" si="10"/>
        <v>3</v>
      </c>
      <c r="C128">
        <f t="shared" si="11"/>
        <v>4</v>
      </c>
      <c r="D128">
        <f t="shared" si="12"/>
        <v>0</v>
      </c>
      <c r="E128" s="1">
        <f>LOOKUP(A128,'zarobki michala'!A:A)</f>
        <v>46057</v>
      </c>
      <c r="F128">
        <f>IF(E128=A128,VLOOKUP(A128,'zarobki michala'!A:B,2,FALSE),0)</f>
        <v>260</v>
      </c>
      <c r="G128">
        <f t="shared" si="13"/>
        <v>0</v>
      </c>
      <c r="H128">
        <f t="shared" si="14"/>
        <v>0</v>
      </c>
      <c r="I128">
        <f t="shared" si="18"/>
        <v>984.36999999999989</v>
      </c>
      <c r="J128">
        <f t="shared" si="15"/>
        <v>0</v>
      </c>
      <c r="K128">
        <f t="shared" si="16"/>
        <v>0</v>
      </c>
      <c r="L128">
        <f t="shared" si="19"/>
        <v>984.36999999999989</v>
      </c>
      <c r="M128">
        <f t="shared" si="17"/>
        <v>1</v>
      </c>
    </row>
    <row r="129" spans="1:13" x14ac:dyDescent="0.3">
      <c r="A129" s="1">
        <v>46058</v>
      </c>
      <c r="B129">
        <f t="shared" si="10"/>
        <v>4</v>
      </c>
      <c r="C129">
        <f t="shared" si="11"/>
        <v>5</v>
      </c>
      <c r="D129">
        <f t="shared" si="12"/>
        <v>0</v>
      </c>
      <c r="E129" s="1">
        <f>LOOKUP(A129,'zarobki michala'!A:A)</f>
        <v>46058</v>
      </c>
      <c r="F129">
        <f>IF(E129=A129,VLOOKUP(A129,'zarobki michala'!A:B,2,FALSE),0)</f>
        <v>325</v>
      </c>
      <c r="G129">
        <f t="shared" si="13"/>
        <v>0</v>
      </c>
      <c r="H129">
        <f t="shared" si="14"/>
        <v>0</v>
      </c>
      <c r="I129">
        <f t="shared" si="18"/>
        <v>1309.3699999999999</v>
      </c>
      <c r="J129">
        <f t="shared" si="15"/>
        <v>1</v>
      </c>
      <c r="K129">
        <f t="shared" si="16"/>
        <v>400</v>
      </c>
      <c r="L129">
        <f t="shared" si="19"/>
        <v>909.36999999999989</v>
      </c>
      <c r="M129">
        <f t="shared" si="17"/>
        <v>1</v>
      </c>
    </row>
    <row r="130" spans="1:13" x14ac:dyDescent="0.3">
      <c r="A130" s="1">
        <v>46059</v>
      </c>
      <c r="B130">
        <f t="shared" si="10"/>
        <v>5</v>
      </c>
      <c r="C130">
        <f t="shared" si="11"/>
        <v>6</v>
      </c>
      <c r="D130">
        <f t="shared" si="12"/>
        <v>0</v>
      </c>
      <c r="E130" s="1">
        <f>LOOKUP(A130,'zarobki michala'!A:A)</f>
        <v>46059</v>
      </c>
      <c r="F130">
        <f>IF(E130=A130,VLOOKUP(A130,'zarobki michala'!A:B,2,FALSE),0)</f>
        <v>327.5</v>
      </c>
      <c r="G130">
        <f t="shared" si="13"/>
        <v>0</v>
      </c>
      <c r="H130">
        <f t="shared" si="14"/>
        <v>0</v>
      </c>
      <c r="I130">
        <f t="shared" si="18"/>
        <v>1236.8699999999999</v>
      </c>
      <c r="J130">
        <f t="shared" si="15"/>
        <v>0</v>
      </c>
      <c r="K130">
        <f t="shared" si="16"/>
        <v>0</v>
      </c>
      <c r="L130">
        <f t="shared" si="19"/>
        <v>1236.8699999999999</v>
      </c>
      <c r="M130">
        <f t="shared" si="17"/>
        <v>1</v>
      </c>
    </row>
    <row r="131" spans="1:13" x14ac:dyDescent="0.3">
      <c r="A131" s="1">
        <v>46060</v>
      </c>
      <c r="B131">
        <f t="shared" ref="B131:B152" si="20">WEEKDAY(A131,2)</f>
        <v>6</v>
      </c>
      <c r="C131">
        <f t="shared" ref="C131:C152" si="21">DAY(A131)</f>
        <v>7</v>
      </c>
      <c r="D131">
        <f t="shared" ref="D131:D152" si="22">IF(B131=2,-250,0)</f>
        <v>0</v>
      </c>
      <c r="E131" s="1">
        <f>LOOKUP(A131,'zarobki michala'!A:A)</f>
        <v>46059</v>
      </c>
      <c r="F131">
        <f>IF(E131=A131,VLOOKUP(A131,'zarobki michala'!A:B,2,FALSE),0)</f>
        <v>0</v>
      </c>
      <c r="G131">
        <f t="shared" ref="G131:G152" si="23">IF(B131&gt;=6,-10,0)</f>
        <v>-10</v>
      </c>
      <c r="H131">
        <f t="shared" ref="H131:H152" si="24">IF(C131=15,-600,0)</f>
        <v>0</v>
      </c>
      <c r="I131">
        <f t="shared" si="18"/>
        <v>1226.8699999999999</v>
      </c>
      <c r="J131">
        <f t="shared" ref="J131:J152" si="25">IF(B131=4,1,0)</f>
        <v>0</v>
      </c>
      <c r="K131">
        <f t="shared" ref="K131:K152" si="26">IF(I131&gt;600,400,IF(I131&gt;500,MAX(100,ROUNDDOWN(I131/2,2)),MAX(ROUNDDOWN(I131/5,2),50)))*J131</f>
        <v>0</v>
      </c>
      <c r="L131">
        <f t="shared" si="19"/>
        <v>1226.8699999999999</v>
      </c>
      <c r="M131">
        <f t="shared" ref="M131:M152" si="27">IF(AND(A131&gt;=DATE(2025,12,20),A131 &lt;= DATE(2026,1,3)),0,1)</f>
        <v>1</v>
      </c>
    </row>
    <row r="132" spans="1:13" x14ac:dyDescent="0.3">
      <c r="A132" s="1">
        <v>46061</v>
      </c>
      <c r="B132">
        <f t="shared" si="20"/>
        <v>7</v>
      </c>
      <c r="C132">
        <f t="shared" si="21"/>
        <v>8</v>
      </c>
      <c r="D132">
        <f t="shared" si="22"/>
        <v>0</v>
      </c>
      <c r="E132" s="1">
        <f>LOOKUP(A132,'zarobki michala'!A:A)</f>
        <v>46059</v>
      </c>
      <c r="F132">
        <f>IF(E132=A132,VLOOKUP(A132,'zarobki michala'!A:B,2,FALSE),0)</f>
        <v>0</v>
      </c>
      <c r="G132">
        <f t="shared" si="23"/>
        <v>-10</v>
      </c>
      <c r="H132">
        <f t="shared" si="24"/>
        <v>0</v>
      </c>
      <c r="I132">
        <f t="shared" ref="I132:I152" si="28">L131+D132+F132+G132+H132</f>
        <v>1216.8699999999999</v>
      </c>
      <c r="J132">
        <f t="shared" si="25"/>
        <v>0</v>
      </c>
      <c r="K132">
        <f t="shared" si="26"/>
        <v>0</v>
      </c>
      <c r="L132">
        <f t="shared" ref="L132:L152" si="29">I132-K132*M132</f>
        <v>1216.8699999999999</v>
      </c>
      <c r="M132">
        <f t="shared" si="27"/>
        <v>1</v>
      </c>
    </row>
    <row r="133" spans="1:13" x14ac:dyDescent="0.3">
      <c r="A133" s="1">
        <v>46062</v>
      </c>
      <c r="B133">
        <f t="shared" si="20"/>
        <v>1</v>
      </c>
      <c r="C133">
        <f t="shared" si="21"/>
        <v>9</v>
      </c>
      <c r="D133">
        <f t="shared" si="22"/>
        <v>0</v>
      </c>
      <c r="E133" s="1">
        <f>LOOKUP(A133,'zarobki michala'!A:A)</f>
        <v>46062</v>
      </c>
      <c r="F133">
        <f>IF(E133=A133,VLOOKUP(A133,'zarobki michala'!A:B,2,FALSE),0)</f>
        <v>62.5</v>
      </c>
      <c r="G133">
        <f t="shared" si="23"/>
        <v>0</v>
      </c>
      <c r="H133">
        <f t="shared" si="24"/>
        <v>0</v>
      </c>
      <c r="I133">
        <f t="shared" si="28"/>
        <v>1279.3699999999999</v>
      </c>
      <c r="J133">
        <f t="shared" si="25"/>
        <v>0</v>
      </c>
      <c r="K133">
        <f t="shared" si="26"/>
        <v>0</v>
      </c>
      <c r="L133">
        <f t="shared" si="29"/>
        <v>1279.3699999999999</v>
      </c>
      <c r="M133">
        <f t="shared" si="27"/>
        <v>1</v>
      </c>
    </row>
    <row r="134" spans="1:13" x14ac:dyDescent="0.3">
      <c r="A134" s="1">
        <v>46063</v>
      </c>
      <c r="B134">
        <f t="shared" si="20"/>
        <v>2</v>
      </c>
      <c r="C134">
        <f t="shared" si="21"/>
        <v>10</v>
      </c>
      <c r="D134">
        <f t="shared" si="22"/>
        <v>-250</v>
      </c>
      <c r="E134" s="1">
        <f>LOOKUP(A134,'zarobki michala'!A:A)</f>
        <v>46063</v>
      </c>
      <c r="F134">
        <f>IF(E134=A134,VLOOKUP(A134,'zarobki michala'!A:B,2,FALSE),0)</f>
        <v>407.5</v>
      </c>
      <c r="G134">
        <f t="shared" si="23"/>
        <v>0</v>
      </c>
      <c r="H134">
        <f t="shared" si="24"/>
        <v>0</v>
      </c>
      <c r="I134">
        <f t="shared" si="28"/>
        <v>1436.87</v>
      </c>
      <c r="J134">
        <f t="shared" si="25"/>
        <v>0</v>
      </c>
      <c r="K134">
        <f t="shared" si="26"/>
        <v>0</v>
      </c>
      <c r="L134">
        <f t="shared" si="29"/>
        <v>1436.87</v>
      </c>
      <c r="M134">
        <f t="shared" si="27"/>
        <v>1</v>
      </c>
    </row>
    <row r="135" spans="1:13" x14ac:dyDescent="0.3">
      <c r="A135" s="1">
        <v>46064</v>
      </c>
      <c r="B135">
        <f t="shared" si="20"/>
        <v>3</v>
      </c>
      <c r="C135">
        <f t="shared" si="21"/>
        <v>11</v>
      </c>
      <c r="D135">
        <f t="shared" si="22"/>
        <v>0</v>
      </c>
      <c r="E135" s="1">
        <f>LOOKUP(A135,'zarobki michala'!A:A)</f>
        <v>46064</v>
      </c>
      <c r="F135">
        <f>IF(E135=A135,VLOOKUP(A135,'zarobki michala'!A:B,2,FALSE),0)</f>
        <v>275</v>
      </c>
      <c r="G135">
        <f t="shared" si="23"/>
        <v>0</v>
      </c>
      <c r="H135">
        <f t="shared" si="24"/>
        <v>0</v>
      </c>
      <c r="I135">
        <f t="shared" si="28"/>
        <v>1711.87</v>
      </c>
      <c r="J135">
        <f t="shared" si="25"/>
        <v>0</v>
      </c>
      <c r="K135">
        <f t="shared" si="26"/>
        <v>0</v>
      </c>
      <c r="L135">
        <f t="shared" si="29"/>
        <v>1711.87</v>
      </c>
      <c r="M135">
        <f t="shared" si="27"/>
        <v>1</v>
      </c>
    </row>
    <row r="136" spans="1:13" x14ac:dyDescent="0.3">
      <c r="A136" s="1">
        <v>46065</v>
      </c>
      <c r="B136">
        <f t="shared" si="20"/>
        <v>4</v>
      </c>
      <c r="C136">
        <f t="shared" si="21"/>
        <v>12</v>
      </c>
      <c r="D136">
        <f t="shared" si="22"/>
        <v>0</v>
      </c>
      <c r="E136" s="1">
        <f>LOOKUP(A136,'zarobki michala'!A:A)</f>
        <v>46065</v>
      </c>
      <c r="F136">
        <f>IF(E136=A136,VLOOKUP(A136,'zarobki michala'!A:B,2,FALSE),0)</f>
        <v>227.5</v>
      </c>
      <c r="G136">
        <f t="shared" si="23"/>
        <v>0</v>
      </c>
      <c r="H136">
        <f t="shared" si="24"/>
        <v>0</v>
      </c>
      <c r="I136">
        <f t="shared" si="28"/>
        <v>1939.37</v>
      </c>
      <c r="J136">
        <f t="shared" si="25"/>
        <v>1</v>
      </c>
      <c r="K136">
        <f t="shared" si="26"/>
        <v>400</v>
      </c>
      <c r="L136">
        <f t="shared" si="29"/>
        <v>1539.37</v>
      </c>
      <c r="M136">
        <f t="shared" si="27"/>
        <v>1</v>
      </c>
    </row>
    <row r="137" spans="1:13" x14ac:dyDescent="0.3">
      <c r="A137" s="1">
        <v>46066</v>
      </c>
      <c r="B137">
        <f t="shared" si="20"/>
        <v>5</v>
      </c>
      <c r="C137">
        <f t="shared" si="21"/>
        <v>13</v>
      </c>
      <c r="D137">
        <f t="shared" si="22"/>
        <v>0</v>
      </c>
      <c r="E137" s="1">
        <f>LOOKUP(A137,'zarobki michala'!A:A)</f>
        <v>46066</v>
      </c>
      <c r="F137">
        <f>IF(E137=A137,VLOOKUP(A137,'zarobki michala'!A:B,2,FALSE),0)</f>
        <v>265</v>
      </c>
      <c r="G137">
        <f t="shared" si="23"/>
        <v>0</v>
      </c>
      <c r="H137">
        <f t="shared" si="24"/>
        <v>0</v>
      </c>
      <c r="I137">
        <f t="shared" si="28"/>
        <v>1804.37</v>
      </c>
      <c r="J137">
        <f t="shared" si="25"/>
        <v>0</v>
      </c>
      <c r="K137">
        <f t="shared" si="26"/>
        <v>0</v>
      </c>
      <c r="L137">
        <f t="shared" si="29"/>
        <v>1804.37</v>
      </c>
      <c r="M137">
        <f t="shared" si="27"/>
        <v>1</v>
      </c>
    </row>
    <row r="138" spans="1:13" x14ac:dyDescent="0.3">
      <c r="A138" s="1">
        <v>46067</v>
      </c>
      <c r="B138">
        <f t="shared" si="20"/>
        <v>6</v>
      </c>
      <c r="C138">
        <f t="shared" si="21"/>
        <v>14</v>
      </c>
      <c r="D138">
        <f t="shared" si="22"/>
        <v>0</v>
      </c>
      <c r="E138" s="1">
        <f>LOOKUP(A138,'zarobki michala'!A:A)</f>
        <v>46066</v>
      </c>
      <c r="F138">
        <f>IF(E138=A138,VLOOKUP(A138,'zarobki michala'!A:B,2,FALSE),0)</f>
        <v>0</v>
      </c>
      <c r="G138">
        <f t="shared" si="23"/>
        <v>-10</v>
      </c>
      <c r="H138">
        <f t="shared" si="24"/>
        <v>0</v>
      </c>
      <c r="I138">
        <f t="shared" si="28"/>
        <v>1794.37</v>
      </c>
      <c r="J138">
        <f t="shared" si="25"/>
        <v>0</v>
      </c>
      <c r="K138">
        <f t="shared" si="26"/>
        <v>0</v>
      </c>
      <c r="L138">
        <f t="shared" si="29"/>
        <v>1794.37</v>
      </c>
      <c r="M138">
        <f t="shared" si="27"/>
        <v>1</v>
      </c>
    </row>
    <row r="139" spans="1:13" x14ac:dyDescent="0.3">
      <c r="A139" s="1">
        <v>46068</v>
      </c>
      <c r="B139">
        <f t="shared" si="20"/>
        <v>7</v>
      </c>
      <c r="C139">
        <f t="shared" si="21"/>
        <v>15</v>
      </c>
      <c r="D139">
        <f t="shared" si="22"/>
        <v>0</v>
      </c>
      <c r="E139" s="1">
        <f>LOOKUP(A139,'zarobki michala'!A:A)</f>
        <v>46066</v>
      </c>
      <c r="F139">
        <f>IF(E139=A139,VLOOKUP(A139,'zarobki michala'!A:B,2,FALSE),0)</f>
        <v>0</v>
      </c>
      <c r="G139">
        <f t="shared" si="23"/>
        <v>-10</v>
      </c>
      <c r="H139">
        <f t="shared" si="24"/>
        <v>-600</v>
      </c>
      <c r="I139">
        <f t="shared" si="28"/>
        <v>1184.3699999999999</v>
      </c>
      <c r="J139">
        <f t="shared" si="25"/>
        <v>0</v>
      </c>
      <c r="K139">
        <f t="shared" si="26"/>
        <v>0</v>
      </c>
      <c r="L139">
        <f t="shared" si="29"/>
        <v>1184.3699999999999</v>
      </c>
      <c r="M139">
        <f t="shared" si="27"/>
        <v>1</v>
      </c>
    </row>
    <row r="140" spans="1:13" x14ac:dyDescent="0.3">
      <c r="A140" s="1">
        <v>46069</v>
      </c>
      <c r="B140">
        <f t="shared" si="20"/>
        <v>1</v>
      </c>
      <c r="C140">
        <f t="shared" si="21"/>
        <v>16</v>
      </c>
      <c r="D140">
        <f t="shared" si="22"/>
        <v>0</v>
      </c>
      <c r="E140" s="1">
        <f>LOOKUP(A140,'zarobki michala'!A:A)</f>
        <v>46069</v>
      </c>
      <c r="F140">
        <f>IF(E140=A140,VLOOKUP(A140,'zarobki michala'!A:B,2,FALSE),0)</f>
        <v>135</v>
      </c>
      <c r="G140">
        <f t="shared" si="23"/>
        <v>0</v>
      </c>
      <c r="H140">
        <f t="shared" si="24"/>
        <v>0</v>
      </c>
      <c r="I140">
        <f t="shared" si="28"/>
        <v>1319.37</v>
      </c>
      <c r="J140">
        <f t="shared" si="25"/>
        <v>0</v>
      </c>
      <c r="K140">
        <f t="shared" si="26"/>
        <v>0</v>
      </c>
      <c r="L140">
        <f t="shared" si="29"/>
        <v>1319.37</v>
      </c>
      <c r="M140">
        <f t="shared" si="27"/>
        <v>1</v>
      </c>
    </row>
    <row r="141" spans="1:13" x14ac:dyDescent="0.3">
      <c r="A141" s="1">
        <v>46070</v>
      </c>
      <c r="B141">
        <f t="shared" si="20"/>
        <v>2</v>
      </c>
      <c r="C141">
        <f t="shared" si="21"/>
        <v>17</v>
      </c>
      <c r="D141">
        <f t="shared" si="22"/>
        <v>-250</v>
      </c>
      <c r="E141" s="1">
        <f>LOOKUP(A141,'zarobki michala'!A:A)</f>
        <v>46070</v>
      </c>
      <c r="F141">
        <f>IF(E141=A141,VLOOKUP(A141,'zarobki michala'!A:B,2,FALSE),0)</f>
        <v>317.5</v>
      </c>
      <c r="G141">
        <f t="shared" si="23"/>
        <v>0</v>
      </c>
      <c r="H141">
        <f t="shared" si="24"/>
        <v>0</v>
      </c>
      <c r="I141">
        <f t="shared" si="28"/>
        <v>1386.87</v>
      </c>
      <c r="J141">
        <f t="shared" si="25"/>
        <v>0</v>
      </c>
      <c r="K141">
        <f t="shared" si="26"/>
        <v>0</v>
      </c>
      <c r="L141">
        <f t="shared" si="29"/>
        <v>1386.87</v>
      </c>
      <c r="M141">
        <f t="shared" si="27"/>
        <v>1</v>
      </c>
    </row>
    <row r="142" spans="1:13" x14ac:dyDescent="0.3">
      <c r="A142" s="1">
        <v>46071</v>
      </c>
      <c r="B142">
        <f t="shared" si="20"/>
        <v>3</v>
      </c>
      <c r="C142">
        <f t="shared" si="21"/>
        <v>18</v>
      </c>
      <c r="D142">
        <f t="shared" si="22"/>
        <v>0</v>
      </c>
      <c r="E142" s="1">
        <f>LOOKUP(A142,'zarobki michala'!A:A)</f>
        <v>46071</v>
      </c>
      <c r="F142">
        <f>IF(E142=A142,VLOOKUP(A142,'zarobki michala'!A:B,2,FALSE),0)</f>
        <v>255</v>
      </c>
      <c r="G142">
        <f t="shared" si="23"/>
        <v>0</v>
      </c>
      <c r="H142">
        <f t="shared" si="24"/>
        <v>0</v>
      </c>
      <c r="I142">
        <f t="shared" si="28"/>
        <v>1641.87</v>
      </c>
      <c r="J142">
        <f t="shared" si="25"/>
        <v>0</v>
      </c>
      <c r="K142">
        <f t="shared" si="26"/>
        <v>0</v>
      </c>
      <c r="L142">
        <f t="shared" si="29"/>
        <v>1641.87</v>
      </c>
      <c r="M142">
        <f t="shared" si="27"/>
        <v>1</v>
      </c>
    </row>
    <row r="143" spans="1:13" x14ac:dyDescent="0.3">
      <c r="A143" s="1">
        <v>46072</v>
      </c>
      <c r="B143">
        <f t="shared" si="20"/>
        <v>4</v>
      </c>
      <c r="C143">
        <f t="shared" si="21"/>
        <v>19</v>
      </c>
      <c r="D143">
        <f t="shared" si="22"/>
        <v>0</v>
      </c>
      <c r="E143" s="1">
        <f>LOOKUP(A143,'zarobki michala'!A:A)</f>
        <v>46072</v>
      </c>
      <c r="F143">
        <f>IF(E143=A143,VLOOKUP(A143,'zarobki michala'!A:B,2,FALSE),0)</f>
        <v>100</v>
      </c>
      <c r="G143">
        <f t="shared" si="23"/>
        <v>0</v>
      </c>
      <c r="H143">
        <f t="shared" si="24"/>
        <v>0</v>
      </c>
      <c r="I143">
        <f t="shared" si="28"/>
        <v>1741.87</v>
      </c>
      <c r="J143">
        <f t="shared" si="25"/>
        <v>1</v>
      </c>
      <c r="K143">
        <f t="shared" si="26"/>
        <v>400</v>
      </c>
      <c r="L143">
        <f t="shared" si="29"/>
        <v>1341.87</v>
      </c>
      <c r="M143">
        <f t="shared" si="27"/>
        <v>1</v>
      </c>
    </row>
    <row r="144" spans="1:13" x14ac:dyDescent="0.3">
      <c r="A144" s="1">
        <v>46073</v>
      </c>
      <c r="B144">
        <f t="shared" si="20"/>
        <v>5</v>
      </c>
      <c r="C144">
        <f t="shared" si="21"/>
        <v>20</v>
      </c>
      <c r="D144">
        <f t="shared" si="22"/>
        <v>0</v>
      </c>
      <c r="E144" s="1">
        <f>LOOKUP(A144,'zarobki michala'!A:A)</f>
        <v>46073</v>
      </c>
      <c r="F144">
        <f>IF(E144=A144,VLOOKUP(A144,'zarobki michala'!A:B,2,FALSE),0)</f>
        <v>382.5</v>
      </c>
      <c r="G144">
        <f t="shared" si="23"/>
        <v>0</v>
      </c>
      <c r="H144">
        <f t="shared" si="24"/>
        <v>0</v>
      </c>
      <c r="I144">
        <f t="shared" si="28"/>
        <v>1724.37</v>
      </c>
      <c r="J144">
        <f t="shared" si="25"/>
        <v>0</v>
      </c>
      <c r="K144">
        <f t="shared" si="26"/>
        <v>0</v>
      </c>
      <c r="L144">
        <f t="shared" si="29"/>
        <v>1724.37</v>
      </c>
      <c r="M144">
        <f t="shared" si="27"/>
        <v>1</v>
      </c>
    </row>
    <row r="145" spans="1:13" x14ac:dyDescent="0.3">
      <c r="A145" s="1">
        <v>46074</v>
      </c>
      <c r="B145">
        <f t="shared" si="20"/>
        <v>6</v>
      </c>
      <c r="C145">
        <f t="shared" si="21"/>
        <v>21</v>
      </c>
      <c r="D145">
        <f t="shared" si="22"/>
        <v>0</v>
      </c>
      <c r="E145" s="1">
        <f>LOOKUP(A145,'zarobki michala'!A:A)</f>
        <v>46073</v>
      </c>
      <c r="F145">
        <f>IF(E145=A145,VLOOKUP(A145,'zarobki michala'!A:B,2,FALSE),0)</f>
        <v>0</v>
      </c>
      <c r="G145">
        <f t="shared" si="23"/>
        <v>-10</v>
      </c>
      <c r="H145">
        <f t="shared" si="24"/>
        <v>0</v>
      </c>
      <c r="I145">
        <f t="shared" si="28"/>
        <v>1714.37</v>
      </c>
      <c r="J145">
        <f t="shared" si="25"/>
        <v>0</v>
      </c>
      <c r="K145">
        <f t="shared" si="26"/>
        <v>0</v>
      </c>
      <c r="L145">
        <f t="shared" si="29"/>
        <v>1714.37</v>
      </c>
      <c r="M145">
        <f t="shared" si="27"/>
        <v>1</v>
      </c>
    </row>
    <row r="146" spans="1:13" x14ac:dyDescent="0.3">
      <c r="A146" s="1">
        <v>46075</v>
      </c>
      <c r="B146">
        <f t="shared" si="20"/>
        <v>7</v>
      </c>
      <c r="C146">
        <f t="shared" si="21"/>
        <v>22</v>
      </c>
      <c r="D146">
        <f t="shared" si="22"/>
        <v>0</v>
      </c>
      <c r="E146" s="1">
        <f>LOOKUP(A146,'zarobki michala'!A:A)</f>
        <v>46073</v>
      </c>
      <c r="F146">
        <f>IF(E146=A146,VLOOKUP(A146,'zarobki michala'!A:B,2,FALSE),0)</f>
        <v>0</v>
      </c>
      <c r="G146">
        <f t="shared" si="23"/>
        <v>-10</v>
      </c>
      <c r="H146">
        <f t="shared" si="24"/>
        <v>0</v>
      </c>
      <c r="I146">
        <f t="shared" si="28"/>
        <v>1704.37</v>
      </c>
      <c r="J146">
        <f t="shared" si="25"/>
        <v>0</v>
      </c>
      <c r="K146">
        <f t="shared" si="26"/>
        <v>0</v>
      </c>
      <c r="L146">
        <f t="shared" si="29"/>
        <v>1704.37</v>
      </c>
      <c r="M146">
        <f t="shared" si="27"/>
        <v>1</v>
      </c>
    </row>
    <row r="147" spans="1:13" x14ac:dyDescent="0.3">
      <c r="A147" s="1">
        <v>46076</v>
      </c>
      <c r="B147">
        <f t="shared" si="20"/>
        <v>1</v>
      </c>
      <c r="C147">
        <f t="shared" si="21"/>
        <v>23</v>
      </c>
      <c r="D147">
        <f t="shared" si="22"/>
        <v>0</v>
      </c>
      <c r="E147" s="1">
        <f>LOOKUP(A147,'zarobki michala'!A:A)</f>
        <v>46076</v>
      </c>
      <c r="F147">
        <f>IF(E147=A147,VLOOKUP(A147,'zarobki michala'!A:B,2,FALSE),0)</f>
        <v>50</v>
      </c>
      <c r="G147">
        <f t="shared" si="23"/>
        <v>0</v>
      </c>
      <c r="H147">
        <f t="shared" si="24"/>
        <v>0</v>
      </c>
      <c r="I147">
        <f t="shared" si="28"/>
        <v>1754.37</v>
      </c>
      <c r="J147">
        <f t="shared" si="25"/>
        <v>0</v>
      </c>
      <c r="K147">
        <f t="shared" si="26"/>
        <v>0</v>
      </c>
      <c r="L147">
        <f t="shared" si="29"/>
        <v>1754.37</v>
      </c>
      <c r="M147">
        <f t="shared" si="27"/>
        <v>1</v>
      </c>
    </row>
    <row r="148" spans="1:13" x14ac:dyDescent="0.3">
      <c r="A148" s="1">
        <v>46077</v>
      </c>
      <c r="B148">
        <f t="shared" si="20"/>
        <v>2</v>
      </c>
      <c r="C148">
        <f t="shared" si="21"/>
        <v>24</v>
      </c>
      <c r="D148">
        <f t="shared" si="22"/>
        <v>-250</v>
      </c>
      <c r="E148" s="1">
        <f>LOOKUP(A148,'zarobki michala'!A:A)</f>
        <v>46077</v>
      </c>
      <c r="F148">
        <f>IF(E148=A148,VLOOKUP(A148,'zarobki michala'!A:B,2,FALSE),0)</f>
        <v>225</v>
      </c>
      <c r="G148">
        <f t="shared" si="23"/>
        <v>0</v>
      </c>
      <c r="H148">
        <f t="shared" si="24"/>
        <v>0</v>
      </c>
      <c r="I148">
        <f t="shared" si="28"/>
        <v>1729.37</v>
      </c>
      <c r="J148">
        <f t="shared" si="25"/>
        <v>0</v>
      </c>
      <c r="K148">
        <f t="shared" si="26"/>
        <v>0</v>
      </c>
      <c r="L148">
        <f t="shared" si="29"/>
        <v>1729.37</v>
      </c>
      <c r="M148">
        <f t="shared" si="27"/>
        <v>1</v>
      </c>
    </row>
    <row r="149" spans="1:13" x14ac:dyDescent="0.3">
      <c r="A149" s="1">
        <v>46078</v>
      </c>
      <c r="B149">
        <f t="shared" si="20"/>
        <v>3</v>
      </c>
      <c r="C149">
        <f t="shared" si="21"/>
        <v>25</v>
      </c>
      <c r="D149">
        <f t="shared" si="22"/>
        <v>0</v>
      </c>
      <c r="E149" s="1">
        <f>LOOKUP(A149,'zarobki michala'!A:A)</f>
        <v>46077</v>
      </c>
      <c r="F149">
        <f>IF(E149=A149,VLOOKUP(A149,'zarobki michala'!A:B,2,FALSE),0)</f>
        <v>0</v>
      </c>
      <c r="G149">
        <f t="shared" si="23"/>
        <v>0</v>
      </c>
      <c r="H149">
        <f t="shared" si="24"/>
        <v>0</v>
      </c>
      <c r="I149">
        <f t="shared" si="28"/>
        <v>1729.37</v>
      </c>
      <c r="J149">
        <f t="shared" si="25"/>
        <v>0</v>
      </c>
      <c r="K149">
        <f t="shared" si="26"/>
        <v>0</v>
      </c>
      <c r="L149">
        <f t="shared" si="29"/>
        <v>1729.37</v>
      </c>
      <c r="M149">
        <f t="shared" si="27"/>
        <v>1</v>
      </c>
    </row>
    <row r="150" spans="1:13" x14ac:dyDescent="0.3">
      <c r="A150" s="1">
        <v>46079</v>
      </c>
      <c r="B150">
        <f t="shared" si="20"/>
        <v>4</v>
      </c>
      <c r="C150">
        <f t="shared" si="21"/>
        <v>26</v>
      </c>
      <c r="D150">
        <f t="shared" si="22"/>
        <v>0</v>
      </c>
      <c r="E150" s="1">
        <f>LOOKUP(A150,'zarobki michala'!A:A)</f>
        <v>46079</v>
      </c>
      <c r="F150">
        <f>IF(E150=A150,VLOOKUP(A150,'zarobki michala'!A:B,2,FALSE),0)</f>
        <v>220</v>
      </c>
      <c r="G150">
        <f t="shared" si="23"/>
        <v>0</v>
      </c>
      <c r="H150">
        <f t="shared" si="24"/>
        <v>0</v>
      </c>
      <c r="I150">
        <f t="shared" si="28"/>
        <v>1949.37</v>
      </c>
      <c r="J150">
        <f t="shared" si="25"/>
        <v>1</v>
      </c>
      <c r="K150">
        <f t="shared" si="26"/>
        <v>400</v>
      </c>
      <c r="L150">
        <f t="shared" si="29"/>
        <v>1549.37</v>
      </c>
      <c r="M150">
        <f t="shared" si="27"/>
        <v>1</v>
      </c>
    </row>
    <row r="151" spans="1:13" x14ac:dyDescent="0.3">
      <c r="A151" s="1">
        <v>46080</v>
      </c>
      <c r="B151">
        <f t="shared" si="20"/>
        <v>5</v>
      </c>
      <c r="C151">
        <f t="shared" si="21"/>
        <v>27</v>
      </c>
      <c r="D151">
        <f t="shared" si="22"/>
        <v>0</v>
      </c>
      <c r="E151" s="1">
        <f>LOOKUP(A151,'zarobki michala'!A:A)</f>
        <v>46080</v>
      </c>
      <c r="F151">
        <f>IF(E151=A151,VLOOKUP(A151,'zarobki michala'!A:B,2,FALSE),0)</f>
        <v>290</v>
      </c>
      <c r="G151">
        <f t="shared" si="23"/>
        <v>0</v>
      </c>
      <c r="H151">
        <f t="shared" si="24"/>
        <v>0</v>
      </c>
      <c r="I151">
        <f t="shared" si="28"/>
        <v>1839.37</v>
      </c>
      <c r="J151">
        <f t="shared" si="25"/>
        <v>0</v>
      </c>
      <c r="K151">
        <f t="shared" si="26"/>
        <v>0</v>
      </c>
      <c r="L151">
        <f t="shared" si="29"/>
        <v>1839.37</v>
      </c>
      <c r="M151">
        <f t="shared" si="27"/>
        <v>1</v>
      </c>
    </row>
    <row r="152" spans="1:13" x14ac:dyDescent="0.3">
      <c r="A152" s="1">
        <v>46081</v>
      </c>
      <c r="B152">
        <f t="shared" si="20"/>
        <v>6</v>
      </c>
      <c r="C152">
        <f t="shared" si="21"/>
        <v>28</v>
      </c>
      <c r="D152">
        <f t="shared" si="22"/>
        <v>0</v>
      </c>
      <c r="E152" s="1">
        <f>LOOKUP(A152,'zarobki michala'!A:A)</f>
        <v>46080</v>
      </c>
      <c r="F152">
        <f>IF(E152=A152,VLOOKUP(A152,'zarobki michala'!A:B,2,FALSE),0)</f>
        <v>0</v>
      </c>
      <c r="G152">
        <f t="shared" si="23"/>
        <v>-10</v>
      </c>
      <c r="H152">
        <f t="shared" si="24"/>
        <v>0</v>
      </c>
      <c r="I152">
        <f t="shared" si="28"/>
        <v>1829.37</v>
      </c>
      <c r="J152">
        <f t="shared" si="25"/>
        <v>0</v>
      </c>
      <c r="K152">
        <f t="shared" si="26"/>
        <v>0</v>
      </c>
      <c r="L152">
        <f t="shared" si="29"/>
        <v>1829.37</v>
      </c>
      <c r="M152">
        <f t="shared" si="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K28" sqref="K28"/>
    </sheetView>
  </sheetViews>
  <sheetFormatPr defaultRowHeight="14.4" x14ac:dyDescent="0.3"/>
  <cols>
    <col min="1" max="1" width="16.6640625" bestFit="1" customWidth="1"/>
    <col min="2" max="2" width="19.44140625" bestFit="1" customWidth="1"/>
    <col min="6" max="6" width="10.109375" bestFit="1" customWidth="1"/>
  </cols>
  <sheetData>
    <row r="2" spans="1:6" x14ac:dyDescent="0.3">
      <c r="E2" t="s">
        <v>33</v>
      </c>
      <c r="F2" t="s">
        <v>36</v>
      </c>
    </row>
    <row r="3" spans="1:6" x14ac:dyDescent="0.3">
      <c r="A3" s="3" t="s">
        <v>30</v>
      </c>
      <c r="B3" t="s">
        <v>35</v>
      </c>
      <c r="E3" t="s">
        <v>21</v>
      </c>
      <c r="F3">
        <v>1</v>
      </c>
    </row>
    <row r="4" spans="1:6" x14ac:dyDescent="0.3">
      <c r="A4" s="4" t="s">
        <v>13</v>
      </c>
      <c r="B4" s="5">
        <v>16</v>
      </c>
      <c r="E4" t="s">
        <v>22</v>
      </c>
      <c r="F4">
        <v>1</v>
      </c>
    </row>
    <row r="5" spans="1:6" x14ac:dyDescent="0.3">
      <c r="A5" s="4" t="s">
        <v>21</v>
      </c>
      <c r="B5" s="5">
        <v>1</v>
      </c>
      <c r="E5" t="s">
        <v>25</v>
      </c>
      <c r="F5">
        <v>1</v>
      </c>
    </row>
    <row r="6" spans="1:6" x14ac:dyDescent="0.3">
      <c r="A6" s="4" t="s">
        <v>24</v>
      </c>
      <c r="B6" s="5">
        <v>10</v>
      </c>
      <c r="E6" t="s">
        <v>23</v>
      </c>
      <c r="F6">
        <v>1</v>
      </c>
    </row>
    <row r="7" spans="1:6" x14ac:dyDescent="0.3">
      <c r="A7" s="4" t="s">
        <v>6</v>
      </c>
      <c r="B7" s="5">
        <v>20</v>
      </c>
      <c r="E7" t="s">
        <v>20</v>
      </c>
      <c r="F7">
        <v>1</v>
      </c>
    </row>
    <row r="8" spans="1:6" x14ac:dyDescent="0.3">
      <c r="A8" s="4" t="s">
        <v>17</v>
      </c>
      <c r="B8" s="5">
        <v>14</v>
      </c>
      <c r="E8" t="s">
        <v>24</v>
      </c>
      <c r="F8">
        <v>10</v>
      </c>
    </row>
    <row r="9" spans="1:6" x14ac:dyDescent="0.3">
      <c r="A9" s="4" t="s">
        <v>11</v>
      </c>
      <c r="B9" s="5">
        <v>24</v>
      </c>
      <c r="E9" t="s">
        <v>17</v>
      </c>
      <c r="F9">
        <v>14</v>
      </c>
    </row>
    <row r="10" spans="1:6" x14ac:dyDescent="0.3">
      <c r="A10" s="4" t="s">
        <v>16</v>
      </c>
      <c r="B10" s="5">
        <v>18</v>
      </c>
      <c r="E10" t="s">
        <v>13</v>
      </c>
      <c r="F10">
        <v>16</v>
      </c>
    </row>
    <row r="11" spans="1:6" x14ac:dyDescent="0.3">
      <c r="A11" s="4" t="s">
        <v>14</v>
      </c>
      <c r="B11" s="5">
        <v>24</v>
      </c>
      <c r="E11" t="s">
        <v>15</v>
      </c>
      <c r="F11">
        <v>16</v>
      </c>
    </row>
    <row r="12" spans="1:6" x14ac:dyDescent="0.3">
      <c r="A12" s="4" t="s">
        <v>18</v>
      </c>
      <c r="B12" s="5">
        <v>22</v>
      </c>
      <c r="E12" t="s">
        <v>16</v>
      </c>
      <c r="F12">
        <v>18</v>
      </c>
    </row>
    <row r="13" spans="1:6" x14ac:dyDescent="0.3">
      <c r="A13" s="4" t="s">
        <v>22</v>
      </c>
      <c r="B13" s="5">
        <v>1</v>
      </c>
      <c r="E13" t="s">
        <v>19</v>
      </c>
      <c r="F13">
        <v>18</v>
      </c>
    </row>
    <row r="14" spans="1:6" x14ac:dyDescent="0.3">
      <c r="A14" s="4" t="s">
        <v>25</v>
      </c>
      <c r="B14" s="5">
        <v>1</v>
      </c>
      <c r="E14" t="s">
        <v>10</v>
      </c>
      <c r="F14">
        <v>19</v>
      </c>
    </row>
    <row r="15" spans="1:6" x14ac:dyDescent="0.3">
      <c r="A15" s="4" t="s">
        <v>23</v>
      </c>
      <c r="B15" s="5">
        <v>1</v>
      </c>
      <c r="E15" t="s">
        <v>6</v>
      </c>
      <c r="F15">
        <v>20</v>
      </c>
    </row>
    <row r="16" spans="1:6" x14ac:dyDescent="0.3">
      <c r="A16" s="4" t="s">
        <v>20</v>
      </c>
      <c r="B16" s="5">
        <v>1</v>
      </c>
      <c r="E16" t="s">
        <v>18</v>
      </c>
      <c r="F16">
        <v>22</v>
      </c>
    </row>
    <row r="17" spans="1:6" x14ac:dyDescent="0.3">
      <c r="A17" s="4" t="s">
        <v>8</v>
      </c>
      <c r="B17" s="5">
        <v>29</v>
      </c>
      <c r="E17" t="s">
        <v>11</v>
      </c>
      <c r="F17">
        <v>24</v>
      </c>
    </row>
    <row r="18" spans="1:6" x14ac:dyDescent="0.3">
      <c r="A18" s="4" t="s">
        <v>15</v>
      </c>
      <c r="B18" s="5">
        <v>16</v>
      </c>
      <c r="E18" t="s">
        <v>14</v>
      </c>
      <c r="F18">
        <v>24</v>
      </c>
    </row>
    <row r="19" spans="1:6" x14ac:dyDescent="0.3">
      <c r="A19" s="4" t="s">
        <v>19</v>
      </c>
      <c r="B19" s="5">
        <v>18</v>
      </c>
      <c r="E19" t="s">
        <v>8</v>
      </c>
      <c r="F19">
        <v>29</v>
      </c>
    </row>
    <row r="20" spans="1:6" x14ac:dyDescent="0.3">
      <c r="A20" s="4" t="s">
        <v>10</v>
      </c>
      <c r="B20" s="5">
        <v>19</v>
      </c>
    </row>
    <row r="21" spans="1:6" x14ac:dyDescent="0.3">
      <c r="A21" s="4" t="s">
        <v>31</v>
      </c>
      <c r="B21" s="5">
        <v>235</v>
      </c>
    </row>
  </sheetData>
  <autoFilter ref="E2:F19">
    <sortState ref="E3:F19">
      <sortCondition ref="F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A3" sqref="A3"/>
    </sheetView>
  </sheetViews>
  <sheetFormatPr defaultRowHeight="14.4" x14ac:dyDescent="0.3"/>
  <cols>
    <col min="2" max="2" width="11.33203125" bestFit="1" customWidth="1"/>
    <col min="3" max="3" width="10.109375" bestFit="1" customWidth="1"/>
    <col min="4" max="4" width="17.88671875" bestFit="1" customWidth="1"/>
    <col min="5" max="5" width="18.109375" bestFit="1" customWidth="1"/>
    <col min="6" max="6" width="15.88671875" bestFit="1" customWidth="1"/>
    <col min="7" max="7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 t="s">
        <v>6</v>
      </c>
      <c r="B2" t="s">
        <v>7</v>
      </c>
      <c r="C2" s="1">
        <v>45993</v>
      </c>
      <c r="D2" s="2">
        <v>0.47916666666666669</v>
      </c>
      <c r="E2" s="2">
        <v>0.5625</v>
      </c>
      <c r="F2">
        <v>60</v>
      </c>
      <c r="G2" s="2">
        <f>E2-D2</f>
        <v>8.3333333333333315E-2</v>
      </c>
      <c r="H2">
        <f>HOUR(G2)</f>
        <v>2</v>
      </c>
      <c r="I2">
        <f>MINUTE(G2)</f>
        <v>0</v>
      </c>
      <c r="J2">
        <f>(H2+I2/60) * F2</f>
        <v>120</v>
      </c>
    </row>
    <row r="3" spans="1:10" x14ac:dyDescent="0.3">
      <c r="A3" t="s">
        <v>14</v>
      </c>
      <c r="B3" t="s">
        <v>7</v>
      </c>
      <c r="C3" s="1">
        <v>45937</v>
      </c>
      <c r="D3" s="2">
        <v>0.45833333333333331</v>
      </c>
      <c r="E3" s="2">
        <v>0.53125</v>
      </c>
      <c r="F3">
        <v>60</v>
      </c>
      <c r="G3" s="2">
        <f>E3-D3</f>
        <v>7.2916666666666685E-2</v>
      </c>
      <c r="H3">
        <f>HOUR(G3)</f>
        <v>1</v>
      </c>
      <c r="I3">
        <f>MINUTE(G3)</f>
        <v>45</v>
      </c>
      <c r="J3">
        <f>(H3+I3/60) * F3</f>
        <v>105</v>
      </c>
    </row>
    <row r="4" spans="1:10" x14ac:dyDescent="0.3">
      <c r="A4" t="s">
        <v>15</v>
      </c>
      <c r="B4" t="s">
        <v>7</v>
      </c>
      <c r="C4" s="1">
        <v>45945</v>
      </c>
      <c r="D4" s="2">
        <v>0.51041666666666663</v>
      </c>
      <c r="E4" s="2">
        <v>0.58333333333333337</v>
      </c>
      <c r="F4">
        <v>60</v>
      </c>
      <c r="G4" s="2">
        <f>E4-D4</f>
        <v>7.2916666666666741E-2</v>
      </c>
      <c r="H4">
        <f>HOUR(G4)</f>
        <v>1</v>
      </c>
      <c r="I4">
        <f>MINUTE(G4)</f>
        <v>45</v>
      </c>
      <c r="J4">
        <f>(H4+I4/60) * F4</f>
        <v>105</v>
      </c>
    </row>
    <row r="5" spans="1:10" x14ac:dyDescent="0.3">
      <c r="A5" t="s">
        <v>10</v>
      </c>
      <c r="B5" t="s">
        <v>7</v>
      </c>
      <c r="C5" s="1">
        <v>45951</v>
      </c>
      <c r="D5" s="2">
        <v>0.47916666666666669</v>
      </c>
      <c r="E5" s="2">
        <v>0.55208333333333337</v>
      </c>
      <c r="F5">
        <v>60</v>
      </c>
      <c r="G5" s="2">
        <f>E5-D5</f>
        <v>7.2916666666666685E-2</v>
      </c>
      <c r="H5">
        <f>HOUR(G5)</f>
        <v>1</v>
      </c>
      <c r="I5">
        <f>MINUTE(G5)</f>
        <v>45</v>
      </c>
      <c r="J5">
        <f>(H5+I5/60) * F5</f>
        <v>105</v>
      </c>
    </row>
    <row r="6" spans="1:10" x14ac:dyDescent="0.3">
      <c r="A6" t="s">
        <v>15</v>
      </c>
      <c r="B6" t="s">
        <v>7</v>
      </c>
      <c r="C6" s="1">
        <v>45961</v>
      </c>
      <c r="D6" s="2">
        <v>0.375</v>
      </c>
      <c r="E6" s="2">
        <v>0.44791666666666669</v>
      </c>
      <c r="F6">
        <v>60</v>
      </c>
      <c r="G6" s="2">
        <f>E6-D6</f>
        <v>7.2916666666666685E-2</v>
      </c>
      <c r="H6">
        <f>HOUR(G6)</f>
        <v>1</v>
      </c>
      <c r="I6">
        <f>MINUTE(G6)</f>
        <v>45</v>
      </c>
      <c r="J6">
        <f>(H6+I6/60) * F6</f>
        <v>105</v>
      </c>
    </row>
    <row r="7" spans="1:10" x14ac:dyDescent="0.3">
      <c r="A7" t="s">
        <v>6</v>
      </c>
      <c r="B7" t="s">
        <v>7</v>
      </c>
      <c r="C7" s="1">
        <v>45961</v>
      </c>
      <c r="D7" s="2">
        <v>0.60416666666666663</v>
      </c>
      <c r="E7" s="2">
        <v>0.67708333333333337</v>
      </c>
      <c r="F7">
        <v>60</v>
      </c>
      <c r="G7" s="2">
        <f>E7-D7</f>
        <v>7.2916666666666741E-2</v>
      </c>
      <c r="H7">
        <f>HOUR(G7)</f>
        <v>1</v>
      </c>
      <c r="I7">
        <f>MINUTE(G7)</f>
        <v>45</v>
      </c>
      <c r="J7">
        <f>(H7+I7/60) * F7</f>
        <v>105</v>
      </c>
    </row>
    <row r="8" spans="1:10" x14ac:dyDescent="0.3">
      <c r="A8" t="s">
        <v>6</v>
      </c>
      <c r="B8" t="s">
        <v>7</v>
      </c>
      <c r="C8" s="1">
        <v>45978</v>
      </c>
      <c r="D8" s="2">
        <v>0.47916666666666669</v>
      </c>
      <c r="E8" s="2">
        <v>0.55208333333333337</v>
      </c>
      <c r="F8">
        <v>60</v>
      </c>
      <c r="G8" s="2">
        <f>E8-D8</f>
        <v>7.2916666666666685E-2</v>
      </c>
      <c r="H8">
        <f>HOUR(G8)</f>
        <v>1</v>
      </c>
      <c r="I8">
        <f>MINUTE(G8)</f>
        <v>45</v>
      </c>
      <c r="J8">
        <f>(H8+I8/60) * F8</f>
        <v>105</v>
      </c>
    </row>
    <row r="9" spans="1:10" x14ac:dyDescent="0.3">
      <c r="A9" t="s">
        <v>14</v>
      </c>
      <c r="B9" t="s">
        <v>7</v>
      </c>
      <c r="C9" s="1">
        <v>45996</v>
      </c>
      <c r="D9" s="2">
        <v>0.375</v>
      </c>
      <c r="E9" s="2">
        <v>0.44791666666666669</v>
      </c>
      <c r="F9">
        <v>60</v>
      </c>
      <c r="G9" s="2">
        <f>E9-D9</f>
        <v>7.2916666666666685E-2</v>
      </c>
      <c r="H9">
        <f>HOUR(G9)</f>
        <v>1</v>
      </c>
      <c r="I9">
        <f>MINUTE(G9)</f>
        <v>45</v>
      </c>
      <c r="J9">
        <f>(H9+I9/60) * F9</f>
        <v>105</v>
      </c>
    </row>
    <row r="10" spans="1:10" x14ac:dyDescent="0.3">
      <c r="A10" t="s">
        <v>23</v>
      </c>
      <c r="B10" t="s">
        <v>7</v>
      </c>
      <c r="C10" s="1">
        <v>45999</v>
      </c>
      <c r="D10" s="2">
        <v>0.375</v>
      </c>
      <c r="E10" s="2">
        <v>0.44791666666666669</v>
      </c>
      <c r="F10">
        <v>60</v>
      </c>
      <c r="G10" s="2">
        <f>E10-D10</f>
        <v>7.2916666666666685E-2</v>
      </c>
      <c r="H10">
        <f>HOUR(G10)</f>
        <v>1</v>
      </c>
      <c r="I10">
        <f>MINUTE(G10)</f>
        <v>45</v>
      </c>
      <c r="J10">
        <f>(H10+I10/60) * F10</f>
        <v>105</v>
      </c>
    </row>
    <row r="11" spans="1:10" x14ac:dyDescent="0.3">
      <c r="A11" t="s">
        <v>6</v>
      </c>
      <c r="B11" t="s">
        <v>7</v>
      </c>
      <c r="C11" s="1">
        <v>46003</v>
      </c>
      <c r="D11" s="2">
        <v>0.47916666666666669</v>
      </c>
      <c r="E11" s="2">
        <v>0.55208333333333337</v>
      </c>
      <c r="F11">
        <v>60</v>
      </c>
      <c r="G11" s="2">
        <f>E11-D11</f>
        <v>7.2916666666666685E-2</v>
      </c>
      <c r="H11">
        <f>HOUR(G11)</f>
        <v>1</v>
      </c>
      <c r="I11">
        <f>MINUTE(G11)</f>
        <v>45</v>
      </c>
      <c r="J11">
        <f>(H11+I11/60) * F11</f>
        <v>105</v>
      </c>
    </row>
    <row r="12" spans="1:10" x14ac:dyDescent="0.3">
      <c r="A12" t="s">
        <v>6</v>
      </c>
      <c r="B12" t="s">
        <v>7</v>
      </c>
      <c r="C12" s="1">
        <v>46027</v>
      </c>
      <c r="D12" s="2">
        <v>0.375</v>
      </c>
      <c r="E12" s="2">
        <v>0.44791666666666669</v>
      </c>
      <c r="F12">
        <v>60</v>
      </c>
      <c r="G12" s="2">
        <f>E12-D12</f>
        <v>7.2916666666666685E-2</v>
      </c>
      <c r="H12">
        <f>HOUR(G12)</f>
        <v>1</v>
      </c>
      <c r="I12">
        <f>MINUTE(G12)</f>
        <v>45</v>
      </c>
      <c r="J12">
        <f>(H12+I12/60) * F12</f>
        <v>105</v>
      </c>
    </row>
    <row r="13" spans="1:10" x14ac:dyDescent="0.3">
      <c r="A13" t="s">
        <v>24</v>
      </c>
      <c r="B13" t="s">
        <v>7</v>
      </c>
      <c r="C13" s="1">
        <v>46029</v>
      </c>
      <c r="D13" s="2">
        <v>0.46875</v>
      </c>
      <c r="E13" s="2">
        <v>0.54166666666666663</v>
      </c>
      <c r="F13">
        <v>60</v>
      </c>
      <c r="G13" s="2">
        <f>E13-D13</f>
        <v>7.291666666666663E-2</v>
      </c>
      <c r="H13">
        <f>HOUR(G13)</f>
        <v>1</v>
      </c>
      <c r="I13">
        <f>MINUTE(G13)</f>
        <v>45</v>
      </c>
      <c r="J13">
        <f>(H13+I13/60) * F13</f>
        <v>105</v>
      </c>
    </row>
    <row r="14" spans="1:10" x14ac:dyDescent="0.3">
      <c r="A14" t="s">
        <v>16</v>
      </c>
      <c r="B14" t="s">
        <v>7</v>
      </c>
      <c r="C14" s="1">
        <v>46034</v>
      </c>
      <c r="D14" s="2">
        <v>0.64583333333333337</v>
      </c>
      <c r="E14" s="2">
        <v>0.71875</v>
      </c>
      <c r="F14">
        <v>60</v>
      </c>
      <c r="G14" s="2">
        <f>E14-D14</f>
        <v>7.291666666666663E-2</v>
      </c>
      <c r="H14">
        <f>HOUR(G14)</f>
        <v>1</v>
      </c>
      <c r="I14">
        <f>MINUTE(G14)</f>
        <v>45</v>
      </c>
      <c r="J14">
        <f>(H14+I14/60) * F14</f>
        <v>105</v>
      </c>
    </row>
    <row r="15" spans="1:10" x14ac:dyDescent="0.3">
      <c r="A15" t="s">
        <v>6</v>
      </c>
      <c r="B15" t="s">
        <v>7</v>
      </c>
      <c r="C15" s="1">
        <v>46035</v>
      </c>
      <c r="D15" s="2">
        <v>0.65625</v>
      </c>
      <c r="E15" s="2">
        <v>0.72916666666666663</v>
      </c>
      <c r="F15">
        <v>60</v>
      </c>
      <c r="G15" s="2">
        <f>E15-D15</f>
        <v>7.291666666666663E-2</v>
      </c>
      <c r="H15">
        <f>HOUR(G15)</f>
        <v>1</v>
      </c>
      <c r="I15">
        <f>MINUTE(G15)</f>
        <v>45</v>
      </c>
      <c r="J15">
        <f>(H15+I15/60) * F15</f>
        <v>105</v>
      </c>
    </row>
    <row r="16" spans="1:10" x14ac:dyDescent="0.3">
      <c r="A16" t="s">
        <v>16</v>
      </c>
      <c r="B16" t="s">
        <v>7</v>
      </c>
      <c r="C16" s="1">
        <v>46056</v>
      </c>
      <c r="D16" s="2">
        <v>0.46875</v>
      </c>
      <c r="E16" s="2">
        <v>0.54166666666666663</v>
      </c>
      <c r="F16">
        <v>60</v>
      </c>
      <c r="G16" s="2">
        <f>E16-D16</f>
        <v>7.291666666666663E-2</v>
      </c>
      <c r="H16">
        <f>HOUR(G16)</f>
        <v>1</v>
      </c>
      <c r="I16">
        <f>MINUTE(G16)</f>
        <v>45</v>
      </c>
      <c r="J16">
        <f>(H16+I16/60) * F16</f>
        <v>105</v>
      </c>
    </row>
    <row r="17" spans="1:10" x14ac:dyDescent="0.3">
      <c r="A17" t="s">
        <v>14</v>
      </c>
      <c r="B17" t="s">
        <v>7</v>
      </c>
      <c r="C17" s="1">
        <v>46058</v>
      </c>
      <c r="D17" s="2">
        <v>0.45833333333333331</v>
      </c>
      <c r="E17" s="2">
        <v>0.53125</v>
      </c>
      <c r="F17">
        <v>60</v>
      </c>
      <c r="G17" s="2">
        <f>E17-D17</f>
        <v>7.2916666666666685E-2</v>
      </c>
      <c r="H17">
        <f>HOUR(G17)</f>
        <v>1</v>
      </c>
      <c r="I17">
        <f>MINUTE(G17)</f>
        <v>45</v>
      </c>
      <c r="J17">
        <f>(H17+I17/60) * F17</f>
        <v>105</v>
      </c>
    </row>
    <row r="18" spans="1:10" x14ac:dyDescent="0.3">
      <c r="A18" t="s">
        <v>16</v>
      </c>
      <c r="B18" t="s">
        <v>7</v>
      </c>
      <c r="C18" s="1">
        <v>46063</v>
      </c>
      <c r="D18" s="2">
        <v>0.44791666666666669</v>
      </c>
      <c r="E18" s="2">
        <v>0.52083333333333337</v>
      </c>
      <c r="F18">
        <v>60</v>
      </c>
      <c r="G18" s="2">
        <f>E18-D18</f>
        <v>7.2916666666666685E-2</v>
      </c>
      <c r="H18">
        <f>HOUR(G18)</f>
        <v>1</v>
      </c>
      <c r="I18">
        <f>MINUTE(G18)</f>
        <v>45</v>
      </c>
      <c r="J18">
        <f>(H18+I18/60) * F18</f>
        <v>105</v>
      </c>
    </row>
    <row r="19" spans="1:10" x14ac:dyDescent="0.3">
      <c r="A19" t="s">
        <v>14</v>
      </c>
      <c r="B19" t="s">
        <v>7</v>
      </c>
      <c r="C19" s="1">
        <v>46063</v>
      </c>
      <c r="D19" s="2">
        <v>0.69791666666666663</v>
      </c>
      <c r="E19" s="2">
        <v>0.77083333333333337</v>
      </c>
      <c r="F19">
        <v>60</v>
      </c>
      <c r="G19" s="2">
        <f>E19-D19</f>
        <v>7.2916666666666741E-2</v>
      </c>
      <c r="H19">
        <f>HOUR(G19)</f>
        <v>1</v>
      </c>
      <c r="I19">
        <f>MINUTE(G19)</f>
        <v>45</v>
      </c>
      <c r="J19">
        <f>(H19+I19/60) * F19</f>
        <v>105</v>
      </c>
    </row>
    <row r="20" spans="1:10" x14ac:dyDescent="0.3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2">
        <f>E20-D20</f>
        <v>7.291666666666663E-2</v>
      </c>
      <c r="H20">
        <f>HOUR(G20)</f>
        <v>1</v>
      </c>
      <c r="I20">
        <f>MINUTE(G20)</f>
        <v>45</v>
      </c>
      <c r="J20">
        <f>(H20+I20/60) * F20</f>
        <v>105</v>
      </c>
    </row>
    <row r="21" spans="1:10" x14ac:dyDescent="0.3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2">
        <f>E21-D21</f>
        <v>8.333333333333337E-2</v>
      </c>
      <c r="H21">
        <f>HOUR(G21)</f>
        <v>2</v>
      </c>
      <c r="I21">
        <f>MINUTE(G21)</f>
        <v>0</v>
      </c>
      <c r="J21">
        <f>(H21+I21/60) * F21</f>
        <v>100</v>
      </c>
    </row>
    <row r="22" spans="1:10" x14ac:dyDescent="0.3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2">
        <f>E22-D22</f>
        <v>8.333333333333337E-2</v>
      </c>
      <c r="H22">
        <f>HOUR(G22)</f>
        <v>2</v>
      </c>
      <c r="I22">
        <f>MINUTE(G22)</f>
        <v>0</v>
      </c>
      <c r="J22">
        <f>(H22+I22/60) * F22</f>
        <v>100</v>
      </c>
    </row>
    <row r="23" spans="1:10" x14ac:dyDescent="0.3">
      <c r="A23" t="s">
        <v>19</v>
      </c>
      <c r="B23" t="s">
        <v>9</v>
      </c>
      <c r="C23" s="1">
        <v>45950</v>
      </c>
      <c r="D23" s="2">
        <v>0.45833333333333331</v>
      </c>
      <c r="E23" s="2">
        <v>0.54166666666666663</v>
      </c>
      <c r="F23">
        <v>50</v>
      </c>
      <c r="G23" s="2">
        <f>E23-D23</f>
        <v>8.3333333333333315E-2</v>
      </c>
      <c r="H23">
        <f>HOUR(G23)</f>
        <v>2</v>
      </c>
      <c r="I23">
        <f>MINUTE(G23)</f>
        <v>0</v>
      </c>
      <c r="J23">
        <f>(H23+I23/60) * F23</f>
        <v>100</v>
      </c>
    </row>
    <row r="24" spans="1:10" x14ac:dyDescent="0.3">
      <c r="A24" t="s">
        <v>10</v>
      </c>
      <c r="B24" t="s">
        <v>9</v>
      </c>
      <c r="C24" s="1">
        <v>45951</v>
      </c>
      <c r="D24" s="2">
        <v>0.375</v>
      </c>
      <c r="E24" s="2">
        <v>0.45833333333333331</v>
      </c>
      <c r="F24">
        <v>50</v>
      </c>
      <c r="G24" s="2">
        <f>E24-D24</f>
        <v>8.3333333333333315E-2</v>
      </c>
      <c r="H24">
        <f>HOUR(G24)</f>
        <v>2</v>
      </c>
      <c r="I24">
        <f>MINUTE(G24)</f>
        <v>0</v>
      </c>
      <c r="J24">
        <f>(H24+I24/60) * F24</f>
        <v>100</v>
      </c>
    </row>
    <row r="25" spans="1:10" x14ac:dyDescent="0.3">
      <c r="A25" t="s">
        <v>8</v>
      </c>
      <c r="B25" t="s">
        <v>9</v>
      </c>
      <c r="C25" s="1">
        <v>45966</v>
      </c>
      <c r="D25" s="2">
        <v>0.41666666666666669</v>
      </c>
      <c r="E25" s="2">
        <v>0.5</v>
      </c>
      <c r="F25">
        <v>50</v>
      </c>
      <c r="G25" s="2">
        <f>E25-D25</f>
        <v>8.3333333333333315E-2</v>
      </c>
      <c r="H25">
        <f>HOUR(G25)</f>
        <v>2</v>
      </c>
      <c r="I25">
        <f>MINUTE(G25)</f>
        <v>0</v>
      </c>
      <c r="J25">
        <f>(H25+I25/60) * F25</f>
        <v>100</v>
      </c>
    </row>
    <row r="26" spans="1:10" x14ac:dyDescent="0.3">
      <c r="A26" t="s">
        <v>19</v>
      </c>
      <c r="B26" t="s">
        <v>9</v>
      </c>
      <c r="C26" s="1">
        <v>45978</v>
      </c>
      <c r="D26" s="2">
        <v>0.67708333333333337</v>
      </c>
      <c r="E26" s="2">
        <v>0.76041666666666663</v>
      </c>
      <c r="F26">
        <v>50</v>
      </c>
      <c r="G26" s="2">
        <f>E26-D26</f>
        <v>8.3333333333333259E-2</v>
      </c>
      <c r="H26">
        <f>HOUR(G26)</f>
        <v>2</v>
      </c>
      <c r="I26">
        <f>MINUTE(G26)</f>
        <v>0</v>
      </c>
      <c r="J26">
        <f>(H26+I26/60) * F26</f>
        <v>100</v>
      </c>
    </row>
    <row r="27" spans="1:10" x14ac:dyDescent="0.3">
      <c r="A27" t="s">
        <v>17</v>
      </c>
      <c r="B27" t="s">
        <v>9</v>
      </c>
      <c r="C27" s="1">
        <v>46034</v>
      </c>
      <c r="D27" s="2">
        <v>0.55208333333333337</v>
      </c>
      <c r="E27" s="2">
        <v>0.63541666666666663</v>
      </c>
      <c r="F27">
        <v>50</v>
      </c>
      <c r="G27" s="2">
        <f>E27-D27</f>
        <v>8.3333333333333259E-2</v>
      </c>
      <c r="H27">
        <f>HOUR(G27)</f>
        <v>2</v>
      </c>
      <c r="I27">
        <f>MINUTE(G27)</f>
        <v>0</v>
      </c>
      <c r="J27">
        <f>(H27+I27/60) * F27</f>
        <v>100</v>
      </c>
    </row>
    <row r="28" spans="1:10" x14ac:dyDescent="0.3">
      <c r="A28" t="s">
        <v>13</v>
      </c>
      <c r="B28" t="s">
        <v>9</v>
      </c>
      <c r="C28" s="1">
        <v>46035</v>
      </c>
      <c r="D28" s="2">
        <v>0.375</v>
      </c>
      <c r="E28" s="2">
        <v>0.45833333333333331</v>
      </c>
      <c r="F28">
        <v>50</v>
      </c>
      <c r="G28" s="2">
        <f>E28-D28</f>
        <v>8.3333333333333315E-2</v>
      </c>
      <c r="H28">
        <f>HOUR(G28)</f>
        <v>2</v>
      </c>
      <c r="I28">
        <f>MINUTE(G28)</f>
        <v>0</v>
      </c>
      <c r="J28">
        <f>(H28+I28/60) * F28</f>
        <v>100</v>
      </c>
    </row>
    <row r="29" spans="1:10" x14ac:dyDescent="0.3">
      <c r="A29" t="s">
        <v>17</v>
      </c>
      <c r="B29" t="s">
        <v>9</v>
      </c>
      <c r="C29" s="1">
        <v>46036</v>
      </c>
      <c r="D29" s="2">
        <v>0.46875</v>
      </c>
      <c r="E29" s="2">
        <v>0.55208333333333337</v>
      </c>
      <c r="F29">
        <v>50</v>
      </c>
      <c r="G29" s="2">
        <f>E29-D29</f>
        <v>8.333333333333337E-2</v>
      </c>
      <c r="H29">
        <f>HOUR(G29)</f>
        <v>2</v>
      </c>
      <c r="I29">
        <f>MINUTE(G29)</f>
        <v>0</v>
      </c>
      <c r="J29">
        <f>(H29+I29/60) * F29</f>
        <v>100</v>
      </c>
    </row>
    <row r="30" spans="1:10" x14ac:dyDescent="0.3">
      <c r="A30" t="s">
        <v>17</v>
      </c>
      <c r="B30" t="s">
        <v>9</v>
      </c>
      <c r="C30" s="1">
        <v>46037</v>
      </c>
      <c r="D30" s="2">
        <v>0.375</v>
      </c>
      <c r="E30" s="2">
        <v>0.45833333333333331</v>
      </c>
      <c r="F30">
        <v>50</v>
      </c>
      <c r="G30" s="2">
        <f>E30-D30</f>
        <v>8.3333333333333315E-2</v>
      </c>
      <c r="H30">
        <f>HOUR(G30)</f>
        <v>2</v>
      </c>
      <c r="I30">
        <f>MINUTE(G30)</f>
        <v>0</v>
      </c>
      <c r="J30">
        <f>(H30+I30/60) * F30</f>
        <v>100</v>
      </c>
    </row>
    <row r="31" spans="1:10" x14ac:dyDescent="0.3">
      <c r="A31" t="s">
        <v>10</v>
      </c>
      <c r="B31" t="s">
        <v>9</v>
      </c>
      <c r="C31" s="1">
        <v>46044</v>
      </c>
      <c r="D31" s="2">
        <v>0.48958333333333331</v>
      </c>
      <c r="E31" s="2">
        <v>0.57291666666666663</v>
      </c>
      <c r="F31">
        <v>50</v>
      </c>
      <c r="G31" s="2">
        <f>E31-D31</f>
        <v>8.3333333333333315E-2</v>
      </c>
      <c r="H31">
        <f>HOUR(G31)</f>
        <v>2</v>
      </c>
      <c r="I31">
        <f>MINUTE(G31)</f>
        <v>0</v>
      </c>
      <c r="J31">
        <f>(H31+I31/60) * F31</f>
        <v>100</v>
      </c>
    </row>
    <row r="32" spans="1:10" x14ac:dyDescent="0.3">
      <c r="A32" t="s">
        <v>17</v>
      </c>
      <c r="B32" t="s">
        <v>9</v>
      </c>
      <c r="C32" s="1">
        <v>46056</v>
      </c>
      <c r="D32" s="2">
        <v>0.58333333333333337</v>
      </c>
      <c r="E32" s="2">
        <v>0.66666666666666663</v>
      </c>
      <c r="F32">
        <v>50</v>
      </c>
      <c r="G32" s="2">
        <f>E32-D32</f>
        <v>8.3333333333333259E-2</v>
      </c>
      <c r="H32">
        <f>HOUR(G32)</f>
        <v>2</v>
      </c>
      <c r="I32">
        <f>MINUTE(G32)</f>
        <v>0</v>
      </c>
      <c r="J32">
        <f>(H32+I32/60) * F32</f>
        <v>100</v>
      </c>
    </row>
    <row r="33" spans="1:10" x14ac:dyDescent="0.3">
      <c r="A33" t="s">
        <v>8</v>
      </c>
      <c r="B33" t="s">
        <v>9</v>
      </c>
      <c r="C33" s="1">
        <v>46059</v>
      </c>
      <c r="D33" s="2">
        <v>0.45833333333333331</v>
      </c>
      <c r="E33" s="2">
        <v>0.54166666666666663</v>
      </c>
      <c r="F33">
        <v>50</v>
      </c>
      <c r="G33" s="2">
        <f>E33-D33</f>
        <v>8.3333333333333315E-2</v>
      </c>
      <c r="H33">
        <f>HOUR(G33)</f>
        <v>2</v>
      </c>
      <c r="I33">
        <f>MINUTE(G33)</f>
        <v>0</v>
      </c>
      <c r="J33">
        <f>(H33+I33/60) * F33</f>
        <v>100</v>
      </c>
    </row>
    <row r="34" spans="1:10" x14ac:dyDescent="0.3">
      <c r="A34" t="s">
        <v>8</v>
      </c>
      <c r="B34" t="s">
        <v>9</v>
      </c>
      <c r="C34" s="1">
        <v>46072</v>
      </c>
      <c r="D34" s="2">
        <v>0.375</v>
      </c>
      <c r="E34" s="2">
        <v>0.45833333333333331</v>
      </c>
      <c r="F34">
        <v>50</v>
      </c>
      <c r="G34" s="2">
        <f>E34-D34</f>
        <v>8.3333333333333315E-2</v>
      </c>
      <c r="H34">
        <f>HOUR(G34)</f>
        <v>2</v>
      </c>
      <c r="I34">
        <f>MINUTE(G34)</f>
        <v>0</v>
      </c>
      <c r="J34">
        <f>(H34+I34/60) * F34</f>
        <v>100</v>
      </c>
    </row>
    <row r="35" spans="1:10" x14ac:dyDescent="0.3">
      <c r="A35" t="s">
        <v>6</v>
      </c>
      <c r="B35" t="s">
        <v>7</v>
      </c>
      <c r="C35" s="1">
        <v>45940</v>
      </c>
      <c r="D35" s="2">
        <v>0.4375</v>
      </c>
      <c r="E35" s="2">
        <v>0.5</v>
      </c>
      <c r="F35">
        <v>60</v>
      </c>
      <c r="G35" s="2">
        <f>E35-D35</f>
        <v>6.25E-2</v>
      </c>
      <c r="H35">
        <f>HOUR(G35)</f>
        <v>1</v>
      </c>
      <c r="I35">
        <f>MINUTE(G35)</f>
        <v>30</v>
      </c>
      <c r="J35">
        <f>(H35+I35/60) * F35</f>
        <v>90</v>
      </c>
    </row>
    <row r="36" spans="1:10" x14ac:dyDescent="0.3">
      <c r="A36" t="s">
        <v>6</v>
      </c>
      <c r="B36" t="s">
        <v>7</v>
      </c>
      <c r="C36" s="1">
        <v>45940</v>
      </c>
      <c r="D36" s="2">
        <v>0.59375</v>
      </c>
      <c r="E36" s="2">
        <v>0.65625</v>
      </c>
      <c r="F36">
        <v>60</v>
      </c>
      <c r="G36" s="2">
        <f>E36-D36</f>
        <v>6.25E-2</v>
      </c>
      <c r="H36">
        <f>HOUR(G36)</f>
        <v>1</v>
      </c>
      <c r="I36">
        <f>MINUTE(G36)</f>
        <v>30</v>
      </c>
      <c r="J36">
        <f>(H36+I36/60) * F36</f>
        <v>90</v>
      </c>
    </row>
    <row r="37" spans="1:10" x14ac:dyDescent="0.3">
      <c r="A37" t="s">
        <v>10</v>
      </c>
      <c r="B37" t="s">
        <v>7</v>
      </c>
      <c r="C37" s="1">
        <v>45943</v>
      </c>
      <c r="D37" s="2">
        <v>0.39583333333333331</v>
      </c>
      <c r="E37" s="2">
        <v>0.45833333333333331</v>
      </c>
      <c r="F37">
        <v>60</v>
      </c>
      <c r="G37" s="2">
        <f>E37-D37</f>
        <v>6.25E-2</v>
      </c>
      <c r="H37">
        <f>HOUR(G37)</f>
        <v>1</v>
      </c>
      <c r="I37">
        <f>MINUTE(G37)</f>
        <v>30</v>
      </c>
      <c r="J37">
        <f>(H37+I37/60) * F37</f>
        <v>90</v>
      </c>
    </row>
    <row r="38" spans="1:10" x14ac:dyDescent="0.3">
      <c r="A38" t="s">
        <v>14</v>
      </c>
      <c r="B38" t="s">
        <v>7</v>
      </c>
      <c r="C38" s="1">
        <v>45961</v>
      </c>
      <c r="D38" s="2">
        <v>0.44791666666666669</v>
      </c>
      <c r="E38" s="2">
        <v>0.51041666666666663</v>
      </c>
      <c r="F38">
        <v>60</v>
      </c>
      <c r="G38" s="2">
        <f>E38-D38</f>
        <v>6.2499999999999944E-2</v>
      </c>
      <c r="H38">
        <f>HOUR(G38)</f>
        <v>1</v>
      </c>
      <c r="I38">
        <f>MINUTE(G38)</f>
        <v>30</v>
      </c>
      <c r="J38">
        <f>(H38+I38/60) * F38</f>
        <v>90</v>
      </c>
    </row>
    <row r="39" spans="1:10" x14ac:dyDescent="0.3">
      <c r="A39" t="s">
        <v>10</v>
      </c>
      <c r="B39" t="s">
        <v>7</v>
      </c>
      <c r="C39" s="1">
        <v>45964</v>
      </c>
      <c r="D39" s="2">
        <v>0.375</v>
      </c>
      <c r="E39" s="2">
        <v>0.4375</v>
      </c>
      <c r="F39">
        <v>60</v>
      </c>
      <c r="G39" s="2">
        <f>E39-D39</f>
        <v>6.25E-2</v>
      </c>
      <c r="H39">
        <f>HOUR(G39)</f>
        <v>1</v>
      </c>
      <c r="I39">
        <f>MINUTE(G39)</f>
        <v>30</v>
      </c>
      <c r="J39">
        <f>(H39+I39/60) * F39</f>
        <v>90</v>
      </c>
    </row>
    <row r="40" spans="1:10" x14ac:dyDescent="0.3">
      <c r="A40" t="s">
        <v>10</v>
      </c>
      <c r="B40" t="s">
        <v>7</v>
      </c>
      <c r="C40" s="1">
        <v>45966</v>
      </c>
      <c r="D40" s="2">
        <v>0.52083333333333337</v>
      </c>
      <c r="E40" s="2">
        <v>0.58333333333333337</v>
      </c>
      <c r="F40">
        <v>60</v>
      </c>
      <c r="G40" s="2">
        <f>E40-D40</f>
        <v>6.25E-2</v>
      </c>
      <c r="H40">
        <f>HOUR(G40)</f>
        <v>1</v>
      </c>
      <c r="I40">
        <f>MINUTE(G40)</f>
        <v>30</v>
      </c>
      <c r="J40">
        <f>(H40+I40/60) * F40</f>
        <v>90</v>
      </c>
    </row>
    <row r="41" spans="1:10" x14ac:dyDescent="0.3">
      <c r="A41" t="s">
        <v>6</v>
      </c>
      <c r="B41" t="s">
        <v>7</v>
      </c>
      <c r="C41" s="1">
        <v>45967</v>
      </c>
      <c r="D41" s="2">
        <v>0.375</v>
      </c>
      <c r="E41" s="2">
        <v>0.4375</v>
      </c>
      <c r="F41">
        <v>60</v>
      </c>
      <c r="G41" s="2">
        <f>E41-D41</f>
        <v>6.25E-2</v>
      </c>
      <c r="H41">
        <f>HOUR(G41)</f>
        <v>1</v>
      </c>
      <c r="I41">
        <f>MINUTE(G41)</f>
        <v>30</v>
      </c>
      <c r="J41">
        <f>(H41+I41/60) * F41</f>
        <v>90</v>
      </c>
    </row>
    <row r="42" spans="1:10" x14ac:dyDescent="0.3">
      <c r="A42" t="s">
        <v>13</v>
      </c>
      <c r="B42" t="s">
        <v>7</v>
      </c>
      <c r="C42" s="1">
        <v>45967</v>
      </c>
      <c r="D42" s="2">
        <v>0.64583333333333337</v>
      </c>
      <c r="E42" s="2">
        <v>0.70833333333333337</v>
      </c>
      <c r="F42">
        <v>60</v>
      </c>
      <c r="G42" s="2">
        <f>E42-D42</f>
        <v>6.25E-2</v>
      </c>
      <c r="H42">
        <f>HOUR(G42)</f>
        <v>1</v>
      </c>
      <c r="I42">
        <f>MINUTE(G42)</f>
        <v>30</v>
      </c>
      <c r="J42">
        <f>(H42+I42/60) * F42</f>
        <v>90</v>
      </c>
    </row>
    <row r="43" spans="1:10" x14ac:dyDescent="0.3">
      <c r="A43" t="s">
        <v>13</v>
      </c>
      <c r="B43" t="s">
        <v>7</v>
      </c>
      <c r="C43" s="1">
        <v>45968</v>
      </c>
      <c r="D43" s="2">
        <v>0.44791666666666669</v>
      </c>
      <c r="E43" s="2">
        <v>0.51041666666666663</v>
      </c>
      <c r="F43">
        <v>60</v>
      </c>
      <c r="G43" s="2">
        <f>E43-D43</f>
        <v>6.2499999999999944E-2</v>
      </c>
      <c r="H43">
        <f>HOUR(G43)</f>
        <v>1</v>
      </c>
      <c r="I43">
        <f>MINUTE(G43)</f>
        <v>30</v>
      </c>
      <c r="J43">
        <f>(H43+I43/60) * F43</f>
        <v>90</v>
      </c>
    </row>
    <row r="44" spans="1:10" x14ac:dyDescent="0.3">
      <c r="A44" t="s">
        <v>16</v>
      </c>
      <c r="B44" t="s">
        <v>7</v>
      </c>
      <c r="C44" s="1">
        <v>45973</v>
      </c>
      <c r="D44" s="2">
        <v>0.45833333333333331</v>
      </c>
      <c r="E44" s="2">
        <v>0.52083333333333337</v>
      </c>
      <c r="F44">
        <v>60</v>
      </c>
      <c r="G44" s="2">
        <f>E44-D44</f>
        <v>6.2500000000000056E-2</v>
      </c>
      <c r="H44">
        <f>HOUR(G44)</f>
        <v>1</v>
      </c>
      <c r="I44">
        <f>MINUTE(G44)</f>
        <v>30</v>
      </c>
      <c r="J44">
        <f>(H44+I44/60) * F44</f>
        <v>90</v>
      </c>
    </row>
    <row r="45" spans="1:10" x14ac:dyDescent="0.3">
      <c r="A45" t="s">
        <v>14</v>
      </c>
      <c r="B45" t="s">
        <v>7</v>
      </c>
      <c r="C45" s="1">
        <v>45973</v>
      </c>
      <c r="D45" s="2">
        <v>0.65625</v>
      </c>
      <c r="E45" s="2">
        <v>0.71875</v>
      </c>
      <c r="F45">
        <v>60</v>
      </c>
      <c r="G45" s="2">
        <f>E45-D45</f>
        <v>6.25E-2</v>
      </c>
      <c r="H45">
        <f>HOUR(G45)</f>
        <v>1</v>
      </c>
      <c r="I45">
        <f>MINUTE(G45)</f>
        <v>30</v>
      </c>
      <c r="J45">
        <f>(H45+I45/60) * F45</f>
        <v>90</v>
      </c>
    </row>
    <row r="46" spans="1:10" x14ac:dyDescent="0.3">
      <c r="A46" t="s">
        <v>6</v>
      </c>
      <c r="B46" t="s">
        <v>7</v>
      </c>
      <c r="C46" s="1">
        <v>45978</v>
      </c>
      <c r="D46" s="2">
        <v>0.5625</v>
      </c>
      <c r="E46" s="2">
        <v>0.625</v>
      </c>
      <c r="F46">
        <v>60</v>
      </c>
      <c r="G46" s="2">
        <f>E46-D46</f>
        <v>6.25E-2</v>
      </c>
      <c r="H46">
        <f>HOUR(G46)</f>
        <v>1</v>
      </c>
      <c r="I46">
        <f>MINUTE(G46)</f>
        <v>30</v>
      </c>
      <c r="J46">
        <f>(H46+I46/60) * F46</f>
        <v>90</v>
      </c>
    </row>
    <row r="47" spans="1:10" x14ac:dyDescent="0.3">
      <c r="A47" t="s">
        <v>14</v>
      </c>
      <c r="B47" t="s">
        <v>7</v>
      </c>
      <c r="C47" s="1">
        <v>45985</v>
      </c>
      <c r="D47" s="2">
        <v>0.60416666666666663</v>
      </c>
      <c r="E47" s="2">
        <v>0.66666666666666663</v>
      </c>
      <c r="F47">
        <v>60</v>
      </c>
      <c r="G47" s="2">
        <f>E47-D47</f>
        <v>6.25E-2</v>
      </c>
      <c r="H47">
        <f>HOUR(G47)</f>
        <v>1</v>
      </c>
      <c r="I47">
        <f>MINUTE(G47)</f>
        <v>30</v>
      </c>
      <c r="J47">
        <f>(H47+I47/60) * F47</f>
        <v>90</v>
      </c>
    </row>
    <row r="48" spans="1:10" x14ac:dyDescent="0.3">
      <c r="A48" t="s">
        <v>15</v>
      </c>
      <c r="B48" t="s">
        <v>7</v>
      </c>
      <c r="C48" s="1">
        <v>45985</v>
      </c>
      <c r="D48" s="2">
        <v>0.6875</v>
      </c>
      <c r="E48" s="2">
        <v>0.75</v>
      </c>
      <c r="F48">
        <v>60</v>
      </c>
      <c r="G48" s="2">
        <f>E48-D48</f>
        <v>6.25E-2</v>
      </c>
      <c r="H48">
        <f>HOUR(G48)</f>
        <v>1</v>
      </c>
      <c r="I48">
        <f>MINUTE(G48)</f>
        <v>30</v>
      </c>
      <c r="J48">
        <f>(H48+I48/60) * F48</f>
        <v>90</v>
      </c>
    </row>
    <row r="49" spans="1:10" x14ac:dyDescent="0.3">
      <c r="A49" t="s">
        <v>10</v>
      </c>
      <c r="B49" t="s">
        <v>7</v>
      </c>
      <c r="C49" s="1">
        <v>45989</v>
      </c>
      <c r="D49" s="2">
        <v>0.39583333333333331</v>
      </c>
      <c r="E49" s="2">
        <v>0.45833333333333331</v>
      </c>
      <c r="F49">
        <v>60</v>
      </c>
      <c r="G49" s="2">
        <f>E49-D49</f>
        <v>6.25E-2</v>
      </c>
      <c r="H49">
        <f>HOUR(G49)</f>
        <v>1</v>
      </c>
      <c r="I49">
        <f>MINUTE(G49)</f>
        <v>30</v>
      </c>
      <c r="J49">
        <f>(H49+I49/60) * F49</f>
        <v>90</v>
      </c>
    </row>
    <row r="50" spans="1:10" x14ac:dyDescent="0.3">
      <c r="A50" t="s">
        <v>10</v>
      </c>
      <c r="B50" t="s">
        <v>7</v>
      </c>
      <c r="C50" s="1">
        <v>45996</v>
      </c>
      <c r="D50" s="2">
        <v>0.53125</v>
      </c>
      <c r="E50" s="2">
        <v>0.59375</v>
      </c>
      <c r="F50">
        <v>60</v>
      </c>
      <c r="G50" s="2">
        <f>E50-D50</f>
        <v>6.25E-2</v>
      </c>
      <c r="H50">
        <f>HOUR(G50)</f>
        <v>1</v>
      </c>
      <c r="I50">
        <f>MINUTE(G50)</f>
        <v>30</v>
      </c>
      <c r="J50">
        <f>(H50+I50/60) * F50</f>
        <v>90</v>
      </c>
    </row>
    <row r="51" spans="1:10" x14ac:dyDescent="0.3">
      <c r="A51" t="s">
        <v>24</v>
      </c>
      <c r="B51" t="s">
        <v>7</v>
      </c>
      <c r="C51" s="1">
        <v>46001</v>
      </c>
      <c r="D51" s="2">
        <v>0.4375</v>
      </c>
      <c r="E51" s="2">
        <v>0.5</v>
      </c>
      <c r="F51">
        <v>60</v>
      </c>
      <c r="G51" s="2">
        <f>E51-D51</f>
        <v>6.25E-2</v>
      </c>
      <c r="H51">
        <f>HOUR(G51)</f>
        <v>1</v>
      </c>
      <c r="I51">
        <f>MINUTE(G51)</f>
        <v>30</v>
      </c>
      <c r="J51">
        <f>(H51+I51/60) * F51</f>
        <v>90</v>
      </c>
    </row>
    <row r="52" spans="1:10" x14ac:dyDescent="0.3">
      <c r="A52" t="s">
        <v>14</v>
      </c>
      <c r="B52" t="s">
        <v>7</v>
      </c>
      <c r="C52" s="1">
        <v>46006</v>
      </c>
      <c r="D52" s="2">
        <v>0.39583333333333331</v>
      </c>
      <c r="E52" s="2">
        <v>0.45833333333333331</v>
      </c>
      <c r="F52">
        <v>60</v>
      </c>
      <c r="G52" s="2">
        <f>E52-D52</f>
        <v>6.25E-2</v>
      </c>
      <c r="H52">
        <f>HOUR(G52)</f>
        <v>1</v>
      </c>
      <c r="I52">
        <f>MINUTE(G52)</f>
        <v>30</v>
      </c>
      <c r="J52">
        <f>(H52+I52/60) * F52</f>
        <v>90</v>
      </c>
    </row>
    <row r="53" spans="1:10" x14ac:dyDescent="0.3">
      <c r="A53" t="s">
        <v>14</v>
      </c>
      <c r="B53" t="s">
        <v>7</v>
      </c>
      <c r="C53" s="1">
        <v>46006</v>
      </c>
      <c r="D53" s="2">
        <v>0.46875</v>
      </c>
      <c r="E53" s="2">
        <v>0.53125</v>
      </c>
      <c r="F53">
        <v>60</v>
      </c>
      <c r="G53" s="2">
        <f>E53-D53</f>
        <v>6.25E-2</v>
      </c>
      <c r="H53">
        <f>HOUR(G53)</f>
        <v>1</v>
      </c>
      <c r="I53">
        <f>MINUTE(G53)</f>
        <v>30</v>
      </c>
      <c r="J53">
        <f>(H53+I53/60) * F53</f>
        <v>90</v>
      </c>
    </row>
    <row r="54" spans="1:10" x14ac:dyDescent="0.3">
      <c r="A54" t="s">
        <v>14</v>
      </c>
      <c r="B54" t="s">
        <v>7</v>
      </c>
      <c r="C54" s="1">
        <v>46027</v>
      </c>
      <c r="D54" s="2">
        <v>0.47916666666666669</v>
      </c>
      <c r="E54" s="2">
        <v>0.54166666666666663</v>
      </c>
      <c r="F54">
        <v>60</v>
      </c>
      <c r="G54" s="2">
        <f>E54-D54</f>
        <v>6.2499999999999944E-2</v>
      </c>
      <c r="H54">
        <f>HOUR(G54)</f>
        <v>1</v>
      </c>
      <c r="I54">
        <f>MINUTE(G54)</f>
        <v>30</v>
      </c>
      <c r="J54">
        <f>(H54+I54/60) * F54</f>
        <v>90</v>
      </c>
    </row>
    <row r="55" spans="1:10" x14ac:dyDescent="0.3">
      <c r="A55" t="s">
        <v>14</v>
      </c>
      <c r="B55" t="s">
        <v>7</v>
      </c>
      <c r="C55" s="1">
        <v>46027</v>
      </c>
      <c r="D55" s="2">
        <v>0.72916666666666663</v>
      </c>
      <c r="E55" s="2">
        <v>0.79166666666666663</v>
      </c>
      <c r="F55">
        <v>60</v>
      </c>
      <c r="G55" s="2">
        <f>E55-D55</f>
        <v>6.25E-2</v>
      </c>
      <c r="H55">
        <f>HOUR(G55)</f>
        <v>1</v>
      </c>
      <c r="I55">
        <f>MINUTE(G55)</f>
        <v>30</v>
      </c>
      <c r="J55">
        <f>(H55+I55/60) * F55</f>
        <v>90</v>
      </c>
    </row>
    <row r="56" spans="1:10" x14ac:dyDescent="0.3">
      <c r="A56" t="s">
        <v>14</v>
      </c>
      <c r="B56" t="s">
        <v>7</v>
      </c>
      <c r="C56" s="1">
        <v>46036</v>
      </c>
      <c r="D56" s="2">
        <v>0.375</v>
      </c>
      <c r="E56" s="2">
        <v>0.4375</v>
      </c>
      <c r="F56">
        <v>60</v>
      </c>
      <c r="G56" s="2">
        <f>E56-D56</f>
        <v>6.25E-2</v>
      </c>
      <c r="H56">
        <f>HOUR(G56)</f>
        <v>1</v>
      </c>
      <c r="I56">
        <f>MINUTE(G56)</f>
        <v>30</v>
      </c>
      <c r="J56">
        <f>(H56+I56/60) * F56</f>
        <v>90</v>
      </c>
    </row>
    <row r="57" spans="1:10" x14ac:dyDescent="0.3">
      <c r="A57" t="s">
        <v>24</v>
      </c>
      <c r="B57" t="s">
        <v>7</v>
      </c>
      <c r="C57" s="1">
        <v>46041</v>
      </c>
      <c r="D57" s="2">
        <v>0.45833333333333331</v>
      </c>
      <c r="E57" s="2">
        <v>0.52083333333333337</v>
      </c>
      <c r="F57">
        <v>60</v>
      </c>
      <c r="G57" s="2">
        <f>E57-D57</f>
        <v>6.2500000000000056E-2</v>
      </c>
      <c r="H57">
        <f>HOUR(G57)</f>
        <v>1</v>
      </c>
      <c r="I57">
        <f>MINUTE(G57)</f>
        <v>30</v>
      </c>
      <c r="J57">
        <f>(H57+I57/60) * F57</f>
        <v>90</v>
      </c>
    </row>
    <row r="58" spans="1:10" x14ac:dyDescent="0.3">
      <c r="A58" t="s">
        <v>14</v>
      </c>
      <c r="B58" t="s">
        <v>7</v>
      </c>
      <c r="C58" s="1">
        <v>46041</v>
      </c>
      <c r="D58" s="2">
        <v>0.54166666666666663</v>
      </c>
      <c r="E58" s="2">
        <v>0.60416666666666663</v>
      </c>
      <c r="F58">
        <v>60</v>
      </c>
      <c r="G58" s="2">
        <f>E58-D58</f>
        <v>6.25E-2</v>
      </c>
      <c r="H58">
        <f>HOUR(G58)</f>
        <v>1</v>
      </c>
      <c r="I58">
        <f>MINUTE(G58)</f>
        <v>30</v>
      </c>
      <c r="J58">
        <f>(H58+I58/60) * F58</f>
        <v>90</v>
      </c>
    </row>
    <row r="59" spans="1:10" x14ac:dyDescent="0.3">
      <c r="A59" t="s">
        <v>10</v>
      </c>
      <c r="B59" t="s">
        <v>7</v>
      </c>
      <c r="C59" s="1">
        <v>46048</v>
      </c>
      <c r="D59" s="2">
        <v>0.375</v>
      </c>
      <c r="E59" s="2">
        <v>0.4375</v>
      </c>
      <c r="F59">
        <v>60</v>
      </c>
      <c r="G59" s="2">
        <f>E59-D59</f>
        <v>6.25E-2</v>
      </c>
      <c r="H59">
        <f>HOUR(G59)</f>
        <v>1</v>
      </c>
      <c r="I59">
        <f>MINUTE(G59)</f>
        <v>30</v>
      </c>
      <c r="J59">
        <f>(H59+I59/60) * F59</f>
        <v>90</v>
      </c>
    </row>
    <row r="60" spans="1:10" x14ac:dyDescent="0.3">
      <c r="A60" t="s">
        <v>14</v>
      </c>
      <c r="B60" t="s">
        <v>7</v>
      </c>
      <c r="C60" s="1">
        <v>46049</v>
      </c>
      <c r="D60" s="2">
        <v>0.52083333333333337</v>
      </c>
      <c r="E60" s="2">
        <v>0.58333333333333337</v>
      </c>
      <c r="F60">
        <v>60</v>
      </c>
      <c r="G60" s="2">
        <f>E60-D60</f>
        <v>6.25E-2</v>
      </c>
      <c r="H60">
        <f>HOUR(G60)</f>
        <v>1</v>
      </c>
      <c r="I60">
        <f>MINUTE(G60)</f>
        <v>30</v>
      </c>
      <c r="J60">
        <f>(H60+I60/60) * F60</f>
        <v>90</v>
      </c>
    </row>
    <row r="61" spans="1:10" x14ac:dyDescent="0.3">
      <c r="A61" t="s">
        <v>14</v>
      </c>
      <c r="B61" t="s">
        <v>7</v>
      </c>
      <c r="C61" s="1">
        <v>46057</v>
      </c>
      <c r="D61" s="2">
        <v>0.5</v>
      </c>
      <c r="E61" s="2">
        <v>0.5625</v>
      </c>
      <c r="F61">
        <v>60</v>
      </c>
      <c r="G61" s="2">
        <f>E61-D61</f>
        <v>6.25E-2</v>
      </c>
      <c r="H61">
        <f>HOUR(G61)</f>
        <v>1</v>
      </c>
      <c r="I61">
        <f>MINUTE(G61)</f>
        <v>30</v>
      </c>
      <c r="J61">
        <f>(H61+I61/60) * F61</f>
        <v>90</v>
      </c>
    </row>
    <row r="62" spans="1:10" x14ac:dyDescent="0.3">
      <c r="A62" t="s">
        <v>14</v>
      </c>
      <c r="B62" t="s">
        <v>7</v>
      </c>
      <c r="C62" s="1">
        <v>46058</v>
      </c>
      <c r="D62" s="2">
        <v>0.375</v>
      </c>
      <c r="E62" s="2">
        <v>0.4375</v>
      </c>
      <c r="F62">
        <v>60</v>
      </c>
      <c r="G62" s="2">
        <f>E62-D62</f>
        <v>6.25E-2</v>
      </c>
      <c r="H62">
        <f>HOUR(G62)</f>
        <v>1</v>
      </c>
      <c r="I62">
        <f>MINUTE(G62)</f>
        <v>30</v>
      </c>
      <c r="J62">
        <f>(H62+I62/60) * F62</f>
        <v>90</v>
      </c>
    </row>
    <row r="63" spans="1:10" x14ac:dyDescent="0.3">
      <c r="A63" t="s">
        <v>6</v>
      </c>
      <c r="B63" t="s">
        <v>7</v>
      </c>
      <c r="C63" s="1">
        <v>46058</v>
      </c>
      <c r="D63" s="2">
        <v>0.57291666666666663</v>
      </c>
      <c r="E63" s="2">
        <v>0.63541666666666663</v>
      </c>
      <c r="F63">
        <v>60</v>
      </c>
      <c r="G63" s="2">
        <f>E63-D63</f>
        <v>6.25E-2</v>
      </c>
      <c r="H63">
        <f>HOUR(G63)</f>
        <v>1</v>
      </c>
      <c r="I63">
        <f>MINUTE(G63)</f>
        <v>30</v>
      </c>
      <c r="J63">
        <f>(H63+I63/60) * F63</f>
        <v>90</v>
      </c>
    </row>
    <row r="64" spans="1:10" x14ac:dyDescent="0.3">
      <c r="A64" t="s">
        <v>15</v>
      </c>
      <c r="B64" t="s">
        <v>7</v>
      </c>
      <c r="C64" s="1">
        <v>46065</v>
      </c>
      <c r="D64" s="2">
        <v>0.39583333333333331</v>
      </c>
      <c r="E64" s="2">
        <v>0.45833333333333331</v>
      </c>
      <c r="F64">
        <v>60</v>
      </c>
      <c r="G64" s="2">
        <f>E64-D64</f>
        <v>6.25E-2</v>
      </c>
      <c r="H64">
        <f>HOUR(G64)</f>
        <v>1</v>
      </c>
      <c r="I64">
        <f>MINUTE(G64)</f>
        <v>30</v>
      </c>
      <c r="J64">
        <f>(H64+I64/60) * F64</f>
        <v>90</v>
      </c>
    </row>
    <row r="65" spans="1:10" x14ac:dyDescent="0.3">
      <c r="A65" t="s">
        <v>6</v>
      </c>
      <c r="B65" t="s">
        <v>7</v>
      </c>
      <c r="C65" s="1">
        <v>46071</v>
      </c>
      <c r="D65" s="2">
        <v>0.47916666666666669</v>
      </c>
      <c r="E65" s="2">
        <v>0.54166666666666663</v>
      </c>
      <c r="F65">
        <v>60</v>
      </c>
      <c r="G65" s="2">
        <f>E65-D65</f>
        <v>6.2499999999999944E-2</v>
      </c>
      <c r="H65">
        <f>HOUR(G65)</f>
        <v>1</v>
      </c>
      <c r="I65">
        <f>MINUTE(G65)</f>
        <v>30</v>
      </c>
      <c r="J65">
        <f>(H65+I65/60) * F65</f>
        <v>90</v>
      </c>
    </row>
    <row r="66" spans="1:10" x14ac:dyDescent="0.3">
      <c r="A66" t="s">
        <v>24</v>
      </c>
      <c r="B66" t="s">
        <v>7</v>
      </c>
      <c r="C66" s="1">
        <v>46071</v>
      </c>
      <c r="D66" s="2">
        <v>0.58333333333333337</v>
      </c>
      <c r="E66" s="2">
        <v>0.64583333333333337</v>
      </c>
      <c r="F66">
        <v>60</v>
      </c>
      <c r="G66" s="2">
        <f>E66-D66</f>
        <v>6.25E-2</v>
      </c>
      <c r="H66">
        <f>HOUR(G66)</f>
        <v>1</v>
      </c>
      <c r="I66">
        <f>MINUTE(G66)</f>
        <v>30</v>
      </c>
      <c r="J66">
        <f>(H66+I66/60) * F66</f>
        <v>90</v>
      </c>
    </row>
    <row r="67" spans="1:10" x14ac:dyDescent="0.3">
      <c r="A67" t="s">
        <v>25</v>
      </c>
      <c r="B67" t="s">
        <v>7</v>
      </c>
      <c r="C67" s="1">
        <v>46073</v>
      </c>
      <c r="D67" s="2">
        <v>0.69791666666666663</v>
      </c>
      <c r="E67" s="2">
        <v>0.76041666666666663</v>
      </c>
      <c r="F67">
        <v>60</v>
      </c>
      <c r="G67" s="2">
        <f>E67-D67</f>
        <v>6.25E-2</v>
      </c>
      <c r="H67">
        <f>HOUR(G67)</f>
        <v>1</v>
      </c>
      <c r="I67">
        <f>MINUTE(G67)</f>
        <v>30</v>
      </c>
      <c r="J67">
        <f>(H67+I67/60) * F67</f>
        <v>90</v>
      </c>
    </row>
    <row r="68" spans="1:10" x14ac:dyDescent="0.3">
      <c r="A68" t="s">
        <v>14</v>
      </c>
      <c r="B68" t="s">
        <v>7</v>
      </c>
      <c r="C68" s="1">
        <v>46079</v>
      </c>
      <c r="D68" s="2">
        <v>0.52083333333333337</v>
      </c>
      <c r="E68" s="2">
        <v>0.58333333333333337</v>
      </c>
      <c r="F68">
        <v>60</v>
      </c>
      <c r="G68" s="2">
        <f>E68-D68</f>
        <v>6.25E-2</v>
      </c>
      <c r="H68">
        <f>HOUR(G68)</f>
        <v>1</v>
      </c>
      <c r="I68">
        <f>MINUTE(G68)</f>
        <v>30</v>
      </c>
      <c r="J68">
        <f>(H68+I68/60) * F68</f>
        <v>90</v>
      </c>
    </row>
    <row r="69" spans="1:10" x14ac:dyDescent="0.3">
      <c r="A69" t="s">
        <v>8</v>
      </c>
      <c r="B69" t="s">
        <v>9</v>
      </c>
      <c r="C69" s="1">
        <v>45932</v>
      </c>
      <c r="D69" s="2">
        <v>0.375</v>
      </c>
      <c r="E69" s="2">
        <v>0.44791666666666669</v>
      </c>
      <c r="F69">
        <v>50</v>
      </c>
      <c r="G69" s="2">
        <f>E69-D69</f>
        <v>7.2916666666666685E-2</v>
      </c>
      <c r="H69">
        <f>HOUR(G69)</f>
        <v>1</v>
      </c>
      <c r="I69">
        <f>MINUTE(G69)</f>
        <v>45</v>
      </c>
      <c r="J69">
        <f>(H69+I69/60) * F69</f>
        <v>87.5</v>
      </c>
    </row>
    <row r="70" spans="1:10" x14ac:dyDescent="0.3">
      <c r="A70" t="s">
        <v>17</v>
      </c>
      <c r="B70" t="s">
        <v>9</v>
      </c>
      <c r="C70" s="1">
        <v>45967</v>
      </c>
      <c r="D70" s="2">
        <v>0.45833333333333331</v>
      </c>
      <c r="E70" s="2">
        <v>0.53125</v>
      </c>
      <c r="F70">
        <v>50</v>
      </c>
      <c r="G70" s="2">
        <f>E70-D70</f>
        <v>7.2916666666666685E-2</v>
      </c>
      <c r="H70">
        <f>HOUR(G70)</f>
        <v>1</v>
      </c>
      <c r="I70">
        <f>MINUTE(G70)</f>
        <v>45</v>
      </c>
      <c r="J70">
        <f>(H70+I70/60) * F70</f>
        <v>87.5</v>
      </c>
    </row>
    <row r="71" spans="1:10" x14ac:dyDescent="0.3">
      <c r="A71" t="s">
        <v>13</v>
      </c>
      <c r="B71" t="s">
        <v>9</v>
      </c>
      <c r="C71" s="1">
        <v>45974</v>
      </c>
      <c r="D71" s="2">
        <v>0.5625</v>
      </c>
      <c r="E71" s="2">
        <v>0.63541666666666663</v>
      </c>
      <c r="F71">
        <v>50</v>
      </c>
      <c r="G71" s="2">
        <f>E71-D71</f>
        <v>7.291666666666663E-2</v>
      </c>
      <c r="H71">
        <f>HOUR(G71)</f>
        <v>1</v>
      </c>
      <c r="I71">
        <f>MINUTE(G71)</f>
        <v>45</v>
      </c>
      <c r="J71">
        <f>(H71+I71/60) * F71</f>
        <v>87.5</v>
      </c>
    </row>
    <row r="72" spans="1:10" x14ac:dyDescent="0.3">
      <c r="A72" t="s">
        <v>17</v>
      </c>
      <c r="B72" t="s">
        <v>9</v>
      </c>
      <c r="C72" s="1">
        <v>45980</v>
      </c>
      <c r="D72" s="2">
        <v>0.375</v>
      </c>
      <c r="E72" s="2">
        <v>0.44791666666666669</v>
      </c>
      <c r="F72">
        <v>50</v>
      </c>
      <c r="G72" s="2">
        <f>E72-D72</f>
        <v>7.2916666666666685E-2</v>
      </c>
      <c r="H72">
        <f>HOUR(G72)</f>
        <v>1</v>
      </c>
      <c r="I72">
        <f>MINUTE(G72)</f>
        <v>45</v>
      </c>
      <c r="J72">
        <f>(H72+I72/60) * F72</f>
        <v>87.5</v>
      </c>
    </row>
    <row r="73" spans="1:10" x14ac:dyDescent="0.3">
      <c r="A73" t="s">
        <v>17</v>
      </c>
      <c r="B73" t="s">
        <v>9</v>
      </c>
      <c r="C73" s="1">
        <v>45994</v>
      </c>
      <c r="D73" s="2">
        <v>0.375</v>
      </c>
      <c r="E73" s="2">
        <v>0.44791666666666669</v>
      </c>
      <c r="F73">
        <v>50</v>
      </c>
      <c r="G73" s="2">
        <f>E73-D73</f>
        <v>7.2916666666666685E-2</v>
      </c>
      <c r="H73">
        <f>HOUR(G73)</f>
        <v>1</v>
      </c>
      <c r="I73">
        <f>MINUTE(G73)</f>
        <v>45</v>
      </c>
      <c r="J73">
        <f>(H73+I73/60) * F73</f>
        <v>87.5</v>
      </c>
    </row>
    <row r="74" spans="1:10" x14ac:dyDescent="0.3">
      <c r="A74" t="s">
        <v>13</v>
      </c>
      <c r="B74" t="s">
        <v>9</v>
      </c>
      <c r="C74" s="1">
        <v>46037</v>
      </c>
      <c r="D74" s="2">
        <v>0.60416666666666663</v>
      </c>
      <c r="E74" s="2">
        <v>0.67708333333333337</v>
      </c>
      <c r="F74">
        <v>50</v>
      </c>
      <c r="G74" s="2">
        <f>E74-D74</f>
        <v>7.2916666666666741E-2</v>
      </c>
      <c r="H74">
        <f>HOUR(G74)</f>
        <v>1</v>
      </c>
      <c r="I74">
        <f>MINUTE(G74)</f>
        <v>45</v>
      </c>
      <c r="J74">
        <f>(H74+I74/60) * F74</f>
        <v>87.5</v>
      </c>
    </row>
    <row r="75" spans="1:10" x14ac:dyDescent="0.3">
      <c r="A75" t="s">
        <v>8</v>
      </c>
      <c r="B75" t="s">
        <v>9</v>
      </c>
      <c r="C75" s="1">
        <v>46044</v>
      </c>
      <c r="D75" s="2">
        <v>0.66666666666666663</v>
      </c>
      <c r="E75" s="2">
        <v>0.73958333333333337</v>
      </c>
      <c r="F75">
        <v>50</v>
      </c>
      <c r="G75" s="2">
        <f>E75-D75</f>
        <v>7.2916666666666741E-2</v>
      </c>
      <c r="H75">
        <f>HOUR(G75)</f>
        <v>1</v>
      </c>
      <c r="I75">
        <f>MINUTE(G75)</f>
        <v>45</v>
      </c>
      <c r="J75">
        <f>(H75+I75/60) * F75</f>
        <v>87.5</v>
      </c>
    </row>
    <row r="76" spans="1:10" x14ac:dyDescent="0.3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2">
        <f>E76-D76</f>
        <v>7.2916666666666685E-2</v>
      </c>
      <c r="H76">
        <f>HOUR(G76)</f>
        <v>1</v>
      </c>
      <c r="I76">
        <f>MINUTE(G76)</f>
        <v>45</v>
      </c>
      <c r="J76">
        <f>(H76+I76/60) * F76</f>
        <v>87.5</v>
      </c>
    </row>
    <row r="77" spans="1:10" x14ac:dyDescent="0.3">
      <c r="A77" t="s">
        <v>8</v>
      </c>
      <c r="B77" t="s">
        <v>9</v>
      </c>
      <c r="C77" s="1">
        <v>46063</v>
      </c>
      <c r="D77" s="2">
        <v>0.5625</v>
      </c>
      <c r="E77" s="2">
        <v>0.63541666666666663</v>
      </c>
      <c r="F77">
        <v>50</v>
      </c>
      <c r="G77" s="2">
        <f>E77-D77</f>
        <v>7.291666666666663E-2</v>
      </c>
      <c r="H77">
        <f>HOUR(G77)</f>
        <v>1</v>
      </c>
      <c r="I77">
        <f>MINUTE(G77)</f>
        <v>45</v>
      </c>
      <c r="J77">
        <f>(H77+I77/60) * F77</f>
        <v>87.5</v>
      </c>
    </row>
    <row r="78" spans="1:10" x14ac:dyDescent="0.3">
      <c r="A78" t="s">
        <v>8</v>
      </c>
      <c r="B78" t="s">
        <v>9</v>
      </c>
      <c r="C78" s="1">
        <v>46066</v>
      </c>
      <c r="D78" s="2">
        <v>0.60416666666666663</v>
      </c>
      <c r="E78" s="2">
        <v>0.67708333333333337</v>
      </c>
      <c r="F78">
        <v>50</v>
      </c>
      <c r="G78" s="2">
        <f>E78-D78</f>
        <v>7.2916666666666741E-2</v>
      </c>
      <c r="H78">
        <f>HOUR(G78)</f>
        <v>1</v>
      </c>
      <c r="I78">
        <f>MINUTE(G78)</f>
        <v>45</v>
      </c>
      <c r="J78">
        <f>(H78+I78/60) * F78</f>
        <v>87.5</v>
      </c>
    </row>
    <row r="79" spans="1:10" x14ac:dyDescent="0.3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2">
        <f>E79-D79</f>
        <v>7.291666666666663E-2</v>
      </c>
      <c r="H79">
        <f>HOUR(G79)</f>
        <v>1</v>
      </c>
      <c r="I79">
        <f>MINUTE(G79)</f>
        <v>45</v>
      </c>
      <c r="J79">
        <f>(H79+I79/60) * F79</f>
        <v>87.5</v>
      </c>
    </row>
    <row r="80" spans="1:10" x14ac:dyDescent="0.3">
      <c r="A80" t="s">
        <v>11</v>
      </c>
      <c r="B80" t="s">
        <v>12</v>
      </c>
      <c r="C80" s="1">
        <v>45936</v>
      </c>
      <c r="D80" s="2">
        <v>0.375</v>
      </c>
      <c r="E80" s="2">
        <v>0.45833333333333331</v>
      </c>
      <c r="F80">
        <v>40</v>
      </c>
      <c r="G80" s="2">
        <f>E80-D80</f>
        <v>8.3333333333333315E-2</v>
      </c>
      <c r="H80">
        <f>HOUR(G80)</f>
        <v>2</v>
      </c>
      <c r="I80">
        <f>MINUTE(G80)</f>
        <v>0</v>
      </c>
      <c r="J80">
        <f>(H80+I80/60) * F80</f>
        <v>80</v>
      </c>
    </row>
    <row r="81" spans="1:10" x14ac:dyDescent="0.3">
      <c r="A81" t="s">
        <v>11</v>
      </c>
      <c r="B81" t="s">
        <v>12</v>
      </c>
      <c r="C81" s="1">
        <v>45943</v>
      </c>
      <c r="D81" s="2">
        <v>0.625</v>
      </c>
      <c r="E81" s="2">
        <v>0.70833333333333337</v>
      </c>
      <c r="F81">
        <v>40</v>
      </c>
      <c r="G81" s="2">
        <f>E81-D81</f>
        <v>8.333333333333337E-2</v>
      </c>
      <c r="H81">
        <f>HOUR(G81)</f>
        <v>2</v>
      </c>
      <c r="I81">
        <f>MINUTE(G81)</f>
        <v>0</v>
      </c>
      <c r="J81">
        <f>(H81+I81/60) * F81</f>
        <v>80</v>
      </c>
    </row>
    <row r="82" spans="1:10" x14ac:dyDescent="0.3">
      <c r="A82" t="s">
        <v>18</v>
      </c>
      <c r="B82" t="s">
        <v>12</v>
      </c>
      <c r="C82" s="1">
        <v>45974</v>
      </c>
      <c r="D82" s="2">
        <v>0.375</v>
      </c>
      <c r="E82" s="2">
        <v>0.45833333333333331</v>
      </c>
      <c r="F82">
        <v>40</v>
      </c>
      <c r="G82" s="2">
        <f>E82-D82</f>
        <v>8.3333333333333315E-2</v>
      </c>
      <c r="H82">
        <f>HOUR(G82)</f>
        <v>2</v>
      </c>
      <c r="I82">
        <f>MINUTE(G82)</f>
        <v>0</v>
      </c>
      <c r="J82">
        <f>(H82+I82/60) * F82</f>
        <v>80</v>
      </c>
    </row>
    <row r="83" spans="1:10" x14ac:dyDescent="0.3">
      <c r="A83" t="s">
        <v>20</v>
      </c>
      <c r="B83" t="s">
        <v>12</v>
      </c>
      <c r="C83" s="1">
        <v>45974</v>
      </c>
      <c r="D83" s="2">
        <v>0.66666666666666663</v>
      </c>
      <c r="E83" s="2">
        <v>0.75</v>
      </c>
      <c r="F83">
        <v>40</v>
      </c>
      <c r="G83" s="2">
        <f>E83-D83</f>
        <v>8.333333333333337E-2</v>
      </c>
      <c r="H83">
        <f>HOUR(G83)</f>
        <v>2</v>
      </c>
      <c r="I83">
        <f>MINUTE(G83)</f>
        <v>0</v>
      </c>
      <c r="J83">
        <f>(H83+I83/60) * F83</f>
        <v>80</v>
      </c>
    </row>
    <row r="84" spans="1:10" x14ac:dyDescent="0.3">
      <c r="A84" t="s">
        <v>11</v>
      </c>
      <c r="B84" t="s">
        <v>12</v>
      </c>
      <c r="C84" s="1">
        <v>45975</v>
      </c>
      <c r="D84" s="2">
        <v>0.51041666666666663</v>
      </c>
      <c r="E84" s="2">
        <v>0.59375</v>
      </c>
      <c r="F84">
        <v>40</v>
      </c>
      <c r="G84" s="2">
        <f>E84-D84</f>
        <v>8.333333333333337E-2</v>
      </c>
      <c r="H84">
        <f>HOUR(G84)</f>
        <v>2</v>
      </c>
      <c r="I84">
        <f>MINUTE(G84)</f>
        <v>0</v>
      </c>
      <c r="J84">
        <f>(H84+I84/60) * F84</f>
        <v>80</v>
      </c>
    </row>
    <row r="85" spans="1:10" x14ac:dyDescent="0.3">
      <c r="A85" t="s">
        <v>11</v>
      </c>
      <c r="B85" t="s">
        <v>12</v>
      </c>
      <c r="C85" s="1">
        <v>45978</v>
      </c>
      <c r="D85" s="2">
        <v>0.375</v>
      </c>
      <c r="E85" s="2">
        <v>0.45833333333333331</v>
      </c>
      <c r="F85">
        <v>40</v>
      </c>
      <c r="G85" s="2">
        <f>E85-D85</f>
        <v>8.3333333333333315E-2</v>
      </c>
      <c r="H85">
        <f>HOUR(G85)</f>
        <v>2</v>
      </c>
      <c r="I85">
        <f>MINUTE(G85)</f>
        <v>0</v>
      </c>
      <c r="J85">
        <f>(H85+I85/60) * F85</f>
        <v>80</v>
      </c>
    </row>
    <row r="86" spans="1:10" x14ac:dyDescent="0.3">
      <c r="A86" t="s">
        <v>11</v>
      </c>
      <c r="B86" t="s">
        <v>12</v>
      </c>
      <c r="C86" s="1">
        <v>45981</v>
      </c>
      <c r="D86" s="2">
        <v>0.41666666666666669</v>
      </c>
      <c r="E86" s="2">
        <v>0.5</v>
      </c>
      <c r="F86">
        <v>40</v>
      </c>
      <c r="G86" s="2">
        <f>E86-D86</f>
        <v>8.3333333333333315E-2</v>
      </c>
      <c r="H86">
        <f>HOUR(G86)</f>
        <v>2</v>
      </c>
      <c r="I86">
        <f>MINUTE(G86)</f>
        <v>0</v>
      </c>
      <c r="J86">
        <f>(H86+I86/60) * F86</f>
        <v>80</v>
      </c>
    </row>
    <row r="87" spans="1:10" x14ac:dyDescent="0.3">
      <c r="A87" t="s">
        <v>18</v>
      </c>
      <c r="B87" t="s">
        <v>12</v>
      </c>
      <c r="C87" s="1">
        <v>45987</v>
      </c>
      <c r="D87" s="2">
        <v>0.57291666666666663</v>
      </c>
      <c r="E87" s="2">
        <v>0.65625</v>
      </c>
      <c r="F87">
        <v>40</v>
      </c>
      <c r="G87" s="2">
        <f>E87-D87</f>
        <v>8.333333333333337E-2</v>
      </c>
      <c r="H87">
        <f>HOUR(G87)</f>
        <v>2</v>
      </c>
      <c r="I87">
        <f>MINUTE(G87)</f>
        <v>0</v>
      </c>
      <c r="J87">
        <f>(H87+I87/60) * F87</f>
        <v>80</v>
      </c>
    </row>
    <row r="88" spans="1:10" x14ac:dyDescent="0.3">
      <c r="A88" t="s">
        <v>16</v>
      </c>
      <c r="B88" t="s">
        <v>12</v>
      </c>
      <c r="C88" s="1">
        <v>46035</v>
      </c>
      <c r="D88" s="2">
        <v>0.54166666666666663</v>
      </c>
      <c r="E88" s="2">
        <v>0.625</v>
      </c>
      <c r="F88">
        <v>40</v>
      </c>
      <c r="G88" s="2">
        <f>E88-D88</f>
        <v>8.333333333333337E-2</v>
      </c>
      <c r="H88">
        <f>HOUR(G88)</f>
        <v>2</v>
      </c>
      <c r="I88">
        <f>MINUTE(G88)</f>
        <v>0</v>
      </c>
      <c r="J88">
        <f>(H88+I88/60) * F88</f>
        <v>80</v>
      </c>
    </row>
    <row r="89" spans="1:10" x14ac:dyDescent="0.3">
      <c r="A89" t="s">
        <v>19</v>
      </c>
      <c r="B89" t="s">
        <v>12</v>
      </c>
      <c r="C89" s="1">
        <v>46043</v>
      </c>
      <c r="D89" s="2">
        <v>0.48958333333333331</v>
      </c>
      <c r="E89" s="2">
        <v>0.57291666666666663</v>
      </c>
      <c r="F89">
        <v>40</v>
      </c>
      <c r="G89" s="2">
        <f>E89-D89</f>
        <v>8.3333333333333315E-2</v>
      </c>
      <c r="H89">
        <f>HOUR(G89)</f>
        <v>2</v>
      </c>
      <c r="I89">
        <f>MINUTE(G89)</f>
        <v>0</v>
      </c>
      <c r="J89">
        <f>(H89+I89/60) * F89</f>
        <v>80</v>
      </c>
    </row>
    <row r="90" spans="1:10" x14ac:dyDescent="0.3">
      <c r="A90" t="s">
        <v>19</v>
      </c>
      <c r="B90" t="s">
        <v>12</v>
      </c>
      <c r="C90" s="1">
        <v>46049</v>
      </c>
      <c r="D90" s="2">
        <v>0.375</v>
      </c>
      <c r="E90" s="2">
        <v>0.45833333333333331</v>
      </c>
      <c r="F90">
        <v>40</v>
      </c>
      <c r="G90" s="2">
        <f>E90-D90</f>
        <v>8.3333333333333315E-2</v>
      </c>
      <c r="H90">
        <f>HOUR(G90)</f>
        <v>2</v>
      </c>
      <c r="I90">
        <f>MINUTE(G90)</f>
        <v>0</v>
      </c>
      <c r="J90">
        <f>(H90+I90/60) * F90</f>
        <v>80</v>
      </c>
    </row>
    <row r="91" spans="1:10" x14ac:dyDescent="0.3">
      <c r="A91" t="s">
        <v>11</v>
      </c>
      <c r="B91" t="s">
        <v>12</v>
      </c>
      <c r="C91" s="1">
        <v>46059</v>
      </c>
      <c r="D91" s="2">
        <v>0.64583333333333337</v>
      </c>
      <c r="E91" s="2">
        <v>0.72916666666666663</v>
      </c>
      <c r="F91">
        <v>40</v>
      </c>
      <c r="G91" s="2">
        <f>E91-D91</f>
        <v>8.3333333333333259E-2</v>
      </c>
      <c r="H91">
        <f>HOUR(G91)</f>
        <v>2</v>
      </c>
      <c r="I91">
        <f>MINUTE(G91)</f>
        <v>0</v>
      </c>
      <c r="J91">
        <f>(H91+I91/60) * F91</f>
        <v>80</v>
      </c>
    </row>
    <row r="92" spans="1:10" x14ac:dyDescent="0.3">
      <c r="A92" t="s">
        <v>11</v>
      </c>
      <c r="B92" t="s">
        <v>12</v>
      </c>
      <c r="C92" s="1">
        <v>46070</v>
      </c>
      <c r="D92" s="2">
        <v>0.55208333333333337</v>
      </c>
      <c r="E92" s="2">
        <v>0.63541666666666663</v>
      </c>
      <c r="F92">
        <v>40</v>
      </c>
      <c r="G92" s="2">
        <f>E92-D92</f>
        <v>8.3333333333333259E-2</v>
      </c>
      <c r="H92">
        <f>HOUR(G92)</f>
        <v>2</v>
      </c>
      <c r="I92">
        <f>MINUTE(G92)</f>
        <v>0</v>
      </c>
      <c r="J92">
        <f>(H92+I92/60) * F92</f>
        <v>80</v>
      </c>
    </row>
    <row r="93" spans="1:10" x14ac:dyDescent="0.3">
      <c r="A93" t="s">
        <v>11</v>
      </c>
      <c r="B93" t="s">
        <v>12</v>
      </c>
      <c r="C93" s="1">
        <v>46073</v>
      </c>
      <c r="D93" s="2">
        <v>0.51041666666666663</v>
      </c>
      <c r="E93" s="2">
        <v>0.59375</v>
      </c>
      <c r="F93">
        <v>40</v>
      </c>
      <c r="G93" s="2">
        <f>E93-D93</f>
        <v>8.333333333333337E-2</v>
      </c>
      <c r="H93">
        <f>HOUR(G93)</f>
        <v>2</v>
      </c>
      <c r="I93">
        <f>MINUTE(G93)</f>
        <v>0</v>
      </c>
      <c r="J93">
        <f>(H93+I93/60) * F93</f>
        <v>80</v>
      </c>
    </row>
    <row r="94" spans="1:10" x14ac:dyDescent="0.3">
      <c r="A94" t="s">
        <v>16</v>
      </c>
      <c r="B94" t="s">
        <v>12</v>
      </c>
      <c r="C94" s="1">
        <v>46079</v>
      </c>
      <c r="D94" s="2">
        <v>0.375</v>
      </c>
      <c r="E94" s="2">
        <v>0.45833333333333331</v>
      </c>
      <c r="F94">
        <v>40</v>
      </c>
      <c r="G94" s="2">
        <f>E94-D94</f>
        <v>8.3333333333333315E-2</v>
      </c>
      <c r="H94">
        <f>HOUR(G94)</f>
        <v>2</v>
      </c>
      <c r="I94">
        <f>MINUTE(G94)</f>
        <v>0</v>
      </c>
      <c r="J94">
        <f>(H94+I94/60) * F94</f>
        <v>80</v>
      </c>
    </row>
    <row r="95" spans="1:10" x14ac:dyDescent="0.3">
      <c r="A95" t="s">
        <v>16</v>
      </c>
      <c r="B95" t="s">
        <v>7</v>
      </c>
      <c r="C95" s="1">
        <v>45943</v>
      </c>
      <c r="D95" s="2">
        <v>0.70833333333333337</v>
      </c>
      <c r="E95" s="2">
        <v>0.76041666666666663</v>
      </c>
      <c r="F95">
        <v>60</v>
      </c>
      <c r="G95" s="2">
        <f>E95-D95</f>
        <v>5.2083333333333259E-2</v>
      </c>
      <c r="H95">
        <f>HOUR(G95)</f>
        <v>1</v>
      </c>
      <c r="I95">
        <f>MINUTE(G95)</f>
        <v>15</v>
      </c>
      <c r="J95">
        <f>(H95+I95/60) * F95</f>
        <v>75</v>
      </c>
    </row>
    <row r="96" spans="1:10" x14ac:dyDescent="0.3">
      <c r="A96" t="s">
        <v>8</v>
      </c>
      <c r="B96" t="s">
        <v>9</v>
      </c>
      <c r="C96" s="1">
        <v>45944</v>
      </c>
      <c r="D96" s="2">
        <v>0.53125</v>
      </c>
      <c r="E96" s="2">
        <v>0.59375</v>
      </c>
      <c r="F96">
        <v>50</v>
      </c>
      <c r="G96" s="2">
        <f>E96-D96</f>
        <v>6.25E-2</v>
      </c>
      <c r="H96">
        <f>HOUR(G96)</f>
        <v>1</v>
      </c>
      <c r="I96">
        <f>MINUTE(G96)</f>
        <v>30</v>
      </c>
      <c r="J96">
        <f>(H96+I96/60) * F96</f>
        <v>75</v>
      </c>
    </row>
    <row r="97" spans="1:10" x14ac:dyDescent="0.3">
      <c r="A97" t="s">
        <v>14</v>
      </c>
      <c r="B97" t="s">
        <v>7</v>
      </c>
      <c r="C97" s="1">
        <v>45945</v>
      </c>
      <c r="D97" s="2">
        <v>0.42708333333333331</v>
      </c>
      <c r="E97" s="2">
        <v>0.47916666666666669</v>
      </c>
      <c r="F97">
        <v>60</v>
      </c>
      <c r="G97" s="2">
        <f>E97-D97</f>
        <v>5.208333333333337E-2</v>
      </c>
      <c r="H97">
        <f>HOUR(G97)</f>
        <v>1</v>
      </c>
      <c r="I97">
        <f>MINUTE(G97)</f>
        <v>15</v>
      </c>
      <c r="J97">
        <f>(H97+I97/60) * F97</f>
        <v>75</v>
      </c>
    </row>
    <row r="98" spans="1:10" x14ac:dyDescent="0.3">
      <c r="A98" t="s">
        <v>8</v>
      </c>
      <c r="B98" t="s">
        <v>9</v>
      </c>
      <c r="C98" s="1">
        <v>45950</v>
      </c>
      <c r="D98" s="2">
        <v>0.375</v>
      </c>
      <c r="E98" s="2">
        <v>0.4375</v>
      </c>
      <c r="F98">
        <v>50</v>
      </c>
      <c r="G98" s="2">
        <f>E98-D98</f>
        <v>6.25E-2</v>
      </c>
      <c r="H98">
        <f>HOUR(G98)</f>
        <v>1</v>
      </c>
      <c r="I98">
        <f>MINUTE(G98)</f>
        <v>30</v>
      </c>
      <c r="J98">
        <f>(H98+I98/60) * F98</f>
        <v>75</v>
      </c>
    </row>
    <row r="99" spans="1:10" x14ac:dyDescent="0.3">
      <c r="A99" t="s">
        <v>10</v>
      </c>
      <c r="B99" t="s">
        <v>7</v>
      </c>
      <c r="C99" s="1">
        <v>45972</v>
      </c>
      <c r="D99" s="2">
        <v>0.41666666666666669</v>
      </c>
      <c r="E99" s="2">
        <v>0.46875</v>
      </c>
      <c r="F99">
        <v>60</v>
      </c>
      <c r="G99" s="2">
        <f>E99-D99</f>
        <v>5.2083333333333315E-2</v>
      </c>
      <c r="H99">
        <f>HOUR(G99)</f>
        <v>1</v>
      </c>
      <c r="I99">
        <f>MINUTE(G99)</f>
        <v>15</v>
      </c>
      <c r="J99">
        <f>(H99+I99/60) * F99</f>
        <v>75</v>
      </c>
    </row>
    <row r="100" spans="1:10" x14ac:dyDescent="0.3">
      <c r="A100" t="s">
        <v>13</v>
      </c>
      <c r="B100" t="s">
        <v>7</v>
      </c>
      <c r="C100" s="1">
        <v>45973</v>
      </c>
      <c r="D100" s="2">
        <v>0.57291666666666663</v>
      </c>
      <c r="E100" s="2">
        <v>0.625</v>
      </c>
      <c r="F100">
        <v>60</v>
      </c>
      <c r="G100" s="2">
        <f>E100-D100</f>
        <v>5.208333333333337E-2</v>
      </c>
      <c r="H100">
        <f>HOUR(G100)</f>
        <v>1</v>
      </c>
      <c r="I100">
        <f>MINUTE(G100)</f>
        <v>15</v>
      </c>
      <c r="J100">
        <f>(H100+I100/60) * F100</f>
        <v>75</v>
      </c>
    </row>
    <row r="101" spans="1:10" x14ac:dyDescent="0.3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2">
        <f>E101-D101</f>
        <v>6.25E-2</v>
      </c>
      <c r="H101">
        <f>HOUR(G101)</f>
        <v>1</v>
      </c>
      <c r="I101">
        <f>MINUTE(G101)</f>
        <v>30</v>
      </c>
      <c r="J101">
        <f>(H101+I101/60) * F101</f>
        <v>75</v>
      </c>
    </row>
    <row r="102" spans="1:10" x14ac:dyDescent="0.3">
      <c r="A102" t="s">
        <v>13</v>
      </c>
      <c r="B102" t="s">
        <v>7</v>
      </c>
      <c r="C102" s="1">
        <v>45986</v>
      </c>
      <c r="D102" s="2">
        <v>0.375</v>
      </c>
      <c r="E102" s="2">
        <v>0.42708333333333331</v>
      </c>
      <c r="F102">
        <v>60</v>
      </c>
      <c r="G102" s="2">
        <f>E102-D102</f>
        <v>5.2083333333333315E-2</v>
      </c>
      <c r="H102">
        <f>HOUR(G102)</f>
        <v>1</v>
      </c>
      <c r="I102">
        <f>MINUTE(G102)</f>
        <v>15</v>
      </c>
      <c r="J102">
        <f>(H102+I102/60) * F102</f>
        <v>75</v>
      </c>
    </row>
    <row r="103" spans="1:10" x14ac:dyDescent="0.3">
      <c r="A103" t="s">
        <v>19</v>
      </c>
      <c r="B103" t="s">
        <v>9</v>
      </c>
      <c r="C103" s="1">
        <v>45994</v>
      </c>
      <c r="D103" s="2">
        <v>0.65625</v>
      </c>
      <c r="E103" s="2">
        <v>0.71875</v>
      </c>
      <c r="F103">
        <v>50</v>
      </c>
      <c r="G103" s="2">
        <f>E103-D103</f>
        <v>6.25E-2</v>
      </c>
      <c r="H103">
        <f>HOUR(G103)</f>
        <v>1</v>
      </c>
      <c r="I103">
        <f>MINUTE(G103)</f>
        <v>30</v>
      </c>
      <c r="J103">
        <f>(H103+I103/60) * F103</f>
        <v>75</v>
      </c>
    </row>
    <row r="104" spans="1:10" x14ac:dyDescent="0.3">
      <c r="A104" t="s">
        <v>14</v>
      </c>
      <c r="B104" t="s">
        <v>7</v>
      </c>
      <c r="C104" s="1">
        <v>46000</v>
      </c>
      <c r="D104" s="2">
        <v>0.375</v>
      </c>
      <c r="E104" s="2">
        <v>0.42708333333333331</v>
      </c>
      <c r="F104">
        <v>60</v>
      </c>
      <c r="G104" s="2">
        <f>E104-D104</f>
        <v>5.2083333333333315E-2</v>
      </c>
      <c r="H104">
        <f>HOUR(G104)</f>
        <v>1</v>
      </c>
      <c r="I104">
        <f>MINUTE(G104)</f>
        <v>15</v>
      </c>
      <c r="J104">
        <f>(H104+I104/60) * F104</f>
        <v>75</v>
      </c>
    </row>
    <row r="105" spans="1:10" x14ac:dyDescent="0.3">
      <c r="A105" t="s">
        <v>13</v>
      </c>
      <c r="B105" t="s">
        <v>7</v>
      </c>
      <c r="C105" s="1">
        <v>46001</v>
      </c>
      <c r="D105" s="2">
        <v>0.54166666666666663</v>
      </c>
      <c r="E105" s="2">
        <v>0.59375</v>
      </c>
      <c r="F105">
        <v>60</v>
      </c>
      <c r="G105" s="2">
        <f>E105-D105</f>
        <v>5.208333333333337E-2</v>
      </c>
      <c r="H105">
        <f>HOUR(G105)</f>
        <v>1</v>
      </c>
      <c r="I105">
        <f>MINUTE(G105)</f>
        <v>15</v>
      </c>
      <c r="J105">
        <f>(H105+I105/60) * F105</f>
        <v>75</v>
      </c>
    </row>
    <row r="106" spans="1:10" x14ac:dyDescent="0.3">
      <c r="A106" t="s">
        <v>10</v>
      </c>
      <c r="B106" t="s">
        <v>7</v>
      </c>
      <c r="C106" s="1">
        <v>46002</v>
      </c>
      <c r="D106" s="2">
        <v>0.4375</v>
      </c>
      <c r="E106" s="2">
        <v>0.48958333333333331</v>
      </c>
      <c r="F106">
        <v>60</v>
      </c>
      <c r="G106" s="2">
        <f>E106-D106</f>
        <v>5.2083333333333315E-2</v>
      </c>
      <c r="H106">
        <f>HOUR(G106)</f>
        <v>1</v>
      </c>
      <c r="I106">
        <f>MINUTE(G106)</f>
        <v>15</v>
      </c>
      <c r="J106">
        <f>(H106+I106/60) * F106</f>
        <v>75</v>
      </c>
    </row>
    <row r="107" spans="1:10" x14ac:dyDescent="0.3">
      <c r="A107" t="s">
        <v>8</v>
      </c>
      <c r="B107" t="s">
        <v>9</v>
      </c>
      <c r="C107" s="1">
        <v>46034</v>
      </c>
      <c r="D107" s="2">
        <v>0.375</v>
      </c>
      <c r="E107" s="2">
        <v>0.4375</v>
      </c>
      <c r="F107">
        <v>50</v>
      </c>
      <c r="G107" s="2">
        <f>E107-D107</f>
        <v>6.25E-2</v>
      </c>
      <c r="H107">
        <f>HOUR(G107)</f>
        <v>1</v>
      </c>
      <c r="I107">
        <f>MINUTE(G107)</f>
        <v>30</v>
      </c>
      <c r="J107">
        <f>(H107+I107/60) * F107</f>
        <v>75</v>
      </c>
    </row>
    <row r="108" spans="1:10" x14ac:dyDescent="0.3">
      <c r="A108" t="s">
        <v>24</v>
      </c>
      <c r="B108" t="s">
        <v>7</v>
      </c>
      <c r="C108" s="1">
        <v>46034</v>
      </c>
      <c r="D108" s="2">
        <v>0.44791666666666669</v>
      </c>
      <c r="E108" s="2">
        <v>0.5</v>
      </c>
      <c r="F108">
        <v>60</v>
      </c>
      <c r="G108" s="2">
        <f>E108-D108</f>
        <v>5.2083333333333315E-2</v>
      </c>
      <c r="H108">
        <f>HOUR(G108)</f>
        <v>1</v>
      </c>
      <c r="I108">
        <f>MINUTE(G108)</f>
        <v>15</v>
      </c>
      <c r="J108">
        <f>(H108+I108/60) * F108</f>
        <v>75</v>
      </c>
    </row>
    <row r="109" spans="1:10" x14ac:dyDescent="0.3">
      <c r="A109" t="s">
        <v>6</v>
      </c>
      <c r="B109" t="s">
        <v>7</v>
      </c>
      <c r="C109" s="1">
        <v>46037</v>
      </c>
      <c r="D109" s="2">
        <v>0.45833333333333331</v>
      </c>
      <c r="E109" s="2">
        <v>0.51041666666666663</v>
      </c>
      <c r="F109">
        <v>60</v>
      </c>
      <c r="G109" s="2">
        <f>E109-D109</f>
        <v>5.2083333333333315E-2</v>
      </c>
      <c r="H109">
        <f>HOUR(G109)</f>
        <v>1</v>
      </c>
      <c r="I109">
        <f>MINUTE(G109)</f>
        <v>15</v>
      </c>
      <c r="J109">
        <f>(H109+I109/60) * F109</f>
        <v>75</v>
      </c>
    </row>
    <row r="110" spans="1:10" x14ac:dyDescent="0.3">
      <c r="A110" t="s">
        <v>8</v>
      </c>
      <c r="B110" t="s">
        <v>9</v>
      </c>
      <c r="C110" s="1">
        <v>46037</v>
      </c>
      <c r="D110" s="2">
        <v>0.52083333333333337</v>
      </c>
      <c r="E110" s="2">
        <v>0.58333333333333337</v>
      </c>
      <c r="F110">
        <v>50</v>
      </c>
      <c r="G110" s="2">
        <f>E110-D110</f>
        <v>6.25E-2</v>
      </c>
      <c r="H110">
        <f>HOUR(G110)</f>
        <v>1</v>
      </c>
      <c r="I110">
        <f>MINUTE(G110)</f>
        <v>30</v>
      </c>
      <c r="J110">
        <f>(H110+I110/60) * F110</f>
        <v>75</v>
      </c>
    </row>
    <row r="111" spans="1:10" x14ac:dyDescent="0.3">
      <c r="A111" t="s">
        <v>8</v>
      </c>
      <c r="B111" t="s">
        <v>9</v>
      </c>
      <c r="C111" s="1">
        <v>46041</v>
      </c>
      <c r="D111" s="2">
        <v>0.375</v>
      </c>
      <c r="E111" s="2">
        <v>0.4375</v>
      </c>
      <c r="F111">
        <v>50</v>
      </c>
      <c r="G111" s="2">
        <f>E111-D111</f>
        <v>6.25E-2</v>
      </c>
      <c r="H111">
        <f>HOUR(G111)</f>
        <v>1</v>
      </c>
      <c r="I111">
        <f>MINUTE(G111)</f>
        <v>30</v>
      </c>
      <c r="J111">
        <f>(H111+I111/60) * F111</f>
        <v>75</v>
      </c>
    </row>
    <row r="112" spans="1:10" x14ac:dyDescent="0.3">
      <c r="A112" t="s">
        <v>24</v>
      </c>
      <c r="B112" t="s">
        <v>7</v>
      </c>
      <c r="C112" s="1">
        <v>46044</v>
      </c>
      <c r="D112" s="2">
        <v>0.375</v>
      </c>
      <c r="E112" s="2">
        <v>0.42708333333333331</v>
      </c>
      <c r="F112">
        <v>60</v>
      </c>
      <c r="G112" s="2">
        <f>E112-D112</f>
        <v>5.2083333333333315E-2</v>
      </c>
      <c r="H112">
        <f>HOUR(G112)</f>
        <v>1</v>
      </c>
      <c r="I112">
        <f>MINUTE(G112)</f>
        <v>15</v>
      </c>
      <c r="J112">
        <f>(H112+I112/60) * F112</f>
        <v>75</v>
      </c>
    </row>
    <row r="113" spans="1:10" x14ac:dyDescent="0.3">
      <c r="A113" t="s">
        <v>13</v>
      </c>
      <c r="B113" t="s">
        <v>9</v>
      </c>
      <c r="C113" s="1">
        <v>46045</v>
      </c>
      <c r="D113" s="2">
        <v>0.46875</v>
      </c>
      <c r="E113" s="2">
        <v>0.53125</v>
      </c>
      <c r="F113">
        <v>50</v>
      </c>
      <c r="G113" s="2">
        <f>E113-D113</f>
        <v>6.25E-2</v>
      </c>
      <c r="H113">
        <f>HOUR(G113)</f>
        <v>1</v>
      </c>
      <c r="I113">
        <f>MINUTE(G113)</f>
        <v>30</v>
      </c>
      <c r="J113">
        <f>(H113+I113/60) * F113</f>
        <v>75</v>
      </c>
    </row>
    <row r="114" spans="1:10" x14ac:dyDescent="0.3">
      <c r="A114" t="s">
        <v>8</v>
      </c>
      <c r="B114" t="s">
        <v>9</v>
      </c>
      <c r="C114" s="1">
        <v>46051</v>
      </c>
      <c r="D114" s="2">
        <v>0.375</v>
      </c>
      <c r="E114" s="2">
        <v>0.4375</v>
      </c>
      <c r="F114">
        <v>50</v>
      </c>
      <c r="G114" s="2">
        <f>E114-D114</f>
        <v>6.25E-2</v>
      </c>
      <c r="H114">
        <f>HOUR(G114)</f>
        <v>1</v>
      </c>
      <c r="I114">
        <f>MINUTE(G114)</f>
        <v>30</v>
      </c>
      <c r="J114">
        <f>(H114+I114/60) * F114</f>
        <v>75</v>
      </c>
    </row>
    <row r="115" spans="1:10" x14ac:dyDescent="0.3">
      <c r="A115" t="s">
        <v>16</v>
      </c>
      <c r="B115" t="s">
        <v>7</v>
      </c>
      <c r="C115" s="1">
        <v>46056</v>
      </c>
      <c r="D115" s="2">
        <v>0.375</v>
      </c>
      <c r="E115" s="2">
        <v>0.42708333333333331</v>
      </c>
      <c r="F115">
        <v>60</v>
      </c>
      <c r="G115" s="2">
        <f>E115-D115</f>
        <v>5.2083333333333315E-2</v>
      </c>
      <c r="H115">
        <f>HOUR(G115)</f>
        <v>1</v>
      </c>
      <c r="I115">
        <f>MINUTE(G115)</f>
        <v>15</v>
      </c>
      <c r="J115">
        <f>(H115+I115/60) * F115</f>
        <v>75</v>
      </c>
    </row>
    <row r="116" spans="1:10" x14ac:dyDescent="0.3">
      <c r="A116" t="s">
        <v>24</v>
      </c>
      <c r="B116" t="s">
        <v>7</v>
      </c>
      <c r="C116" s="1">
        <v>46064</v>
      </c>
      <c r="D116" s="2">
        <v>0.44791666666666669</v>
      </c>
      <c r="E116" s="2">
        <v>0.5</v>
      </c>
      <c r="F116">
        <v>60</v>
      </c>
      <c r="G116" s="2">
        <f>E116-D116</f>
        <v>5.2083333333333315E-2</v>
      </c>
      <c r="H116">
        <f>HOUR(G116)</f>
        <v>1</v>
      </c>
      <c r="I116">
        <f>MINUTE(G116)</f>
        <v>15</v>
      </c>
      <c r="J116">
        <f>(H116+I116/60) * F116</f>
        <v>75</v>
      </c>
    </row>
    <row r="117" spans="1:10" x14ac:dyDescent="0.3">
      <c r="A117" t="s">
        <v>16</v>
      </c>
      <c r="B117" t="s">
        <v>7</v>
      </c>
      <c r="C117" s="1">
        <v>46065</v>
      </c>
      <c r="D117" s="2">
        <v>0.55208333333333337</v>
      </c>
      <c r="E117" s="2">
        <v>0.60416666666666663</v>
      </c>
      <c r="F117">
        <v>60</v>
      </c>
      <c r="G117" s="2">
        <f>E117-D117</f>
        <v>5.2083333333333259E-2</v>
      </c>
      <c r="H117">
        <f>HOUR(G117)</f>
        <v>1</v>
      </c>
      <c r="I117">
        <f>MINUTE(G117)</f>
        <v>15</v>
      </c>
      <c r="J117">
        <f>(H117+I117/60) * F117</f>
        <v>75</v>
      </c>
    </row>
    <row r="118" spans="1:10" x14ac:dyDescent="0.3">
      <c r="A118" t="s">
        <v>16</v>
      </c>
      <c r="B118" t="s">
        <v>7</v>
      </c>
      <c r="C118" s="1">
        <v>46066</v>
      </c>
      <c r="D118" s="2">
        <v>0.375</v>
      </c>
      <c r="E118" s="2">
        <v>0.42708333333333331</v>
      </c>
      <c r="F118">
        <v>60</v>
      </c>
      <c r="G118" s="2">
        <f>E118-D118</f>
        <v>5.2083333333333315E-2</v>
      </c>
      <c r="H118">
        <f>HOUR(G118)</f>
        <v>1</v>
      </c>
      <c r="I118">
        <f>MINUTE(G118)</f>
        <v>15</v>
      </c>
      <c r="J118">
        <f>(H118+I118/60) * F118</f>
        <v>75</v>
      </c>
    </row>
    <row r="119" spans="1:10" x14ac:dyDescent="0.3">
      <c r="A119" t="s">
        <v>8</v>
      </c>
      <c r="B119" t="s">
        <v>9</v>
      </c>
      <c r="C119" s="1">
        <v>46069</v>
      </c>
      <c r="D119" s="2">
        <v>0.47916666666666669</v>
      </c>
      <c r="E119" s="2">
        <v>0.54166666666666663</v>
      </c>
      <c r="F119">
        <v>50</v>
      </c>
      <c r="G119" s="2">
        <f>E119-D119</f>
        <v>6.2499999999999944E-2</v>
      </c>
      <c r="H119">
        <f>HOUR(G119)</f>
        <v>1</v>
      </c>
      <c r="I119">
        <f>MINUTE(G119)</f>
        <v>30</v>
      </c>
      <c r="J119">
        <f>(H119+I119/60) * F119</f>
        <v>75</v>
      </c>
    </row>
    <row r="120" spans="1:10" x14ac:dyDescent="0.3">
      <c r="A120" t="s">
        <v>15</v>
      </c>
      <c r="B120" t="s">
        <v>7</v>
      </c>
      <c r="C120" s="1">
        <v>46070</v>
      </c>
      <c r="D120" s="2">
        <v>0.375</v>
      </c>
      <c r="E120" s="2">
        <v>0.42708333333333331</v>
      </c>
      <c r="F120">
        <v>60</v>
      </c>
      <c r="G120" s="2">
        <f>E120-D120</f>
        <v>5.2083333333333315E-2</v>
      </c>
      <c r="H120">
        <f>HOUR(G120)</f>
        <v>1</v>
      </c>
      <c r="I120">
        <f>MINUTE(G120)</f>
        <v>15</v>
      </c>
      <c r="J120">
        <f>(H120+I120/60) * F120</f>
        <v>75</v>
      </c>
    </row>
    <row r="121" spans="1:10" x14ac:dyDescent="0.3">
      <c r="A121" t="s">
        <v>10</v>
      </c>
      <c r="B121" t="s">
        <v>9</v>
      </c>
      <c r="C121" s="1">
        <v>46070</v>
      </c>
      <c r="D121" s="2">
        <v>0.63541666666666663</v>
      </c>
      <c r="E121" s="2">
        <v>0.69791666666666663</v>
      </c>
      <c r="F121">
        <v>50</v>
      </c>
      <c r="G121" s="2">
        <f>E121-D121</f>
        <v>6.25E-2</v>
      </c>
      <c r="H121">
        <f>HOUR(G121)</f>
        <v>1</v>
      </c>
      <c r="I121">
        <f>MINUTE(G121)</f>
        <v>30</v>
      </c>
      <c r="J121">
        <f>(H121+I121/60) * F121</f>
        <v>75</v>
      </c>
    </row>
    <row r="122" spans="1:10" x14ac:dyDescent="0.3">
      <c r="A122" t="s">
        <v>8</v>
      </c>
      <c r="B122" t="s">
        <v>9</v>
      </c>
      <c r="C122" s="1">
        <v>46071</v>
      </c>
      <c r="D122" s="2">
        <v>0.375</v>
      </c>
      <c r="E122" s="2">
        <v>0.4375</v>
      </c>
      <c r="F122">
        <v>50</v>
      </c>
      <c r="G122" s="2">
        <f>E122-D122</f>
        <v>6.25E-2</v>
      </c>
      <c r="H122">
        <f>HOUR(G122)</f>
        <v>1</v>
      </c>
      <c r="I122">
        <f>MINUTE(G122)</f>
        <v>30</v>
      </c>
      <c r="J122">
        <f>(H122+I122/60) * F122</f>
        <v>75</v>
      </c>
    </row>
    <row r="123" spans="1:10" x14ac:dyDescent="0.3">
      <c r="A123" t="s">
        <v>6</v>
      </c>
      <c r="B123" t="s">
        <v>7</v>
      </c>
      <c r="C123" s="1">
        <v>46073</v>
      </c>
      <c r="D123" s="2">
        <v>0.375</v>
      </c>
      <c r="E123" s="2">
        <v>0.42708333333333331</v>
      </c>
      <c r="F123">
        <v>60</v>
      </c>
      <c r="G123" s="2">
        <f>E123-D123</f>
        <v>5.2083333333333315E-2</v>
      </c>
      <c r="H123">
        <f>HOUR(G123)</f>
        <v>1</v>
      </c>
      <c r="I123">
        <f>MINUTE(G123)</f>
        <v>15</v>
      </c>
      <c r="J123">
        <f>(H123+I123/60) * F123</f>
        <v>75</v>
      </c>
    </row>
    <row r="124" spans="1:10" x14ac:dyDescent="0.3">
      <c r="A124" t="s">
        <v>6</v>
      </c>
      <c r="B124" t="s">
        <v>7</v>
      </c>
      <c r="C124" s="1">
        <v>46073</v>
      </c>
      <c r="D124" s="2">
        <v>0.4375</v>
      </c>
      <c r="E124" s="2">
        <v>0.48958333333333331</v>
      </c>
      <c r="F124">
        <v>60</v>
      </c>
      <c r="G124" s="2">
        <f>E124-D124</f>
        <v>5.2083333333333315E-2</v>
      </c>
      <c r="H124">
        <f>HOUR(G124)</f>
        <v>1</v>
      </c>
      <c r="I124">
        <f>MINUTE(G124)</f>
        <v>15</v>
      </c>
      <c r="J124">
        <f>(H124+I124/60) * F124</f>
        <v>75</v>
      </c>
    </row>
    <row r="125" spans="1:10" x14ac:dyDescent="0.3">
      <c r="A125" t="s">
        <v>10</v>
      </c>
      <c r="B125" t="s">
        <v>7</v>
      </c>
      <c r="C125" s="1">
        <v>46080</v>
      </c>
      <c r="D125" s="2">
        <v>0.53125</v>
      </c>
      <c r="E125" s="2">
        <v>0.58333333333333337</v>
      </c>
      <c r="F125">
        <v>60</v>
      </c>
      <c r="G125" s="2">
        <f>E125-D125</f>
        <v>5.208333333333337E-2</v>
      </c>
      <c r="H125">
        <f>HOUR(G125)</f>
        <v>1</v>
      </c>
      <c r="I125">
        <f>MINUTE(G125)</f>
        <v>15</v>
      </c>
      <c r="J125">
        <f>(H125+I125/60) * F125</f>
        <v>75</v>
      </c>
    </row>
    <row r="126" spans="1:10" x14ac:dyDescent="0.3">
      <c r="A126" t="s">
        <v>13</v>
      </c>
      <c r="B126" t="s">
        <v>9</v>
      </c>
      <c r="C126" s="1">
        <v>46080</v>
      </c>
      <c r="D126" s="2">
        <v>0.59375</v>
      </c>
      <c r="E126" s="2">
        <v>0.65625</v>
      </c>
      <c r="F126">
        <v>50</v>
      </c>
      <c r="G126" s="2">
        <f>E126-D126</f>
        <v>6.25E-2</v>
      </c>
      <c r="H126">
        <f>HOUR(G126)</f>
        <v>1</v>
      </c>
      <c r="I126">
        <f>MINUTE(G126)</f>
        <v>30</v>
      </c>
      <c r="J126">
        <f>(H126+I126/60) * F126</f>
        <v>75</v>
      </c>
    </row>
    <row r="127" spans="1:10" x14ac:dyDescent="0.3">
      <c r="A127" t="s">
        <v>11</v>
      </c>
      <c r="B127" t="s">
        <v>12</v>
      </c>
      <c r="C127" s="1">
        <v>45938</v>
      </c>
      <c r="D127" s="2">
        <v>0.52083333333333337</v>
      </c>
      <c r="E127" s="2">
        <v>0.59375</v>
      </c>
      <c r="F127">
        <v>40</v>
      </c>
      <c r="G127" s="2">
        <f>E127-D127</f>
        <v>7.291666666666663E-2</v>
      </c>
      <c r="H127">
        <f>HOUR(G127)</f>
        <v>1</v>
      </c>
      <c r="I127">
        <f>MINUTE(G127)</f>
        <v>45</v>
      </c>
      <c r="J127">
        <f>(H127+I127/60) * F127</f>
        <v>70</v>
      </c>
    </row>
    <row r="128" spans="1:10" x14ac:dyDescent="0.3">
      <c r="A128" t="s">
        <v>18</v>
      </c>
      <c r="B128" t="s">
        <v>12</v>
      </c>
      <c r="C128" s="1">
        <v>45961</v>
      </c>
      <c r="D128" s="2">
        <v>0.53125</v>
      </c>
      <c r="E128" s="2">
        <v>0.60416666666666663</v>
      </c>
      <c r="F128">
        <v>40</v>
      </c>
      <c r="G128" s="2">
        <f>E128-D128</f>
        <v>7.291666666666663E-2</v>
      </c>
      <c r="H128">
        <f>HOUR(G128)</f>
        <v>1</v>
      </c>
      <c r="I128">
        <f>MINUTE(G128)</f>
        <v>45</v>
      </c>
      <c r="J128">
        <f>(H128+I128/60) * F128</f>
        <v>70</v>
      </c>
    </row>
    <row r="129" spans="1:10" x14ac:dyDescent="0.3">
      <c r="A129" t="s">
        <v>15</v>
      </c>
      <c r="B129" t="s">
        <v>12</v>
      </c>
      <c r="C129" s="1">
        <v>45967</v>
      </c>
      <c r="D129" s="2">
        <v>0.57291666666666663</v>
      </c>
      <c r="E129" s="2">
        <v>0.64583333333333337</v>
      </c>
      <c r="F129">
        <v>40</v>
      </c>
      <c r="G129" s="2">
        <f>E129-D129</f>
        <v>7.2916666666666741E-2</v>
      </c>
      <c r="H129">
        <f>HOUR(G129)</f>
        <v>1</v>
      </c>
      <c r="I129">
        <f>MINUTE(G129)</f>
        <v>45</v>
      </c>
      <c r="J129">
        <f>(H129+I129/60) * F129</f>
        <v>70</v>
      </c>
    </row>
    <row r="130" spans="1:10" x14ac:dyDescent="0.3">
      <c r="A130" t="s">
        <v>18</v>
      </c>
      <c r="B130" t="s">
        <v>12</v>
      </c>
      <c r="C130" s="1">
        <v>45980</v>
      </c>
      <c r="D130" s="2">
        <v>0.54166666666666663</v>
      </c>
      <c r="E130" s="2">
        <v>0.61458333333333337</v>
      </c>
      <c r="F130">
        <v>40</v>
      </c>
      <c r="G130" s="2">
        <f>E130-D130</f>
        <v>7.2916666666666741E-2</v>
      </c>
      <c r="H130">
        <f>HOUR(G130)</f>
        <v>1</v>
      </c>
      <c r="I130">
        <f>MINUTE(G130)</f>
        <v>45</v>
      </c>
      <c r="J130">
        <f>(H130+I130/60) * F130</f>
        <v>70</v>
      </c>
    </row>
    <row r="131" spans="1:10" x14ac:dyDescent="0.3">
      <c r="A131" t="s">
        <v>19</v>
      </c>
      <c r="B131" t="s">
        <v>12</v>
      </c>
      <c r="C131" s="1">
        <v>45987</v>
      </c>
      <c r="D131" s="2">
        <v>0.45833333333333331</v>
      </c>
      <c r="E131" s="2">
        <v>0.53125</v>
      </c>
      <c r="F131">
        <v>40</v>
      </c>
      <c r="G131" s="2">
        <f>E131-D131</f>
        <v>7.2916666666666685E-2</v>
      </c>
      <c r="H131">
        <f>HOUR(G131)</f>
        <v>1</v>
      </c>
      <c r="I131">
        <f>MINUTE(G131)</f>
        <v>45</v>
      </c>
      <c r="J131">
        <f>(H131+I131/60) * F131</f>
        <v>70</v>
      </c>
    </row>
    <row r="132" spans="1:10" x14ac:dyDescent="0.3">
      <c r="A132" t="s">
        <v>11</v>
      </c>
      <c r="B132" t="s">
        <v>12</v>
      </c>
      <c r="C132" s="1">
        <v>45999</v>
      </c>
      <c r="D132" s="2">
        <v>0.46875</v>
      </c>
      <c r="E132" s="2">
        <v>0.54166666666666663</v>
      </c>
      <c r="F132">
        <v>40</v>
      </c>
      <c r="G132" s="2">
        <f>E132-D132</f>
        <v>7.291666666666663E-2</v>
      </c>
      <c r="H132">
        <f>HOUR(G132)</f>
        <v>1</v>
      </c>
      <c r="I132">
        <f>MINUTE(G132)</f>
        <v>45</v>
      </c>
      <c r="J132">
        <f>(H132+I132/60) * F132</f>
        <v>70</v>
      </c>
    </row>
    <row r="133" spans="1:10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>E133-D133</f>
        <v>7.2916666666666685E-2</v>
      </c>
      <c r="H133">
        <f>HOUR(G133)</f>
        <v>1</v>
      </c>
      <c r="I133">
        <f>MINUTE(G133)</f>
        <v>45</v>
      </c>
      <c r="J133">
        <f>(H133+I133/60) * F133</f>
        <v>70</v>
      </c>
    </row>
    <row r="134" spans="1:10" x14ac:dyDescent="0.3">
      <c r="A134" t="s">
        <v>16</v>
      </c>
      <c r="B134" t="s">
        <v>12</v>
      </c>
      <c r="C134" s="1">
        <v>46043</v>
      </c>
      <c r="D134" s="2">
        <v>0.375</v>
      </c>
      <c r="E134" s="2">
        <v>0.44791666666666669</v>
      </c>
      <c r="F134">
        <v>40</v>
      </c>
      <c r="G134" s="2">
        <f>E134-D134</f>
        <v>7.2916666666666685E-2</v>
      </c>
      <c r="H134">
        <f>HOUR(G134)</f>
        <v>1</v>
      </c>
      <c r="I134">
        <f>MINUTE(G134)</f>
        <v>45</v>
      </c>
      <c r="J134">
        <f>(H134+I134/60) * F134</f>
        <v>70</v>
      </c>
    </row>
    <row r="135" spans="1:10" x14ac:dyDescent="0.3">
      <c r="A135" t="s">
        <v>18</v>
      </c>
      <c r="B135" t="s">
        <v>12</v>
      </c>
      <c r="C135" s="1">
        <v>46051</v>
      </c>
      <c r="D135" s="2">
        <v>0.4375</v>
      </c>
      <c r="E135" s="2">
        <v>0.51041666666666663</v>
      </c>
      <c r="F135">
        <v>40</v>
      </c>
      <c r="G135" s="2">
        <f>E135-D135</f>
        <v>7.291666666666663E-2</v>
      </c>
      <c r="H135">
        <f>HOUR(G135)</f>
        <v>1</v>
      </c>
      <c r="I135">
        <f>MINUTE(G135)</f>
        <v>45</v>
      </c>
      <c r="J135">
        <f>(H135+I135/60) * F135</f>
        <v>70</v>
      </c>
    </row>
    <row r="136" spans="1:10" x14ac:dyDescent="0.3">
      <c r="A136" t="s">
        <v>18</v>
      </c>
      <c r="B136" t="s">
        <v>12</v>
      </c>
      <c r="C136" s="1">
        <v>46080</v>
      </c>
      <c r="D136" s="2">
        <v>0.375</v>
      </c>
      <c r="E136" s="2">
        <v>0.44791666666666669</v>
      </c>
      <c r="F136">
        <v>40</v>
      </c>
      <c r="G136" s="2">
        <f>E136-D136</f>
        <v>7.2916666666666685E-2</v>
      </c>
      <c r="H136">
        <f>HOUR(G136)</f>
        <v>1</v>
      </c>
      <c r="I136">
        <f>MINUTE(G136)</f>
        <v>45</v>
      </c>
      <c r="J136">
        <f>(H136+I136/60) * F136</f>
        <v>70</v>
      </c>
    </row>
    <row r="137" spans="1:10" x14ac:dyDescent="0.3">
      <c r="A137" t="s">
        <v>19</v>
      </c>
      <c r="B137" t="s">
        <v>12</v>
      </c>
      <c r="C137" s="1">
        <v>46080</v>
      </c>
      <c r="D137" s="2">
        <v>0.45833333333333331</v>
      </c>
      <c r="E137" s="2">
        <v>0.53125</v>
      </c>
      <c r="F137">
        <v>40</v>
      </c>
      <c r="G137" s="2">
        <f>E137-D137</f>
        <v>7.2916666666666685E-2</v>
      </c>
      <c r="H137">
        <f>HOUR(G137)</f>
        <v>1</v>
      </c>
      <c r="I137">
        <f>MINUTE(G137)</f>
        <v>45</v>
      </c>
      <c r="J137">
        <f>(H137+I137/60) * F137</f>
        <v>70</v>
      </c>
    </row>
    <row r="138" spans="1:10" x14ac:dyDescent="0.3">
      <c r="A138" t="s">
        <v>13</v>
      </c>
      <c r="B138" t="s">
        <v>9</v>
      </c>
      <c r="C138" s="1">
        <v>45937</v>
      </c>
      <c r="D138" s="2">
        <v>0.375</v>
      </c>
      <c r="E138" s="2">
        <v>0.42708333333333331</v>
      </c>
      <c r="F138">
        <v>50</v>
      </c>
      <c r="G138" s="2">
        <f>E138-D138</f>
        <v>5.2083333333333315E-2</v>
      </c>
      <c r="H138">
        <f>HOUR(G138)</f>
        <v>1</v>
      </c>
      <c r="I138">
        <f>MINUTE(G138)</f>
        <v>15</v>
      </c>
      <c r="J138">
        <f>(H138+I138/60) * F138</f>
        <v>62.5</v>
      </c>
    </row>
    <row r="139" spans="1:10" x14ac:dyDescent="0.3">
      <c r="A139" t="s">
        <v>17</v>
      </c>
      <c r="B139" t="s">
        <v>9</v>
      </c>
      <c r="C139" s="1">
        <v>45944</v>
      </c>
      <c r="D139" s="2">
        <v>0.375</v>
      </c>
      <c r="E139" s="2">
        <v>0.42708333333333331</v>
      </c>
      <c r="F139">
        <v>50</v>
      </c>
      <c r="G139" s="2">
        <f>E139-D139</f>
        <v>5.2083333333333315E-2</v>
      </c>
      <c r="H139">
        <f>HOUR(G139)</f>
        <v>1</v>
      </c>
      <c r="I139">
        <f>MINUTE(G139)</f>
        <v>15</v>
      </c>
      <c r="J139">
        <f>(H139+I139/60) * F139</f>
        <v>62.5</v>
      </c>
    </row>
    <row r="140" spans="1:10" x14ac:dyDescent="0.3">
      <c r="A140" t="s">
        <v>17</v>
      </c>
      <c r="B140" t="s">
        <v>9</v>
      </c>
      <c r="C140" s="1">
        <v>45945</v>
      </c>
      <c r="D140" s="2">
        <v>0.375</v>
      </c>
      <c r="E140" s="2">
        <v>0.42708333333333331</v>
      </c>
      <c r="F140">
        <v>50</v>
      </c>
      <c r="G140" s="2">
        <f>E140-D140</f>
        <v>5.2083333333333315E-2</v>
      </c>
      <c r="H140">
        <f>HOUR(G140)</f>
        <v>1</v>
      </c>
      <c r="I140">
        <f>MINUTE(G140)</f>
        <v>15</v>
      </c>
      <c r="J140">
        <f>(H140+I140/60) * F140</f>
        <v>62.5</v>
      </c>
    </row>
    <row r="141" spans="1:10" x14ac:dyDescent="0.3">
      <c r="A141" t="s">
        <v>19</v>
      </c>
      <c r="B141" t="s">
        <v>9</v>
      </c>
      <c r="C141" s="1">
        <v>45952</v>
      </c>
      <c r="D141" s="2">
        <v>0.375</v>
      </c>
      <c r="E141" s="2">
        <v>0.42708333333333331</v>
      </c>
      <c r="F141">
        <v>50</v>
      </c>
      <c r="G141" s="2">
        <f>E141-D141</f>
        <v>5.2083333333333315E-2</v>
      </c>
      <c r="H141">
        <f>HOUR(G141)</f>
        <v>1</v>
      </c>
      <c r="I141">
        <f>MINUTE(G141)</f>
        <v>15</v>
      </c>
      <c r="J141">
        <f>(H141+I141/60) * F141</f>
        <v>62.5</v>
      </c>
    </row>
    <row r="142" spans="1:10" x14ac:dyDescent="0.3">
      <c r="A142" t="s">
        <v>8</v>
      </c>
      <c r="B142" t="s">
        <v>9</v>
      </c>
      <c r="C142" s="1">
        <v>45975</v>
      </c>
      <c r="D142" s="2">
        <v>0.4375</v>
      </c>
      <c r="E142" s="2">
        <v>0.48958333333333331</v>
      </c>
      <c r="F142">
        <v>50</v>
      </c>
      <c r="G142" s="2">
        <f>E142-D142</f>
        <v>5.2083333333333315E-2</v>
      </c>
      <c r="H142">
        <f>HOUR(G142)</f>
        <v>1</v>
      </c>
      <c r="I142">
        <f>MINUTE(G142)</f>
        <v>15</v>
      </c>
      <c r="J142">
        <f>(H142+I142/60) * F142</f>
        <v>62.5</v>
      </c>
    </row>
    <row r="143" spans="1:10" x14ac:dyDescent="0.3">
      <c r="A143" t="s">
        <v>10</v>
      </c>
      <c r="B143" t="s">
        <v>9</v>
      </c>
      <c r="C143" s="1">
        <v>46027</v>
      </c>
      <c r="D143" s="2">
        <v>0.64583333333333337</v>
      </c>
      <c r="E143" s="2">
        <v>0.69791666666666663</v>
      </c>
      <c r="F143">
        <v>50</v>
      </c>
      <c r="G143" s="2">
        <f>E143-D143</f>
        <v>5.2083333333333259E-2</v>
      </c>
      <c r="H143">
        <f>HOUR(G143)</f>
        <v>1</v>
      </c>
      <c r="I143">
        <f>MINUTE(G143)</f>
        <v>15</v>
      </c>
      <c r="J143">
        <f>(H143+I143/60) * F143</f>
        <v>62.5</v>
      </c>
    </row>
    <row r="144" spans="1:10" x14ac:dyDescent="0.3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2">
        <f>E144-D144</f>
        <v>5.2083333333333315E-2</v>
      </c>
      <c r="H144">
        <f>HOUR(G144)</f>
        <v>1</v>
      </c>
      <c r="I144">
        <f>MINUTE(G144)</f>
        <v>15</v>
      </c>
      <c r="J144">
        <f>(H144+I144/60) * F144</f>
        <v>62.5</v>
      </c>
    </row>
    <row r="145" spans="1:10" x14ac:dyDescent="0.3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2">
        <f>E145-D145</f>
        <v>5.2083333333333315E-2</v>
      </c>
      <c r="H145">
        <f>HOUR(G145)</f>
        <v>1</v>
      </c>
      <c r="I145">
        <f>MINUTE(G145)</f>
        <v>15</v>
      </c>
      <c r="J145">
        <f>(H145+I145/60) * F145</f>
        <v>62.5</v>
      </c>
    </row>
    <row r="146" spans="1:10" x14ac:dyDescent="0.3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2">
        <f>E146-D146</f>
        <v>5.2083333333333315E-2</v>
      </c>
      <c r="H146">
        <f>HOUR(G146)</f>
        <v>1</v>
      </c>
      <c r="I146">
        <f>MINUTE(G146)</f>
        <v>15</v>
      </c>
      <c r="J146">
        <f>(H146+I146/60) * F146</f>
        <v>62.5</v>
      </c>
    </row>
    <row r="147" spans="1:10" x14ac:dyDescent="0.3">
      <c r="A147" t="s">
        <v>17</v>
      </c>
      <c r="B147" t="s">
        <v>9</v>
      </c>
      <c r="C147" s="1">
        <v>46066</v>
      </c>
      <c r="D147" s="2">
        <v>0.52083333333333337</v>
      </c>
      <c r="E147" s="2">
        <v>0.57291666666666663</v>
      </c>
      <c r="F147">
        <v>50</v>
      </c>
      <c r="G147" s="2">
        <f>E147-D147</f>
        <v>5.2083333333333259E-2</v>
      </c>
      <c r="H147">
        <f>HOUR(G147)</f>
        <v>1</v>
      </c>
      <c r="I147">
        <f>MINUTE(G147)</f>
        <v>15</v>
      </c>
      <c r="J147">
        <f>(H147+I147/60) * F147</f>
        <v>62.5</v>
      </c>
    </row>
    <row r="148" spans="1:10" x14ac:dyDescent="0.3">
      <c r="A148" t="s">
        <v>17</v>
      </c>
      <c r="B148" t="s">
        <v>9</v>
      </c>
      <c r="C148" s="1">
        <v>46073</v>
      </c>
      <c r="D148" s="2">
        <v>0.60416666666666663</v>
      </c>
      <c r="E148" s="2">
        <v>0.65625</v>
      </c>
      <c r="F148">
        <v>50</v>
      </c>
      <c r="G148" s="2">
        <f>E148-D148</f>
        <v>5.208333333333337E-2</v>
      </c>
      <c r="H148">
        <f>HOUR(G148)</f>
        <v>1</v>
      </c>
      <c r="I148">
        <f>MINUTE(G148)</f>
        <v>15</v>
      </c>
      <c r="J148">
        <f>(H148+I148/60) * F148</f>
        <v>62.5</v>
      </c>
    </row>
    <row r="149" spans="1:10" x14ac:dyDescent="0.3">
      <c r="A149" t="s">
        <v>6</v>
      </c>
      <c r="B149" t="s">
        <v>7</v>
      </c>
      <c r="C149" s="1">
        <v>45931</v>
      </c>
      <c r="D149" s="2">
        <v>0.375</v>
      </c>
      <c r="E149" s="2">
        <v>0.41666666666666669</v>
      </c>
      <c r="F149">
        <v>60</v>
      </c>
      <c r="G149" s="2">
        <f>E149-D149</f>
        <v>4.1666666666666685E-2</v>
      </c>
      <c r="H149">
        <f>HOUR(G149)</f>
        <v>1</v>
      </c>
      <c r="I149">
        <f>MINUTE(G149)</f>
        <v>0</v>
      </c>
      <c r="J149">
        <f>(H149+I149/60) * F149</f>
        <v>60</v>
      </c>
    </row>
    <row r="150" spans="1:10" x14ac:dyDescent="0.3">
      <c r="A150" t="s">
        <v>14</v>
      </c>
      <c r="B150" t="s">
        <v>7</v>
      </c>
      <c r="C150" s="1">
        <v>45938</v>
      </c>
      <c r="D150" s="2">
        <v>0.375</v>
      </c>
      <c r="E150" s="2">
        <v>0.41666666666666669</v>
      </c>
      <c r="F150">
        <v>60</v>
      </c>
      <c r="G150" s="2">
        <f>E150-D150</f>
        <v>4.1666666666666685E-2</v>
      </c>
      <c r="H150">
        <f>HOUR(G150)</f>
        <v>1</v>
      </c>
      <c r="I150">
        <f>MINUTE(G150)</f>
        <v>0</v>
      </c>
      <c r="J150">
        <f>(H150+I150/60) * F150</f>
        <v>60</v>
      </c>
    </row>
    <row r="151" spans="1:10" x14ac:dyDescent="0.3">
      <c r="A151" t="s">
        <v>11</v>
      </c>
      <c r="B151" t="s">
        <v>12</v>
      </c>
      <c r="C151" s="1">
        <v>45938</v>
      </c>
      <c r="D151" s="2">
        <v>0.44791666666666669</v>
      </c>
      <c r="E151" s="2">
        <v>0.51041666666666663</v>
      </c>
      <c r="F151">
        <v>40</v>
      </c>
      <c r="G151" s="2">
        <f>E151-D151</f>
        <v>6.2499999999999944E-2</v>
      </c>
      <c r="H151">
        <f>HOUR(G151)</f>
        <v>1</v>
      </c>
      <c r="I151">
        <f>MINUTE(G151)</f>
        <v>30</v>
      </c>
      <c r="J151">
        <f>(H151+I151/60) * F151</f>
        <v>60</v>
      </c>
    </row>
    <row r="152" spans="1:10" x14ac:dyDescent="0.3">
      <c r="A152" t="s">
        <v>14</v>
      </c>
      <c r="B152" t="s">
        <v>7</v>
      </c>
      <c r="C152" s="1">
        <v>45940</v>
      </c>
      <c r="D152" s="2">
        <v>0.53125</v>
      </c>
      <c r="E152" s="2">
        <v>0.57291666666666663</v>
      </c>
      <c r="F152">
        <v>60</v>
      </c>
      <c r="G152" s="2">
        <f>E152-D152</f>
        <v>4.166666666666663E-2</v>
      </c>
      <c r="H152">
        <f>HOUR(G152)</f>
        <v>1</v>
      </c>
      <c r="I152">
        <f>MINUTE(G152)</f>
        <v>0</v>
      </c>
      <c r="J152">
        <f>(H152+I152/60) * F152</f>
        <v>60</v>
      </c>
    </row>
    <row r="153" spans="1:10" x14ac:dyDescent="0.3">
      <c r="A153" t="s">
        <v>16</v>
      </c>
      <c r="B153" t="s">
        <v>7</v>
      </c>
      <c r="C153" s="1">
        <v>45950</v>
      </c>
      <c r="D153" s="2">
        <v>0.58333333333333337</v>
      </c>
      <c r="E153" s="2">
        <v>0.625</v>
      </c>
      <c r="F153">
        <v>60</v>
      </c>
      <c r="G153" s="2">
        <f>E153-D153</f>
        <v>4.166666666666663E-2</v>
      </c>
      <c r="H153">
        <f>HOUR(G153)</f>
        <v>1</v>
      </c>
      <c r="I153">
        <f>MINUTE(G153)</f>
        <v>0</v>
      </c>
      <c r="J153">
        <f>(H153+I153/60) * F153</f>
        <v>60</v>
      </c>
    </row>
    <row r="154" spans="1:10" x14ac:dyDescent="0.3">
      <c r="A154" t="s">
        <v>11</v>
      </c>
      <c r="B154" t="s">
        <v>12</v>
      </c>
      <c r="C154" s="1">
        <v>45950</v>
      </c>
      <c r="D154" s="2">
        <v>0.63541666666666663</v>
      </c>
      <c r="E154" s="2">
        <v>0.69791666666666663</v>
      </c>
      <c r="F154">
        <v>40</v>
      </c>
      <c r="G154" s="2">
        <f>E154-D154</f>
        <v>6.25E-2</v>
      </c>
      <c r="H154">
        <f>HOUR(G154)</f>
        <v>1</v>
      </c>
      <c r="I154">
        <f>MINUTE(G154)</f>
        <v>30</v>
      </c>
      <c r="J154">
        <f>(H154+I154/60) * F154</f>
        <v>60</v>
      </c>
    </row>
    <row r="155" spans="1:10" x14ac:dyDescent="0.3">
      <c r="A155" t="s">
        <v>13</v>
      </c>
      <c r="B155" t="s">
        <v>7</v>
      </c>
      <c r="C155" s="1">
        <v>45952</v>
      </c>
      <c r="D155" s="2">
        <v>0.44791666666666669</v>
      </c>
      <c r="E155" s="2">
        <v>0.48958333333333331</v>
      </c>
      <c r="F155">
        <v>60</v>
      </c>
      <c r="G155" s="2">
        <f>E155-D155</f>
        <v>4.166666666666663E-2</v>
      </c>
      <c r="H155">
        <f>HOUR(G155)</f>
        <v>1</v>
      </c>
      <c r="I155">
        <f>MINUTE(G155)</f>
        <v>0</v>
      </c>
      <c r="J155">
        <f>(H155+I155/60) * F155</f>
        <v>60</v>
      </c>
    </row>
    <row r="156" spans="1:10" x14ac:dyDescent="0.3">
      <c r="A156" t="s">
        <v>6</v>
      </c>
      <c r="B156" t="s">
        <v>7</v>
      </c>
      <c r="C156" s="1">
        <v>45954</v>
      </c>
      <c r="D156" s="2">
        <v>0.375</v>
      </c>
      <c r="E156" s="2">
        <v>0.41666666666666669</v>
      </c>
      <c r="F156">
        <v>60</v>
      </c>
      <c r="G156" s="2">
        <f>E156-D156</f>
        <v>4.1666666666666685E-2</v>
      </c>
      <c r="H156">
        <f>HOUR(G156)</f>
        <v>1</v>
      </c>
      <c r="I156">
        <f>MINUTE(G156)</f>
        <v>0</v>
      </c>
      <c r="J156">
        <f>(H156+I156/60) * F156</f>
        <v>60</v>
      </c>
    </row>
    <row r="157" spans="1:10" x14ac:dyDescent="0.3">
      <c r="A157" t="s">
        <v>14</v>
      </c>
      <c r="B157" t="s">
        <v>7</v>
      </c>
      <c r="C157" s="1">
        <v>45968</v>
      </c>
      <c r="D157" s="2">
        <v>0.375</v>
      </c>
      <c r="E157" s="2">
        <v>0.41666666666666669</v>
      </c>
      <c r="F157">
        <v>60</v>
      </c>
      <c r="G157" s="2">
        <f>E157-D157</f>
        <v>4.1666666666666685E-2</v>
      </c>
      <c r="H157">
        <f>HOUR(G157)</f>
        <v>1</v>
      </c>
      <c r="I157">
        <f>MINUTE(G157)</f>
        <v>0</v>
      </c>
      <c r="J157">
        <f>(H157+I157/60) * F157</f>
        <v>60</v>
      </c>
    </row>
    <row r="158" spans="1:10" x14ac:dyDescent="0.3">
      <c r="A158" t="s">
        <v>13</v>
      </c>
      <c r="B158" t="s">
        <v>7</v>
      </c>
      <c r="C158" s="1">
        <v>45972</v>
      </c>
      <c r="D158" s="2">
        <v>0.46875</v>
      </c>
      <c r="E158" s="2">
        <v>0.51041666666666663</v>
      </c>
      <c r="F158">
        <v>60</v>
      </c>
      <c r="G158" s="2">
        <f>E158-D158</f>
        <v>4.166666666666663E-2</v>
      </c>
      <c r="H158">
        <f>HOUR(G158)</f>
        <v>1</v>
      </c>
      <c r="I158">
        <f>MINUTE(G158)</f>
        <v>0</v>
      </c>
      <c r="J158">
        <f>(H158+I158/60) * F158</f>
        <v>60</v>
      </c>
    </row>
    <row r="159" spans="1:10" x14ac:dyDescent="0.3">
      <c r="A159" t="s">
        <v>6</v>
      </c>
      <c r="B159" t="s">
        <v>7</v>
      </c>
      <c r="C159" s="1">
        <v>45973</v>
      </c>
      <c r="D159" s="2">
        <v>0.53125</v>
      </c>
      <c r="E159" s="2">
        <v>0.57291666666666663</v>
      </c>
      <c r="F159">
        <v>60</v>
      </c>
      <c r="G159" s="2">
        <f>E159-D159</f>
        <v>4.166666666666663E-2</v>
      </c>
      <c r="H159">
        <f>HOUR(G159)</f>
        <v>1</v>
      </c>
      <c r="I159">
        <f>MINUTE(G159)</f>
        <v>0</v>
      </c>
      <c r="J159">
        <f>(H159+I159/60) * F159</f>
        <v>60</v>
      </c>
    </row>
    <row r="160" spans="1:10" x14ac:dyDescent="0.3">
      <c r="A160" t="s">
        <v>18</v>
      </c>
      <c r="B160" t="s">
        <v>12</v>
      </c>
      <c r="C160" s="1">
        <v>45974</v>
      </c>
      <c r="D160" s="2">
        <v>0.46875</v>
      </c>
      <c r="E160" s="2">
        <v>0.53125</v>
      </c>
      <c r="F160">
        <v>40</v>
      </c>
      <c r="G160" s="2">
        <f>E160-D160</f>
        <v>6.25E-2</v>
      </c>
      <c r="H160">
        <f>HOUR(G160)</f>
        <v>1</v>
      </c>
      <c r="I160">
        <f>MINUTE(G160)</f>
        <v>30</v>
      </c>
      <c r="J160">
        <f>(H160+I160/60) * F160</f>
        <v>60</v>
      </c>
    </row>
    <row r="161" spans="1:10" x14ac:dyDescent="0.3">
      <c r="A161" t="s">
        <v>10</v>
      </c>
      <c r="B161" t="s">
        <v>7</v>
      </c>
      <c r="C161" s="1">
        <v>45979</v>
      </c>
      <c r="D161" s="2">
        <v>0.375</v>
      </c>
      <c r="E161" s="2">
        <v>0.41666666666666669</v>
      </c>
      <c r="F161">
        <v>60</v>
      </c>
      <c r="G161" s="2">
        <f>E161-D161</f>
        <v>4.1666666666666685E-2</v>
      </c>
      <c r="H161">
        <f>HOUR(G161)</f>
        <v>1</v>
      </c>
      <c r="I161">
        <f>MINUTE(G161)</f>
        <v>0</v>
      </c>
      <c r="J161">
        <f>(H161+I161/60) * F161</f>
        <v>60</v>
      </c>
    </row>
    <row r="162" spans="1:10" x14ac:dyDescent="0.3">
      <c r="A162" t="s">
        <v>21</v>
      </c>
      <c r="B162" t="s">
        <v>7</v>
      </c>
      <c r="C162" s="1">
        <v>45980</v>
      </c>
      <c r="D162" s="2">
        <v>0.46875</v>
      </c>
      <c r="E162" s="2">
        <v>0.51041666666666663</v>
      </c>
      <c r="F162">
        <v>60</v>
      </c>
      <c r="G162" s="2">
        <f>E162-D162</f>
        <v>4.166666666666663E-2</v>
      </c>
      <c r="H162">
        <f>HOUR(G162)</f>
        <v>1</v>
      </c>
      <c r="I162">
        <f>MINUTE(G162)</f>
        <v>0</v>
      </c>
      <c r="J162">
        <f>(H162+I162/60) * F162</f>
        <v>60</v>
      </c>
    </row>
    <row r="163" spans="1:10" x14ac:dyDescent="0.3">
      <c r="A163" t="s">
        <v>11</v>
      </c>
      <c r="B163" t="s">
        <v>12</v>
      </c>
      <c r="C163" s="1">
        <v>45985</v>
      </c>
      <c r="D163" s="2">
        <v>0.375</v>
      </c>
      <c r="E163" s="2">
        <v>0.4375</v>
      </c>
      <c r="F163">
        <v>40</v>
      </c>
      <c r="G163" s="2">
        <f>E163-D163</f>
        <v>6.25E-2</v>
      </c>
      <c r="H163">
        <f>HOUR(G163)</f>
        <v>1</v>
      </c>
      <c r="I163">
        <f>MINUTE(G163)</f>
        <v>30</v>
      </c>
      <c r="J163">
        <f>(H163+I163/60) * F163</f>
        <v>60</v>
      </c>
    </row>
    <row r="164" spans="1:10" x14ac:dyDescent="0.3">
      <c r="A164" t="s">
        <v>13</v>
      </c>
      <c r="B164" t="s">
        <v>7</v>
      </c>
      <c r="C164" s="1">
        <v>45987</v>
      </c>
      <c r="D164" s="2">
        <v>0.375</v>
      </c>
      <c r="E164" s="2">
        <v>0.41666666666666669</v>
      </c>
      <c r="F164">
        <v>60</v>
      </c>
      <c r="G164" s="2">
        <f>E164-D164</f>
        <v>4.1666666666666685E-2</v>
      </c>
      <c r="H164">
        <f>HOUR(G164)</f>
        <v>1</v>
      </c>
      <c r="I164">
        <f>MINUTE(G164)</f>
        <v>0</v>
      </c>
      <c r="J164">
        <f>(H164+I164/60) * F164</f>
        <v>60</v>
      </c>
    </row>
    <row r="165" spans="1:10" x14ac:dyDescent="0.3">
      <c r="A165" t="s">
        <v>6</v>
      </c>
      <c r="B165" t="s">
        <v>7</v>
      </c>
      <c r="C165" s="1">
        <v>45987</v>
      </c>
      <c r="D165" s="2">
        <v>0.6875</v>
      </c>
      <c r="E165" s="2">
        <v>0.72916666666666663</v>
      </c>
      <c r="F165">
        <v>60</v>
      </c>
      <c r="G165" s="2">
        <f>E165-D165</f>
        <v>4.166666666666663E-2</v>
      </c>
      <c r="H165">
        <f>HOUR(G165)</f>
        <v>1</v>
      </c>
      <c r="I165">
        <f>MINUTE(G165)</f>
        <v>0</v>
      </c>
      <c r="J165">
        <f>(H165+I165/60) * F165</f>
        <v>60</v>
      </c>
    </row>
    <row r="166" spans="1:10" x14ac:dyDescent="0.3">
      <c r="A166" t="s">
        <v>15</v>
      </c>
      <c r="B166" t="s">
        <v>7</v>
      </c>
      <c r="C166" s="1">
        <v>45993</v>
      </c>
      <c r="D166" s="2">
        <v>0.4375</v>
      </c>
      <c r="E166" s="2">
        <v>0.47916666666666669</v>
      </c>
      <c r="F166">
        <v>60</v>
      </c>
      <c r="G166" s="2">
        <f>E166-D166</f>
        <v>4.1666666666666685E-2</v>
      </c>
      <c r="H166">
        <f>HOUR(G166)</f>
        <v>1</v>
      </c>
      <c r="I166">
        <f>MINUTE(G166)</f>
        <v>0</v>
      </c>
      <c r="J166">
        <f>(H166+I166/60) * F166</f>
        <v>60</v>
      </c>
    </row>
    <row r="167" spans="1:10" x14ac:dyDescent="0.3">
      <c r="A167" t="s">
        <v>18</v>
      </c>
      <c r="B167" t="s">
        <v>12</v>
      </c>
      <c r="C167" s="1">
        <v>45994</v>
      </c>
      <c r="D167" s="2">
        <v>0.47916666666666669</v>
      </c>
      <c r="E167" s="2">
        <v>0.54166666666666663</v>
      </c>
      <c r="F167">
        <v>40</v>
      </c>
      <c r="G167" s="2">
        <f>E167-D167</f>
        <v>6.2499999999999944E-2</v>
      </c>
      <c r="H167">
        <f>HOUR(G167)</f>
        <v>1</v>
      </c>
      <c r="I167">
        <f>MINUTE(G167)</f>
        <v>30</v>
      </c>
      <c r="J167">
        <f>(H167+I167/60) * F167</f>
        <v>60</v>
      </c>
    </row>
    <row r="168" spans="1:10" x14ac:dyDescent="0.3">
      <c r="A168" t="s">
        <v>18</v>
      </c>
      <c r="B168" t="s">
        <v>12</v>
      </c>
      <c r="C168" s="1">
        <v>46001</v>
      </c>
      <c r="D168" s="2">
        <v>0.375</v>
      </c>
      <c r="E168" s="2">
        <v>0.4375</v>
      </c>
      <c r="F168">
        <v>40</v>
      </c>
      <c r="G168" s="2">
        <f>E168-D168</f>
        <v>6.25E-2</v>
      </c>
      <c r="H168">
        <f>HOUR(G168)</f>
        <v>1</v>
      </c>
      <c r="I168">
        <f>MINUTE(G168)</f>
        <v>30</v>
      </c>
      <c r="J168">
        <f>(H168+I168/60) * F168</f>
        <v>60</v>
      </c>
    </row>
    <row r="169" spans="1:10" x14ac:dyDescent="0.3">
      <c r="A169" t="s">
        <v>16</v>
      </c>
      <c r="B169" t="s">
        <v>7</v>
      </c>
      <c r="C169" s="1">
        <v>46001</v>
      </c>
      <c r="D169" s="2">
        <v>0.61458333333333337</v>
      </c>
      <c r="E169" s="2">
        <v>0.65625</v>
      </c>
      <c r="F169">
        <v>60</v>
      </c>
      <c r="G169" s="2">
        <f>E169-D169</f>
        <v>4.166666666666663E-2</v>
      </c>
      <c r="H169">
        <f>HOUR(G169)</f>
        <v>1</v>
      </c>
      <c r="I169">
        <f>MINUTE(G169)</f>
        <v>0</v>
      </c>
      <c r="J169">
        <f>(H169+I169/60) * F169</f>
        <v>60</v>
      </c>
    </row>
    <row r="170" spans="1:10" x14ac:dyDescent="0.3">
      <c r="A170" t="s">
        <v>11</v>
      </c>
      <c r="B170" t="s">
        <v>12</v>
      </c>
      <c r="C170" s="1">
        <v>46001</v>
      </c>
      <c r="D170" s="2">
        <v>0.67708333333333337</v>
      </c>
      <c r="E170" s="2">
        <v>0.73958333333333337</v>
      </c>
      <c r="F170">
        <v>40</v>
      </c>
      <c r="G170" s="2">
        <f>E170-D170</f>
        <v>6.25E-2</v>
      </c>
      <c r="H170">
        <f>HOUR(G170)</f>
        <v>1</v>
      </c>
      <c r="I170">
        <f>MINUTE(G170)</f>
        <v>30</v>
      </c>
      <c r="J170">
        <f>(H170+I170/60) * F170</f>
        <v>60</v>
      </c>
    </row>
    <row r="171" spans="1:10" x14ac:dyDescent="0.3">
      <c r="A171" t="s">
        <v>15</v>
      </c>
      <c r="B171" t="s">
        <v>7</v>
      </c>
      <c r="C171" s="1">
        <v>46003</v>
      </c>
      <c r="D171" s="2">
        <v>0.4375</v>
      </c>
      <c r="E171" s="2">
        <v>0.47916666666666669</v>
      </c>
      <c r="F171">
        <v>60</v>
      </c>
      <c r="G171" s="2">
        <f>E171-D171</f>
        <v>4.1666666666666685E-2</v>
      </c>
      <c r="H171">
        <f>HOUR(G171)</f>
        <v>1</v>
      </c>
      <c r="I171">
        <f>MINUTE(G171)</f>
        <v>0</v>
      </c>
      <c r="J171">
        <f>(H171+I171/60) * F171</f>
        <v>60</v>
      </c>
    </row>
    <row r="172" spans="1:10" x14ac:dyDescent="0.3">
      <c r="A172" t="s">
        <v>24</v>
      </c>
      <c r="B172" t="s">
        <v>7</v>
      </c>
      <c r="C172" s="1">
        <v>46007</v>
      </c>
      <c r="D172" s="2">
        <v>0.375</v>
      </c>
      <c r="E172" s="2">
        <v>0.41666666666666669</v>
      </c>
      <c r="F172">
        <v>60</v>
      </c>
      <c r="G172" s="2">
        <f>E172-D172</f>
        <v>4.1666666666666685E-2</v>
      </c>
      <c r="H172">
        <f>HOUR(G172)</f>
        <v>1</v>
      </c>
      <c r="I172">
        <f>MINUTE(G172)</f>
        <v>0</v>
      </c>
      <c r="J172">
        <f>(H172+I172/60) * F172</f>
        <v>60</v>
      </c>
    </row>
    <row r="173" spans="1:10" x14ac:dyDescent="0.3">
      <c r="A173" t="s">
        <v>24</v>
      </c>
      <c r="B173" t="s">
        <v>7</v>
      </c>
      <c r="C173" s="1">
        <v>46027</v>
      </c>
      <c r="D173" s="2">
        <v>0.57291666666666663</v>
      </c>
      <c r="E173" s="2">
        <v>0.61458333333333337</v>
      </c>
      <c r="F173">
        <v>60</v>
      </c>
      <c r="G173" s="2">
        <f>E173-D173</f>
        <v>4.1666666666666741E-2</v>
      </c>
      <c r="H173">
        <f>HOUR(G173)</f>
        <v>1</v>
      </c>
      <c r="I173">
        <f>MINUTE(G173)</f>
        <v>0</v>
      </c>
      <c r="J173">
        <f>(H173+I173/60) * F173</f>
        <v>60</v>
      </c>
    </row>
    <row r="174" spans="1:10" x14ac:dyDescent="0.3">
      <c r="A174" t="s">
        <v>24</v>
      </c>
      <c r="B174" t="s">
        <v>7</v>
      </c>
      <c r="C174" s="1">
        <v>46034</v>
      </c>
      <c r="D174" s="2">
        <v>0.5</v>
      </c>
      <c r="E174" s="2">
        <v>0.54166666666666663</v>
      </c>
      <c r="F174">
        <v>60</v>
      </c>
      <c r="G174" s="2">
        <f>E174-D174</f>
        <v>4.166666666666663E-2</v>
      </c>
      <c r="H174">
        <f>HOUR(G174)</f>
        <v>1</v>
      </c>
      <c r="I174">
        <f>MINUTE(G174)</f>
        <v>0</v>
      </c>
      <c r="J174">
        <f>(H174+I174/60) * F174</f>
        <v>60</v>
      </c>
    </row>
    <row r="175" spans="1:10" x14ac:dyDescent="0.3">
      <c r="A175" t="s">
        <v>18</v>
      </c>
      <c r="B175" t="s">
        <v>12</v>
      </c>
      <c r="C175" s="1">
        <v>46042</v>
      </c>
      <c r="D175" s="2">
        <v>0.375</v>
      </c>
      <c r="E175" s="2">
        <v>0.4375</v>
      </c>
      <c r="F175">
        <v>40</v>
      </c>
      <c r="G175" s="2">
        <f>E175-D175</f>
        <v>6.25E-2</v>
      </c>
      <c r="H175">
        <f>HOUR(G175)</f>
        <v>1</v>
      </c>
      <c r="I175">
        <f>MINUTE(G175)</f>
        <v>30</v>
      </c>
      <c r="J175">
        <f>(H175+I175/60) * F175</f>
        <v>60</v>
      </c>
    </row>
    <row r="176" spans="1:10" x14ac:dyDescent="0.3">
      <c r="A176" t="s">
        <v>16</v>
      </c>
      <c r="B176" t="s">
        <v>7</v>
      </c>
      <c r="C176" s="1">
        <v>46042</v>
      </c>
      <c r="D176" s="2">
        <v>0.4375</v>
      </c>
      <c r="E176" s="2">
        <v>0.47916666666666669</v>
      </c>
      <c r="F176">
        <v>60</v>
      </c>
      <c r="G176" s="2">
        <f>E176-D176</f>
        <v>4.1666666666666685E-2</v>
      </c>
      <c r="H176">
        <f>HOUR(G176)</f>
        <v>1</v>
      </c>
      <c r="I176">
        <f>MINUTE(G176)</f>
        <v>0</v>
      </c>
      <c r="J176">
        <f>(H176+I176/60) * F176</f>
        <v>60</v>
      </c>
    </row>
    <row r="177" spans="1:10" x14ac:dyDescent="0.3">
      <c r="A177" t="s">
        <v>13</v>
      </c>
      <c r="B177" t="s">
        <v>7</v>
      </c>
      <c r="C177" s="1">
        <v>46045</v>
      </c>
      <c r="D177" s="2">
        <v>0.375</v>
      </c>
      <c r="E177" s="2">
        <v>0.41666666666666669</v>
      </c>
      <c r="F177">
        <v>60</v>
      </c>
      <c r="G177" s="2">
        <f>E177-D177</f>
        <v>4.1666666666666685E-2</v>
      </c>
      <c r="H177">
        <f>HOUR(G177)</f>
        <v>1</v>
      </c>
      <c r="I177">
        <f>MINUTE(G177)</f>
        <v>0</v>
      </c>
      <c r="J177">
        <f>(H177+I177/60) * F177</f>
        <v>60</v>
      </c>
    </row>
    <row r="178" spans="1:10" x14ac:dyDescent="0.3">
      <c r="A178" t="s">
        <v>11</v>
      </c>
      <c r="B178" t="s">
        <v>12</v>
      </c>
      <c r="C178" s="1">
        <v>46045</v>
      </c>
      <c r="D178" s="2">
        <v>0.57291666666666663</v>
      </c>
      <c r="E178" s="2">
        <v>0.63541666666666663</v>
      </c>
      <c r="F178">
        <v>40</v>
      </c>
      <c r="G178" s="2">
        <f>E178-D178</f>
        <v>6.25E-2</v>
      </c>
      <c r="H178">
        <f>HOUR(G178)</f>
        <v>1</v>
      </c>
      <c r="I178">
        <f>MINUTE(G178)</f>
        <v>30</v>
      </c>
      <c r="J178">
        <f>(H178+I178/60) * F178</f>
        <v>60</v>
      </c>
    </row>
    <row r="179" spans="1:10" x14ac:dyDescent="0.3">
      <c r="A179" t="s">
        <v>15</v>
      </c>
      <c r="B179" t="s">
        <v>7</v>
      </c>
      <c r="C179" s="1">
        <v>46051</v>
      </c>
      <c r="D179" s="2">
        <v>0.53125</v>
      </c>
      <c r="E179" s="2">
        <v>0.57291666666666663</v>
      </c>
      <c r="F179">
        <v>60</v>
      </c>
      <c r="G179" s="2">
        <f>E179-D179</f>
        <v>4.166666666666663E-2</v>
      </c>
      <c r="H179">
        <f>HOUR(G179)</f>
        <v>1</v>
      </c>
      <c r="I179">
        <f>MINUTE(G179)</f>
        <v>0</v>
      </c>
      <c r="J179">
        <f>(H179+I179/60) * F179</f>
        <v>60</v>
      </c>
    </row>
    <row r="180" spans="1:10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>E180-D180</f>
        <v>6.25E-2</v>
      </c>
      <c r="H180">
        <f>HOUR(G180)</f>
        <v>1</v>
      </c>
      <c r="I180">
        <f>MINUTE(G180)</f>
        <v>30</v>
      </c>
      <c r="J180">
        <f>(H180+I180/60) * F180</f>
        <v>60</v>
      </c>
    </row>
    <row r="181" spans="1:10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>E181-D181</f>
        <v>4.1666666666666685E-2</v>
      </c>
      <c r="H181">
        <f>HOUR(G181)</f>
        <v>1</v>
      </c>
      <c r="I181">
        <f>MINUTE(G181)</f>
        <v>0</v>
      </c>
      <c r="J181">
        <f>(H181+I181/60) * F181</f>
        <v>60</v>
      </c>
    </row>
    <row r="182" spans="1:10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>E182-D182</f>
        <v>6.25E-2</v>
      </c>
      <c r="H182">
        <f>HOUR(G182)</f>
        <v>1</v>
      </c>
      <c r="I182">
        <f>MINUTE(G182)</f>
        <v>30</v>
      </c>
      <c r="J182">
        <f>(H182+I182/60) * F182</f>
        <v>60</v>
      </c>
    </row>
    <row r="183" spans="1:10" x14ac:dyDescent="0.3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2">
        <f>E183-D183</f>
        <v>4.1666666666666741E-2</v>
      </c>
      <c r="H183">
        <f>HOUR(G183)</f>
        <v>1</v>
      </c>
      <c r="I183">
        <f>MINUTE(G183)</f>
        <v>0</v>
      </c>
      <c r="J183">
        <f>(H183+I183/60) * F183</f>
        <v>60</v>
      </c>
    </row>
    <row r="184" spans="1:10" x14ac:dyDescent="0.3">
      <c r="A184" t="s">
        <v>14</v>
      </c>
      <c r="B184" t="s">
        <v>7</v>
      </c>
      <c r="C184" s="1">
        <v>46063</v>
      </c>
      <c r="D184" s="2">
        <v>0.375</v>
      </c>
      <c r="E184" s="2">
        <v>0.41666666666666669</v>
      </c>
      <c r="F184">
        <v>60</v>
      </c>
      <c r="G184" s="2">
        <f>E184-D184</f>
        <v>4.1666666666666685E-2</v>
      </c>
      <c r="H184">
        <f>HOUR(G184)</f>
        <v>1</v>
      </c>
      <c r="I184">
        <f>MINUTE(G184)</f>
        <v>0</v>
      </c>
      <c r="J184">
        <f>(H184+I184/60) * F184</f>
        <v>60</v>
      </c>
    </row>
    <row r="185" spans="1:10" x14ac:dyDescent="0.3">
      <c r="A185" t="s">
        <v>13</v>
      </c>
      <c r="B185" t="s">
        <v>7</v>
      </c>
      <c r="C185" s="1">
        <v>46064</v>
      </c>
      <c r="D185" s="2">
        <v>0.55208333333333337</v>
      </c>
      <c r="E185" s="2">
        <v>0.59375</v>
      </c>
      <c r="F185">
        <v>60</v>
      </c>
      <c r="G185" s="2">
        <f>E185-D185</f>
        <v>4.166666666666663E-2</v>
      </c>
      <c r="H185">
        <f>HOUR(G185)</f>
        <v>1</v>
      </c>
      <c r="I185">
        <f>MINUTE(G185)</f>
        <v>0</v>
      </c>
      <c r="J185">
        <f>(H185+I185/60) * F185</f>
        <v>60</v>
      </c>
    </row>
    <row r="186" spans="1:10" x14ac:dyDescent="0.3">
      <c r="A186" t="s">
        <v>15</v>
      </c>
      <c r="B186" t="s">
        <v>12</v>
      </c>
      <c r="C186" s="1">
        <v>46069</v>
      </c>
      <c r="D186" s="2">
        <v>0.375</v>
      </c>
      <c r="E186" s="2">
        <v>0.4375</v>
      </c>
      <c r="F186">
        <v>40</v>
      </c>
      <c r="G186" s="2">
        <f>E186-D186</f>
        <v>6.25E-2</v>
      </c>
      <c r="H186">
        <f>HOUR(G186)</f>
        <v>1</v>
      </c>
      <c r="I186">
        <f>MINUTE(G186)</f>
        <v>30</v>
      </c>
      <c r="J186">
        <f>(H186+I186/60) * F186</f>
        <v>60</v>
      </c>
    </row>
    <row r="187" spans="1:10" x14ac:dyDescent="0.3">
      <c r="A187" t="s">
        <v>15</v>
      </c>
      <c r="B187" t="s">
        <v>12</v>
      </c>
      <c r="C187" s="1">
        <v>46077</v>
      </c>
      <c r="D187" s="2">
        <v>0.375</v>
      </c>
      <c r="E187" s="2">
        <v>0.4375</v>
      </c>
      <c r="F187">
        <v>40</v>
      </c>
      <c r="G187" s="2">
        <f>E187-D187</f>
        <v>6.25E-2</v>
      </c>
      <c r="H187">
        <f>HOUR(G187)</f>
        <v>1</v>
      </c>
      <c r="I187">
        <f>MINUTE(G187)</f>
        <v>30</v>
      </c>
      <c r="J187">
        <f>(H187+I187/60) * F187</f>
        <v>60</v>
      </c>
    </row>
    <row r="188" spans="1:10" x14ac:dyDescent="0.3">
      <c r="A188" t="s">
        <v>19</v>
      </c>
      <c r="B188" t="s">
        <v>12</v>
      </c>
      <c r="C188" s="1">
        <v>46077</v>
      </c>
      <c r="D188" s="2">
        <v>0.52083333333333337</v>
      </c>
      <c r="E188" s="2">
        <v>0.58333333333333337</v>
      </c>
      <c r="F188">
        <v>40</v>
      </c>
      <c r="G188" s="2">
        <f>E188-D188</f>
        <v>6.25E-2</v>
      </c>
      <c r="H188">
        <f>HOUR(G188)</f>
        <v>1</v>
      </c>
      <c r="I188">
        <f>MINUTE(G188)</f>
        <v>30</v>
      </c>
      <c r="J188">
        <f>(H188+I188/60) * F188</f>
        <v>60</v>
      </c>
    </row>
    <row r="189" spans="1:10" x14ac:dyDescent="0.3">
      <c r="A189" t="s">
        <v>8</v>
      </c>
      <c r="B189" t="s">
        <v>9</v>
      </c>
      <c r="C189" s="1">
        <v>45936</v>
      </c>
      <c r="D189" s="2">
        <v>0.47916666666666669</v>
      </c>
      <c r="E189" s="2">
        <v>0.52083333333333337</v>
      </c>
      <c r="F189">
        <v>50</v>
      </c>
      <c r="G189" s="2">
        <f>E189-D189</f>
        <v>4.1666666666666685E-2</v>
      </c>
      <c r="H189">
        <f>HOUR(G189)</f>
        <v>1</v>
      </c>
      <c r="I189">
        <f>MINUTE(G189)</f>
        <v>0</v>
      </c>
      <c r="J189">
        <f>(H189+I189/60) * F189</f>
        <v>50</v>
      </c>
    </row>
    <row r="190" spans="1:10" x14ac:dyDescent="0.3">
      <c r="A190" t="s">
        <v>15</v>
      </c>
      <c r="B190" t="s">
        <v>12</v>
      </c>
      <c r="C190" s="1">
        <v>45937</v>
      </c>
      <c r="D190" s="2">
        <v>0.5625</v>
      </c>
      <c r="E190" s="2">
        <v>0.61458333333333337</v>
      </c>
      <c r="F190">
        <v>40</v>
      </c>
      <c r="G190" s="2">
        <f>E190-D190</f>
        <v>5.208333333333337E-2</v>
      </c>
      <c r="H190">
        <f>HOUR(G190)</f>
        <v>1</v>
      </c>
      <c r="I190">
        <f>MINUTE(G190)</f>
        <v>15</v>
      </c>
      <c r="J190">
        <f>(H190+I190/60) * F190</f>
        <v>50</v>
      </c>
    </row>
    <row r="191" spans="1:10" x14ac:dyDescent="0.3">
      <c r="A191" t="s">
        <v>8</v>
      </c>
      <c r="B191" t="s">
        <v>9</v>
      </c>
      <c r="C191" s="1">
        <v>45940</v>
      </c>
      <c r="D191" s="2">
        <v>0.375</v>
      </c>
      <c r="E191" s="2">
        <v>0.41666666666666669</v>
      </c>
      <c r="F191">
        <v>50</v>
      </c>
      <c r="G191" s="2">
        <f>E191-D191</f>
        <v>4.1666666666666685E-2</v>
      </c>
      <c r="H191">
        <f>HOUR(G191)</f>
        <v>1</v>
      </c>
      <c r="I191">
        <f>MINUTE(G191)</f>
        <v>0</v>
      </c>
      <c r="J191">
        <f>(H191+I191/60) * F191</f>
        <v>50</v>
      </c>
    </row>
    <row r="192" spans="1:10" x14ac:dyDescent="0.3">
      <c r="A192" t="s">
        <v>11</v>
      </c>
      <c r="B192" t="s">
        <v>12</v>
      </c>
      <c r="C192" s="1">
        <v>45943</v>
      </c>
      <c r="D192" s="2">
        <v>0.46875</v>
      </c>
      <c r="E192" s="2">
        <v>0.52083333333333337</v>
      </c>
      <c r="F192">
        <v>40</v>
      </c>
      <c r="G192" s="2">
        <f>E192-D192</f>
        <v>5.208333333333337E-2</v>
      </c>
      <c r="H192">
        <f>HOUR(G192)</f>
        <v>1</v>
      </c>
      <c r="I192">
        <f>MINUTE(G192)</f>
        <v>15</v>
      </c>
      <c r="J192">
        <f>(H192+I192/60) * F192</f>
        <v>50</v>
      </c>
    </row>
    <row r="193" spans="1:10" x14ac:dyDescent="0.3">
      <c r="A193" t="s">
        <v>18</v>
      </c>
      <c r="B193" t="s">
        <v>12</v>
      </c>
      <c r="C193" s="1">
        <v>45944</v>
      </c>
      <c r="D193" s="2">
        <v>0.47916666666666669</v>
      </c>
      <c r="E193" s="2">
        <v>0.53125</v>
      </c>
      <c r="F193">
        <v>40</v>
      </c>
      <c r="G193" s="2">
        <f>E193-D193</f>
        <v>5.2083333333333315E-2</v>
      </c>
      <c r="H193">
        <f>HOUR(G193)</f>
        <v>1</v>
      </c>
      <c r="I193">
        <f>MINUTE(G193)</f>
        <v>15</v>
      </c>
      <c r="J193">
        <f>(H193+I193/60) * F193</f>
        <v>50</v>
      </c>
    </row>
    <row r="194" spans="1:10" x14ac:dyDescent="0.3">
      <c r="A194" t="s">
        <v>19</v>
      </c>
      <c r="B194" t="s">
        <v>9</v>
      </c>
      <c r="C194" s="1">
        <v>45944</v>
      </c>
      <c r="D194" s="2">
        <v>0.60416666666666663</v>
      </c>
      <c r="E194" s="2">
        <v>0.64583333333333337</v>
      </c>
      <c r="F194">
        <v>50</v>
      </c>
      <c r="G194" s="2">
        <f>E194-D194</f>
        <v>4.1666666666666741E-2</v>
      </c>
      <c r="H194">
        <f>HOUR(G194)</f>
        <v>1</v>
      </c>
      <c r="I194">
        <f>MINUTE(G194)</f>
        <v>0</v>
      </c>
      <c r="J194">
        <f>(H194+I194/60) * F194</f>
        <v>50</v>
      </c>
    </row>
    <row r="195" spans="1:10" x14ac:dyDescent="0.3">
      <c r="A195" t="s">
        <v>8</v>
      </c>
      <c r="B195" t="s">
        <v>9</v>
      </c>
      <c r="C195" s="1">
        <v>45966</v>
      </c>
      <c r="D195" s="2">
        <v>0.375</v>
      </c>
      <c r="E195" s="2">
        <v>0.41666666666666669</v>
      </c>
      <c r="F195">
        <v>50</v>
      </c>
      <c r="G195" s="2">
        <f>E195-D195</f>
        <v>4.1666666666666685E-2</v>
      </c>
      <c r="H195">
        <f>HOUR(G195)</f>
        <v>1</v>
      </c>
      <c r="I195">
        <f>MINUTE(G195)</f>
        <v>0</v>
      </c>
      <c r="J195">
        <f>(H195+I195/60) * F195</f>
        <v>50</v>
      </c>
    </row>
    <row r="196" spans="1:10" x14ac:dyDescent="0.3">
      <c r="A196" t="s">
        <v>10</v>
      </c>
      <c r="B196" t="s">
        <v>9</v>
      </c>
      <c r="C196" s="1">
        <v>45967</v>
      </c>
      <c r="D196" s="2">
        <v>0.70833333333333337</v>
      </c>
      <c r="E196" s="2">
        <v>0.75</v>
      </c>
      <c r="F196">
        <v>50</v>
      </c>
      <c r="G196" s="2">
        <f>E196-D196</f>
        <v>4.166666666666663E-2</v>
      </c>
      <c r="H196">
        <f>HOUR(G196)</f>
        <v>1</v>
      </c>
      <c r="I196">
        <f>MINUTE(G196)</f>
        <v>0</v>
      </c>
      <c r="J196">
        <f>(H196+I196/60) * F196</f>
        <v>50</v>
      </c>
    </row>
    <row r="197" spans="1:10" x14ac:dyDescent="0.3">
      <c r="A197" t="s">
        <v>11</v>
      </c>
      <c r="B197" t="s">
        <v>12</v>
      </c>
      <c r="C197" s="1">
        <v>45971</v>
      </c>
      <c r="D197" s="2">
        <v>0.375</v>
      </c>
      <c r="E197" s="2">
        <v>0.42708333333333331</v>
      </c>
      <c r="F197">
        <v>40</v>
      </c>
      <c r="G197" s="2">
        <f>E197-D197</f>
        <v>5.2083333333333315E-2</v>
      </c>
      <c r="H197">
        <f>HOUR(G197)</f>
        <v>1</v>
      </c>
      <c r="I197">
        <f>MINUTE(G197)</f>
        <v>15</v>
      </c>
      <c r="J197">
        <f>(H197+I197/60) * F197</f>
        <v>50</v>
      </c>
    </row>
    <row r="198" spans="1:10" x14ac:dyDescent="0.3">
      <c r="A198" t="s">
        <v>11</v>
      </c>
      <c r="B198" t="s">
        <v>12</v>
      </c>
      <c r="C198" s="1">
        <v>45971</v>
      </c>
      <c r="D198" s="2">
        <v>0.42708333333333331</v>
      </c>
      <c r="E198" s="2">
        <v>0.47916666666666669</v>
      </c>
      <c r="F198">
        <v>40</v>
      </c>
      <c r="G198" s="2">
        <f>E198-D198</f>
        <v>5.208333333333337E-2</v>
      </c>
      <c r="H198">
        <f>HOUR(G198)</f>
        <v>1</v>
      </c>
      <c r="I198">
        <f>MINUTE(G198)</f>
        <v>15</v>
      </c>
      <c r="J198">
        <f>(H198+I198/60) * F198</f>
        <v>50</v>
      </c>
    </row>
    <row r="199" spans="1:10" x14ac:dyDescent="0.3">
      <c r="A199" t="s">
        <v>16</v>
      </c>
      <c r="B199" t="s">
        <v>12</v>
      </c>
      <c r="C199" s="1">
        <v>45975</v>
      </c>
      <c r="D199" s="2">
        <v>0.375</v>
      </c>
      <c r="E199" s="2">
        <v>0.42708333333333331</v>
      </c>
      <c r="F199">
        <v>40</v>
      </c>
      <c r="G199" s="2">
        <f>E199-D199</f>
        <v>5.2083333333333315E-2</v>
      </c>
      <c r="H199">
        <f>HOUR(G199)</f>
        <v>1</v>
      </c>
      <c r="I199">
        <f>MINUTE(G199)</f>
        <v>15</v>
      </c>
      <c r="J199">
        <f>(H199+I199/60) * F199</f>
        <v>50</v>
      </c>
    </row>
    <row r="200" spans="1:10" x14ac:dyDescent="0.3">
      <c r="A200" t="s">
        <v>18</v>
      </c>
      <c r="B200" t="s">
        <v>12</v>
      </c>
      <c r="C200" s="1">
        <v>45979</v>
      </c>
      <c r="D200" s="2">
        <v>0.4375</v>
      </c>
      <c r="E200" s="2">
        <v>0.48958333333333331</v>
      </c>
      <c r="F200">
        <v>40</v>
      </c>
      <c r="G200" s="2">
        <f>E200-D200</f>
        <v>5.2083333333333315E-2</v>
      </c>
      <c r="H200">
        <f>HOUR(G200)</f>
        <v>1</v>
      </c>
      <c r="I200">
        <f>MINUTE(G200)</f>
        <v>15</v>
      </c>
      <c r="J200">
        <f>(H200+I200/60) * F200</f>
        <v>50</v>
      </c>
    </row>
    <row r="201" spans="1:10" x14ac:dyDescent="0.3">
      <c r="A201" t="s">
        <v>8</v>
      </c>
      <c r="B201" t="s">
        <v>9</v>
      </c>
      <c r="C201" s="1">
        <v>45981</v>
      </c>
      <c r="D201" s="2">
        <v>0.375</v>
      </c>
      <c r="E201" s="2">
        <v>0.41666666666666669</v>
      </c>
      <c r="F201">
        <v>50</v>
      </c>
      <c r="G201" s="2">
        <f>E201-D201</f>
        <v>4.1666666666666685E-2</v>
      </c>
      <c r="H201">
        <f>HOUR(G201)</f>
        <v>1</v>
      </c>
      <c r="I201">
        <f>MINUTE(G201)</f>
        <v>0</v>
      </c>
      <c r="J201">
        <f>(H201+I201/60) * F201</f>
        <v>50</v>
      </c>
    </row>
    <row r="202" spans="1:10" x14ac:dyDescent="0.3">
      <c r="A202" t="s">
        <v>8</v>
      </c>
      <c r="B202" t="s">
        <v>9</v>
      </c>
      <c r="C202" s="1">
        <v>45981</v>
      </c>
      <c r="D202" s="2">
        <v>0.59375</v>
      </c>
      <c r="E202" s="2">
        <v>0.63541666666666663</v>
      </c>
      <c r="F202">
        <v>50</v>
      </c>
      <c r="G202" s="2">
        <f>E202-D202</f>
        <v>4.166666666666663E-2</v>
      </c>
      <c r="H202">
        <f>HOUR(G202)</f>
        <v>1</v>
      </c>
      <c r="I202">
        <f>MINUTE(G202)</f>
        <v>0</v>
      </c>
      <c r="J202">
        <f>(H202+I202/60) * F202</f>
        <v>50</v>
      </c>
    </row>
    <row r="203" spans="1:10" x14ac:dyDescent="0.3">
      <c r="A203" t="s">
        <v>19</v>
      </c>
      <c r="B203" t="s">
        <v>9</v>
      </c>
      <c r="C203" s="1">
        <v>45981</v>
      </c>
      <c r="D203" s="2">
        <v>0.63541666666666663</v>
      </c>
      <c r="E203" s="2">
        <v>0.67708333333333337</v>
      </c>
      <c r="F203">
        <v>50</v>
      </c>
      <c r="G203" s="2">
        <f>E203-D203</f>
        <v>4.1666666666666741E-2</v>
      </c>
      <c r="H203">
        <f>HOUR(G203)</f>
        <v>1</v>
      </c>
      <c r="I203">
        <f>MINUTE(G203)</f>
        <v>0</v>
      </c>
      <c r="J203">
        <f>(H203+I203/60) * F203</f>
        <v>50</v>
      </c>
    </row>
    <row r="204" spans="1:10" x14ac:dyDescent="0.3">
      <c r="A204" t="s">
        <v>15</v>
      </c>
      <c r="B204" t="s">
        <v>12</v>
      </c>
      <c r="C204" s="1">
        <v>45985</v>
      </c>
      <c r="D204" s="2">
        <v>0.44791666666666669</v>
      </c>
      <c r="E204" s="2">
        <v>0.5</v>
      </c>
      <c r="F204">
        <v>40</v>
      </c>
      <c r="G204" s="2">
        <f>E204-D204</f>
        <v>5.2083333333333315E-2</v>
      </c>
      <c r="H204">
        <f>HOUR(G204)</f>
        <v>1</v>
      </c>
      <c r="I204">
        <f>MINUTE(G204)</f>
        <v>15</v>
      </c>
      <c r="J204">
        <f>(H204+I204/60) * F204</f>
        <v>50</v>
      </c>
    </row>
    <row r="205" spans="1:10" x14ac:dyDescent="0.3">
      <c r="A205" t="s">
        <v>11</v>
      </c>
      <c r="B205" t="s">
        <v>12</v>
      </c>
      <c r="C205" s="1">
        <v>45989</v>
      </c>
      <c r="D205" s="2">
        <v>0.47916666666666669</v>
      </c>
      <c r="E205" s="2">
        <v>0.53125</v>
      </c>
      <c r="F205">
        <v>40</v>
      </c>
      <c r="G205" s="2">
        <f>E205-D205</f>
        <v>5.2083333333333315E-2</v>
      </c>
      <c r="H205">
        <f>HOUR(G205)</f>
        <v>1</v>
      </c>
      <c r="I205">
        <f>MINUTE(G205)</f>
        <v>15</v>
      </c>
      <c r="J205">
        <f>(H205+I205/60) * F205</f>
        <v>50</v>
      </c>
    </row>
    <row r="206" spans="1:10" x14ac:dyDescent="0.3">
      <c r="A206" t="s">
        <v>22</v>
      </c>
      <c r="B206" t="s">
        <v>9</v>
      </c>
      <c r="C206" s="1">
        <v>45993</v>
      </c>
      <c r="D206" s="2">
        <v>0.375</v>
      </c>
      <c r="E206" s="2">
        <v>0.41666666666666669</v>
      </c>
      <c r="F206">
        <v>50</v>
      </c>
      <c r="G206" s="2">
        <f>E206-D206</f>
        <v>4.1666666666666685E-2</v>
      </c>
      <c r="H206">
        <f>HOUR(G206)</f>
        <v>1</v>
      </c>
      <c r="I206">
        <f>MINUTE(G206)</f>
        <v>0</v>
      </c>
      <c r="J206">
        <f>(H206+I206/60) * F206</f>
        <v>50</v>
      </c>
    </row>
    <row r="207" spans="1:10" x14ac:dyDescent="0.3">
      <c r="A207" t="s">
        <v>17</v>
      </c>
      <c r="B207" t="s">
        <v>9</v>
      </c>
      <c r="C207" s="1">
        <v>45994</v>
      </c>
      <c r="D207" s="2">
        <v>0.57291666666666663</v>
      </c>
      <c r="E207" s="2">
        <v>0.61458333333333337</v>
      </c>
      <c r="F207">
        <v>50</v>
      </c>
      <c r="G207" s="2">
        <f>E207-D207</f>
        <v>4.1666666666666741E-2</v>
      </c>
      <c r="H207">
        <f>HOUR(G207)</f>
        <v>1</v>
      </c>
      <c r="I207">
        <f>MINUTE(G207)</f>
        <v>0</v>
      </c>
      <c r="J207">
        <f>(H207+I207/60) * F207</f>
        <v>50</v>
      </c>
    </row>
    <row r="208" spans="1:10" x14ac:dyDescent="0.3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2">
        <f>E208-D208</f>
        <v>4.1666666666666685E-2</v>
      </c>
      <c r="H208">
        <f>HOUR(G208)</f>
        <v>1</v>
      </c>
      <c r="I208">
        <f>MINUTE(G208)</f>
        <v>0</v>
      </c>
      <c r="J208">
        <f>(H208+I208/60) * F208</f>
        <v>50</v>
      </c>
    </row>
    <row r="209" spans="1:10" x14ac:dyDescent="0.3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2">
        <f>E209-D209</f>
        <v>5.2083333333333315E-2</v>
      </c>
      <c r="H209">
        <f>HOUR(G209)</f>
        <v>1</v>
      </c>
      <c r="I209">
        <f>MINUTE(G209)</f>
        <v>15</v>
      </c>
      <c r="J209">
        <f>(H209+I209/60) * F209</f>
        <v>50</v>
      </c>
    </row>
    <row r="210" spans="1:10" x14ac:dyDescent="0.3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2">
        <f>E210-D210</f>
        <v>5.2083333333333315E-2</v>
      </c>
      <c r="H210">
        <f>HOUR(G210)</f>
        <v>1</v>
      </c>
      <c r="I210">
        <f>MINUTE(G210)</f>
        <v>15</v>
      </c>
      <c r="J210">
        <f>(H210+I210/60) * F210</f>
        <v>50</v>
      </c>
    </row>
    <row r="211" spans="1:10" x14ac:dyDescent="0.3">
      <c r="A211" t="s">
        <v>8</v>
      </c>
      <c r="B211" t="s">
        <v>9</v>
      </c>
      <c r="C211" s="1">
        <v>46029</v>
      </c>
      <c r="D211" s="2">
        <v>0.58333333333333337</v>
      </c>
      <c r="E211" s="2">
        <v>0.625</v>
      </c>
      <c r="F211">
        <v>50</v>
      </c>
      <c r="G211" s="2">
        <f>E211-D211</f>
        <v>4.166666666666663E-2</v>
      </c>
      <c r="H211">
        <f>HOUR(G211)</f>
        <v>1</v>
      </c>
      <c r="I211">
        <f>MINUTE(G211)</f>
        <v>0</v>
      </c>
      <c r="J211">
        <f>(H211+I211/60) * F211</f>
        <v>50</v>
      </c>
    </row>
    <row r="212" spans="1:10" x14ac:dyDescent="0.3">
      <c r="A212" t="s">
        <v>19</v>
      </c>
      <c r="B212" t="s">
        <v>9</v>
      </c>
      <c r="C212" s="1">
        <v>46035</v>
      </c>
      <c r="D212" s="2">
        <v>0.45833333333333331</v>
      </c>
      <c r="E212" s="2">
        <v>0.5</v>
      </c>
      <c r="F212">
        <v>50</v>
      </c>
      <c r="G212" s="2">
        <f>E212-D212</f>
        <v>4.1666666666666685E-2</v>
      </c>
      <c r="H212">
        <f>HOUR(G212)</f>
        <v>1</v>
      </c>
      <c r="I212">
        <f>MINUTE(G212)</f>
        <v>0</v>
      </c>
      <c r="J212">
        <f>(H212+I212/60) * F212</f>
        <v>50</v>
      </c>
    </row>
    <row r="213" spans="1:10" x14ac:dyDescent="0.3">
      <c r="A213" t="s">
        <v>18</v>
      </c>
      <c r="B213" t="s">
        <v>12</v>
      </c>
      <c r="C213" s="1">
        <v>46041</v>
      </c>
      <c r="D213" s="2">
        <v>0.63541666666666663</v>
      </c>
      <c r="E213" s="2">
        <v>0.6875</v>
      </c>
      <c r="F213">
        <v>40</v>
      </c>
      <c r="G213" s="2">
        <f>E213-D213</f>
        <v>5.208333333333337E-2</v>
      </c>
      <c r="H213">
        <f>HOUR(G213)</f>
        <v>1</v>
      </c>
      <c r="I213">
        <f>MINUTE(G213)</f>
        <v>15</v>
      </c>
      <c r="J213">
        <f>(H213+I213/60) * F213</f>
        <v>50</v>
      </c>
    </row>
    <row r="214" spans="1:10" x14ac:dyDescent="0.3">
      <c r="A214" t="s">
        <v>8</v>
      </c>
      <c r="B214" t="s">
        <v>9</v>
      </c>
      <c r="C214" s="1">
        <v>46044</v>
      </c>
      <c r="D214" s="2">
        <v>0.59375</v>
      </c>
      <c r="E214" s="2">
        <v>0.63541666666666663</v>
      </c>
      <c r="F214">
        <v>50</v>
      </c>
      <c r="G214" s="2">
        <f>E214-D214</f>
        <v>4.166666666666663E-2</v>
      </c>
      <c r="H214">
        <f>HOUR(G214)</f>
        <v>1</v>
      </c>
      <c r="I214">
        <f>MINUTE(G214)</f>
        <v>0</v>
      </c>
      <c r="J214">
        <f>(H214+I214/60) * F214</f>
        <v>50</v>
      </c>
    </row>
    <row r="215" spans="1:10" x14ac:dyDescent="0.3">
      <c r="A215" t="s">
        <v>8</v>
      </c>
      <c r="B215" t="s">
        <v>9</v>
      </c>
      <c r="C215" s="1">
        <v>46045</v>
      </c>
      <c r="D215" s="2">
        <v>0.65625</v>
      </c>
      <c r="E215" s="2">
        <v>0.69791666666666663</v>
      </c>
      <c r="F215">
        <v>50</v>
      </c>
      <c r="G215" s="2">
        <f>E215-D215</f>
        <v>4.166666666666663E-2</v>
      </c>
      <c r="H215">
        <f>HOUR(G215)</f>
        <v>1</v>
      </c>
      <c r="I215">
        <f>MINUTE(G215)</f>
        <v>0</v>
      </c>
      <c r="J215">
        <f>(H215+I215/60) * F215</f>
        <v>50</v>
      </c>
    </row>
    <row r="216" spans="1:10" x14ac:dyDescent="0.3">
      <c r="A216" t="s">
        <v>8</v>
      </c>
      <c r="B216" t="s">
        <v>9</v>
      </c>
      <c r="C216" s="1">
        <v>46057</v>
      </c>
      <c r="D216" s="2">
        <v>0.59375</v>
      </c>
      <c r="E216" s="2">
        <v>0.63541666666666663</v>
      </c>
      <c r="F216">
        <v>50</v>
      </c>
      <c r="G216" s="2">
        <f>E216-D216</f>
        <v>4.166666666666663E-2</v>
      </c>
      <c r="H216">
        <f>HOUR(G216)</f>
        <v>1</v>
      </c>
      <c r="I216">
        <f>MINUTE(G216)</f>
        <v>0</v>
      </c>
      <c r="J216">
        <f>(H216+I216/60) * F216</f>
        <v>50</v>
      </c>
    </row>
    <row r="217" spans="1:10" x14ac:dyDescent="0.3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 s="2">
        <f>E217-D217</f>
        <v>4.166666666666663E-2</v>
      </c>
      <c r="H217">
        <f>HOUR(G217)</f>
        <v>1</v>
      </c>
      <c r="I217">
        <f>MINUTE(G217)</f>
        <v>0</v>
      </c>
      <c r="J217">
        <f>(H217+I217/60) * F217</f>
        <v>50</v>
      </c>
    </row>
    <row r="218" spans="1:10" x14ac:dyDescent="0.3">
      <c r="A218" t="s">
        <v>11</v>
      </c>
      <c r="B218" t="s">
        <v>12</v>
      </c>
      <c r="C218" s="1">
        <v>46064</v>
      </c>
      <c r="D218" s="2">
        <v>0.375</v>
      </c>
      <c r="E218" s="2">
        <v>0.42708333333333331</v>
      </c>
      <c r="F218">
        <v>40</v>
      </c>
      <c r="G218" s="2">
        <f>E218-D218</f>
        <v>5.2083333333333315E-2</v>
      </c>
      <c r="H218">
        <f>HOUR(G218)</f>
        <v>1</v>
      </c>
      <c r="I218">
        <f>MINUTE(G218)</f>
        <v>15</v>
      </c>
      <c r="J218">
        <f>(H218+I218/60) * F218</f>
        <v>50</v>
      </c>
    </row>
    <row r="219" spans="1:10" x14ac:dyDescent="0.3">
      <c r="A219" t="s">
        <v>8</v>
      </c>
      <c r="B219" t="s">
        <v>9</v>
      </c>
      <c r="C219" s="1">
        <v>46064</v>
      </c>
      <c r="D219" s="2">
        <v>0.5</v>
      </c>
      <c r="E219" s="2">
        <v>0.54166666666666663</v>
      </c>
      <c r="F219">
        <v>50</v>
      </c>
      <c r="G219" s="2">
        <f>E219-D219</f>
        <v>4.166666666666663E-2</v>
      </c>
      <c r="H219">
        <f>HOUR(G219)</f>
        <v>1</v>
      </c>
      <c r="I219">
        <f>MINUTE(G219)</f>
        <v>0</v>
      </c>
      <c r="J219">
        <f>(H219+I219/60) * F219</f>
        <v>50</v>
      </c>
    </row>
    <row r="220" spans="1:10" x14ac:dyDescent="0.3">
      <c r="A220" t="s">
        <v>16</v>
      </c>
      <c r="B220" t="s">
        <v>12</v>
      </c>
      <c r="C220" s="1">
        <v>46076</v>
      </c>
      <c r="D220" s="2">
        <v>0.375</v>
      </c>
      <c r="E220" s="2">
        <v>0.42708333333333331</v>
      </c>
      <c r="F220">
        <v>40</v>
      </c>
      <c r="G220" s="2">
        <f>E220-D220</f>
        <v>5.2083333333333315E-2</v>
      </c>
      <c r="H220">
        <f>HOUR(G220)</f>
        <v>1</v>
      </c>
      <c r="I220">
        <f>MINUTE(G220)</f>
        <v>15</v>
      </c>
      <c r="J220">
        <f>(H220+I220/60) * F220</f>
        <v>50</v>
      </c>
    </row>
    <row r="221" spans="1:10" x14ac:dyDescent="0.3">
      <c r="A221" t="s">
        <v>18</v>
      </c>
      <c r="B221" t="s">
        <v>12</v>
      </c>
      <c r="C221" s="1">
        <v>46079</v>
      </c>
      <c r="D221" s="2">
        <v>0.45833333333333331</v>
      </c>
      <c r="E221" s="2">
        <v>0.51041666666666663</v>
      </c>
      <c r="F221">
        <v>40</v>
      </c>
      <c r="G221" s="2">
        <f>E221-D221</f>
        <v>5.2083333333333315E-2</v>
      </c>
      <c r="H221">
        <f>HOUR(G221)</f>
        <v>1</v>
      </c>
      <c r="I221">
        <f>MINUTE(G221)</f>
        <v>15</v>
      </c>
      <c r="J221">
        <f>(H221+I221/60) * F221</f>
        <v>50</v>
      </c>
    </row>
    <row r="222" spans="1:10" x14ac:dyDescent="0.3">
      <c r="A222" t="s">
        <v>18</v>
      </c>
      <c r="B222" t="s">
        <v>12</v>
      </c>
      <c r="C222" s="1">
        <v>45944</v>
      </c>
      <c r="D222" s="2">
        <v>0.4375</v>
      </c>
      <c r="E222" s="2">
        <v>0.47916666666666669</v>
      </c>
      <c r="F222">
        <v>40</v>
      </c>
      <c r="G222" s="2">
        <f>E222-D222</f>
        <v>4.1666666666666685E-2</v>
      </c>
      <c r="H222">
        <f>HOUR(G222)</f>
        <v>1</v>
      </c>
      <c r="I222">
        <f>MINUTE(G222)</f>
        <v>0</v>
      </c>
      <c r="J222">
        <f>(H222+I222/60) * F222</f>
        <v>40</v>
      </c>
    </row>
    <row r="223" spans="1:10" x14ac:dyDescent="0.3">
      <c r="A223" t="s">
        <v>19</v>
      </c>
      <c r="B223" t="s">
        <v>12</v>
      </c>
      <c r="C223" s="1">
        <v>45953</v>
      </c>
      <c r="D223" s="2">
        <v>0.375</v>
      </c>
      <c r="E223" s="2">
        <v>0.41666666666666669</v>
      </c>
      <c r="F223">
        <v>40</v>
      </c>
      <c r="G223" s="2">
        <f>E223-D223</f>
        <v>4.1666666666666685E-2</v>
      </c>
      <c r="H223">
        <f>HOUR(G223)</f>
        <v>1</v>
      </c>
      <c r="I223">
        <f>MINUTE(G223)</f>
        <v>0</v>
      </c>
      <c r="J223">
        <f>(H223+I223/60) * F223</f>
        <v>40</v>
      </c>
    </row>
    <row r="224" spans="1:10" x14ac:dyDescent="0.3">
      <c r="A224" t="s">
        <v>18</v>
      </c>
      <c r="B224" t="s">
        <v>12</v>
      </c>
      <c r="C224" s="1">
        <v>45954</v>
      </c>
      <c r="D224" s="2">
        <v>0.4375</v>
      </c>
      <c r="E224" s="2">
        <v>0.47916666666666669</v>
      </c>
      <c r="F224">
        <v>40</v>
      </c>
      <c r="G224" s="2">
        <f>E224-D224</f>
        <v>4.1666666666666685E-2</v>
      </c>
      <c r="H224">
        <f>HOUR(G224)</f>
        <v>1</v>
      </c>
      <c r="I224">
        <f>MINUTE(G224)</f>
        <v>0</v>
      </c>
      <c r="J224">
        <f>(H224+I224/60) * F224</f>
        <v>40</v>
      </c>
    </row>
    <row r="225" spans="1:10" x14ac:dyDescent="0.3">
      <c r="A225" t="s">
        <v>16</v>
      </c>
      <c r="B225" t="s">
        <v>12</v>
      </c>
      <c r="C225" s="1">
        <v>45972</v>
      </c>
      <c r="D225" s="2">
        <v>0.375</v>
      </c>
      <c r="E225" s="2">
        <v>0.41666666666666669</v>
      </c>
      <c r="F225">
        <v>40</v>
      </c>
      <c r="G225" s="2">
        <f>E225-D225</f>
        <v>4.1666666666666685E-2</v>
      </c>
      <c r="H225">
        <f>HOUR(G225)</f>
        <v>1</v>
      </c>
      <c r="I225">
        <f>MINUTE(G225)</f>
        <v>0</v>
      </c>
      <c r="J225">
        <f>(H225+I225/60) * F225</f>
        <v>40</v>
      </c>
    </row>
    <row r="226" spans="1:10" x14ac:dyDescent="0.3">
      <c r="A226" t="s">
        <v>18</v>
      </c>
      <c r="B226" t="s">
        <v>12</v>
      </c>
      <c r="C226" s="1">
        <v>45973</v>
      </c>
      <c r="D226" s="2">
        <v>0.375</v>
      </c>
      <c r="E226" s="2">
        <v>0.41666666666666669</v>
      </c>
      <c r="F226">
        <v>40</v>
      </c>
      <c r="G226" s="2">
        <f>E226-D226</f>
        <v>4.1666666666666685E-2</v>
      </c>
      <c r="H226">
        <f>HOUR(G226)</f>
        <v>1</v>
      </c>
      <c r="I226">
        <f>MINUTE(G226)</f>
        <v>0</v>
      </c>
      <c r="J226">
        <f>(H226+I226/60) * F226</f>
        <v>40</v>
      </c>
    </row>
    <row r="227" spans="1:10" x14ac:dyDescent="0.3">
      <c r="A227" t="s">
        <v>15</v>
      </c>
      <c r="B227" t="s">
        <v>12</v>
      </c>
      <c r="C227" s="1">
        <v>45981</v>
      </c>
      <c r="D227" s="2">
        <v>0.53125</v>
      </c>
      <c r="E227" s="2">
        <v>0.57291666666666663</v>
      </c>
      <c r="F227">
        <v>40</v>
      </c>
      <c r="G227" s="2">
        <f>E227-D227</f>
        <v>4.166666666666663E-2</v>
      </c>
      <c r="H227">
        <f>HOUR(G227)</f>
        <v>1</v>
      </c>
      <c r="I227">
        <f>MINUTE(G227)</f>
        <v>0</v>
      </c>
      <c r="J227">
        <f>(H227+I227/60) * F227</f>
        <v>40</v>
      </c>
    </row>
    <row r="228" spans="1:10" x14ac:dyDescent="0.3">
      <c r="A228" t="s">
        <v>18</v>
      </c>
      <c r="B228" t="s">
        <v>12</v>
      </c>
      <c r="C228" s="1">
        <v>45985</v>
      </c>
      <c r="D228" s="2">
        <v>0.52083333333333337</v>
      </c>
      <c r="E228" s="2">
        <v>0.5625</v>
      </c>
      <c r="F228">
        <v>40</v>
      </c>
      <c r="G228" s="2">
        <f>E228-D228</f>
        <v>4.166666666666663E-2</v>
      </c>
      <c r="H228">
        <f>HOUR(G228)</f>
        <v>1</v>
      </c>
      <c r="I228">
        <f>MINUTE(G228)</f>
        <v>0</v>
      </c>
      <c r="J228">
        <f>(H228+I228/60) * F228</f>
        <v>40</v>
      </c>
    </row>
    <row r="229" spans="1:10" x14ac:dyDescent="0.3">
      <c r="A229" t="s">
        <v>18</v>
      </c>
      <c r="B229" t="s">
        <v>12</v>
      </c>
      <c r="C229" s="1">
        <v>45994</v>
      </c>
      <c r="D229" s="2">
        <v>0.75</v>
      </c>
      <c r="E229" s="2">
        <v>0.79166666666666663</v>
      </c>
      <c r="F229">
        <v>40</v>
      </c>
      <c r="G229" s="2">
        <f>E229-D229</f>
        <v>4.166666666666663E-2</v>
      </c>
      <c r="H229">
        <f>HOUR(G229)</f>
        <v>1</v>
      </c>
      <c r="I229">
        <f>MINUTE(G229)</f>
        <v>0</v>
      </c>
      <c r="J229">
        <f>(H229+I229/60) * F229</f>
        <v>40</v>
      </c>
    </row>
    <row r="230" spans="1:10" x14ac:dyDescent="0.3">
      <c r="A230" t="s">
        <v>16</v>
      </c>
      <c r="B230" t="s">
        <v>12</v>
      </c>
      <c r="C230" s="1">
        <v>45996</v>
      </c>
      <c r="D230" s="2">
        <v>0.45833333333333331</v>
      </c>
      <c r="E230" s="2">
        <v>0.5</v>
      </c>
      <c r="F230">
        <v>40</v>
      </c>
      <c r="G230" s="2">
        <f>E230-D230</f>
        <v>4.1666666666666685E-2</v>
      </c>
      <c r="H230">
        <f>HOUR(G230)</f>
        <v>1</v>
      </c>
      <c r="I230">
        <f>MINUTE(G230)</f>
        <v>0</v>
      </c>
      <c r="J230">
        <f>(H230+I230/60) * F230</f>
        <v>40</v>
      </c>
    </row>
    <row r="231" spans="1:10" x14ac:dyDescent="0.3">
      <c r="A231" t="s">
        <v>11</v>
      </c>
      <c r="B231" t="s">
        <v>12</v>
      </c>
      <c r="C231" s="1">
        <v>46036</v>
      </c>
      <c r="D231" s="2">
        <v>0.57291666666666663</v>
      </c>
      <c r="E231" s="2">
        <v>0.61458333333333337</v>
      </c>
      <c r="F231">
        <v>40</v>
      </c>
      <c r="G231" s="2">
        <f>E231-D231</f>
        <v>4.1666666666666741E-2</v>
      </c>
      <c r="H231">
        <f>HOUR(G231)</f>
        <v>1</v>
      </c>
      <c r="I231">
        <f>MINUTE(G231)</f>
        <v>0</v>
      </c>
      <c r="J231">
        <f>(H231+I231/60) * F231</f>
        <v>40</v>
      </c>
    </row>
    <row r="232" spans="1:10" x14ac:dyDescent="0.3">
      <c r="A232" t="s">
        <v>11</v>
      </c>
      <c r="B232" t="s">
        <v>12</v>
      </c>
      <c r="C232" s="1">
        <v>46045</v>
      </c>
      <c r="D232" s="2">
        <v>0.41666666666666669</v>
      </c>
      <c r="E232" s="2">
        <v>0.45833333333333331</v>
      </c>
      <c r="F232">
        <v>40</v>
      </c>
      <c r="G232" s="2">
        <f>E232-D232</f>
        <v>4.166666666666663E-2</v>
      </c>
      <c r="H232">
        <f>HOUR(G232)</f>
        <v>1</v>
      </c>
      <c r="I232">
        <f>MINUTE(G232)</f>
        <v>0</v>
      </c>
      <c r="J232">
        <f>(H232+I232/60) * F232</f>
        <v>40</v>
      </c>
    </row>
    <row r="233" spans="1:10" x14ac:dyDescent="0.3">
      <c r="A233" t="s">
        <v>18</v>
      </c>
      <c r="B233" t="s">
        <v>12</v>
      </c>
      <c r="C233" s="1">
        <v>46050</v>
      </c>
      <c r="D233" s="2">
        <v>0.375</v>
      </c>
      <c r="E233" s="2">
        <v>0.41666666666666669</v>
      </c>
      <c r="F233">
        <v>40</v>
      </c>
      <c r="G233" s="2">
        <f>E233-D233</f>
        <v>4.1666666666666685E-2</v>
      </c>
      <c r="H233">
        <f>HOUR(G233)</f>
        <v>1</v>
      </c>
      <c r="I233">
        <f>MINUTE(G233)</f>
        <v>0</v>
      </c>
      <c r="J233">
        <f>(H233+I233/60) * F233</f>
        <v>40</v>
      </c>
    </row>
    <row r="234" spans="1:10" x14ac:dyDescent="0.3">
      <c r="A234" t="s">
        <v>19</v>
      </c>
      <c r="B234" t="s">
        <v>12</v>
      </c>
      <c r="C234" s="1">
        <v>46058</v>
      </c>
      <c r="D234" s="2">
        <v>0.53125</v>
      </c>
      <c r="E234" s="2">
        <v>0.57291666666666663</v>
      </c>
      <c r="F234">
        <v>40</v>
      </c>
      <c r="G234" s="2">
        <f>E234-D234</f>
        <v>4.166666666666663E-2</v>
      </c>
      <c r="H234">
        <f>HOUR(G234)</f>
        <v>1</v>
      </c>
      <c r="I234">
        <f>MINUTE(G234)</f>
        <v>0</v>
      </c>
      <c r="J234">
        <f>(H234+I234/60) * F234</f>
        <v>40</v>
      </c>
    </row>
    <row r="235" spans="1:10" x14ac:dyDescent="0.3">
      <c r="A235" t="s">
        <v>18</v>
      </c>
      <c r="B235" t="s">
        <v>12</v>
      </c>
      <c r="C235" s="1">
        <v>46064</v>
      </c>
      <c r="D235" s="2">
        <v>0.59375</v>
      </c>
      <c r="E235" s="2">
        <v>0.63541666666666663</v>
      </c>
      <c r="F235">
        <v>40</v>
      </c>
      <c r="G235" s="2">
        <f>E235-D235</f>
        <v>4.166666666666663E-2</v>
      </c>
      <c r="H235">
        <f>HOUR(G235)</f>
        <v>1</v>
      </c>
      <c r="I235">
        <f>MINUTE(G235)</f>
        <v>0</v>
      </c>
      <c r="J235">
        <f>(H235+I235/60) * F235</f>
        <v>40</v>
      </c>
    </row>
    <row r="236" spans="1:10" x14ac:dyDescent="0.3">
      <c r="A236" t="s">
        <v>18</v>
      </c>
      <c r="B236" t="s">
        <v>12</v>
      </c>
      <c r="C236" s="1">
        <v>46066</v>
      </c>
      <c r="D236" s="2">
        <v>0.45833333333333331</v>
      </c>
      <c r="E236" s="2">
        <v>0.5</v>
      </c>
      <c r="F236">
        <v>40</v>
      </c>
      <c r="G236" s="2">
        <f>E236-D236</f>
        <v>4.1666666666666685E-2</v>
      </c>
      <c r="H236">
        <f>HOUR(G236)</f>
        <v>1</v>
      </c>
      <c r="I236">
        <f>MINUTE(G236)</f>
        <v>0</v>
      </c>
      <c r="J236">
        <f>(H236+I236/60) * F236</f>
        <v>40</v>
      </c>
    </row>
  </sheetData>
  <sortState ref="A2:J236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workbookViewId="0">
      <selection activeCell="I30" sqref="I30"/>
    </sheetView>
  </sheetViews>
  <sheetFormatPr defaultRowHeight="14.4" x14ac:dyDescent="0.3"/>
  <cols>
    <col min="1" max="1" width="16.6640625" bestFit="1" customWidth="1"/>
    <col min="2" max="2" width="11.77734375" bestFit="1" customWidth="1"/>
    <col min="7" max="7" width="14.109375" bestFit="1" customWidth="1"/>
  </cols>
  <sheetData>
    <row r="3" spans="1:7" x14ac:dyDescent="0.3">
      <c r="A3" s="3" t="s">
        <v>30</v>
      </c>
      <c r="B3" t="s">
        <v>32</v>
      </c>
      <c r="F3" t="s">
        <v>33</v>
      </c>
      <c r="G3" t="s">
        <v>34</v>
      </c>
    </row>
    <row r="4" spans="1:7" x14ac:dyDescent="0.3">
      <c r="A4" s="4" t="s">
        <v>13</v>
      </c>
      <c r="B4" s="5">
        <v>1192.5</v>
      </c>
      <c r="F4" t="s">
        <v>8</v>
      </c>
      <c r="G4">
        <v>2062.5</v>
      </c>
    </row>
    <row r="5" spans="1:7" x14ac:dyDescent="0.3">
      <c r="A5" s="4" t="s">
        <v>21</v>
      </c>
      <c r="B5" s="5">
        <v>60</v>
      </c>
      <c r="F5" t="s">
        <v>14</v>
      </c>
      <c r="G5">
        <v>2040</v>
      </c>
    </row>
    <row r="6" spans="1:7" x14ac:dyDescent="0.3">
      <c r="A6" s="4" t="s">
        <v>24</v>
      </c>
      <c r="B6" s="5">
        <v>780</v>
      </c>
      <c r="F6" t="s">
        <v>6</v>
      </c>
      <c r="G6">
        <v>1755</v>
      </c>
    </row>
    <row r="7" spans="1:7" x14ac:dyDescent="0.3">
      <c r="A7" s="4" t="s">
        <v>6</v>
      </c>
      <c r="B7" s="5">
        <v>1755</v>
      </c>
      <c r="F7" t="s">
        <v>10</v>
      </c>
      <c r="G7">
        <v>1540</v>
      </c>
    </row>
    <row r="8" spans="1:7" x14ac:dyDescent="0.3">
      <c r="A8" s="4" t="s">
        <v>17</v>
      </c>
      <c r="B8" s="5">
        <v>1100</v>
      </c>
      <c r="F8" t="s">
        <v>11</v>
      </c>
      <c r="G8">
        <v>1520</v>
      </c>
    </row>
    <row r="9" spans="1:7" x14ac:dyDescent="0.3">
      <c r="A9" s="4" t="s">
        <v>11</v>
      </c>
      <c r="B9" s="5">
        <v>1520</v>
      </c>
      <c r="F9" t="s">
        <v>16</v>
      </c>
      <c r="G9">
        <v>1295</v>
      </c>
    </row>
    <row r="10" spans="1:7" x14ac:dyDescent="0.3">
      <c r="A10" s="4" t="s">
        <v>16</v>
      </c>
      <c r="B10" s="5">
        <v>1295</v>
      </c>
      <c r="F10" t="s">
        <v>18</v>
      </c>
      <c r="G10">
        <v>1200</v>
      </c>
    </row>
    <row r="11" spans="1:7" x14ac:dyDescent="0.3">
      <c r="A11" s="4" t="s">
        <v>14</v>
      </c>
      <c r="B11" s="5">
        <v>2040</v>
      </c>
      <c r="F11" t="s">
        <v>13</v>
      </c>
      <c r="G11">
        <v>1192.5</v>
      </c>
    </row>
    <row r="12" spans="1:7" x14ac:dyDescent="0.3">
      <c r="A12" s="4" t="s">
        <v>18</v>
      </c>
      <c r="B12" s="5">
        <v>1200</v>
      </c>
      <c r="F12" t="s">
        <v>19</v>
      </c>
      <c r="G12">
        <v>1175</v>
      </c>
    </row>
    <row r="13" spans="1:7" x14ac:dyDescent="0.3">
      <c r="A13" s="4" t="s">
        <v>22</v>
      </c>
      <c r="B13" s="5">
        <v>50</v>
      </c>
      <c r="F13" t="s">
        <v>17</v>
      </c>
      <c r="G13">
        <v>1100</v>
      </c>
    </row>
    <row r="14" spans="1:7" x14ac:dyDescent="0.3">
      <c r="A14" s="4" t="s">
        <v>25</v>
      </c>
      <c r="B14" s="5">
        <v>90</v>
      </c>
      <c r="F14" t="s">
        <v>15</v>
      </c>
      <c r="G14">
        <v>1095</v>
      </c>
    </row>
    <row r="15" spans="1:7" x14ac:dyDescent="0.3">
      <c r="A15" s="4" t="s">
        <v>23</v>
      </c>
      <c r="B15" s="5">
        <v>105</v>
      </c>
      <c r="F15" t="s">
        <v>24</v>
      </c>
      <c r="G15">
        <v>780</v>
      </c>
    </row>
    <row r="16" spans="1:7" x14ac:dyDescent="0.3">
      <c r="A16" s="4" t="s">
        <v>20</v>
      </c>
      <c r="B16" s="5">
        <v>80</v>
      </c>
      <c r="F16" t="s">
        <v>23</v>
      </c>
      <c r="G16">
        <v>105</v>
      </c>
    </row>
    <row r="17" spans="1:7" x14ac:dyDescent="0.3">
      <c r="A17" s="4" t="s">
        <v>8</v>
      </c>
      <c r="B17" s="5">
        <v>2062.5</v>
      </c>
      <c r="F17" t="s">
        <v>25</v>
      </c>
      <c r="G17">
        <v>90</v>
      </c>
    </row>
    <row r="18" spans="1:7" x14ac:dyDescent="0.3">
      <c r="A18" s="4" t="s">
        <v>15</v>
      </c>
      <c r="B18" s="5">
        <v>1095</v>
      </c>
      <c r="F18" t="s">
        <v>20</v>
      </c>
      <c r="G18">
        <v>80</v>
      </c>
    </row>
    <row r="19" spans="1:7" x14ac:dyDescent="0.3">
      <c r="A19" s="4" t="s">
        <v>19</v>
      </c>
      <c r="B19" s="5">
        <v>1175</v>
      </c>
      <c r="F19" t="s">
        <v>21</v>
      </c>
      <c r="G19">
        <v>60</v>
      </c>
    </row>
    <row r="20" spans="1:7" x14ac:dyDescent="0.3">
      <c r="A20" s="4" t="s">
        <v>10</v>
      </c>
      <c r="B20" s="5">
        <v>1540</v>
      </c>
      <c r="F20" t="s">
        <v>22</v>
      </c>
      <c r="G20">
        <v>50</v>
      </c>
    </row>
    <row r="21" spans="1:7" x14ac:dyDescent="0.3">
      <c r="A21" s="4" t="s">
        <v>31</v>
      </c>
      <c r="B21" s="5">
        <v>17140</v>
      </c>
    </row>
  </sheetData>
  <sortState ref="F4:G20">
    <sortCondition descending="1" ref="G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M31" sqref="M31"/>
    </sheetView>
  </sheetViews>
  <sheetFormatPr defaultRowHeight="14.4" x14ac:dyDescent="0.3"/>
  <cols>
    <col min="1" max="1" width="16.6640625" bestFit="1" customWidth="1"/>
    <col min="2" max="2" width="11.77734375" bestFit="1" customWidth="1"/>
    <col min="3" max="3" width="16.44140625" bestFit="1" customWidth="1"/>
    <col min="6" max="6" width="14" bestFit="1" customWidth="1"/>
    <col min="7" max="7" width="11.33203125" bestFit="1" customWidth="1"/>
    <col min="8" max="8" width="10.109375" bestFit="1" customWidth="1"/>
    <col min="10" max="10" width="10" bestFit="1" customWidth="1"/>
    <col min="11" max="11" width="10.6640625" bestFit="1" customWidth="1"/>
  </cols>
  <sheetData>
    <row r="3" spans="1:11" x14ac:dyDescent="0.3">
      <c r="A3" s="3" t="s">
        <v>30</v>
      </c>
      <c r="B3" s="3" t="s">
        <v>1</v>
      </c>
      <c r="C3" t="s">
        <v>37</v>
      </c>
      <c r="F3" t="s">
        <v>38</v>
      </c>
      <c r="G3" t="s">
        <v>1</v>
      </c>
      <c r="H3" t="s">
        <v>36</v>
      </c>
      <c r="I3" t="s">
        <v>39</v>
      </c>
      <c r="J3" t="s">
        <v>40</v>
      </c>
      <c r="K3" t="s">
        <v>41</v>
      </c>
    </row>
    <row r="4" spans="1:11" x14ac:dyDescent="0.3">
      <c r="A4" t="s">
        <v>13</v>
      </c>
      <c r="B4" t="s">
        <v>7</v>
      </c>
      <c r="C4" s="5">
        <v>10</v>
      </c>
      <c r="F4" t="s">
        <v>13</v>
      </c>
      <c r="G4" t="s">
        <v>7</v>
      </c>
      <c r="H4">
        <v>10</v>
      </c>
      <c r="I4" t="str">
        <f>UPPER(MID(F4,1,3))</f>
        <v>AGN</v>
      </c>
      <c r="J4" t="str">
        <f>UPPER(MID(G4,1,3))</f>
        <v>INF</v>
      </c>
      <c r="K4" t="str">
        <f>CONCATENATE(I4,J4,H4)</f>
        <v>AGNINF10</v>
      </c>
    </row>
    <row r="5" spans="1:11" x14ac:dyDescent="0.3">
      <c r="B5" t="s">
        <v>9</v>
      </c>
      <c r="C5" s="5">
        <v>6</v>
      </c>
      <c r="F5" t="s">
        <v>13</v>
      </c>
      <c r="G5" t="s">
        <v>9</v>
      </c>
      <c r="H5">
        <v>6</v>
      </c>
      <c r="I5" t="str">
        <f>UPPER(MID(F5,1,3))</f>
        <v>AGN</v>
      </c>
      <c r="J5" t="str">
        <f>UPPER(MID(G5,1,3))</f>
        <v>MAT</v>
      </c>
      <c r="K5" t="str">
        <f>CONCATENATE(I5,J5,H5)</f>
        <v>AGNMAT6</v>
      </c>
    </row>
    <row r="6" spans="1:11" x14ac:dyDescent="0.3">
      <c r="A6" t="s">
        <v>21</v>
      </c>
      <c r="B6" t="s">
        <v>7</v>
      </c>
      <c r="C6" s="5">
        <v>1</v>
      </c>
      <c r="F6" t="s">
        <v>21</v>
      </c>
      <c r="G6" t="s">
        <v>7</v>
      </c>
      <c r="H6">
        <v>1</v>
      </c>
      <c r="I6" t="str">
        <f>UPPER(MID(F6,1,3))</f>
        <v>AND</v>
      </c>
      <c r="J6" t="str">
        <f>UPPER(MID(G6,1,3))</f>
        <v>INF</v>
      </c>
      <c r="K6" t="str">
        <f>CONCATENATE(I6,J6,H6)</f>
        <v>ANDINF1</v>
      </c>
    </row>
    <row r="7" spans="1:11" x14ac:dyDescent="0.3">
      <c r="A7" t="s">
        <v>24</v>
      </c>
      <c r="B7" t="s">
        <v>7</v>
      </c>
      <c r="C7" s="5">
        <v>10</v>
      </c>
      <c r="F7" t="s">
        <v>24</v>
      </c>
      <c r="G7" t="s">
        <v>7</v>
      </c>
      <c r="H7">
        <v>10</v>
      </c>
      <c r="I7" t="str">
        <f>UPPER(MID(F7,1,3))</f>
        <v>ANN</v>
      </c>
      <c r="J7" t="str">
        <f>UPPER(MID(G7,1,3))</f>
        <v>INF</v>
      </c>
      <c r="K7" t="str">
        <f>CONCATENATE(I7,J7,H7)</f>
        <v>ANNINF10</v>
      </c>
    </row>
    <row r="8" spans="1:11" x14ac:dyDescent="0.3">
      <c r="A8" t="s">
        <v>6</v>
      </c>
      <c r="B8" t="s">
        <v>7</v>
      </c>
      <c r="C8" s="5">
        <v>20</v>
      </c>
      <c r="F8" t="s">
        <v>6</v>
      </c>
      <c r="G8" t="s">
        <v>7</v>
      </c>
      <c r="H8">
        <v>20</v>
      </c>
      <c r="I8" t="str">
        <f>UPPER(MID(F8,1,3))</f>
        <v>BAR</v>
      </c>
      <c r="J8" t="str">
        <f>UPPER(MID(G8,1,3))</f>
        <v>INF</v>
      </c>
      <c r="K8" t="str">
        <f>CONCATENATE(I8,J8,H8)</f>
        <v>BARINF20</v>
      </c>
    </row>
    <row r="9" spans="1:11" x14ac:dyDescent="0.3">
      <c r="A9" t="s">
        <v>17</v>
      </c>
      <c r="B9" t="s">
        <v>9</v>
      </c>
      <c r="C9" s="5">
        <v>14</v>
      </c>
      <c r="F9" t="s">
        <v>17</v>
      </c>
      <c r="G9" t="s">
        <v>9</v>
      </c>
      <c r="H9">
        <v>14</v>
      </c>
      <c r="I9" t="str">
        <f>UPPER(MID(F9,1,3))</f>
        <v>EWA</v>
      </c>
      <c r="J9" t="str">
        <f>UPPER(MID(G9,1,3))</f>
        <v>MAT</v>
      </c>
      <c r="K9" t="str">
        <f>CONCATENATE(I9,J9,H9)</f>
        <v>EWAMAT14</v>
      </c>
    </row>
    <row r="10" spans="1:11" x14ac:dyDescent="0.3">
      <c r="A10" t="s">
        <v>11</v>
      </c>
      <c r="B10" t="s">
        <v>12</v>
      </c>
      <c r="C10" s="5">
        <v>24</v>
      </c>
      <c r="F10" t="s">
        <v>11</v>
      </c>
      <c r="G10" t="s">
        <v>12</v>
      </c>
      <c r="H10">
        <v>24</v>
      </c>
      <c r="I10" t="str">
        <f>UPPER(MID(F10,1,3))</f>
        <v>JAN</v>
      </c>
      <c r="J10" t="str">
        <f>UPPER(MID(G10,1,3))</f>
        <v>FIZ</v>
      </c>
      <c r="K10" t="str">
        <f>CONCATENATE(I10,J10,H10)</f>
        <v>JANFIZ24</v>
      </c>
    </row>
    <row r="11" spans="1:11" x14ac:dyDescent="0.3">
      <c r="A11" t="s">
        <v>16</v>
      </c>
      <c r="B11" t="s">
        <v>12</v>
      </c>
      <c r="C11" s="5">
        <v>7</v>
      </c>
      <c r="F11" t="s">
        <v>16</v>
      </c>
      <c r="G11" t="s">
        <v>12</v>
      </c>
      <c r="H11">
        <v>7</v>
      </c>
      <c r="I11" t="str">
        <f>UPPER(MID(F11,1,3))</f>
        <v>JUL</v>
      </c>
      <c r="J11" t="str">
        <f>UPPER(MID(G11,1,3))</f>
        <v>FIZ</v>
      </c>
      <c r="K11" t="str">
        <f>CONCATENATE(I11,J11,H11)</f>
        <v>JULFIZ7</v>
      </c>
    </row>
    <row r="12" spans="1:11" x14ac:dyDescent="0.3">
      <c r="B12" t="s">
        <v>7</v>
      </c>
      <c r="C12" s="5">
        <v>11</v>
      </c>
      <c r="F12" t="s">
        <v>16</v>
      </c>
      <c r="G12" t="s">
        <v>7</v>
      </c>
      <c r="H12">
        <v>11</v>
      </c>
      <c r="I12" t="str">
        <f>UPPER(MID(F12,1,3))</f>
        <v>JUL</v>
      </c>
      <c r="J12" t="str">
        <f>UPPER(MID(G12,1,3))</f>
        <v>INF</v>
      </c>
      <c r="K12" t="str">
        <f>CONCATENATE(I12,J12,H12)</f>
        <v>JULINF11</v>
      </c>
    </row>
    <row r="13" spans="1:11" x14ac:dyDescent="0.3">
      <c r="A13" t="s">
        <v>14</v>
      </c>
      <c r="B13" t="s">
        <v>7</v>
      </c>
      <c r="C13" s="5">
        <v>24</v>
      </c>
      <c r="F13" t="s">
        <v>14</v>
      </c>
      <c r="G13" t="s">
        <v>7</v>
      </c>
      <c r="H13">
        <v>24</v>
      </c>
      <c r="I13" t="str">
        <f>UPPER(MID(F13,1,3))</f>
        <v>KAT</v>
      </c>
      <c r="J13" t="str">
        <f>UPPER(MID(G13,1,3))</f>
        <v>INF</v>
      </c>
      <c r="K13" t="str">
        <f>CONCATENATE(I13,J13,H13)</f>
        <v>KATINF24</v>
      </c>
    </row>
    <row r="14" spans="1:11" x14ac:dyDescent="0.3">
      <c r="A14" t="s">
        <v>18</v>
      </c>
      <c r="B14" t="s">
        <v>12</v>
      </c>
      <c r="C14" s="5">
        <v>22</v>
      </c>
      <c r="F14" t="s">
        <v>18</v>
      </c>
      <c r="G14" t="s">
        <v>12</v>
      </c>
      <c r="H14">
        <v>22</v>
      </c>
      <c r="I14" t="str">
        <f>UPPER(MID(F14,1,3))</f>
        <v>MAC</v>
      </c>
      <c r="J14" t="str">
        <f>UPPER(MID(G14,1,3))</f>
        <v>FIZ</v>
      </c>
      <c r="K14" t="str">
        <f>CONCATENATE(I14,J14,H14)</f>
        <v>MACFIZ22</v>
      </c>
    </row>
    <row r="15" spans="1:11" x14ac:dyDescent="0.3">
      <c r="A15" t="s">
        <v>22</v>
      </c>
      <c r="B15" t="s">
        <v>9</v>
      </c>
      <c r="C15" s="5">
        <v>1</v>
      </c>
      <c r="F15" t="s">
        <v>22</v>
      </c>
      <c r="G15" t="s">
        <v>9</v>
      </c>
      <c r="H15">
        <v>1</v>
      </c>
      <c r="I15" t="str">
        <f>UPPER(MID(F15,1,3))</f>
        <v>MAR</v>
      </c>
      <c r="J15" t="str">
        <f>UPPER(MID(G15,1,3))</f>
        <v>MAT</v>
      </c>
      <c r="K15" t="str">
        <f>CONCATENATE(I15,J15,H15)</f>
        <v>MARMAT1</v>
      </c>
    </row>
    <row r="16" spans="1:11" x14ac:dyDescent="0.3">
      <c r="A16" t="s">
        <v>25</v>
      </c>
      <c r="B16" t="s">
        <v>7</v>
      </c>
      <c r="C16" s="5">
        <v>1</v>
      </c>
      <c r="F16" t="s">
        <v>25</v>
      </c>
      <c r="G16" t="s">
        <v>7</v>
      </c>
      <c r="H16">
        <v>1</v>
      </c>
      <c r="I16" t="str">
        <f>UPPER(MID(F16,1,3))</f>
        <v>OLA</v>
      </c>
      <c r="J16" t="str">
        <f>UPPER(MID(G16,1,3))</f>
        <v>INF</v>
      </c>
      <c r="K16" t="str">
        <f>CONCATENATE(I16,J16,H16)</f>
        <v>OLAINF1</v>
      </c>
    </row>
    <row r="17" spans="1:11" x14ac:dyDescent="0.3">
      <c r="A17" t="s">
        <v>23</v>
      </c>
      <c r="B17" t="s">
        <v>7</v>
      </c>
      <c r="C17" s="5">
        <v>1</v>
      </c>
      <c r="F17" t="s">
        <v>23</v>
      </c>
      <c r="G17" t="s">
        <v>7</v>
      </c>
      <c r="H17">
        <v>1</v>
      </c>
      <c r="I17" t="str">
        <f>UPPER(MID(F17,1,3))</f>
        <v>PAT</v>
      </c>
      <c r="J17" t="str">
        <f>UPPER(MID(G17,1,3))</f>
        <v>INF</v>
      </c>
      <c r="K17" t="str">
        <f>CONCATENATE(I17,J17,H17)</f>
        <v>PATINF1</v>
      </c>
    </row>
    <row r="18" spans="1:11" x14ac:dyDescent="0.3">
      <c r="A18" t="s">
        <v>20</v>
      </c>
      <c r="B18" t="s">
        <v>12</v>
      </c>
      <c r="C18" s="5">
        <v>1</v>
      </c>
      <c r="F18" t="s">
        <v>20</v>
      </c>
      <c r="G18" t="s">
        <v>12</v>
      </c>
      <c r="H18">
        <v>1</v>
      </c>
      <c r="I18" t="str">
        <f>UPPER(MID(F18,1,3))</f>
        <v>PIO</v>
      </c>
      <c r="J18" t="str">
        <f>UPPER(MID(G18,1,3))</f>
        <v>FIZ</v>
      </c>
      <c r="K18" t="str">
        <f>CONCATENATE(I18,J18,H18)</f>
        <v>PIOFIZ1</v>
      </c>
    </row>
    <row r="19" spans="1:11" x14ac:dyDescent="0.3">
      <c r="A19" t="s">
        <v>8</v>
      </c>
      <c r="B19" t="s">
        <v>9</v>
      </c>
      <c r="C19" s="5">
        <v>29</v>
      </c>
      <c r="F19" t="s">
        <v>8</v>
      </c>
      <c r="G19" t="s">
        <v>9</v>
      </c>
      <c r="H19">
        <v>29</v>
      </c>
      <c r="I19" t="str">
        <f>UPPER(MID(F19,1,3))</f>
        <v>WIK</v>
      </c>
      <c r="J19" t="str">
        <f>UPPER(MID(G19,1,3))</f>
        <v>MAT</v>
      </c>
      <c r="K19" t="str">
        <f>CONCATENATE(I19,J19,H19)</f>
        <v>WIKMAT29</v>
      </c>
    </row>
    <row r="20" spans="1:11" x14ac:dyDescent="0.3">
      <c r="A20" t="s">
        <v>15</v>
      </c>
      <c r="B20" t="s">
        <v>12</v>
      </c>
      <c r="C20" s="5">
        <v>8</v>
      </c>
      <c r="F20" t="s">
        <v>15</v>
      </c>
      <c r="G20" t="s">
        <v>12</v>
      </c>
      <c r="H20">
        <v>8</v>
      </c>
      <c r="I20" t="str">
        <f>UPPER(MID(F20,1,3))</f>
        <v>ZBI</v>
      </c>
      <c r="J20" t="str">
        <f>UPPER(MID(G20,1,3))</f>
        <v>FIZ</v>
      </c>
      <c r="K20" t="str">
        <f>CONCATENATE(I20,J20,H20)</f>
        <v>ZBIFIZ8</v>
      </c>
    </row>
    <row r="21" spans="1:11" x14ac:dyDescent="0.3">
      <c r="B21" t="s">
        <v>7</v>
      </c>
      <c r="C21" s="5">
        <v>8</v>
      </c>
      <c r="F21" t="s">
        <v>15</v>
      </c>
      <c r="G21" t="s">
        <v>7</v>
      </c>
      <c r="H21">
        <v>8</v>
      </c>
      <c r="I21" t="str">
        <f>UPPER(MID(F21,1,3))</f>
        <v>ZBI</v>
      </c>
      <c r="J21" t="str">
        <f>UPPER(MID(G21,1,3))</f>
        <v>INF</v>
      </c>
      <c r="K21" t="str">
        <f>CONCATENATE(I21,J21,H21)</f>
        <v>ZBIINF8</v>
      </c>
    </row>
    <row r="22" spans="1:11" x14ac:dyDescent="0.3">
      <c r="A22" t="s">
        <v>19</v>
      </c>
      <c r="B22" t="s">
        <v>12</v>
      </c>
      <c r="C22" s="5">
        <v>8</v>
      </c>
      <c r="F22" t="s">
        <v>19</v>
      </c>
      <c r="G22" t="s">
        <v>12</v>
      </c>
      <c r="H22">
        <v>8</v>
      </c>
      <c r="I22" t="str">
        <f>UPPER(MID(F22,1,3))</f>
        <v>ZDZ</v>
      </c>
      <c r="J22" t="str">
        <f>UPPER(MID(G22,1,3))</f>
        <v>FIZ</v>
      </c>
      <c r="K22" t="str">
        <f>CONCATENATE(I22,J22,H22)</f>
        <v>ZDZFIZ8</v>
      </c>
    </row>
    <row r="23" spans="1:11" x14ac:dyDescent="0.3">
      <c r="B23" t="s">
        <v>9</v>
      </c>
      <c r="C23" s="5">
        <v>10</v>
      </c>
      <c r="F23" t="s">
        <v>19</v>
      </c>
      <c r="G23" t="s">
        <v>9</v>
      </c>
      <c r="H23">
        <v>10</v>
      </c>
      <c r="I23" t="str">
        <f>UPPER(MID(F23,1,3))</f>
        <v>ZDZ</v>
      </c>
      <c r="J23" t="str">
        <f>UPPER(MID(G23,1,3))</f>
        <v>MAT</v>
      </c>
      <c r="K23" t="str">
        <f>CONCATENATE(I23,J23,H23)</f>
        <v>ZDZMAT10</v>
      </c>
    </row>
    <row r="24" spans="1:11" x14ac:dyDescent="0.3">
      <c r="A24" t="s">
        <v>10</v>
      </c>
      <c r="B24" t="s">
        <v>7</v>
      </c>
      <c r="C24" s="5">
        <v>12</v>
      </c>
      <c r="F24" t="s">
        <v>10</v>
      </c>
      <c r="G24" t="s">
        <v>7</v>
      </c>
      <c r="H24">
        <v>12</v>
      </c>
      <c r="I24" t="str">
        <f>UPPER(MID(F24,1,3))</f>
        <v>ZUZ</v>
      </c>
      <c r="J24" t="str">
        <f>UPPER(MID(G24,1,3))</f>
        <v>INF</v>
      </c>
      <c r="K24" t="str">
        <f>CONCATENATE(I24,J24,H24)</f>
        <v>ZUZINF12</v>
      </c>
    </row>
    <row r="25" spans="1:11" x14ac:dyDescent="0.3">
      <c r="B25" t="s">
        <v>9</v>
      </c>
      <c r="C25" s="5">
        <v>7</v>
      </c>
      <c r="F25" t="s">
        <v>10</v>
      </c>
      <c r="G25" t="s">
        <v>9</v>
      </c>
      <c r="H25">
        <v>7</v>
      </c>
      <c r="I25" t="str">
        <f>UPPER(MID(F25,1,3))</f>
        <v>ZUZ</v>
      </c>
      <c r="J25" t="str">
        <f>UPPER(MID(G25,1,3))</f>
        <v>MAT</v>
      </c>
      <c r="K25" t="str">
        <f>CONCATENATE(I25,J25,H25)</f>
        <v>ZUZMAT7</v>
      </c>
    </row>
    <row r="26" spans="1:11" x14ac:dyDescent="0.3">
      <c r="A26" t="s">
        <v>31</v>
      </c>
      <c r="C26" s="5">
        <v>235</v>
      </c>
    </row>
  </sheetData>
  <sortState ref="F4:K25">
    <sortCondition ref="K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I21" sqref="A1:J236"/>
    </sheetView>
  </sheetViews>
  <sheetFormatPr defaultRowHeight="14.4" x14ac:dyDescent="0.3"/>
  <cols>
    <col min="1" max="1" width="12" bestFit="1" customWidth="1"/>
    <col min="3" max="3" width="10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>
        <f>HOUR(G2)</f>
        <v>1</v>
      </c>
      <c r="I2">
        <f>MINUTE(G2)</f>
        <v>0</v>
      </c>
      <c r="J2">
        <f>(H2+I2/60) * F2</f>
        <v>60</v>
      </c>
    </row>
    <row r="3" spans="1:10" x14ac:dyDescent="0.3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 t="shared" ref="G3:G66" si="0">E3-D3</f>
        <v>7.2916666666666685E-2</v>
      </c>
      <c r="H3">
        <f t="shared" ref="H3:H66" si="1">HOUR(G3)</f>
        <v>1</v>
      </c>
      <c r="I3">
        <f t="shared" ref="I3:I66" si="2">MINUTE(G3)</f>
        <v>45</v>
      </c>
      <c r="J3">
        <f>(H3+I3/60) * F3</f>
        <v>87.5</v>
      </c>
    </row>
    <row r="4" spans="1:10" x14ac:dyDescent="0.3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 t="shared" si="0"/>
        <v>8.333333333333337E-2</v>
      </c>
      <c r="H4">
        <f t="shared" si="1"/>
        <v>2</v>
      </c>
      <c r="I4">
        <f t="shared" si="2"/>
        <v>0</v>
      </c>
      <c r="J4">
        <f>(H4+I4/60) * F4</f>
        <v>100</v>
      </c>
    </row>
    <row r="5" spans="1:10" x14ac:dyDescent="0.3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 t="shared" si="0"/>
        <v>8.3333333333333315E-2</v>
      </c>
      <c r="H5">
        <f t="shared" si="1"/>
        <v>2</v>
      </c>
      <c r="I5">
        <f t="shared" si="2"/>
        <v>0</v>
      </c>
      <c r="J5">
        <f>(H5+I5/60) * F5</f>
        <v>80</v>
      </c>
    </row>
    <row r="6" spans="1:10" x14ac:dyDescent="0.3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 t="shared" si="0"/>
        <v>4.1666666666666685E-2</v>
      </c>
      <c r="H6">
        <f t="shared" si="1"/>
        <v>1</v>
      </c>
      <c r="I6">
        <f t="shared" si="2"/>
        <v>0</v>
      </c>
      <c r="J6">
        <f>(H6+I6/60) * F6</f>
        <v>50</v>
      </c>
    </row>
    <row r="7" spans="1:10" x14ac:dyDescent="0.3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 t="shared" si="0"/>
        <v>5.2083333333333315E-2</v>
      </c>
      <c r="H7">
        <f t="shared" si="1"/>
        <v>1</v>
      </c>
      <c r="I7">
        <f t="shared" si="2"/>
        <v>15</v>
      </c>
      <c r="J7">
        <f>(H7+I7/60) * F7</f>
        <v>62.5</v>
      </c>
    </row>
    <row r="8" spans="1:10" x14ac:dyDescent="0.3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 t="shared" si="0"/>
        <v>7.2916666666666685E-2</v>
      </c>
      <c r="H8">
        <f t="shared" si="1"/>
        <v>1</v>
      </c>
      <c r="I8">
        <f t="shared" si="2"/>
        <v>45</v>
      </c>
      <c r="J8">
        <f>(H8+I8/60) * F8</f>
        <v>105</v>
      </c>
    </row>
    <row r="9" spans="1:10" x14ac:dyDescent="0.3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 t="shared" si="0"/>
        <v>5.208333333333337E-2</v>
      </c>
      <c r="H9">
        <f t="shared" si="1"/>
        <v>1</v>
      </c>
      <c r="I9">
        <f t="shared" si="2"/>
        <v>15</v>
      </c>
      <c r="J9">
        <f>(H9+I9/60) * F9</f>
        <v>50</v>
      </c>
    </row>
    <row r="10" spans="1:10" x14ac:dyDescent="0.3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 s="2">
        <f t="shared" si="0"/>
        <v>4.1666666666666685E-2</v>
      </c>
      <c r="H10">
        <f t="shared" si="1"/>
        <v>1</v>
      </c>
      <c r="I10">
        <f t="shared" si="2"/>
        <v>0</v>
      </c>
      <c r="J10">
        <f>(H10+I10/60) * F10</f>
        <v>60</v>
      </c>
    </row>
    <row r="11" spans="1:10" x14ac:dyDescent="0.3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 t="shared" si="0"/>
        <v>6.2499999999999944E-2</v>
      </c>
      <c r="H11">
        <f t="shared" si="1"/>
        <v>1</v>
      </c>
      <c r="I11">
        <f t="shared" si="2"/>
        <v>30</v>
      </c>
      <c r="J11">
        <f>(H11+I11/60) * F11</f>
        <v>60</v>
      </c>
    </row>
    <row r="12" spans="1:10" x14ac:dyDescent="0.3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 t="shared" si="0"/>
        <v>7.291666666666663E-2</v>
      </c>
      <c r="H12">
        <f t="shared" si="1"/>
        <v>1</v>
      </c>
      <c r="I12">
        <f t="shared" si="2"/>
        <v>45</v>
      </c>
      <c r="J12">
        <f>(H12+I12/60) * F12</f>
        <v>70</v>
      </c>
    </row>
    <row r="13" spans="1:10" x14ac:dyDescent="0.3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 s="2">
        <f t="shared" si="0"/>
        <v>4.1666666666666685E-2</v>
      </c>
      <c r="H13">
        <f t="shared" si="1"/>
        <v>1</v>
      </c>
      <c r="I13">
        <f t="shared" si="2"/>
        <v>0</v>
      </c>
      <c r="J13">
        <f>(H13+I13/60) * F13</f>
        <v>50</v>
      </c>
    </row>
    <row r="14" spans="1:10" x14ac:dyDescent="0.3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 t="shared" si="0"/>
        <v>6.25E-2</v>
      </c>
      <c r="H14">
        <f t="shared" si="1"/>
        <v>1</v>
      </c>
      <c r="I14">
        <f t="shared" si="2"/>
        <v>30</v>
      </c>
      <c r="J14">
        <f>(H14+I14/60) * F14</f>
        <v>90</v>
      </c>
    </row>
    <row r="15" spans="1:10" x14ac:dyDescent="0.3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 t="shared" si="0"/>
        <v>4.166666666666663E-2</v>
      </c>
      <c r="H15">
        <f t="shared" si="1"/>
        <v>1</v>
      </c>
      <c r="I15">
        <f t="shared" si="2"/>
        <v>0</v>
      </c>
      <c r="J15">
        <f>(H15+I15/60) * F15</f>
        <v>60</v>
      </c>
    </row>
    <row r="16" spans="1:10" x14ac:dyDescent="0.3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 s="2">
        <f t="shared" si="0"/>
        <v>6.25E-2</v>
      </c>
      <c r="H16">
        <f t="shared" si="1"/>
        <v>1</v>
      </c>
      <c r="I16">
        <f t="shared" si="2"/>
        <v>30</v>
      </c>
      <c r="J16">
        <f>(H16+I16/60) * F16</f>
        <v>90</v>
      </c>
    </row>
    <row r="17" spans="1:10" x14ac:dyDescent="0.3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 s="2">
        <f t="shared" si="0"/>
        <v>6.25E-2</v>
      </c>
      <c r="H17">
        <f t="shared" si="1"/>
        <v>1</v>
      </c>
      <c r="I17">
        <f t="shared" si="2"/>
        <v>30</v>
      </c>
      <c r="J17">
        <f>(H17+I17/60) * F17</f>
        <v>90</v>
      </c>
    </row>
    <row r="18" spans="1:10" x14ac:dyDescent="0.3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 t="shared" si="0"/>
        <v>5.208333333333337E-2</v>
      </c>
      <c r="H18">
        <f t="shared" si="1"/>
        <v>1</v>
      </c>
      <c r="I18">
        <f t="shared" si="2"/>
        <v>15</v>
      </c>
      <c r="J18">
        <f>(H18+I18/60) * F18</f>
        <v>50</v>
      </c>
    </row>
    <row r="19" spans="1:10" x14ac:dyDescent="0.3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 s="2">
        <f t="shared" si="0"/>
        <v>8.333333333333337E-2</v>
      </c>
      <c r="H19">
        <f t="shared" si="1"/>
        <v>2</v>
      </c>
      <c r="I19">
        <f t="shared" si="2"/>
        <v>0</v>
      </c>
      <c r="J19">
        <f>(H19+I19/60) * F19</f>
        <v>100</v>
      </c>
    </row>
    <row r="20" spans="1:10" x14ac:dyDescent="0.3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 s="2">
        <f t="shared" si="0"/>
        <v>8.333333333333337E-2</v>
      </c>
      <c r="H20">
        <f t="shared" si="1"/>
        <v>2</v>
      </c>
      <c r="I20">
        <f t="shared" si="2"/>
        <v>0</v>
      </c>
      <c r="J20">
        <f>(H20+I20/60) * F20</f>
        <v>80</v>
      </c>
    </row>
    <row r="21" spans="1:10" x14ac:dyDescent="0.3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 s="2">
        <f t="shared" si="0"/>
        <v>5.2083333333333259E-2</v>
      </c>
      <c r="H21">
        <f t="shared" si="1"/>
        <v>1</v>
      </c>
      <c r="I21">
        <f t="shared" si="2"/>
        <v>15</v>
      </c>
      <c r="J21">
        <f>(H21+I21/60) * F21</f>
        <v>75</v>
      </c>
    </row>
    <row r="22" spans="1:10" x14ac:dyDescent="0.3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 t="shared" si="0"/>
        <v>5.2083333333333315E-2</v>
      </c>
      <c r="H22">
        <f t="shared" si="1"/>
        <v>1</v>
      </c>
      <c r="I22">
        <f t="shared" si="2"/>
        <v>15</v>
      </c>
      <c r="J22">
        <f>(H22+I22/60) * F22</f>
        <v>62.5</v>
      </c>
    </row>
    <row r="23" spans="1:10" x14ac:dyDescent="0.3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 t="shared" si="0"/>
        <v>4.1666666666666685E-2</v>
      </c>
      <c r="H23">
        <f t="shared" si="1"/>
        <v>1</v>
      </c>
      <c r="I23">
        <f t="shared" si="2"/>
        <v>0</v>
      </c>
      <c r="J23">
        <f>(H23+I23/60) * F23</f>
        <v>40</v>
      </c>
    </row>
    <row r="24" spans="1:10" x14ac:dyDescent="0.3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 t="shared" si="0"/>
        <v>5.2083333333333315E-2</v>
      </c>
      <c r="H24">
        <f t="shared" si="1"/>
        <v>1</v>
      </c>
      <c r="I24">
        <f t="shared" si="2"/>
        <v>15</v>
      </c>
      <c r="J24">
        <f>(H24+I24/60) * F24</f>
        <v>50</v>
      </c>
    </row>
    <row r="25" spans="1:10" x14ac:dyDescent="0.3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 t="shared" si="0"/>
        <v>6.25E-2</v>
      </c>
      <c r="H25">
        <f t="shared" si="1"/>
        <v>1</v>
      </c>
      <c r="I25">
        <f t="shared" si="2"/>
        <v>30</v>
      </c>
      <c r="J25">
        <f>(H25+I25/60) * F25</f>
        <v>75</v>
      </c>
    </row>
    <row r="26" spans="1:10" x14ac:dyDescent="0.3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 t="shared" si="0"/>
        <v>4.1666666666666741E-2</v>
      </c>
      <c r="H26">
        <f t="shared" si="1"/>
        <v>1</v>
      </c>
      <c r="I26">
        <f t="shared" si="2"/>
        <v>0</v>
      </c>
      <c r="J26">
        <f>(H26+I26/60) * F26</f>
        <v>50</v>
      </c>
    </row>
    <row r="27" spans="1:10" x14ac:dyDescent="0.3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 t="shared" si="0"/>
        <v>5.2083333333333315E-2</v>
      </c>
      <c r="H27">
        <f t="shared" si="1"/>
        <v>1</v>
      </c>
      <c r="I27">
        <f t="shared" si="2"/>
        <v>15</v>
      </c>
      <c r="J27">
        <f>(H27+I27/60) * F27</f>
        <v>62.5</v>
      </c>
    </row>
    <row r="28" spans="1:10" x14ac:dyDescent="0.3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 t="shared" si="0"/>
        <v>5.208333333333337E-2</v>
      </c>
      <c r="H28">
        <f t="shared" si="1"/>
        <v>1</v>
      </c>
      <c r="I28">
        <f t="shared" si="2"/>
        <v>15</v>
      </c>
      <c r="J28">
        <f>(H28+I28/60) * F28</f>
        <v>75</v>
      </c>
    </row>
    <row r="29" spans="1:10" x14ac:dyDescent="0.3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 t="shared" si="0"/>
        <v>7.2916666666666741E-2</v>
      </c>
      <c r="H29">
        <f t="shared" si="1"/>
        <v>1</v>
      </c>
      <c r="I29">
        <f t="shared" si="2"/>
        <v>45</v>
      </c>
      <c r="J29">
        <f>(H29+I29/60) * F29</f>
        <v>105</v>
      </c>
    </row>
    <row r="30" spans="1:10" x14ac:dyDescent="0.3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 s="2">
        <f t="shared" si="0"/>
        <v>6.25E-2</v>
      </c>
      <c r="H30">
        <f t="shared" si="1"/>
        <v>1</v>
      </c>
      <c r="I30">
        <f t="shared" si="2"/>
        <v>30</v>
      </c>
      <c r="J30">
        <f>(H30+I30/60) * F30</f>
        <v>75</v>
      </c>
    </row>
    <row r="31" spans="1:10" x14ac:dyDescent="0.3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 s="2">
        <f t="shared" si="0"/>
        <v>8.3333333333333315E-2</v>
      </c>
      <c r="H31">
        <f t="shared" si="1"/>
        <v>2</v>
      </c>
      <c r="I31">
        <f t="shared" si="2"/>
        <v>0</v>
      </c>
      <c r="J31">
        <f>(H31+I31/60) * F31</f>
        <v>100</v>
      </c>
    </row>
    <row r="32" spans="1:10" x14ac:dyDescent="0.3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 t="shared" si="0"/>
        <v>4.166666666666663E-2</v>
      </c>
      <c r="H32">
        <f t="shared" si="1"/>
        <v>1</v>
      </c>
      <c r="I32">
        <f t="shared" si="2"/>
        <v>0</v>
      </c>
      <c r="J32">
        <f>(H32+I32/60) * F32</f>
        <v>60</v>
      </c>
    </row>
    <row r="33" spans="1:10" x14ac:dyDescent="0.3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 s="2">
        <f t="shared" si="0"/>
        <v>6.25E-2</v>
      </c>
      <c r="H33">
        <f t="shared" si="1"/>
        <v>1</v>
      </c>
      <c r="I33">
        <f t="shared" si="2"/>
        <v>30</v>
      </c>
      <c r="J33">
        <f>(H33+I33/60) * F33</f>
        <v>60</v>
      </c>
    </row>
    <row r="34" spans="1:10" x14ac:dyDescent="0.3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 t="shared" si="0"/>
        <v>8.3333333333333315E-2</v>
      </c>
      <c r="H34">
        <f t="shared" si="1"/>
        <v>2</v>
      </c>
      <c r="I34">
        <f t="shared" si="2"/>
        <v>0</v>
      </c>
      <c r="J34">
        <f>(H34+I34/60) * F34</f>
        <v>100</v>
      </c>
    </row>
    <row r="35" spans="1:10" x14ac:dyDescent="0.3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 t="shared" si="0"/>
        <v>7.2916666666666685E-2</v>
      </c>
      <c r="H35">
        <f t="shared" si="1"/>
        <v>1</v>
      </c>
      <c r="I35">
        <f t="shared" si="2"/>
        <v>45</v>
      </c>
      <c r="J35">
        <f>(H35+I35/60) * F35</f>
        <v>105</v>
      </c>
    </row>
    <row r="36" spans="1:10" x14ac:dyDescent="0.3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 s="2">
        <f t="shared" si="0"/>
        <v>5.2083333333333315E-2</v>
      </c>
      <c r="H36">
        <f t="shared" si="1"/>
        <v>1</v>
      </c>
      <c r="I36">
        <f t="shared" si="2"/>
        <v>15</v>
      </c>
      <c r="J36">
        <f>(H36+I36/60) * F36</f>
        <v>62.5</v>
      </c>
    </row>
    <row r="37" spans="1:10" x14ac:dyDescent="0.3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 t="shared" si="0"/>
        <v>4.166666666666663E-2</v>
      </c>
      <c r="H37">
        <f t="shared" si="1"/>
        <v>1</v>
      </c>
      <c r="I37">
        <f t="shared" si="2"/>
        <v>0</v>
      </c>
      <c r="J37">
        <f>(H37+I37/60) * F37</f>
        <v>60</v>
      </c>
    </row>
    <row r="38" spans="1:10" x14ac:dyDescent="0.3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 t="shared" si="0"/>
        <v>4.1666666666666685E-2</v>
      </c>
      <c r="H38">
        <f t="shared" si="1"/>
        <v>1</v>
      </c>
      <c r="I38">
        <f t="shared" si="2"/>
        <v>0</v>
      </c>
      <c r="J38">
        <f>(H38+I38/60) * F38</f>
        <v>40</v>
      </c>
    </row>
    <row r="39" spans="1:10" x14ac:dyDescent="0.3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 t="shared" si="0"/>
        <v>4.1666666666666685E-2</v>
      </c>
      <c r="H39">
        <f t="shared" si="1"/>
        <v>1</v>
      </c>
      <c r="I39">
        <f t="shared" si="2"/>
        <v>0</v>
      </c>
      <c r="J39">
        <f>(H39+I39/60) * F39</f>
        <v>60</v>
      </c>
    </row>
    <row r="40" spans="1:10" x14ac:dyDescent="0.3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 t="shared" si="0"/>
        <v>4.1666666666666685E-2</v>
      </c>
      <c r="H40">
        <f t="shared" si="1"/>
        <v>1</v>
      </c>
      <c r="I40">
        <f t="shared" si="2"/>
        <v>0</v>
      </c>
      <c r="J40">
        <f>(H40+I40/60) * F40</f>
        <v>40</v>
      </c>
    </row>
    <row r="41" spans="1:10" x14ac:dyDescent="0.3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 s="2">
        <f t="shared" si="0"/>
        <v>7.2916666666666685E-2</v>
      </c>
      <c r="H41">
        <f t="shared" si="1"/>
        <v>1</v>
      </c>
      <c r="I41">
        <f t="shared" si="2"/>
        <v>45</v>
      </c>
      <c r="J41">
        <f>(H41+I41/60) * F41</f>
        <v>105</v>
      </c>
    </row>
    <row r="42" spans="1:10" x14ac:dyDescent="0.3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 t="shared" si="0"/>
        <v>6.2499999999999944E-2</v>
      </c>
      <c r="H42">
        <f t="shared" si="1"/>
        <v>1</v>
      </c>
      <c r="I42">
        <f t="shared" si="2"/>
        <v>30</v>
      </c>
      <c r="J42">
        <f>(H42+I42/60) * F42</f>
        <v>90</v>
      </c>
    </row>
    <row r="43" spans="1:10" x14ac:dyDescent="0.3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 t="shared" si="0"/>
        <v>7.291666666666663E-2</v>
      </c>
      <c r="H43">
        <f t="shared" si="1"/>
        <v>1</v>
      </c>
      <c r="I43">
        <f t="shared" si="2"/>
        <v>45</v>
      </c>
      <c r="J43">
        <f>(H43+I43/60) * F43</f>
        <v>70</v>
      </c>
    </row>
    <row r="44" spans="1:10" x14ac:dyDescent="0.3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 s="2">
        <f t="shared" si="0"/>
        <v>7.2916666666666741E-2</v>
      </c>
      <c r="H44">
        <f t="shared" si="1"/>
        <v>1</v>
      </c>
      <c r="I44">
        <f t="shared" si="2"/>
        <v>45</v>
      </c>
      <c r="J44">
        <f>(H44+I44/60) * F44</f>
        <v>105</v>
      </c>
    </row>
    <row r="45" spans="1:10" x14ac:dyDescent="0.3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 t="shared" si="0"/>
        <v>6.25E-2</v>
      </c>
      <c r="H45">
        <f t="shared" si="1"/>
        <v>1</v>
      </c>
      <c r="I45">
        <f t="shared" si="2"/>
        <v>30</v>
      </c>
      <c r="J45">
        <f>(H45+I45/60) * F45</f>
        <v>90</v>
      </c>
    </row>
    <row r="46" spans="1:10" x14ac:dyDescent="0.3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 t="shared" si="0"/>
        <v>4.1666666666666685E-2</v>
      </c>
      <c r="H46">
        <f t="shared" si="1"/>
        <v>1</v>
      </c>
      <c r="I46">
        <f t="shared" si="2"/>
        <v>0</v>
      </c>
      <c r="J46">
        <f>(H46+I46/60) * F46</f>
        <v>50</v>
      </c>
    </row>
    <row r="47" spans="1:10" x14ac:dyDescent="0.3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 t="shared" si="0"/>
        <v>8.3333333333333315E-2</v>
      </c>
      <c r="H47">
        <f t="shared" si="1"/>
        <v>2</v>
      </c>
      <c r="I47">
        <f t="shared" si="2"/>
        <v>0</v>
      </c>
      <c r="J47">
        <f>(H47+I47/60) * F47</f>
        <v>100</v>
      </c>
    </row>
    <row r="48" spans="1:10" x14ac:dyDescent="0.3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 t="shared" si="0"/>
        <v>6.25E-2</v>
      </c>
      <c r="H48">
        <f t="shared" si="1"/>
        <v>1</v>
      </c>
      <c r="I48">
        <f t="shared" si="2"/>
        <v>30</v>
      </c>
      <c r="J48">
        <f>(H48+I48/60) * F48</f>
        <v>90</v>
      </c>
    </row>
    <row r="49" spans="1:10" x14ac:dyDescent="0.3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 s="2">
        <f t="shared" si="0"/>
        <v>6.25E-2</v>
      </c>
      <c r="H49">
        <f t="shared" si="1"/>
        <v>1</v>
      </c>
      <c r="I49">
        <f t="shared" si="2"/>
        <v>30</v>
      </c>
      <c r="J49">
        <f>(H49+I49/60) * F49</f>
        <v>90</v>
      </c>
    </row>
    <row r="50" spans="1:10" x14ac:dyDescent="0.3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 s="2">
        <f t="shared" si="0"/>
        <v>7.2916666666666685E-2</v>
      </c>
      <c r="H50">
        <f t="shared" si="1"/>
        <v>1</v>
      </c>
      <c r="I50">
        <f t="shared" si="2"/>
        <v>45</v>
      </c>
      <c r="J50">
        <f>(H50+I50/60) * F50</f>
        <v>87.5</v>
      </c>
    </row>
    <row r="51" spans="1:10" x14ac:dyDescent="0.3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 s="2">
        <f t="shared" si="0"/>
        <v>7.2916666666666741E-2</v>
      </c>
      <c r="H51">
        <f t="shared" si="1"/>
        <v>1</v>
      </c>
      <c r="I51">
        <f t="shared" si="2"/>
        <v>45</v>
      </c>
      <c r="J51">
        <f>(H51+I51/60) * F51</f>
        <v>70</v>
      </c>
    </row>
    <row r="52" spans="1:10" x14ac:dyDescent="0.3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 s="2">
        <f t="shared" si="0"/>
        <v>6.25E-2</v>
      </c>
      <c r="H52">
        <f t="shared" si="1"/>
        <v>1</v>
      </c>
      <c r="I52">
        <f t="shared" si="2"/>
        <v>30</v>
      </c>
      <c r="J52">
        <f>(H52+I52/60) * F52</f>
        <v>90</v>
      </c>
    </row>
    <row r="53" spans="1:10" x14ac:dyDescent="0.3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 t="shared" si="0"/>
        <v>4.166666666666663E-2</v>
      </c>
      <c r="H53">
        <f t="shared" si="1"/>
        <v>1</v>
      </c>
      <c r="I53">
        <f t="shared" si="2"/>
        <v>0</v>
      </c>
      <c r="J53">
        <f>(H53+I53/60) * F53</f>
        <v>50</v>
      </c>
    </row>
    <row r="54" spans="1:10" x14ac:dyDescent="0.3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 s="2">
        <f t="shared" si="0"/>
        <v>4.1666666666666685E-2</v>
      </c>
      <c r="H54">
        <f t="shared" si="1"/>
        <v>1</v>
      </c>
      <c r="I54">
        <f t="shared" si="2"/>
        <v>0</v>
      </c>
      <c r="J54">
        <f>(H54+I54/60) * F54</f>
        <v>60</v>
      </c>
    </row>
    <row r="55" spans="1:10" x14ac:dyDescent="0.3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 t="shared" si="0"/>
        <v>6.2499999999999944E-2</v>
      </c>
      <c r="H55">
        <f t="shared" si="1"/>
        <v>1</v>
      </c>
      <c r="I55">
        <f t="shared" si="2"/>
        <v>30</v>
      </c>
      <c r="J55">
        <f>(H55+I55/60) * F55</f>
        <v>90</v>
      </c>
    </row>
    <row r="56" spans="1:10" x14ac:dyDescent="0.3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 t="shared" si="0"/>
        <v>5.2083333333333315E-2</v>
      </c>
      <c r="H56">
        <f t="shared" si="1"/>
        <v>1</v>
      </c>
      <c r="I56">
        <f t="shared" si="2"/>
        <v>15</v>
      </c>
      <c r="J56">
        <f>(H56+I56/60) * F56</f>
        <v>50</v>
      </c>
    </row>
    <row r="57" spans="1:10" x14ac:dyDescent="0.3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 t="shared" si="0"/>
        <v>5.208333333333337E-2</v>
      </c>
      <c r="H57">
        <f t="shared" si="1"/>
        <v>1</v>
      </c>
      <c r="I57">
        <f t="shared" si="2"/>
        <v>15</v>
      </c>
      <c r="J57">
        <f>(H57+I57/60) * F57</f>
        <v>50</v>
      </c>
    </row>
    <row r="58" spans="1:10" x14ac:dyDescent="0.3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 s="2">
        <f t="shared" si="0"/>
        <v>4.1666666666666685E-2</v>
      </c>
      <c r="H58">
        <f t="shared" si="1"/>
        <v>1</v>
      </c>
      <c r="I58">
        <f t="shared" si="2"/>
        <v>0</v>
      </c>
      <c r="J58">
        <f>(H58+I58/60) * F58</f>
        <v>40</v>
      </c>
    </row>
    <row r="59" spans="1:10" x14ac:dyDescent="0.3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 s="2">
        <f t="shared" si="0"/>
        <v>5.2083333333333315E-2</v>
      </c>
      <c r="H59">
        <f t="shared" si="1"/>
        <v>1</v>
      </c>
      <c r="I59">
        <f t="shared" si="2"/>
        <v>15</v>
      </c>
      <c r="J59">
        <f>(H59+I59/60) * F59</f>
        <v>75</v>
      </c>
    </row>
    <row r="60" spans="1:10" x14ac:dyDescent="0.3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 s="2">
        <f t="shared" si="0"/>
        <v>4.166666666666663E-2</v>
      </c>
      <c r="H60">
        <f t="shared" si="1"/>
        <v>1</v>
      </c>
      <c r="I60">
        <f t="shared" si="2"/>
        <v>0</v>
      </c>
      <c r="J60">
        <f>(H60+I60/60) * F60</f>
        <v>60</v>
      </c>
    </row>
    <row r="61" spans="1:10" x14ac:dyDescent="0.3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 s="2">
        <f t="shared" si="0"/>
        <v>4.1666666666666685E-2</v>
      </c>
      <c r="H61">
        <f t="shared" si="1"/>
        <v>1</v>
      </c>
      <c r="I61">
        <f t="shared" si="2"/>
        <v>0</v>
      </c>
      <c r="J61">
        <f>(H61+I61/60) * F61</f>
        <v>40</v>
      </c>
    </row>
    <row r="62" spans="1:10" x14ac:dyDescent="0.3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 s="2">
        <f t="shared" si="0"/>
        <v>6.2500000000000056E-2</v>
      </c>
      <c r="H62">
        <f t="shared" si="1"/>
        <v>1</v>
      </c>
      <c r="I62">
        <f t="shared" si="2"/>
        <v>30</v>
      </c>
      <c r="J62">
        <f>(H62+I62/60) * F62</f>
        <v>90</v>
      </c>
    </row>
    <row r="63" spans="1:10" x14ac:dyDescent="0.3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 t="shared" si="0"/>
        <v>4.166666666666663E-2</v>
      </c>
      <c r="H63">
        <f t="shared" si="1"/>
        <v>1</v>
      </c>
      <c r="I63">
        <f t="shared" si="2"/>
        <v>0</v>
      </c>
      <c r="J63">
        <f>(H63+I63/60) * F63</f>
        <v>60</v>
      </c>
    </row>
    <row r="64" spans="1:10" x14ac:dyDescent="0.3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 s="2">
        <f t="shared" si="0"/>
        <v>5.208333333333337E-2</v>
      </c>
      <c r="H64">
        <f t="shared" si="1"/>
        <v>1</v>
      </c>
      <c r="I64">
        <f t="shared" si="2"/>
        <v>15</v>
      </c>
      <c r="J64">
        <f>(H64+I64/60) * F64</f>
        <v>75</v>
      </c>
    </row>
    <row r="65" spans="1:10" x14ac:dyDescent="0.3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 t="shared" si="0"/>
        <v>6.25E-2</v>
      </c>
      <c r="H65">
        <f t="shared" si="1"/>
        <v>1</v>
      </c>
      <c r="I65">
        <f t="shared" si="2"/>
        <v>30</v>
      </c>
      <c r="J65">
        <f>(H65+I65/60) * F65</f>
        <v>90</v>
      </c>
    </row>
    <row r="66" spans="1:10" x14ac:dyDescent="0.3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 s="2">
        <f t="shared" si="0"/>
        <v>8.3333333333333315E-2</v>
      </c>
      <c r="H66">
        <f t="shared" si="1"/>
        <v>2</v>
      </c>
      <c r="I66">
        <f t="shared" si="2"/>
        <v>0</v>
      </c>
      <c r="J66">
        <f>(H66+I66/60) * F66</f>
        <v>80</v>
      </c>
    </row>
    <row r="67" spans="1:10" x14ac:dyDescent="0.3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 s="2">
        <f t="shared" ref="G67:G130" si="3">E67-D67</f>
        <v>6.25E-2</v>
      </c>
      <c r="H67">
        <f t="shared" ref="H67:H130" si="4">HOUR(G67)</f>
        <v>1</v>
      </c>
      <c r="I67">
        <f t="shared" ref="I67:I130" si="5">MINUTE(G67)</f>
        <v>30</v>
      </c>
      <c r="J67">
        <f>(H67+I67/60) * F67</f>
        <v>60</v>
      </c>
    </row>
    <row r="68" spans="1:10" x14ac:dyDescent="0.3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 s="2">
        <f t="shared" si="3"/>
        <v>7.291666666666663E-2</v>
      </c>
      <c r="H68">
        <f t="shared" si="4"/>
        <v>1</v>
      </c>
      <c r="I68">
        <f t="shared" si="5"/>
        <v>45</v>
      </c>
      <c r="J68">
        <f>(H68+I68/60) * F68</f>
        <v>87.5</v>
      </c>
    </row>
    <row r="69" spans="1:10" x14ac:dyDescent="0.3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 t="shared" si="3"/>
        <v>8.333333333333337E-2</v>
      </c>
      <c r="H69">
        <f t="shared" si="4"/>
        <v>2</v>
      </c>
      <c r="I69">
        <f t="shared" si="5"/>
        <v>0</v>
      </c>
      <c r="J69">
        <f>(H69+I69/60) * F69</f>
        <v>80</v>
      </c>
    </row>
    <row r="70" spans="1:10" x14ac:dyDescent="0.3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 s="2">
        <f t="shared" si="3"/>
        <v>5.2083333333333315E-2</v>
      </c>
      <c r="H70">
        <f t="shared" si="4"/>
        <v>1</v>
      </c>
      <c r="I70">
        <f t="shared" si="5"/>
        <v>15</v>
      </c>
      <c r="J70">
        <f>(H70+I70/60) * F70</f>
        <v>50</v>
      </c>
    </row>
    <row r="71" spans="1:10" x14ac:dyDescent="0.3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 s="2">
        <f t="shared" si="3"/>
        <v>5.2083333333333315E-2</v>
      </c>
      <c r="H71">
        <f t="shared" si="4"/>
        <v>1</v>
      </c>
      <c r="I71">
        <f t="shared" si="5"/>
        <v>15</v>
      </c>
      <c r="J71">
        <f>(H71+I71/60) * F71</f>
        <v>62.5</v>
      </c>
    </row>
    <row r="72" spans="1:10" x14ac:dyDescent="0.3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 s="2">
        <f t="shared" si="3"/>
        <v>8.333333333333337E-2</v>
      </c>
      <c r="H72">
        <f t="shared" si="4"/>
        <v>2</v>
      </c>
      <c r="I72">
        <f t="shared" si="5"/>
        <v>0</v>
      </c>
      <c r="J72">
        <f>(H72+I72/60) * F72</f>
        <v>80</v>
      </c>
    </row>
    <row r="73" spans="1:10" x14ac:dyDescent="0.3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 s="2">
        <f t="shared" si="3"/>
        <v>8.3333333333333315E-2</v>
      </c>
      <c r="H73">
        <f t="shared" si="4"/>
        <v>2</v>
      </c>
      <c r="I73">
        <f t="shared" si="5"/>
        <v>0</v>
      </c>
      <c r="J73">
        <f>(H73+I73/60) * F73</f>
        <v>80</v>
      </c>
    </row>
    <row r="74" spans="1:10" x14ac:dyDescent="0.3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 t="shared" si="3"/>
        <v>7.2916666666666685E-2</v>
      </c>
      <c r="H74">
        <f t="shared" si="4"/>
        <v>1</v>
      </c>
      <c r="I74">
        <f t="shared" si="5"/>
        <v>45</v>
      </c>
      <c r="J74">
        <f>(H74+I74/60) * F74</f>
        <v>105</v>
      </c>
    </row>
    <row r="75" spans="1:10" x14ac:dyDescent="0.3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 t="shared" si="3"/>
        <v>6.25E-2</v>
      </c>
      <c r="H75">
        <f t="shared" si="4"/>
        <v>1</v>
      </c>
      <c r="I75">
        <f t="shared" si="5"/>
        <v>30</v>
      </c>
      <c r="J75">
        <f>(H75+I75/60) * F75</f>
        <v>90</v>
      </c>
    </row>
    <row r="76" spans="1:10" x14ac:dyDescent="0.3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 t="shared" si="3"/>
        <v>8.3333333333333259E-2</v>
      </c>
      <c r="H76">
        <f t="shared" si="4"/>
        <v>2</v>
      </c>
      <c r="I76">
        <f t="shared" si="5"/>
        <v>0</v>
      </c>
      <c r="J76">
        <f>(H76+I76/60) * F76</f>
        <v>100</v>
      </c>
    </row>
    <row r="77" spans="1:10" x14ac:dyDescent="0.3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 s="2">
        <f t="shared" si="3"/>
        <v>4.1666666666666685E-2</v>
      </c>
      <c r="H77">
        <f t="shared" si="4"/>
        <v>1</v>
      </c>
      <c r="I77">
        <f t="shared" si="5"/>
        <v>0</v>
      </c>
      <c r="J77">
        <f>(H77+I77/60) * F77</f>
        <v>60</v>
      </c>
    </row>
    <row r="78" spans="1:10" x14ac:dyDescent="0.3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 t="shared" si="3"/>
        <v>5.2083333333333315E-2</v>
      </c>
      <c r="H78">
        <f t="shared" si="4"/>
        <v>1</v>
      </c>
      <c r="I78">
        <f t="shared" si="5"/>
        <v>15</v>
      </c>
      <c r="J78">
        <f>(H78+I78/60) * F78</f>
        <v>50</v>
      </c>
    </row>
    <row r="79" spans="1:10" x14ac:dyDescent="0.3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 s="2">
        <f t="shared" si="3"/>
        <v>7.2916666666666685E-2</v>
      </c>
      <c r="H79">
        <f t="shared" si="4"/>
        <v>1</v>
      </c>
      <c r="I79">
        <f t="shared" si="5"/>
        <v>45</v>
      </c>
      <c r="J79">
        <f>(H79+I79/60) * F79</f>
        <v>87.5</v>
      </c>
    </row>
    <row r="80" spans="1:10" x14ac:dyDescent="0.3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 t="shared" si="3"/>
        <v>4.166666666666663E-2</v>
      </c>
      <c r="H80">
        <f t="shared" si="4"/>
        <v>1</v>
      </c>
      <c r="I80">
        <f t="shared" si="5"/>
        <v>0</v>
      </c>
      <c r="J80">
        <f>(H80+I80/60) * F80</f>
        <v>60</v>
      </c>
    </row>
    <row r="81" spans="1:10" x14ac:dyDescent="0.3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 s="2">
        <f t="shared" si="3"/>
        <v>7.2916666666666741E-2</v>
      </c>
      <c r="H81">
        <f t="shared" si="4"/>
        <v>1</v>
      </c>
      <c r="I81">
        <f t="shared" si="5"/>
        <v>45</v>
      </c>
      <c r="J81">
        <f>(H81+I81/60) * F81</f>
        <v>70</v>
      </c>
    </row>
    <row r="82" spans="1:10" x14ac:dyDescent="0.3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 t="shared" si="3"/>
        <v>6.25E-2</v>
      </c>
      <c r="H82">
        <f t="shared" si="4"/>
        <v>1</v>
      </c>
      <c r="I82">
        <f t="shared" si="5"/>
        <v>30</v>
      </c>
      <c r="J82">
        <f>(H82+I82/60) * F82</f>
        <v>75</v>
      </c>
    </row>
    <row r="83" spans="1:10" x14ac:dyDescent="0.3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 s="2">
        <f t="shared" si="3"/>
        <v>4.1666666666666685E-2</v>
      </c>
      <c r="H83">
        <f t="shared" si="4"/>
        <v>1</v>
      </c>
      <c r="I83">
        <f t="shared" si="5"/>
        <v>0</v>
      </c>
      <c r="J83">
        <f>(H83+I83/60) * F83</f>
        <v>50</v>
      </c>
    </row>
    <row r="84" spans="1:10" x14ac:dyDescent="0.3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 t="shared" si="3"/>
        <v>8.3333333333333315E-2</v>
      </c>
      <c r="H84">
        <f t="shared" si="4"/>
        <v>2</v>
      </c>
      <c r="I84">
        <f t="shared" si="5"/>
        <v>0</v>
      </c>
      <c r="J84">
        <f>(H84+I84/60) * F84</f>
        <v>80</v>
      </c>
    </row>
    <row r="85" spans="1:10" x14ac:dyDescent="0.3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 s="2">
        <f t="shared" si="3"/>
        <v>4.166666666666663E-2</v>
      </c>
      <c r="H85">
        <f t="shared" si="4"/>
        <v>1</v>
      </c>
      <c r="I85">
        <f t="shared" si="5"/>
        <v>0</v>
      </c>
      <c r="J85">
        <f>(H85+I85/60) * F85</f>
        <v>40</v>
      </c>
    </row>
    <row r="86" spans="1:10" x14ac:dyDescent="0.3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 t="shared" si="3"/>
        <v>4.166666666666663E-2</v>
      </c>
      <c r="H86">
        <f t="shared" si="4"/>
        <v>1</v>
      </c>
      <c r="I86">
        <f t="shared" si="5"/>
        <v>0</v>
      </c>
      <c r="J86">
        <f>(H86+I86/60) * F86</f>
        <v>50</v>
      </c>
    </row>
    <row r="87" spans="1:10" x14ac:dyDescent="0.3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 t="shared" si="3"/>
        <v>4.1666666666666741E-2</v>
      </c>
      <c r="H87">
        <f t="shared" si="4"/>
        <v>1</v>
      </c>
      <c r="I87">
        <f t="shared" si="5"/>
        <v>0</v>
      </c>
      <c r="J87">
        <f>(H87+I87/60) * F87</f>
        <v>50</v>
      </c>
    </row>
    <row r="88" spans="1:10" x14ac:dyDescent="0.3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 t="shared" si="3"/>
        <v>6.25E-2</v>
      </c>
      <c r="H88">
        <f t="shared" si="4"/>
        <v>1</v>
      </c>
      <c r="I88">
        <f t="shared" si="5"/>
        <v>30</v>
      </c>
      <c r="J88">
        <f>(H88+I88/60) * F88</f>
        <v>60</v>
      </c>
    </row>
    <row r="89" spans="1:10" x14ac:dyDescent="0.3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 s="2">
        <f t="shared" si="3"/>
        <v>5.2083333333333315E-2</v>
      </c>
      <c r="H89">
        <f t="shared" si="4"/>
        <v>1</v>
      </c>
      <c r="I89">
        <f t="shared" si="5"/>
        <v>15</v>
      </c>
      <c r="J89">
        <f>(H89+I89/60) * F89</f>
        <v>50</v>
      </c>
    </row>
    <row r="90" spans="1:10" x14ac:dyDescent="0.3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 t="shared" si="3"/>
        <v>4.166666666666663E-2</v>
      </c>
      <c r="H90">
        <f t="shared" si="4"/>
        <v>1</v>
      </c>
      <c r="I90">
        <f t="shared" si="5"/>
        <v>0</v>
      </c>
      <c r="J90">
        <f>(H90+I90/60) * F90</f>
        <v>40</v>
      </c>
    </row>
    <row r="91" spans="1:10" x14ac:dyDescent="0.3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 s="2">
        <f t="shared" si="3"/>
        <v>6.25E-2</v>
      </c>
      <c r="H91">
        <f t="shared" si="4"/>
        <v>1</v>
      </c>
      <c r="I91">
        <f t="shared" si="5"/>
        <v>30</v>
      </c>
      <c r="J91">
        <f>(H91+I91/60) * F91</f>
        <v>90</v>
      </c>
    </row>
    <row r="92" spans="1:10" x14ac:dyDescent="0.3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 t="shared" si="3"/>
        <v>6.25E-2</v>
      </c>
      <c r="H92">
        <f t="shared" si="4"/>
        <v>1</v>
      </c>
      <c r="I92">
        <f t="shared" si="5"/>
        <v>30</v>
      </c>
      <c r="J92">
        <f>(H92+I92/60) * F92</f>
        <v>90</v>
      </c>
    </row>
    <row r="93" spans="1:10" x14ac:dyDescent="0.3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 t="shared" si="3"/>
        <v>5.2083333333333315E-2</v>
      </c>
      <c r="H93">
        <f t="shared" si="4"/>
        <v>1</v>
      </c>
      <c r="I93">
        <f t="shared" si="5"/>
        <v>15</v>
      </c>
      <c r="J93">
        <f>(H93+I93/60) * F93</f>
        <v>75</v>
      </c>
    </row>
    <row r="94" spans="1:10" x14ac:dyDescent="0.3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 t="shared" si="3"/>
        <v>4.1666666666666685E-2</v>
      </c>
      <c r="H94">
        <f t="shared" si="4"/>
        <v>1</v>
      </c>
      <c r="I94">
        <f t="shared" si="5"/>
        <v>0</v>
      </c>
      <c r="J94">
        <f>(H94+I94/60) * F94</f>
        <v>60</v>
      </c>
    </row>
    <row r="95" spans="1:10" x14ac:dyDescent="0.3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 s="2">
        <f t="shared" si="3"/>
        <v>7.2916666666666685E-2</v>
      </c>
      <c r="H95">
        <f t="shared" si="4"/>
        <v>1</v>
      </c>
      <c r="I95">
        <f t="shared" si="5"/>
        <v>45</v>
      </c>
      <c r="J95">
        <f>(H95+I95/60) * F95</f>
        <v>70</v>
      </c>
    </row>
    <row r="96" spans="1:10" x14ac:dyDescent="0.3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 t="shared" si="3"/>
        <v>8.333333333333337E-2</v>
      </c>
      <c r="H96">
        <f t="shared" si="4"/>
        <v>2</v>
      </c>
      <c r="I96">
        <f t="shared" si="5"/>
        <v>0</v>
      </c>
      <c r="J96">
        <f>(H96+I96/60) * F96</f>
        <v>80</v>
      </c>
    </row>
    <row r="97" spans="1:10" x14ac:dyDescent="0.3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 s="2">
        <f t="shared" si="3"/>
        <v>4.166666666666663E-2</v>
      </c>
      <c r="H97">
        <f t="shared" si="4"/>
        <v>1</v>
      </c>
      <c r="I97">
        <f t="shared" si="5"/>
        <v>0</v>
      </c>
      <c r="J97">
        <f>(H97+I97/60) * F97</f>
        <v>60</v>
      </c>
    </row>
    <row r="98" spans="1:10" x14ac:dyDescent="0.3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 s="2">
        <f t="shared" si="3"/>
        <v>6.25E-2</v>
      </c>
      <c r="H98">
        <f t="shared" si="4"/>
        <v>1</v>
      </c>
      <c r="I98">
        <f t="shared" si="5"/>
        <v>30</v>
      </c>
      <c r="J98">
        <f>(H98+I98/60) * F98</f>
        <v>90</v>
      </c>
    </row>
    <row r="99" spans="1:10" x14ac:dyDescent="0.3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 t="shared" si="3"/>
        <v>5.2083333333333315E-2</v>
      </c>
      <c r="H99">
        <f t="shared" si="4"/>
        <v>1</v>
      </c>
      <c r="I99">
        <f t="shared" si="5"/>
        <v>15</v>
      </c>
      <c r="J99">
        <f>(H99+I99/60) * F99</f>
        <v>50</v>
      </c>
    </row>
    <row r="100" spans="1:10" x14ac:dyDescent="0.3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 s="2">
        <f t="shared" si="3"/>
        <v>4.1666666666666685E-2</v>
      </c>
      <c r="H100">
        <f t="shared" si="4"/>
        <v>1</v>
      </c>
      <c r="I100">
        <f t="shared" si="5"/>
        <v>0</v>
      </c>
      <c r="J100">
        <f>(H100+I100/60) * F100</f>
        <v>50</v>
      </c>
    </row>
    <row r="101" spans="1:10" x14ac:dyDescent="0.3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 s="2">
        <f t="shared" si="3"/>
        <v>4.1666666666666685E-2</v>
      </c>
      <c r="H101">
        <f t="shared" si="4"/>
        <v>1</v>
      </c>
      <c r="I101">
        <f t="shared" si="5"/>
        <v>0</v>
      </c>
      <c r="J101">
        <f>(H101+I101/60) * F101</f>
        <v>60</v>
      </c>
    </row>
    <row r="102" spans="1:10" x14ac:dyDescent="0.3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 s="2">
        <f t="shared" si="3"/>
        <v>8.3333333333333315E-2</v>
      </c>
      <c r="H102">
        <f t="shared" si="4"/>
        <v>2</v>
      </c>
      <c r="I102">
        <f t="shared" si="5"/>
        <v>0</v>
      </c>
      <c r="J102">
        <f>(H102+I102/60) * F102</f>
        <v>120</v>
      </c>
    </row>
    <row r="103" spans="1:10" x14ac:dyDescent="0.3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 t="shared" si="3"/>
        <v>7.2916666666666685E-2</v>
      </c>
      <c r="H103">
        <f t="shared" si="4"/>
        <v>1</v>
      </c>
      <c r="I103">
        <f t="shared" si="5"/>
        <v>45</v>
      </c>
      <c r="J103">
        <f>(H103+I103/60) * F103</f>
        <v>87.5</v>
      </c>
    </row>
    <row r="104" spans="1:10" x14ac:dyDescent="0.3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 s="2">
        <f t="shared" si="3"/>
        <v>6.2499999999999944E-2</v>
      </c>
      <c r="H104">
        <f t="shared" si="4"/>
        <v>1</v>
      </c>
      <c r="I104">
        <f t="shared" si="5"/>
        <v>30</v>
      </c>
      <c r="J104">
        <f>(H104+I104/60) * F104</f>
        <v>60</v>
      </c>
    </row>
    <row r="105" spans="1:10" x14ac:dyDescent="0.3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 t="shared" si="3"/>
        <v>4.1666666666666741E-2</v>
      </c>
      <c r="H105">
        <f t="shared" si="4"/>
        <v>1</v>
      </c>
      <c r="I105">
        <f t="shared" si="5"/>
        <v>0</v>
      </c>
      <c r="J105">
        <f>(H105+I105/60) * F105</f>
        <v>50</v>
      </c>
    </row>
    <row r="106" spans="1:10" x14ac:dyDescent="0.3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 s="2">
        <f t="shared" si="3"/>
        <v>6.25E-2</v>
      </c>
      <c r="H106">
        <f t="shared" si="4"/>
        <v>1</v>
      </c>
      <c r="I106">
        <f t="shared" si="5"/>
        <v>30</v>
      </c>
      <c r="J106">
        <f>(H106+I106/60) * F106</f>
        <v>75</v>
      </c>
    </row>
    <row r="107" spans="1:10" x14ac:dyDescent="0.3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 t="shared" si="3"/>
        <v>4.166666666666663E-2</v>
      </c>
      <c r="H107">
        <f t="shared" si="4"/>
        <v>1</v>
      </c>
      <c r="I107">
        <f t="shared" si="5"/>
        <v>0</v>
      </c>
      <c r="J107">
        <f>(H107+I107/60) * F107</f>
        <v>40</v>
      </c>
    </row>
    <row r="108" spans="1:10" x14ac:dyDescent="0.3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 s="2">
        <f t="shared" si="3"/>
        <v>7.2916666666666685E-2</v>
      </c>
      <c r="H108">
        <f t="shared" si="4"/>
        <v>1</v>
      </c>
      <c r="I108">
        <f t="shared" si="5"/>
        <v>45</v>
      </c>
      <c r="J108">
        <f>(H108+I108/60) * F108</f>
        <v>105</v>
      </c>
    </row>
    <row r="109" spans="1:10" x14ac:dyDescent="0.3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 t="shared" si="3"/>
        <v>4.1666666666666685E-2</v>
      </c>
      <c r="H109">
        <f t="shared" si="4"/>
        <v>1</v>
      </c>
      <c r="I109">
        <f t="shared" si="5"/>
        <v>0</v>
      </c>
      <c r="J109">
        <f>(H109+I109/60) * F109</f>
        <v>40</v>
      </c>
    </row>
    <row r="110" spans="1:10" x14ac:dyDescent="0.3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 t="shared" si="3"/>
        <v>6.25E-2</v>
      </c>
      <c r="H110">
        <f t="shared" si="4"/>
        <v>1</v>
      </c>
      <c r="I110">
        <f t="shared" si="5"/>
        <v>30</v>
      </c>
      <c r="J110">
        <f>(H110+I110/60) * F110</f>
        <v>90</v>
      </c>
    </row>
    <row r="111" spans="1:10" x14ac:dyDescent="0.3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 s="2">
        <f t="shared" si="3"/>
        <v>7.2916666666666685E-2</v>
      </c>
      <c r="H111">
        <f t="shared" si="4"/>
        <v>1</v>
      </c>
      <c r="I111">
        <f t="shared" si="5"/>
        <v>45</v>
      </c>
      <c r="J111">
        <f>(H111+I111/60) * F111</f>
        <v>105</v>
      </c>
    </row>
    <row r="112" spans="1:10" x14ac:dyDescent="0.3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 t="shared" si="3"/>
        <v>7.291666666666663E-2</v>
      </c>
      <c r="H112">
        <f t="shared" si="4"/>
        <v>1</v>
      </c>
      <c r="I112">
        <f t="shared" si="5"/>
        <v>45</v>
      </c>
      <c r="J112">
        <f>(H112+I112/60) * F112</f>
        <v>70</v>
      </c>
    </row>
    <row r="113" spans="1:10" x14ac:dyDescent="0.3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 t="shared" si="3"/>
        <v>5.2083333333333315E-2</v>
      </c>
      <c r="H113">
        <f t="shared" si="4"/>
        <v>1</v>
      </c>
      <c r="I113">
        <f t="shared" si="5"/>
        <v>15</v>
      </c>
      <c r="J113">
        <f>(H113+I113/60) * F113</f>
        <v>75</v>
      </c>
    </row>
    <row r="114" spans="1:10" x14ac:dyDescent="0.3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 t="shared" si="3"/>
        <v>4.1666666666666685E-2</v>
      </c>
      <c r="H114">
        <f t="shared" si="4"/>
        <v>1</v>
      </c>
      <c r="I114">
        <f t="shared" si="5"/>
        <v>0</v>
      </c>
      <c r="J114">
        <f>(H114+I114/60) * F114</f>
        <v>50</v>
      </c>
    </row>
    <row r="115" spans="1:10" x14ac:dyDescent="0.3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 s="2">
        <f t="shared" si="3"/>
        <v>6.25E-2</v>
      </c>
      <c r="H115">
        <f t="shared" si="4"/>
        <v>1</v>
      </c>
      <c r="I115">
        <f t="shared" si="5"/>
        <v>30</v>
      </c>
      <c r="J115">
        <f>(H115+I115/60) * F115</f>
        <v>60</v>
      </c>
    </row>
    <row r="116" spans="1:10" x14ac:dyDescent="0.3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 t="shared" si="3"/>
        <v>6.25E-2</v>
      </c>
      <c r="H116">
        <f t="shared" si="4"/>
        <v>1</v>
      </c>
      <c r="I116">
        <f t="shared" si="5"/>
        <v>30</v>
      </c>
      <c r="J116">
        <f>(H116+I116/60) * F116</f>
        <v>90</v>
      </c>
    </row>
    <row r="117" spans="1:10" x14ac:dyDescent="0.3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 s="2">
        <f t="shared" si="3"/>
        <v>5.208333333333337E-2</v>
      </c>
      <c r="H117">
        <f t="shared" si="4"/>
        <v>1</v>
      </c>
      <c r="I117">
        <f t="shared" si="5"/>
        <v>15</v>
      </c>
      <c r="J117">
        <f>(H117+I117/60) * F117</f>
        <v>75</v>
      </c>
    </row>
    <row r="118" spans="1:10" x14ac:dyDescent="0.3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 t="shared" si="3"/>
        <v>4.166666666666663E-2</v>
      </c>
      <c r="H118">
        <f t="shared" si="4"/>
        <v>1</v>
      </c>
      <c r="I118">
        <f t="shared" si="5"/>
        <v>0</v>
      </c>
      <c r="J118">
        <f>(H118+I118/60) * F118</f>
        <v>60</v>
      </c>
    </row>
    <row r="119" spans="1:10" x14ac:dyDescent="0.3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 s="2">
        <f t="shared" si="3"/>
        <v>6.25E-2</v>
      </c>
      <c r="H119">
        <f t="shared" si="4"/>
        <v>1</v>
      </c>
      <c r="I119">
        <f t="shared" si="5"/>
        <v>30</v>
      </c>
      <c r="J119">
        <f>(H119+I119/60) * F119</f>
        <v>60</v>
      </c>
    </row>
    <row r="120" spans="1:10" x14ac:dyDescent="0.3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 t="shared" si="3"/>
        <v>5.2083333333333315E-2</v>
      </c>
      <c r="H120">
        <f t="shared" si="4"/>
        <v>1</v>
      </c>
      <c r="I120">
        <f t="shared" si="5"/>
        <v>15</v>
      </c>
      <c r="J120">
        <f>(H120+I120/60) * F120</f>
        <v>50</v>
      </c>
    </row>
    <row r="121" spans="1:10" x14ac:dyDescent="0.3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 t="shared" si="3"/>
        <v>5.2083333333333315E-2</v>
      </c>
      <c r="H121">
        <f t="shared" si="4"/>
        <v>1</v>
      </c>
      <c r="I121">
        <f t="shared" si="5"/>
        <v>15</v>
      </c>
      <c r="J121">
        <f>(H121+I121/60) * F121</f>
        <v>75</v>
      </c>
    </row>
    <row r="122" spans="1:10" x14ac:dyDescent="0.3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 s="2">
        <f t="shared" si="3"/>
        <v>5.2083333333333315E-2</v>
      </c>
      <c r="H122">
        <f t="shared" si="4"/>
        <v>1</v>
      </c>
      <c r="I122">
        <f t="shared" si="5"/>
        <v>15</v>
      </c>
      <c r="J122">
        <f>(H122+I122/60) * F122</f>
        <v>50</v>
      </c>
    </row>
    <row r="123" spans="1:10" x14ac:dyDescent="0.3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 s="2">
        <f t="shared" si="3"/>
        <v>4.1666666666666685E-2</v>
      </c>
      <c r="H123">
        <f t="shared" si="4"/>
        <v>1</v>
      </c>
      <c r="I123">
        <f t="shared" si="5"/>
        <v>0</v>
      </c>
      <c r="J123">
        <f>(H123+I123/60) * F123</f>
        <v>60</v>
      </c>
    </row>
    <row r="124" spans="1:10" x14ac:dyDescent="0.3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 s="2">
        <f t="shared" si="3"/>
        <v>7.2916666666666685E-2</v>
      </c>
      <c r="H124">
        <f t="shared" si="4"/>
        <v>1</v>
      </c>
      <c r="I124">
        <f t="shared" si="5"/>
        <v>45</v>
      </c>
      <c r="J124">
        <f>(H124+I124/60) * F124</f>
        <v>105</v>
      </c>
    </row>
    <row r="125" spans="1:10" x14ac:dyDescent="0.3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 t="shared" si="3"/>
        <v>6.25E-2</v>
      </c>
      <c r="H125">
        <f t="shared" si="4"/>
        <v>1</v>
      </c>
      <c r="I125">
        <f t="shared" si="5"/>
        <v>30</v>
      </c>
      <c r="J125">
        <f>(H125+I125/60) * F125</f>
        <v>90</v>
      </c>
    </row>
    <row r="126" spans="1:10" x14ac:dyDescent="0.3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 t="shared" si="3"/>
        <v>6.25E-2</v>
      </c>
      <c r="H126">
        <f t="shared" si="4"/>
        <v>1</v>
      </c>
      <c r="I126">
        <f t="shared" si="5"/>
        <v>30</v>
      </c>
      <c r="J126">
        <f>(H126+I126/60) * F126</f>
        <v>90</v>
      </c>
    </row>
    <row r="127" spans="1:10" x14ac:dyDescent="0.3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 t="shared" si="3"/>
        <v>4.1666666666666685E-2</v>
      </c>
      <c r="H127">
        <f t="shared" si="4"/>
        <v>1</v>
      </c>
      <c r="I127">
        <f t="shared" si="5"/>
        <v>0</v>
      </c>
      <c r="J127">
        <f>(H127+I127/60) * F127</f>
        <v>60</v>
      </c>
    </row>
    <row r="128" spans="1:10" x14ac:dyDescent="0.3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 s="2">
        <f t="shared" si="3"/>
        <v>7.2916666666666685E-2</v>
      </c>
      <c r="H128">
        <f t="shared" si="4"/>
        <v>1</v>
      </c>
      <c r="I128">
        <f t="shared" si="5"/>
        <v>45</v>
      </c>
      <c r="J128">
        <f>(H128+I128/60) * F128</f>
        <v>105</v>
      </c>
    </row>
    <row r="129" spans="1:10" x14ac:dyDescent="0.3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 s="2">
        <f t="shared" si="3"/>
        <v>6.2499999999999944E-2</v>
      </c>
      <c r="H129">
        <f t="shared" si="4"/>
        <v>1</v>
      </c>
      <c r="I129">
        <f t="shared" si="5"/>
        <v>30</v>
      </c>
      <c r="J129">
        <f>(H129+I129/60) * F129</f>
        <v>90</v>
      </c>
    </row>
    <row r="130" spans="1:10" x14ac:dyDescent="0.3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 s="2">
        <f t="shared" si="3"/>
        <v>4.1666666666666741E-2</v>
      </c>
      <c r="H130">
        <f t="shared" si="4"/>
        <v>1</v>
      </c>
      <c r="I130">
        <f t="shared" si="5"/>
        <v>0</v>
      </c>
      <c r="J130">
        <f>(H130+I130/60) * F130</f>
        <v>60</v>
      </c>
    </row>
    <row r="131" spans="1:10" x14ac:dyDescent="0.3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 s="2">
        <f t="shared" ref="G131:G194" si="6">E131-D131</f>
        <v>5.2083333333333259E-2</v>
      </c>
      <c r="H131">
        <f t="shared" ref="H131:H194" si="7">HOUR(G131)</f>
        <v>1</v>
      </c>
      <c r="I131">
        <f t="shared" ref="I131:I194" si="8">MINUTE(G131)</f>
        <v>15</v>
      </c>
      <c r="J131">
        <f>(H131+I131/60) * F131</f>
        <v>62.5</v>
      </c>
    </row>
    <row r="132" spans="1:10" x14ac:dyDescent="0.3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 t="shared" si="6"/>
        <v>6.25E-2</v>
      </c>
      <c r="H132">
        <f t="shared" si="7"/>
        <v>1</v>
      </c>
      <c r="I132">
        <f t="shared" si="8"/>
        <v>30</v>
      </c>
      <c r="J132">
        <f>(H132+I132/60) * F132</f>
        <v>90</v>
      </c>
    </row>
    <row r="133" spans="1:10" x14ac:dyDescent="0.3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 t="shared" si="6"/>
        <v>7.2916666666666685E-2</v>
      </c>
      <c r="H133">
        <f t="shared" si="7"/>
        <v>1</v>
      </c>
      <c r="I133">
        <f t="shared" si="8"/>
        <v>45</v>
      </c>
      <c r="J133">
        <f>(H133+I133/60) * F133</f>
        <v>70</v>
      </c>
    </row>
    <row r="134" spans="1:10" x14ac:dyDescent="0.3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 t="shared" si="6"/>
        <v>7.291666666666663E-2</v>
      </c>
      <c r="H134">
        <f t="shared" si="7"/>
        <v>1</v>
      </c>
      <c r="I134">
        <f t="shared" si="8"/>
        <v>45</v>
      </c>
      <c r="J134">
        <f>(H134+I134/60) * F134</f>
        <v>105</v>
      </c>
    </row>
    <row r="135" spans="1:10" x14ac:dyDescent="0.3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 t="shared" si="6"/>
        <v>4.166666666666663E-2</v>
      </c>
      <c r="H135">
        <f t="shared" si="7"/>
        <v>1</v>
      </c>
      <c r="I135">
        <f t="shared" si="8"/>
        <v>0</v>
      </c>
      <c r="J135">
        <f>(H135+I135/60) * F135</f>
        <v>50</v>
      </c>
    </row>
    <row r="136" spans="1:10" x14ac:dyDescent="0.3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 s="2">
        <f t="shared" si="6"/>
        <v>6.25E-2</v>
      </c>
      <c r="H136">
        <f t="shared" si="7"/>
        <v>1</v>
      </c>
      <c r="I136">
        <f t="shared" si="8"/>
        <v>30</v>
      </c>
      <c r="J136">
        <f>(H136+I136/60) * F136</f>
        <v>75</v>
      </c>
    </row>
    <row r="137" spans="1:10" x14ac:dyDescent="0.3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 t="shared" si="6"/>
        <v>5.2083333333333315E-2</v>
      </c>
      <c r="H137">
        <f t="shared" si="7"/>
        <v>1</v>
      </c>
      <c r="I137">
        <f t="shared" si="8"/>
        <v>15</v>
      </c>
      <c r="J137">
        <f>(H137+I137/60) * F137</f>
        <v>75</v>
      </c>
    </row>
    <row r="138" spans="1:10" x14ac:dyDescent="0.3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 t="shared" si="6"/>
        <v>4.166666666666663E-2</v>
      </c>
      <c r="H138">
        <f t="shared" si="7"/>
        <v>1</v>
      </c>
      <c r="I138">
        <f t="shared" si="8"/>
        <v>0</v>
      </c>
      <c r="J138">
        <f>(H138+I138/60) * F138</f>
        <v>60</v>
      </c>
    </row>
    <row r="139" spans="1:10" x14ac:dyDescent="0.3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 t="shared" si="6"/>
        <v>8.3333333333333259E-2</v>
      </c>
      <c r="H139">
        <f t="shared" si="7"/>
        <v>2</v>
      </c>
      <c r="I139">
        <f t="shared" si="8"/>
        <v>0</v>
      </c>
      <c r="J139">
        <f>(H139+I139/60) * F139</f>
        <v>100</v>
      </c>
    </row>
    <row r="140" spans="1:10" x14ac:dyDescent="0.3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 t="shared" si="6"/>
        <v>7.291666666666663E-2</v>
      </c>
      <c r="H140">
        <f t="shared" si="7"/>
        <v>1</v>
      </c>
      <c r="I140">
        <f t="shared" si="8"/>
        <v>45</v>
      </c>
      <c r="J140">
        <f>(H140+I140/60) * F140</f>
        <v>105</v>
      </c>
    </row>
    <row r="141" spans="1:10" x14ac:dyDescent="0.3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 t="shared" si="6"/>
        <v>8.3333333333333315E-2</v>
      </c>
      <c r="H141">
        <f t="shared" si="7"/>
        <v>2</v>
      </c>
      <c r="I141">
        <f t="shared" si="8"/>
        <v>0</v>
      </c>
      <c r="J141">
        <f>(H141+I141/60) * F141</f>
        <v>100</v>
      </c>
    </row>
    <row r="142" spans="1:10" x14ac:dyDescent="0.3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 s="2">
        <f t="shared" si="6"/>
        <v>4.1666666666666685E-2</v>
      </c>
      <c r="H142">
        <f t="shared" si="7"/>
        <v>1</v>
      </c>
      <c r="I142">
        <f t="shared" si="8"/>
        <v>0</v>
      </c>
      <c r="J142">
        <f>(H142+I142/60) * F142</f>
        <v>50</v>
      </c>
    </row>
    <row r="143" spans="1:10" x14ac:dyDescent="0.3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 t="shared" si="6"/>
        <v>8.333333333333337E-2</v>
      </c>
      <c r="H143">
        <f t="shared" si="7"/>
        <v>2</v>
      </c>
      <c r="I143">
        <f t="shared" si="8"/>
        <v>0</v>
      </c>
      <c r="J143">
        <f>(H143+I143/60) * F143</f>
        <v>80</v>
      </c>
    </row>
    <row r="144" spans="1:10" x14ac:dyDescent="0.3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 s="2">
        <f t="shared" si="6"/>
        <v>7.291666666666663E-2</v>
      </c>
      <c r="H144">
        <f t="shared" si="7"/>
        <v>1</v>
      </c>
      <c r="I144">
        <f t="shared" si="8"/>
        <v>45</v>
      </c>
      <c r="J144">
        <f>(H144+I144/60) * F144</f>
        <v>105</v>
      </c>
    </row>
    <row r="145" spans="1:10" x14ac:dyDescent="0.3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 s="2">
        <f t="shared" si="6"/>
        <v>6.25E-2</v>
      </c>
      <c r="H145">
        <f t="shared" si="7"/>
        <v>1</v>
      </c>
      <c r="I145">
        <f t="shared" si="8"/>
        <v>30</v>
      </c>
      <c r="J145">
        <f>(H145+I145/60) * F145</f>
        <v>90</v>
      </c>
    </row>
    <row r="146" spans="1:10" x14ac:dyDescent="0.3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 t="shared" si="6"/>
        <v>8.333333333333337E-2</v>
      </c>
      <c r="H146">
        <f t="shared" si="7"/>
        <v>2</v>
      </c>
      <c r="I146">
        <f t="shared" si="8"/>
        <v>0</v>
      </c>
      <c r="J146">
        <f>(H146+I146/60) * F146</f>
        <v>100</v>
      </c>
    </row>
    <row r="147" spans="1:10" x14ac:dyDescent="0.3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 t="shared" si="6"/>
        <v>4.1666666666666741E-2</v>
      </c>
      <c r="H147">
        <f t="shared" si="7"/>
        <v>1</v>
      </c>
      <c r="I147">
        <f t="shared" si="8"/>
        <v>0</v>
      </c>
      <c r="J147">
        <f>(H147+I147/60) * F147</f>
        <v>40</v>
      </c>
    </row>
    <row r="148" spans="1:10" x14ac:dyDescent="0.3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 s="2">
        <f t="shared" si="6"/>
        <v>8.3333333333333315E-2</v>
      </c>
      <c r="H148">
        <f t="shared" si="7"/>
        <v>2</v>
      </c>
      <c r="I148">
        <f t="shared" si="8"/>
        <v>0</v>
      </c>
      <c r="J148">
        <f>(H148+I148/60) * F148</f>
        <v>100</v>
      </c>
    </row>
    <row r="149" spans="1:10" x14ac:dyDescent="0.3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 t="shared" si="6"/>
        <v>5.2083333333333315E-2</v>
      </c>
      <c r="H149">
        <f t="shared" si="7"/>
        <v>1</v>
      </c>
      <c r="I149">
        <f t="shared" si="8"/>
        <v>15</v>
      </c>
      <c r="J149">
        <f>(H149+I149/60) * F149</f>
        <v>75</v>
      </c>
    </row>
    <row r="150" spans="1:10" x14ac:dyDescent="0.3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 s="2">
        <f t="shared" si="6"/>
        <v>6.25E-2</v>
      </c>
      <c r="H150">
        <f t="shared" si="7"/>
        <v>1</v>
      </c>
      <c r="I150">
        <f t="shared" si="8"/>
        <v>30</v>
      </c>
      <c r="J150">
        <f>(H150+I150/60) * F150</f>
        <v>75</v>
      </c>
    </row>
    <row r="151" spans="1:10" x14ac:dyDescent="0.3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 s="2">
        <f t="shared" si="6"/>
        <v>7.2916666666666741E-2</v>
      </c>
      <c r="H151">
        <f t="shared" si="7"/>
        <v>1</v>
      </c>
      <c r="I151">
        <f t="shared" si="8"/>
        <v>45</v>
      </c>
      <c r="J151">
        <f>(H151+I151/60) * F151</f>
        <v>87.5</v>
      </c>
    </row>
    <row r="152" spans="1:10" x14ac:dyDescent="0.3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 s="2">
        <f t="shared" si="6"/>
        <v>6.25E-2</v>
      </c>
      <c r="H152">
        <f t="shared" si="7"/>
        <v>1</v>
      </c>
      <c r="I152">
        <f t="shared" si="8"/>
        <v>30</v>
      </c>
      <c r="J152">
        <f>(H152+I152/60) * F152</f>
        <v>75</v>
      </c>
    </row>
    <row r="153" spans="1:10" x14ac:dyDescent="0.3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 t="shared" si="6"/>
        <v>6.2500000000000056E-2</v>
      </c>
      <c r="H153">
        <f t="shared" si="7"/>
        <v>1</v>
      </c>
      <c r="I153">
        <f t="shared" si="8"/>
        <v>30</v>
      </c>
      <c r="J153">
        <f>(H153+I153/60) * F153</f>
        <v>90</v>
      </c>
    </row>
    <row r="154" spans="1:10" x14ac:dyDescent="0.3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 t="shared" si="6"/>
        <v>6.25E-2</v>
      </c>
      <c r="H154">
        <f t="shared" si="7"/>
        <v>1</v>
      </c>
      <c r="I154">
        <f t="shared" si="8"/>
        <v>30</v>
      </c>
      <c r="J154">
        <f>(H154+I154/60) * F154</f>
        <v>90</v>
      </c>
    </row>
    <row r="155" spans="1:10" x14ac:dyDescent="0.3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 t="shared" si="6"/>
        <v>5.208333333333337E-2</v>
      </c>
      <c r="H155">
        <f t="shared" si="7"/>
        <v>1</v>
      </c>
      <c r="I155">
        <f t="shared" si="8"/>
        <v>15</v>
      </c>
      <c r="J155">
        <f>(H155+I155/60) * F155</f>
        <v>50</v>
      </c>
    </row>
    <row r="156" spans="1:10" x14ac:dyDescent="0.3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 s="2">
        <f t="shared" si="6"/>
        <v>6.25E-2</v>
      </c>
      <c r="H156">
        <f t="shared" si="7"/>
        <v>1</v>
      </c>
      <c r="I156">
        <f t="shared" si="8"/>
        <v>30</v>
      </c>
      <c r="J156">
        <f>(H156+I156/60) * F156</f>
        <v>60</v>
      </c>
    </row>
    <row r="157" spans="1:10" x14ac:dyDescent="0.3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 t="shared" si="6"/>
        <v>4.1666666666666685E-2</v>
      </c>
      <c r="H157">
        <f t="shared" si="7"/>
        <v>1</v>
      </c>
      <c r="I157">
        <f t="shared" si="8"/>
        <v>0</v>
      </c>
      <c r="J157">
        <f>(H157+I157/60) * F157</f>
        <v>60</v>
      </c>
    </row>
    <row r="158" spans="1:10" x14ac:dyDescent="0.3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 t="shared" si="6"/>
        <v>7.2916666666666685E-2</v>
      </c>
      <c r="H158">
        <f t="shared" si="7"/>
        <v>1</v>
      </c>
      <c r="I158">
        <f t="shared" si="8"/>
        <v>45</v>
      </c>
      <c r="J158">
        <f>(H158+I158/60) * F158</f>
        <v>70</v>
      </c>
    </row>
    <row r="159" spans="1:10" x14ac:dyDescent="0.3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 t="shared" si="6"/>
        <v>8.3333333333333315E-2</v>
      </c>
      <c r="H159">
        <f t="shared" si="7"/>
        <v>2</v>
      </c>
      <c r="I159">
        <f t="shared" si="8"/>
        <v>0</v>
      </c>
      <c r="J159">
        <f>(H159+I159/60) * F159</f>
        <v>80</v>
      </c>
    </row>
    <row r="160" spans="1:10" x14ac:dyDescent="0.3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 t="shared" si="6"/>
        <v>5.2083333333333315E-2</v>
      </c>
      <c r="H160">
        <f t="shared" si="7"/>
        <v>1</v>
      </c>
      <c r="I160">
        <f t="shared" si="8"/>
        <v>15</v>
      </c>
      <c r="J160">
        <f>(H160+I160/60) * F160</f>
        <v>75</v>
      </c>
    </row>
    <row r="161" spans="1:10" x14ac:dyDescent="0.3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 t="shared" si="6"/>
        <v>5.2083333333333315E-2</v>
      </c>
      <c r="H161">
        <f t="shared" si="7"/>
        <v>1</v>
      </c>
      <c r="I161">
        <f t="shared" si="8"/>
        <v>15</v>
      </c>
      <c r="J161">
        <f>(H161+I161/60) * F161</f>
        <v>62.5</v>
      </c>
    </row>
    <row r="162" spans="1:10" x14ac:dyDescent="0.3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 s="2">
        <f t="shared" si="6"/>
        <v>8.3333333333333315E-2</v>
      </c>
      <c r="H162">
        <f t="shared" si="7"/>
        <v>2</v>
      </c>
      <c r="I162">
        <f t="shared" si="8"/>
        <v>0</v>
      </c>
      <c r="J162">
        <f>(H162+I162/60) * F162</f>
        <v>100</v>
      </c>
    </row>
    <row r="163" spans="1:10" x14ac:dyDescent="0.3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 t="shared" si="6"/>
        <v>4.166666666666663E-2</v>
      </c>
      <c r="H163">
        <f t="shared" si="7"/>
        <v>1</v>
      </c>
      <c r="I163">
        <f t="shared" si="8"/>
        <v>0</v>
      </c>
      <c r="J163">
        <f>(H163+I163/60) * F163</f>
        <v>50</v>
      </c>
    </row>
    <row r="164" spans="1:10" x14ac:dyDescent="0.3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 t="shared" si="6"/>
        <v>7.2916666666666741E-2</v>
      </c>
      <c r="H164">
        <f t="shared" si="7"/>
        <v>1</v>
      </c>
      <c r="I164">
        <f t="shared" si="8"/>
        <v>45</v>
      </c>
      <c r="J164">
        <f>(H164+I164/60) * F164</f>
        <v>87.5</v>
      </c>
    </row>
    <row r="165" spans="1:10" x14ac:dyDescent="0.3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 t="shared" si="6"/>
        <v>4.1666666666666685E-2</v>
      </c>
      <c r="H165">
        <f t="shared" si="7"/>
        <v>1</v>
      </c>
      <c r="I165">
        <f t="shared" si="8"/>
        <v>0</v>
      </c>
      <c r="J165">
        <f>(H165+I165/60) * F165</f>
        <v>60</v>
      </c>
    </row>
    <row r="166" spans="1:10" x14ac:dyDescent="0.3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 s="2">
        <f t="shared" si="6"/>
        <v>4.166666666666663E-2</v>
      </c>
      <c r="H166">
        <f t="shared" si="7"/>
        <v>1</v>
      </c>
      <c r="I166">
        <f t="shared" si="8"/>
        <v>0</v>
      </c>
      <c r="J166">
        <f>(H166+I166/60) * F166</f>
        <v>40</v>
      </c>
    </row>
    <row r="167" spans="1:10" x14ac:dyDescent="0.3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 t="shared" si="6"/>
        <v>6.25E-2</v>
      </c>
      <c r="H167">
        <f t="shared" si="7"/>
        <v>1</v>
      </c>
      <c r="I167">
        <f t="shared" si="8"/>
        <v>30</v>
      </c>
      <c r="J167">
        <f>(H167+I167/60) * F167</f>
        <v>75</v>
      </c>
    </row>
    <row r="168" spans="1:10" x14ac:dyDescent="0.3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 t="shared" si="6"/>
        <v>6.25E-2</v>
      </c>
      <c r="H168">
        <f t="shared" si="7"/>
        <v>1</v>
      </c>
      <c r="I168">
        <f t="shared" si="8"/>
        <v>30</v>
      </c>
      <c r="J168">
        <f>(H168+I168/60) * F168</f>
        <v>60</v>
      </c>
    </row>
    <row r="169" spans="1:10" x14ac:dyDescent="0.3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 t="shared" si="6"/>
        <v>4.166666666666663E-2</v>
      </c>
      <c r="H169">
        <f t="shared" si="7"/>
        <v>1</v>
      </c>
      <c r="I169">
        <f t="shared" si="8"/>
        <v>0</v>
      </c>
      <c r="J169">
        <f>(H169+I169/60) * F169</f>
        <v>50</v>
      </c>
    </row>
    <row r="170" spans="1:10" x14ac:dyDescent="0.3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 t="shared" si="6"/>
        <v>6.25E-2</v>
      </c>
      <c r="H170">
        <f t="shared" si="7"/>
        <v>1</v>
      </c>
      <c r="I170">
        <f t="shared" si="8"/>
        <v>30</v>
      </c>
      <c r="J170">
        <f>(H170+I170/60) * F170</f>
        <v>90</v>
      </c>
    </row>
    <row r="171" spans="1:10" x14ac:dyDescent="0.3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 s="2">
        <f t="shared" si="6"/>
        <v>8.3333333333333315E-2</v>
      </c>
      <c r="H171">
        <f t="shared" si="7"/>
        <v>2</v>
      </c>
      <c r="I171">
        <f t="shared" si="8"/>
        <v>0</v>
      </c>
      <c r="J171">
        <f>(H171+I171/60) * F171</f>
        <v>80</v>
      </c>
    </row>
    <row r="172" spans="1:10" x14ac:dyDescent="0.3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 t="shared" si="6"/>
        <v>6.25E-2</v>
      </c>
      <c r="H172">
        <f t="shared" si="7"/>
        <v>1</v>
      </c>
      <c r="I172">
        <f t="shared" si="8"/>
        <v>30</v>
      </c>
      <c r="J172">
        <f>(H172+I172/60) * F172</f>
        <v>90</v>
      </c>
    </row>
    <row r="173" spans="1:10" x14ac:dyDescent="0.3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 t="shared" si="6"/>
        <v>4.1666666666666685E-2</v>
      </c>
      <c r="H173">
        <f t="shared" si="7"/>
        <v>1</v>
      </c>
      <c r="I173">
        <f t="shared" si="8"/>
        <v>0</v>
      </c>
      <c r="J173">
        <f>(H173+I173/60) * F173</f>
        <v>40</v>
      </c>
    </row>
    <row r="174" spans="1:10" x14ac:dyDescent="0.3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 s="2">
        <f t="shared" si="6"/>
        <v>6.25E-2</v>
      </c>
      <c r="H174">
        <f t="shared" si="7"/>
        <v>1</v>
      </c>
      <c r="I174">
        <f t="shared" si="8"/>
        <v>30</v>
      </c>
      <c r="J174">
        <f>(H174+I174/60) * F174</f>
        <v>75</v>
      </c>
    </row>
    <row r="175" spans="1:10" x14ac:dyDescent="0.3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 t="shared" si="6"/>
        <v>7.291666666666663E-2</v>
      </c>
      <c r="H175">
        <f t="shared" si="7"/>
        <v>1</v>
      </c>
      <c r="I175">
        <f t="shared" si="8"/>
        <v>45</v>
      </c>
      <c r="J175">
        <f>(H175+I175/60) * F175</f>
        <v>70</v>
      </c>
    </row>
    <row r="176" spans="1:10" x14ac:dyDescent="0.3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 t="shared" si="6"/>
        <v>4.166666666666663E-2</v>
      </c>
      <c r="H176">
        <f t="shared" si="7"/>
        <v>1</v>
      </c>
      <c r="I176">
        <f t="shared" si="8"/>
        <v>0</v>
      </c>
      <c r="J176">
        <f>(H176+I176/60) * F176</f>
        <v>60</v>
      </c>
    </row>
    <row r="177" spans="1:10" x14ac:dyDescent="0.3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 s="2">
        <f t="shared" si="6"/>
        <v>5.2083333333333315E-2</v>
      </c>
      <c r="H177">
        <f t="shared" si="7"/>
        <v>1</v>
      </c>
      <c r="I177">
        <f t="shared" si="8"/>
        <v>15</v>
      </c>
      <c r="J177">
        <f>(H177+I177/60) * F177</f>
        <v>75</v>
      </c>
    </row>
    <row r="178" spans="1:10" x14ac:dyDescent="0.3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 s="2">
        <f t="shared" si="6"/>
        <v>7.291666666666663E-2</v>
      </c>
      <c r="H178">
        <f t="shared" si="7"/>
        <v>1</v>
      </c>
      <c r="I178">
        <f t="shared" si="8"/>
        <v>45</v>
      </c>
      <c r="J178">
        <f>(H178+I178/60) * F178</f>
        <v>105</v>
      </c>
    </row>
    <row r="179" spans="1:10" x14ac:dyDescent="0.3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 s="2">
        <f t="shared" si="6"/>
        <v>8.3333333333333259E-2</v>
      </c>
      <c r="H179">
        <f t="shared" si="7"/>
        <v>2</v>
      </c>
      <c r="I179">
        <f t="shared" si="8"/>
        <v>0</v>
      </c>
      <c r="J179">
        <f>(H179+I179/60) * F179</f>
        <v>100</v>
      </c>
    </row>
    <row r="180" spans="1:10" x14ac:dyDescent="0.3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 t="shared" si="6"/>
        <v>6.25E-2</v>
      </c>
      <c r="H180">
        <f t="shared" si="7"/>
        <v>1</v>
      </c>
      <c r="I180">
        <f t="shared" si="8"/>
        <v>30</v>
      </c>
      <c r="J180">
        <f>(H180+I180/60) * F180</f>
        <v>60</v>
      </c>
    </row>
    <row r="181" spans="1:10" x14ac:dyDescent="0.3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 t="shared" si="6"/>
        <v>4.1666666666666685E-2</v>
      </c>
      <c r="H181">
        <f t="shared" si="7"/>
        <v>1</v>
      </c>
      <c r="I181">
        <f t="shared" si="8"/>
        <v>0</v>
      </c>
      <c r="J181">
        <f>(H181+I181/60) * F181</f>
        <v>60</v>
      </c>
    </row>
    <row r="182" spans="1:10" x14ac:dyDescent="0.3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 t="shared" si="6"/>
        <v>6.25E-2</v>
      </c>
      <c r="H182">
        <f t="shared" si="7"/>
        <v>1</v>
      </c>
      <c r="I182">
        <f t="shared" si="8"/>
        <v>30</v>
      </c>
      <c r="J182">
        <f>(H182+I182/60) * F182</f>
        <v>60</v>
      </c>
    </row>
    <row r="183" spans="1:10" x14ac:dyDescent="0.3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 t="shared" si="6"/>
        <v>6.25E-2</v>
      </c>
      <c r="H183">
        <f t="shared" si="7"/>
        <v>1</v>
      </c>
      <c r="I183">
        <f t="shared" si="8"/>
        <v>30</v>
      </c>
      <c r="J183">
        <f>(H183+I183/60) * F183</f>
        <v>90</v>
      </c>
    </row>
    <row r="184" spans="1:10" x14ac:dyDescent="0.3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 t="shared" si="6"/>
        <v>4.166666666666663E-2</v>
      </c>
      <c r="H184">
        <f t="shared" si="7"/>
        <v>1</v>
      </c>
      <c r="I184">
        <f t="shared" si="8"/>
        <v>0</v>
      </c>
      <c r="J184">
        <f>(H184+I184/60) * F184</f>
        <v>50</v>
      </c>
    </row>
    <row r="185" spans="1:10" x14ac:dyDescent="0.3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 s="2">
        <f t="shared" si="6"/>
        <v>6.25E-2</v>
      </c>
      <c r="H185">
        <f t="shared" si="7"/>
        <v>1</v>
      </c>
      <c r="I185">
        <f t="shared" si="8"/>
        <v>30</v>
      </c>
      <c r="J185">
        <f>(H185+I185/60) * F185</f>
        <v>90</v>
      </c>
    </row>
    <row r="186" spans="1:10" x14ac:dyDescent="0.3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 s="2">
        <f t="shared" si="6"/>
        <v>7.2916666666666685E-2</v>
      </c>
      <c r="H186">
        <f t="shared" si="7"/>
        <v>1</v>
      </c>
      <c r="I186">
        <f t="shared" si="8"/>
        <v>45</v>
      </c>
      <c r="J186">
        <f>(H186+I186/60) * F186</f>
        <v>105</v>
      </c>
    </row>
    <row r="187" spans="1:10" x14ac:dyDescent="0.3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 s="2">
        <f t="shared" si="6"/>
        <v>4.166666666666663E-2</v>
      </c>
      <c r="H187">
        <f t="shared" si="7"/>
        <v>1</v>
      </c>
      <c r="I187">
        <f t="shared" si="8"/>
        <v>0</v>
      </c>
      <c r="J187">
        <f>(H187+I187/60) * F187</f>
        <v>40</v>
      </c>
    </row>
    <row r="188" spans="1:10" x14ac:dyDescent="0.3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 s="2">
        <f t="shared" si="6"/>
        <v>6.25E-2</v>
      </c>
      <c r="H188">
        <f t="shared" si="7"/>
        <v>1</v>
      </c>
      <c r="I188">
        <f t="shared" si="8"/>
        <v>30</v>
      </c>
      <c r="J188">
        <f>(H188+I188/60) * F188</f>
        <v>90</v>
      </c>
    </row>
    <row r="189" spans="1:10" x14ac:dyDescent="0.3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 s="2">
        <f t="shared" si="6"/>
        <v>7.2916666666666685E-2</v>
      </c>
      <c r="H189">
        <f t="shared" si="7"/>
        <v>1</v>
      </c>
      <c r="I189">
        <f t="shared" si="8"/>
        <v>45</v>
      </c>
      <c r="J189">
        <f>(H189+I189/60) * F189</f>
        <v>87.5</v>
      </c>
    </row>
    <row r="190" spans="1:10" x14ac:dyDescent="0.3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 t="shared" si="6"/>
        <v>8.3333333333333315E-2</v>
      </c>
      <c r="H190">
        <f t="shared" si="7"/>
        <v>2</v>
      </c>
      <c r="I190">
        <f t="shared" si="8"/>
        <v>0</v>
      </c>
      <c r="J190">
        <f>(H190+I190/60) * F190</f>
        <v>100</v>
      </c>
    </row>
    <row r="191" spans="1:10" x14ac:dyDescent="0.3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 s="2">
        <f t="shared" si="6"/>
        <v>4.1666666666666741E-2</v>
      </c>
      <c r="H191">
        <f t="shared" si="7"/>
        <v>1</v>
      </c>
      <c r="I191">
        <f t="shared" si="8"/>
        <v>0</v>
      </c>
      <c r="J191">
        <f>(H191+I191/60) * F191</f>
        <v>60</v>
      </c>
    </row>
    <row r="192" spans="1:10" x14ac:dyDescent="0.3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 s="2">
        <f t="shared" si="6"/>
        <v>8.3333333333333259E-2</v>
      </c>
      <c r="H192">
        <f t="shared" si="7"/>
        <v>2</v>
      </c>
      <c r="I192">
        <f t="shared" si="8"/>
        <v>0</v>
      </c>
      <c r="J192">
        <f>(H192+I192/60) * F192</f>
        <v>80</v>
      </c>
    </row>
    <row r="193" spans="1:10" x14ac:dyDescent="0.3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 t="shared" si="6"/>
        <v>5.2083333333333315E-2</v>
      </c>
      <c r="H193">
        <f t="shared" si="7"/>
        <v>1</v>
      </c>
      <c r="I193">
        <f t="shared" si="8"/>
        <v>15</v>
      </c>
      <c r="J193">
        <f>(H193+I193/60) * F193</f>
        <v>62.5</v>
      </c>
    </row>
    <row r="194" spans="1:10" x14ac:dyDescent="0.3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 s="2">
        <f t="shared" si="6"/>
        <v>4.1666666666666685E-2</v>
      </c>
      <c r="H194">
        <f t="shared" si="7"/>
        <v>1</v>
      </c>
      <c r="I194">
        <f t="shared" si="8"/>
        <v>0</v>
      </c>
      <c r="J194">
        <f>(H194+I194/60) * F194</f>
        <v>60</v>
      </c>
    </row>
    <row r="195" spans="1:10" x14ac:dyDescent="0.3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 t="shared" ref="G195:G236" si="9">E195-D195</f>
        <v>7.2916666666666685E-2</v>
      </c>
      <c r="H195">
        <f t="shared" ref="H195:H236" si="10">HOUR(G195)</f>
        <v>1</v>
      </c>
      <c r="I195">
        <f t="shared" ref="I195:I236" si="11">MINUTE(G195)</f>
        <v>45</v>
      </c>
      <c r="J195">
        <f>(H195+I195/60) * F195</f>
        <v>105</v>
      </c>
    </row>
    <row r="196" spans="1:10" x14ac:dyDescent="0.3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 s="2">
        <f t="shared" si="9"/>
        <v>7.291666666666663E-2</v>
      </c>
      <c r="H196">
        <f t="shared" si="10"/>
        <v>1</v>
      </c>
      <c r="I196">
        <f t="shared" si="11"/>
        <v>45</v>
      </c>
      <c r="J196">
        <f>(H196+I196/60) * F196</f>
        <v>87.5</v>
      </c>
    </row>
    <row r="197" spans="1:10" x14ac:dyDescent="0.3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 s="2">
        <f t="shared" si="9"/>
        <v>4.166666666666663E-2</v>
      </c>
      <c r="H197">
        <f t="shared" si="10"/>
        <v>1</v>
      </c>
      <c r="I197">
        <f t="shared" si="11"/>
        <v>0</v>
      </c>
      <c r="J197">
        <f>(H197+I197/60) * F197</f>
        <v>50</v>
      </c>
    </row>
    <row r="198" spans="1:10" x14ac:dyDescent="0.3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 s="2">
        <f t="shared" si="9"/>
        <v>7.2916666666666741E-2</v>
      </c>
      <c r="H198">
        <f t="shared" si="10"/>
        <v>1</v>
      </c>
      <c r="I198">
        <f t="shared" si="11"/>
        <v>45</v>
      </c>
      <c r="J198">
        <f>(H198+I198/60) * F198</f>
        <v>105</v>
      </c>
    </row>
    <row r="199" spans="1:10" x14ac:dyDescent="0.3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 s="2">
        <f t="shared" si="9"/>
        <v>5.2083333333333315E-2</v>
      </c>
      <c r="H199">
        <f t="shared" si="10"/>
        <v>1</v>
      </c>
      <c r="I199">
        <f t="shared" si="11"/>
        <v>15</v>
      </c>
      <c r="J199">
        <f>(H199+I199/60) * F199</f>
        <v>50</v>
      </c>
    </row>
    <row r="200" spans="1:10" x14ac:dyDescent="0.3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 t="shared" si="9"/>
        <v>5.2083333333333315E-2</v>
      </c>
      <c r="H200">
        <f t="shared" si="10"/>
        <v>1</v>
      </c>
      <c r="I200">
        <f t="shared" si="11"/>
        <v>15</v>
      </c>
      <c r="J200">
        <f>(H200+I200/60) * F200</f>
        <v>75</v>
      </c>
    </row>
    <row r="201" spans="1:10" x14ac:dyDescent="0.3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 s="2">
        <f t="shared" si="9"/>
        <v>4.166666666666663E-2</v>
      </c>
      <c r="H201">
        <f t="shared" si="10"/>
        <v>1</v>
      </c>
      <c r="I201">
        <f t="shared" si="11"/>
        <v>0</v>
      </c>
      <c r="J201">
        <f>(H201+I201/60) * F201</f>
        <v>50</v>
      </c>
    </row>
    <row r="202" spans="1:10" x14ac:dyDescent="0.3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 s="2">
        <f t="shared" si="9"/>
        <v>4.166666666666663E-2</v>
      </c>
      <c r="H202">
        <f t="shared" si="10"/>
        <v>1</v>
      </c>
      <c r="I202">
        <f t="shared" si="11"/>
        <v>0</v>
      </c>
      <c r="J202">
        <f>(H202+I202/60) * F202</f>
        <v>60</v>
      </c>
    </row>
    <row r="203" spans="1:10" x14ac:dyDescent="0.3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 t="shared" si="9"/>
        <v>4.166666666666663E-2</v>
      </c>
      <c r="H203">
        <f t="shared" si="10"/>
        <v>1</v>
      </c>
      <c r="I203">
        <f t="shared" si="11"/>
        <v>0</v>
      </c>
      <c r="J203">
        <f>(H203+I203/60) * F203</f>
        <v>40</v>
      </c>
    </row>
    <row r="204" spans="1:10" x14ac:dyDescent="0.3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 s="2">
        <f t="shared" si="9"/>
        <v>6.25E-2</v>
      </c>
      <c r="H204">
        <f t="shared" si="10"/>
        <v>1</v>
      </c>
      <c r="I204">
        <f t="shared" si="11"/>
        <v>30</v>
      </c>
      <c r="J204">
        <f>(H204+I204/60) * F204</f>
        <v>90</v>
      </c>
    </row>
    <row r="205" spans="1:10" x14ac:dyDescent="0.3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 s="2">
        <f t="shared" si="9"/>
        <v>5.2083333333333315E-2</v>
      </c>
      <c r="H205">
        <f t="shared" si="10"/>
        <v>1</v>
      </c>
      <c r="I205">
        <f t="shared" si="11"/>
        <v>15</v>
      </c>
      <c r="J205">
        <f>(H205+I205/60) * F205</f>
        <v>62.5</v>
      </c>
    </row>
    <row r="206" spans="1:10" x14ac:dyDescent="0.3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 s="2">
        <f t="shared" si="9"/>
        <v>5.2083333333333259E-2</v>
      </c>
      <c r="H206">
        <f t="shared" si="10"/>
        <v>1</v>
      </c>
      <c r="I206">
        <f t="shared" si="11"/>
        <v>15</v>
      </c>
      <c r="J206">
        <f>(H206+I206/60) * F206</f>
        <v>75</v>
      </c>
    </row>
    <row r="207" spans="1:10" x14ac:dyDescent="0.3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 s="2">
        <f t="shared" si="9"/>
        <v>5.2083333333333315E-2</v>
      </c>
      <c r="H207">
        <f t="shared" si="10"/>
        <v>1</v>
      </c>
      <c r="I207">
        <f t="shared" si="11"/>
        <v>15</v>
      </c>
      <c r="J207">
        <f>(H207+I207/60) * F207</f>
        <v>75</v>
      </c>
    </row>
    <row r="208" spans="1:10" x14ac:dyDescent="0.3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 s="2">
        <f t="shared" si="9"/>
        <v>4.1666666666666685E-2</v>
      </c>
      <c r="H208">
        <f t="shared" si="10"/>
        <v>1</v>
      </c>
      <c r="I208">
        <f t="shared" si="11"/>
        <v>0</v>
      </c>
      <c r="J208">
        <f>(H208+I208/60) * F208</f>
        <v>40</v>
      </c>
    </row>
    <row r="209" spans="1:10" x14ac:dyDescent="0.3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 s="2">
        <f t="shared" si="9"/>
        <v>5.2083333333333259E-2</v>
      </c>
      <c r="H209">
        <f t="shared" si="10"/>
        <v>1</v>
      </c>
      <c r="I209">
        <f t="shared" si="11"/>
        <v>15</v>
      </c>
      <c r="J209">
        <f>(H209+I209/60) * F209</f>
        <v>62.5</v>
      </c>
    </row>
    <row r="210" spans="1:10" x14ac:dyDescent="0.3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 t="shared" si="9"/>
        <v>7.2916666666666741E-2</v>
      </c>
      <c r="H210">
        <f t="shared" si="10"/>
        <v>1</v>
      </c>
      <c r="I210">
        <f t="shared" si="11"/>
        <v>45</v>
      </c>
      <c r="J210">
        <f>(H210+I210/60) * F210</f>
        <v>87.5</v>
      </c>
    </row>
    <row r="211" spans="1:10" x14ac:dyDescent="0.3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 s="2">
        <f t="shared" si="9"/>
        <v>6.25E-2</v>
      </c>
      <c r="H211">
        <f t="shared" si="10"/>
        <v>1</v>
      </c>
      <c r="I211">
        <f t="shared" si="11"/>
        <v>30</v>
      </c>
      <c r="J211">
        <f>(H211+I211/60) * F211</f>
        <v>60</v>
      </c>
    </row>
    <row r="212" spans="1:10" x14ac:dyDescent="0.3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 t="shared" si="9"/>
        <v>6.2499999999999944E-2</v>
      </c>
      <c r="H212">
        <f t="shared" si="10"/>
        <v>1</v>
      </c>
      <c r="I212">
        <f t="shared" si="11"/>
        <v>30</v>
      </c>
      <c r="J212">
        <f>(H212+I212/60) * F212</f>
        <v>75</v>
      </c>
    </row>
    <row r="213" spans="1:10" x14ac:dyDescent="0.3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 s="2">
        <f t="shared" si="9"/>
        <v>5.2083333333333315E-2</v>
      </c>
      <c r="H213">
        <f t="shared" si="10"/>
        <v>1</v>
      </c>
      <c r="I213">
        <f t="shared" si="11"/>
        <v>15</v>
      </c>
      <c r="J213">
        <f>(H213+I213/60) * F213</f>
        <v>75</v>
      </c>
    </row>
    <row r="214" spans="1:10" x14ac:dyDescent="0.3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 t="shared" si="9"/>
        <v>7.291666666666663E-2</v>
      </c>
      <c r="H214">
        <f t="shared" si="10"/>
        <v>1</v>
      </c>
      <c r="I214">
        <f t="shared" si="11"/>
        <v>45</v>
      </c>
      <c r="J214">
        <f>(H214+I214/60) * F214</f>
        <v>87.5</v>
      </c>
    </row>
    <row r="215" spans="1:10" x14ac:dyDescent="0.3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 s="2">
        <f t="shared" si="9"/>
        <v>8.3333333333333259E-2</v>
      </c>
      <c r="H215">
        <f t="shared" si="10"/>
        <v>2</v>
      </c>
      <c r="I215">
        <f t="shared" si="11"/>
        <v>0</v>
      </c>
      <c r="J215">
        <f>(H215+I215/60) * F215</f>
        <v>80</v>
      </c>
    </row>
    <row r="216" spans="1:10" x14ac:dyDescent="0.3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 t="shared" si="9"/>
        <v>6.25E-2</v>
      </c>
      <c r="H216">
        <f t="shared" si="10"/>
        <v>1</v>
      </c>
      <c r="I216">
        <f t="shared" si="11"/>
        <v>30</v>
      </c>
      <c r="J216">
        <f>(H216+I216/60) * F216</f>
        <v>75</v>
      </c>
    </row>
    <row r="217" spans="1:10" x14ac:dyDescent="0.3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 s="2">
        <f t="shared" si="9"/>
        <v>6.25E-2</v>
      </c>
      <c r="H217">
        <f t="shared" si="10"/>
        <v>1</v>
      </c>
      <c r="I217">
        <f t="shared" si="11"/>
        <v>30</v>
      </c>
      <c r="J217">
        <f>(H217+I217/60) * F217</f>
        <v>75</v>
      </c>
    </row>
    <row r="218" spans="1:10" x14ac:dyDescent="0.3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 t="shared" si="9"/>
        <v>6.2499999999999944E-2</v>
      </c>
      <c r="H218">
        <f t="shared" si="10"/>
        <v>1</v>
      </c>
      <c r="I218">
        <f t="shared" si="11"/>
        <v>30</v>
      </c>
      <c r="J218">
        <f>(H218+I218/60) * F218</f>
        <v>90</v>
      </c>
    </row>
    <row r="219" spans="1:10" x14ac:dyDescent="0.3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 s="2">
        <f t="shared" si="9"/>
        <v>6.25E-2</v>
      </c>
      <c r="H219">
        <f t="shared" si="10"/>
        <v>1</v>
      </c>
      <c r="I219">
        <f t="shared" si="11"/>
        <v>30</v>
      </c>
      <c r="J219">
        <f>(H219+I219/60) * F219</f>
        <v>90</v>
      </c>
    </row>
    <row r="220" spans="1:10" x14ac:dyDescent="0.3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 t="shared" si="9"/>
        <v>8.3333333333333315E-2</v>
      </c>
      <c r="H220">
        <f t="shared" si="10"/>
        <v>2</v>
      </c>
      <c r="I220">
        <f t="shared" si="11"/>
        <v>0</v>
      </c>
      <c r="J220">
        <f>(H220+I220/60) * F220</f>
        <v>100</v>
      </c>
    </row>
    <row r="221" spans="1:10" x14ac:dyDescent="0.3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 t="shared" si="9"/>
        <v>5.2083333333333315E-2</v>
      </c>
      <c r="H221">
        <f t="shared" si="10"/>
        <v>1</v>
      </c>
      <c r="I221">
        <f t="shared" si="11"/>
        <v>15</v>
      </c>
      <c r="J221">
        <f>(H221+I221/60) * F221</f>
        <v>75</v>
      </c>
    </row>
    <row r="222" spans="1:10" x14ac:dyDescent="0.3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 t="shared" si="9"/>
        <v>5.2083333333333315E-2</v>
      </c>
      <c r="H222">
        <f t="shared" si="10"/>
        <v>1</v>
      </c>
      <c r="I222">
        <f t="shared" si="11"/>
        <v>15</v>
      </c>
      <c r="J222">
        <f>(H222+I222/60) * F222</f>
        <v>75</v>
      </c>
    </row>
    <row r="223" spans="1:10" x14ac:dyDescent="0.3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 s="2">
        <f t="shared" si="9"/>
        <v>8.333333333333337E-2</v>
      </c>
      <c r="H223">
        <f t="shared" si="10"/>
        <v>2</v>
      </c>
      <c r="I223">
        <f t="shared" si="11"/>
        <v>0</v>
      </c>
      <c r="J223">
        <f>(H223+I223/60) * F223</f>
        <v>80</v>
      </c>
    </row>
    <row r="224" spans="1:10" x14ac:dyDescent="0.3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 t="shared" si="9"/>
        <v>5.208333333333337E-2</v>
      </c>
      <c r="H224">
        <f t="shared" si="10"/>
        <v>1</v>
      </c>
      <c r="I224">
        <f t="shared" si="11"/>
        <v>15</v>
      </c>
      <c r="J224">
        <f>(H224+I224/60) * F224</f>
        <v>62.5</v>
      </c>
    </row>
    <row r="225" spans="1:10" x14ac:dyDescent="0.3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 t="shared" si="9"/>
        <v>6.25E-2</v>
      </c>
      <c r="H225">
        <f t="shared" si="10"/>
        <v>1</v>
      </c>
      <c r="I225">
        <f t="shared" si="11"/>
        <v>30</v>
      </c>
      <c r="J225">
        <f>(H225+I225/60) * F225</f>
        <v>90</v>
      </c>
    </row>
    <row r="226" spans="1:10" x14ac:dyDescent="0.3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 t="shared" si="9"/>
        <v>5.2083333333333315E-2</v>
      </c>
      <c r="H226">
        <f t="shared" si="10"/>
        <v>1</v>
      </c>
      <c r="I226">
        <f t="shared" si="11"/>
        <v>15</v>
      </c>
      <c r="J226">
        <f>(H226+I226/60) * F226</f>
        <v>50</v>
      </c>
    </row>
    <row r="227" spans="1:10" x14ac:dyDescent="0.3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 s="2">
        <f t="shared" si="9"/>
        <v>6.25E-2</v>
      </c>
      <c r="H227">
        <f t="shared" si="10"/>
        <v>1</v>
      </c>
      <c r="I227">
        <f t="shared" si="11"/>
        <v>30</v>
      </c>
      <c r="J227">
        <f>(H227+I227/60) * F227</f>
        <v>60</v>
      </c>
    </row>
    <row r="228" spans="1:10" x14ac:dyDescent="0.3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 t="shared" si="9"/>
        <v>7.291666666666663E-2</v>
      </c>
      <c r="H228">
        <f t="shared" si="10"/>
        <v>1</v>
      </c>
      <c r="I228">
        <f t="shared" si="11"/>
        <v>45</v>
      </c>
      <c r="J228">
        <f>(H228+I228/60) * F228</f>
        <v>105</v>
      </c>
    </row>
    <row r="229" spans="1:10" x14ac:dyDescent="0.3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 t="shared" si="9"/>
        <v>6.25E-2</v>
      </c>
      <c r="H229">
        <f t="shared" si="10"/>
        <v>1</v>
      </c>
      <c r="I229">
        <f t="shared" si="11"/>
        <v>30</v>
      </c>
      <c r="J229">
        <f>(H229+I229/60) * F229</f>
        <v>60</v>
      </c>
    </row>
    <row r="230" spans="1:10" x14ac:dyDescent="0.3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 t="shared" si="9"/>
        <v>8.3333333333333315E-2</v>
      </c>
      <c r="H230">
        <f t="shared" si="10"/>
        <v>2</v>
      </c>
      <c r="I230">
        <f t="shared" si="11"/>
        <v>0</v>
      </c>
      <c r="J230">
        <f>(H230+I230/60) * F230</f>
        <v>80</v>
      </c>
    </row>
    <row r="231" spans="1:10" x14ac:dyDescent="0.3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 s="2">
        <f t="shared" si="9"/>
        <v>5.2083333333333315E-2</v>
      </c>
      <c r="H231">
        <f t="shared" si="10"/>
        <v>1</v>
      </c>
      <c r="I231">
        <f t="shared" si="11"/>
        <v>15</v>
      </c>
      <c r="J231">
        <f>(H231+I231/60) * F231</f>
        <v>50</v>
      </c>
    </row>
    <row r="232" spans="1:10" x14ac:dyDescent="0.3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 t="shared" si="9"/>
        <v>6.25E-2</v>
      </c>
      <c r="H232">
        <f t="shared" si="10"/>
        <v>1</v>
      </c>
      <c r="I232">
        <f t="shared" si="11"/>
        <v>30</v>
      </c>
      <c r="J232">
        <f>(H232+I232/60) * F232</f>
        <v>90</v>
      </c>
    </row>
    <row r="233" spans="1:10" x14ac:dyDescent="0.3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 s="2">
        <f t="shared" si="9"/>
        <v>7.2916666666666685E-2</v>
      </c>
      <c r="H233">
        <f t="shared" si="10"/>
        <v>1</v>
      </c>
      <c r="I233">
        <f t="shared" si="11"/>
        <v>45</v>
      </c>
      <c r="J233">
        <f>(H233+I233/60) * F233</f>
        <v>70</v>
      </c>
    </row>
    <row r="234" spans="1:10" x14ac:dyDescent="0.3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 s="2">
        <f t="shared" si="9"/>
        <v>7.2916666666666685E-2</v>
      </c>
      <c r="H234">
        <f t="shared" si="10"/>
        <v>1</v>
      </c>
      <c r="I234">
        <f t="shared" si="11"/>
        <v>45</v>
      </c>
      <c r="J234">
        <f>(H234+I234/60) * F234</f>
        <v>70</v>
      </c>
    </row>
    <row r="235" spans="1:10" x14ac:dyDescent="0.3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 s="2">
        <f t="shared" si="9"/>
        <v>5.208333333333337E-2</v>
      </c>
      <c r="H235">
        <f t="shared" si="10"/>
        <v>1</v>
      </c>
      <c r="I235">
        <f t="shared" si="11"/>
        <v>15</v>
      </c>
      <c r="J235">
        <f>(H235+I235/60) * F235</f>
        <v>75</v>
      </c>
    </row>
    <row r="236" spans="1:10" x14ac:dyDescent="0.3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 s="2">
        <f t="shared" si="9"/>
        <v>6.25E-2</v>
      </c>
      <c r="H236">
        <f t="shared" si="10"/>
        <v>1</v>
      </c>
      <c r="I236">
        <f t="shared" si="11"/>
        <v>30</v>
      </c>
      <c r="J236">
        <f>(H236+I236/60) * F236</f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A4" sqref="A4:B78"/>
    </sheetView>
  </sheetViews>
  <sheetFormatPr defaultRowHeight="14.4" x14ac:dyDescent="0.3"/>
  <cols>
    <col min="1" max="1" width="16.6640625" bestFit="1" customWidth="1"/>
    <col min="2" max="2" width="11.77734375" bestFit="1" customWidth="1"/>
  </cols>
  <sheetData>
    <row r="3" spans="1:2" x14ac:dyDescent="0.3">
      <c r="A3" s="3" t="s">
        <v>30</v>
      </c>
      <c r="B3" t="s">
        <v>32</v>
      </c>
    </row>
    <row r="4" spans="1:2" x14ac:dyDescent="0.3">
      <c r="A4" s="7">
        <v>45931</v>
      </c>
      <c r="B4" s="5">
        <v>60</v>
      </c>
    </row>
    <row r="5" spans="1:2" x14ac:dyDescent="0.3">
      <c r="A5" s="7">
        <v>45932</v>
      </c>
      <c r="B5" s="5">
        <v>187.5</v>
      </c>
    </row>
    <row r="6" spans="1:2" x14ac:dyDescent="0.3">
      <c r="A6" s="7">
        <v>45936</v>
      </c>
      <c r="B6" s="5">
        <v>130</v>
      </c>
    </row>
    <row r="7" spans="1:2" x14ac:dyDescent="0.3">
      <c r="A7" s="7">
        <v>45937</v>
      </c>
      <c r="B7" s="5">
        <v>217.5</v>
      </c>
    </row>
    <row r="8" spans="1:2" x14ac:dyDescent="0.3">
      <c r="A8" s="7">
        <v>45938</v>
      </c>
      <c r="B8" s="5">
        <v>190</v>
      </c>
    </row>
    <row r="9" spans="1:2" x14ac:dyDescent="0.3">
      <c r="A9" s="7">
        <v>45940</v>
      </c>
      <c r="B9" s="5">
        <v>290</v>
      </c>
    </row>
    <row r="10" spans="1:2" x14ac:dyDescent="0.3">
      <c r="A10" s="7">
        <v>45943</v>
      </c>
      <c r="B10" s="5">
        <v>395</v>
      </c>
    </row>
    <row r="11" spans="1:2" x14ac:dyDescent="0.3">
      <c r="A11" s="7">
        <v>45944</v>
      </c>
      <c r="B11" s="5">
        <v>277.5</v>
      </c>
    </row>
    <row r="12" spans="1:2" x14ac:dyDescent="0.3">
      <c r="A12" s="7">
        <v>45945</v>
      </c>
      <c r="B12" s="5">
        <v>242.5</v>
      </c>
    </row>
    <row r="13" spans="1:2" x14ac:dyDescent="0.3">
      <c r="A13" s="7">
        <v>45950</v>
      </c>
      <c r="B13" s="5">
        <v>295</v>
      </c>
    </row>
    <row r="14" spans="1:2" x14ac:dyDescent="0.3">
      <c r="A14" s="7">
        <v>45951</v>
      </c>
      <c r="B14" s="5">
        <v>205</v>
      </c>
    </row>
    <row r="15" spans="1:2" x14ac:dyDescent="0.3">
      <c r="A15" s="7">
        <v>45952</v>
      </c>
      <c r="B15" s="5">
        <v>122.5</v>
      </c>
    </row>
    <row r="16" spans="1:2" x14ac:dyDescent="0.3">
      <c r="A16" s="7">
        <v>45953</v>
      </c>
      <c r="B16" s="5">
        <v>40</v>
      </c>
    </row>
    <row r="17" spans="1:2" x14ac:dyDescent="0.3">
      <c r="A17" s="7">
        <v>45954</v>
      </c>
      <c r="B17" s="5">
        <v>100</v>
      </c>
    </row>
    <row r="18" spans="1:2" x14ac:dyDescent="0.3">
      <c r="A18" s="7">
        <v>45961</v>
      </c>
      <c r="B18" s="5">
        <v>370</v>
      </c>
    </row>
    <row r="19" spans="1:2" x14ac:dyDescent="0.3">
      <c r="A19" s="7">
        <v>45964</v>
      </c>
      <c r="B19" s="5">
        <v>90</v>
      </c>
    </row>
    <row r="20" spans="1:2" x14ac:dyDescent="0.3">
      <c r="A20" s="7">
        <v>45966</v>
      </c>
      <c r="B20" s="5">
        <v>240</v>
      </c>
    </row>
    <row r="21" spans="1:2" x14ac:dyDescent="0.3">
      <c r="A21" s="7">
        <v>45967</v>
      </c>
      <c r="B21" s="5">
        <v>387.5</v>
      </c>
    </row>
    <row r="22" spans="1:2" x14ac:dyDescent="0.3">
      <c r="A22" s="7">
        <v>45968</v>
      </c>
      <c r="B22" s="5">
        <v>150</v>
      </c>
    </row>
    <row r="23" spans="1:2" x14ac:dyDescent="0.3">
      <c r="A23" s="7">
        <v>45971</v>
      </c>
      <c r="B23" s="5">
        <v>100</v>
      </c>
    </row>
    <row r="24" spans="1:2" x14ac:dyDescent="0.3">
      <c r="A24" s="7">
        <v>45972</v>
      </c>
      <c r="B24" s="5">
        <v>175</v>
      </c>
    </row>
    <row r="25" spans="1:2" x14ac:dyDescent="0.3">
      <c r="A25" s="7">
        <v>45973</v>
      </c>
      <c r="B25" s="5">
        <v>355</v>
      </c>
    </row>
    <row r="26" spans="1:2" x14ac:dyDescent="0.3">
      <c r="A26" s="7">
        <v>45974</v>
      </c>
      <c r="B26" s="5">
        <v>307.5</v>
      </c>
    </row>
    <row r="27" spans="1:2" x14ac:dyDescent="0.3">
      <c r="A27" s="7">
        <v>45975</v>
      </c>
      <c r="B27" s="5">
        <v>192.5</v>
      </c>
    </row>
    <row r="28" spans="1:2" x14ac:dyDescent="0.3">
      <c r="A28" s="7">
        <v>45978</v>
      </c>
      <c r="B28" s="5">
        <v>375</v>
      </c>
    </row>
    <row r="29" spans="1:2" x14ac:dyDescent="0.3">
      <c r="A29" s="7">
        <v>45979</v>
      </c>
      <c r="B29" s="5">
        <v>110</v>
      </c>
    </row>
    <row r="30" spans="1:2" x14ac:dyDescent="0.3">
      <c r="A30" s="7">
        <v>45980</v>
      </c>
      <c r="B30" s="5">
        <v>292.5</v>
      </c>
    </row>
    <row r="31" spans="1:2" x14ac:dyDescent="0.3">
      <c r="A31" s="7">
        <v>45981</v>
      </c>
      <c r="B31" s="5">
        <v>270</v>
      </c>
    </row>
    <row r="32" spans="1:2" x14ac:dyDescent="0.3">
      <c r="A32" s="7">
        <v>45985</v>
      </c>
      <c r="B32" s="5">
        <v>330</v>
      </c>
    </row>
    <row r="33" spans="1:2" x14ac:dyDescent="0.3">
      <c r="A33" s="7">
        <v>45986</v>
      </c>
      <c r="B33" s="5">
        <v>75</v>
      </c>
    </row>
    <row r="34" spans="1:2" x14ac:dyDescent="0.3">
      <c r="A34" s="7">
        <v>45987</v>
      </c>
      <c r="B34" s="5">
        <v>270</v>
      </c>
    </row>
    <row r="35" spans="1:2" x14ac:dyDescent="0.3">
      <c r="A35" s="7">
        <v>45989</v>
      </c>
      <c r="B35" s="5">
        <v>140</v>
      </c>
    </row>
    <row r="36" spans="1:2" x14ac:dyDescent="0.3">
      <c r="A36" s="7">
        <v>45993</v>
      </c>
      <c r="B36" s="5">
        <v>230</v>
      </c>
    </row>
    <row r="37" spans="1:2" x14ac:dyDescent="0.3">
      <c r="A37" s="7">
        <v>45994</v>
      </c>
      <c r="B37" s="5">
        <v>312.5</v>
      </c>
    </row>
    <row r="38" spans="1:2" x14ac:dyDescent="0.3">
      <c r="A38" s="7">
        <v>45996</v>
      </c>
      <c r="B38" s="5">
        <v>235</v>
      </c>
    </row>
    <row r="39" spans="1:2" x14ac:dyDescent="0.3">
      <c r="A39" s="7">
        <v>45999</v>
      </c>
      <c r="B39" s="5">
        <v>175</v>
      </c>
    </row>
    <row r="40" spans="1:2" x14ac:dyDescent="0.3">
      <c r="A40" s="7">
        <v>46000</v>
      </c>
      <c r="B40" s="5">
        <v>125</v>
      </c>
    </row>
    <row r="41" spans="1:2" x14ac:dyDescent="0.3">
      <c r="A41" s="7">
        <v>46001</v>
      </c>
      <c r="B41" s="5">
        <v>345</v>
      </c>
    </row>
    <row r="42" spans="1:2" x14ac:dyDescent="0.3">
      <c r="A42" s="7">
        <v>46002</v>
      </c>
      <c r="B42" s="5">
        <v>125</v>
      </c>
    </row>
    <row r="43" spans="1:2" x14ac:dyDescent="0.3">
      <c r="A43" s="7">
        <v>46003</v>
      </c>
      <c r="B43" s="5">
        <v>215</v>
      </c>
    </row>
    <row r="44" spans="1:2" x14ac:dyDescent="0.3">
      <c r="A44" s="7">
        <v>46006</v>
      </c>
      <c r="B44" s="5">
        <v>180</v>
      </c>
    </row>
    <row r="45" spans="1:2" x14ac:dyDescent="0.3">
      <c r="A45" s="7">
        <v>46007</v>
      </c>
      <c r="B45" s="5">
        <v>60</v>
      </c>
    </row>
    <row r="46" spans="1:2" x14ac:dyDescent="0.3">
      <c r="A46" s="7">
        <v>46027</v>
      </c>
      <c r="B46" s="5">
        <v>407.5</v>
      </c>
    </row>
    <row r="47" spans="1:2" x14ac:dyDescent="0.3">
      <c r="A47" s="7">
        <v>46029</v>
      </c>
      <c r="B47" s="5">
        <v>225</v>
      </c>
    </row>
    <row r="48" spans="1:2" x14ac:dyDescent="0.3">
      <c r="A48" s="7">
        <v>46034</v>
      </c>
      <c r="B48" s="5">
        <v>415</v>
      </c>
    </row>
    <row r="49" spans="1:2" x14ac:dyDescent="0.3">
      <c r="A49" s="7">
        <v>46035</v>
      </c>
      <c r="B49" s="5">
        <v>335</v>
      </c>
    </row>
    <row r="50" spans="1:2" x14ac:dyDescent="0.3">
      <c r="A50" s="7">
        <v>46036</v>
      </c>
      <c r="B50" s="5">
        <v>230</v>
      </c>
    </row>
    <row r="51" spans="1:2" x14ac:dyDescent="0.3">
      <c r="A51" s="7">
        <v>46037</v>
      </c>
      <c r="B51" s="5">
        <v>337.5</v>
      </c>
    </row>
    <row r="52" spans="1:2" x14ac:dyDescent="0.3">
      <c r="A52" s="7">
        <v>46041</v>
      </c>
      <c r="B52" s="5">
        <v>305</v>
      </c>
    </row>
    <row r="53" spans="1:2" x14ac:dyDescent="0.3">
      <c r="A53" s="7">
        <v>46042</v>
      </c>
      <c r="B53" s="5">
        <v>120</v>
      </c>
    </row>
    <row r="54" spans="1:2" x14ac:dyDescent="0.3">
      <c r="A54" s="7">
        <v>46043</v>
      </c>
      <c r="B54" s="5">
        <v>150</v>
      </c>
    </row>
    <row r="55" spans="1:2" x14ac:dyDescent="0.3">
      <c r="A55" s="7">
        <v>46044</v>
      </c>
      <c r="B55" s="5">
        <v>375</v>
      </c>
    </row>
    <row r="56" spans="1:2" x14ac:dyDescent="0.3">
      <c r="A56" s="7">
        <v>46045</v>
      </c>
      <c r="B56" s="5">
        <v>285</v>
      </c>
    </row>
    <row r="57" spans="1:2" x14ac:dyDescent="0.3">
      <c r="A57" s="7">
        <v>46048</v>
      </c>
      <c r="B57" s="5">
        <v>90</v>
      </c>
    </row>
    <row r="58" spans="1:2" x14ac:dyDescent="0.3">
      <c r="A58" s="7">
        <v>46049</v>
      </c>
      <c r="B58" s="5">
        <v>170</v>
      </c>
    </row>
    <row r="59" spans="1:2" x14ac:dyDescent="0.3">
      <c r="A59" s="7">
        <v>46050</v>
      </c>
      <c r="B59" s="5">
        <v>40</v>
      </c>
    </row>
    <row r="60" spans="1:2" x14ac:dyDescent="0.3">
      <c r="A60" s="7">
        <v>46051</v>
      </c>
      <c r="B60" s="5">
        <v>205</v>
      </c>
    </row>
    <row r="61" spans="1:2" x14ac:dyDescent="0.3">
      <c r="A61" s="7">
        <v>46056</v>
      </c>
      <c r="B61" s="5">
        <v>340</v>
      </c>
    </row>
    <row r="62" spans="1:2" x14ac:dyDescent="0.3">
      <c r="A62" s="7">
        <v>46057</v>
      </c>
      <c r="B62" s="5">
        <v>260</v>
      </c>
    </row>
    <row r="63" spans="1:2" x14ac:dyDescent="0.3">
      <c r="A63" s="7">
        <v>46058</v>
      </c>
      <c r="B63" s="5">
        <v>325</v>
      </c>
    </row>
    <row r="64" spans="1:2" x14ac:dyDescent="0.3">
      <c r="A64" s="7">
        <v>46059</v>
      </c>
      <c r="B64" s="5">
        <v>327.5</v>
      </c>
    </row>
    <row r="65" spans="1:2" x14ac:dyDescent="0.3">
      <c r="A65" s="7">
        <v>46062</v>
      </c>
      <c r="B65" s="5">
        <v>62.5</v>
      </c>
    </row>
    <row r="66" spans="1:2" x14ac:dyDescent="0.3">
      <c r="A66" s="7">
        <v>46063</v>
      </c>
      <c r="B66" s="5">
        <v>407.5</v>
      </c>
    </row>
    <row r="67" spans="1:2" x14ac:dyDescent="0.3">
      <c r="A67" s="7">
        <v>46064</v>
      </c>
      <c r="B67" s="5">
        <v>275</v>
      </c>
    </row>
    <row r="68" spans="1:2" x14ac:dyDescent="0.3">
      <c r="A68" s="7">
        <v>46065</v>
      </c>
      <c r="B68" s="5">
        <v>227.5</v>
      </c>
    </row>
    <row r="69" spans="1:2" x14ac:dyDescent="0.3">
      <c r="A69" s="7">
        <v>46066</v>
      </c>
      <c r="B69" s="5">
        <v>265</v>
      </c>
    </row>
    <row r="70" spans="1:2" x14ac:dyDescent="0.3">
      <c r="A70" s="7">
        <v>46069</v>
      </c>
      <c r="B70" s="5">
        <v>135</v>
      </c>
    </row>
    <row r="71" spans="1:2" x14ac:dyDescent="0.3">
      <c r="A71" s="7">
        <v>46070</v>
      </c>
      <c r="B71" s="5">
        <v>317.5</v>
      </c>
    </row>
    <row r="72" spans="1:2" x14ac:dyDescent="0.3">
      <c r="A72" s="7">
        <v>46071</v>
      </c>
      <c r="B72" s="5">
        <v>255</v>
      </c>
    </row>
    <row r="73" spans="1:2" x14ac:dyDescent="0.3">
      <c r="A73" s="7">
        <v>46072</v>
      </c>
      <c r="B73" s="5">
        <v>100</v>
      </c>
    </row>
    <row r="74" spans="1:2" x14ac:dyDescent="0.3">
      <c r="A74" s="7">
        <v>46073</v>
      </c>
      <c r="B74" s="5">
        <v>382.5</v>
      </c>
    </row>
    <row r="75" spans="1:2" x14ac:dyDescent="0.3">
      <c r="A75" s="7">
        <v>46076</v>
      </c>
      <c r="B75" s="5">
        <v>50</v>
      </c>
    </row>
    <row r="76" spans="1:2" x14ac:dyDescent="0.3">
      <c r="A76" s="7">
        <v>46077</v>
      </c>
      <c r="B76" s="5">
        <v>225</v>
      </c>
    </row>
    <row r="77" spans="1:2" x14ac:dyDescent="0.3">
      <c r="A77" s="7">
        <v>46079</v>
      </c>
      <c r="B77" s="5">
        <v>220</v>
      </c>
    </row>
    <row r="78" spans="1:2" x14ac:dyDescent="0.3">
      <c r="A78" s="7">
        <v>46080</v>
      </c>
      <c r="B78" s="5">
        <v>290</v>
      </c>
    </row>
    <row r="79" spans="1:2" x14ac:dyDescent="0.3">
      <c r="A79" s="7" t="s">
        <v>31</v>
      </c>
      <c r="B79" s="5">
        <v>17140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43" workbookViewId="0">
      <selection activeCell="H29" sqref="H29"/>
    </sheetView>
  </sheetViews>
  <sheetFormatPr defaultRowHeight="14.4" x14ac:dyDescent="0.3"/>
  <cols>
    <col min="1" max="1" width="10.109375" bestFit="1" customWidth="1"/>
    <col min="2" max="2" width="18.33203125" bestFit="1" customWidth="1"/>
  </cols>
  <sheetData>
    <row r="1" spans="1:2" x14ac:dyDescent="0.3">
      <c r="A1" t="s">
        <v>45</v>
      </c>
      <c r="B1" t="s">
        <v>46</v>
      </c>
    </row>
    <row r="2" spans="1:2" x14ac:dyDescent="0.3">
      <c r="A2" s="7">
        <v>45931</v>
      </c>
      <c r="B2" s="5">
        <v>60</v>
      </c>
    </row>
    <row r="3" spans="1:2" x14ac:dyDescent="0.3">
      <c r="A3" s="7">
        <v>45932</v>
      </c>
      <c r="B3" s="5">
        <v>187.5</v>
      </c>
    </row>
    <row r="4" spans="1:2" x14ac:dyDescent="0.3">
      <c r="A4" s="7">
        <v>45936</v>
      </c>
      <c r="B4" s="5">
        <v>130</v>
      </c>
    </row>
    <row r="5" spans="1:2" x14ac:dyDescent="0.3">
      <c r="A5" s="7">
        <v>45937</v>
      </c>
      <c r="B5" s="5">
        <v>217.5</v>
      </c>
    </row>
    <row r="6" spans="1:2" x14ac:dyDescent="0.3">
      <c r="A6" s="7">
        <v>45938</v>
      </c>
      <c r="B6" s="5">
        <v>190</v>
      </c>
    </row>
    <row r="7" spans="1:2" x14ac:dyDescent="0.3">
      <c r="A7" s="7">
        <v>45940</v>
      </c>
      <c r="B7" s="5">
        <v>290</v>
      </c>
    </row>
    <row r="8" spans="1:2" x14ac:dyDescent="0.3">
      <c r="A8" s="7">
        <v>45943</v>
      </c>
      <c r="B8" s="5">
        <v>395</v>
      </c>
    </row>
    <row r="9" spans="1:2" x14ac:dyDescent="0.3">
      <c r="A9" s="7">
        <v>45944</v>
      </c>
      <c r="B9" s="5">
        <v>277.5</v>
      </c>
    </row>
    <row r="10" spans="1:2" x14ac:dyDescent="0.3">
      <c r="A10" s="7">
        <v>45945</v>
      </c>
      <c r="B10" s="5">
        <v>242.5</v>
      </c>
    </row>
    <row r="11" spans="1:2" x14ac:dyDescent="0.3">
      <c r="A11" s="7">
        <v>45950</v>
      </c>
      <c r="B11" s="5">
        <v>295</v>
      </c>
    </row>
    <row r="12" spans="1:2" x14ac:dyDescent="0.3">
      <c r="A12" s="7">
        <v>45951</v>
      </c>
      <c r="B12" s="5">
        <v>205</v>
      </c>
    </row>
    <row r="13" spans="1:2" x14ac:dyDescent="0.3">
      <c r="A13" s="7">
        <v>45952</v>
      </c>
      <c r="B13" s="5">
        <v>122.5</v>
      </c>
    </row>
    <row r="14" spans="1:2" x14ac:dyDescent="0.3">
      <c r="A14" s="7">
        <v>45953</v>
      </c>
      <c r="B14" s="5">
        <v>40</v>
      </c>
    </row>
    <row r="15" spans="1:2" x14ac:dyDescent="0.3">
      <c r="A15" s="7">
        <v>45954</v>
      </c>
      <c r="B15" s="5">
        <v>100</v>
      </c>
    </row>
    <row r="16" spans="1:2" x14ac:dyDescent="0.3">
      <c r="A16" s="7">
        <v>45961</v>
      </c>
      <c r="B16" s="5">
        <v>370</v>
      </c>
    </row>
    <row r="17" spans="1:2" x14ac:dyDescent="0.3">
      <c r="A17" s="7">
        <v>45964</v>
      </c>
      <c r="B17" s="5">
        <v>90</v>
      </c>
    </row>
    <row r="18" spans="1:2" x14ac:dyDescent="0.3">
      <c r="A18" s="7">
        <v>45966</v>
      </c>
      <c r="B18" s="5">
        <v>240</v>
      </c>
    </row>
    <row r="19" spans="1:2" x14ac:dyDescent="0.3">
      <c r="A19" s="7">
        <v>45967</v>
      </c>
      <c r="B19" s="5">
        <v>387.5</v>
      </c>
    </row>
    <row r="20" spans="1:2" x14ac:dyDescent="0.3">
      <c r="A20" s="7">
        <v>45968</v>
      </c>
      <c r="B20" s="5">
        <v>150</v>
      </c>
    </row>
    <row r="21" spans="1:2" x14ac:dyDescent="0.3">
      <c r="A21" s="7">
        <v>45971</v>
      </c>
      <c r="B21" s="5">
        <v>100</v>
      </c>
    </row>
    <row r="22" spans="1:2" x14ac:dyDescent="0.3">
      <c r="A22" s="7">
        <v>45972</v>
      </c>
      <c r="B22" s="5">
        <v>175</v>
      </c>
    </row>
    <row r="23" spans="1:2" x14ac:dyDescent="0.3">
      <c r="A23" s="7">
        <v>45973</v>
      </c>
      <c r="B23" s="5">
        <v>355</v>
      </c>
    </row>
    <row r="24" spans="1:2" x14ac:dyDescent="0.3">
      <c r="A24" s="7">
        <v>45974</v>
      </c>
      <c r="B24" s="5">
        <v>307.5</v>
      </c>
    </row>
    <row r="25" spans="1:2" x14ac:dyDescent="0.3">
      <c r="A25" s="7">
        <v>45975</v>
      </c>
      <c r="B25" s="5">
        <v>192.5</v>
      </c>
    </row>
    <row r="26" spans="1:2" x14ac:dyDescent="0.3">
      <c r="A26" s="7">
        <v>45978</v>
      </c>
      <c r="B26" s="5">
        <v>375</v>
      </c>
    </row>
    <row r="27" spans="1:2" x14ac:dyDescent="0.3">
      <c r="A27" s="7">
        <v>45979</v>
      </c>
      <c r="B27" s="5">
        <v>110</v>
      </c>
    </row>
    <row r="28" spans="1:2" x14ac:dyDescent="0.3">
      <c r="A28" s="7">
        <v>45980</v>
      </c>
      <c r="B28" s="5">
        <v>292.5</v>
      </c>
    </row>
    <row r="29" spans="1:2" x14ac:dyDescent="0.3">
      <c r="A29" s="7">
        <v>45981</v>
      </c>
      <c r="B29" s="5">
        <v>270</v>
      </c>
    </row>
    <row r="30" spans="1:2" x14ac:dyDescent="0.3">
      <c r="A30" s="7">
        <v>45985</v>
      </c>
      <c r="B30" s="5">
        <v>330</v>
      </c>
    </row>
    <row r="31" spans="1:2" x14ac:dyDescent="0.3">
      <c r="A31" s="7">
        <v>45986</v>
      </c>
      <c r="B31" s="5">
        <v>75</v>
      </c>
    </row>
    <row r="32" spans="1:2" x14ac:dyDescent="0.3">
      <c r="A32" s="7">
        <v>45987</v>
      </c>
      <c r="B32" s="5">
        <v>270</v>
      </c>
    </row>
    <row r="33" spans="1:2" x14ac:dyDescent="0.3">
      <c r="A33" s="7">
        <v>45989</v>
      </c>
      <c r="B33" s="5">
        <v>140</v>
      </c>
    </row>
    <row r="34" spans="1:2" x14ac:dyDescent="0.3">
      <c r="A34" s="7">
        <v>45993</v>
      </c>
      <c r="B34" s="5">
        <v>230</v>
      </c>
    </row>
    <row r="35" spans="1:2" x14ac:dyDescent="0.3">
      <c r="A35" s="7">
        <v>45994</v>
      </c>
      <c r="B35" s="5">
        <v>312.5</v>
      </c>
    </row>
    <row r="36" spans="1:2" x14ac:dyDescent="0.3">
      <c r="A36" s="7">
        <v>45996</v>
      </c>
      <c r="B36" s="5">
        <v>235</v>
      </c>
    </row>
    <row r="37" spans="1:2" x14ac:dyDescent="0.3">
      <c r="A37" s="7">
        <v>45999</v>
      </c>
      <c r="B37" s="5">
        <v>175</v>
      </c>
    </row>
    <row r="38" spans="1:2" x14ac:dyDescent="0.3">
      <c r="A38" s="7">
        <v>46000</v>
      </c>
      <c r="B38" s="5">
        <v>125</v>
      </c>
    </row>
    <row r="39" spans="1:2" x14ac:dyDescent="0.3">
      <c r="A39" s="7">
        <v>46001</v>
      </c>
      <c r="B39" s="5">
        <v>345</v>
      </c>
    </row>
    <row r="40" spans="1:2" x14ac:dyDescent="0.3">
      <c r="A40" s="7">
        <v>46002</v>
      </c>
      <c r="B40" s="5">
        <v>125</v>
      </c>
    </row>
    <row r="41" spans="1:2" x14ac:dyDescent="0.3">
      <c r="A41" s="7">
        <v>46003</v>
      </c>
      <c r="B41" s="5">
        <v>215</v>
      </c>
    </row>
    <row r="42" spans="1:2" x14ac:dyDescent="0.3">
      <c r="A42" s="7">
        <v>46006</v>
      </c>
      <c r="B42" s="5">
        <v>180</v>
      </c>
    </row>
    <row r="43" spans="1:2" x14ac:dyDescent="0.3">
      <c r="A43" s="7">
        <v>46007</v>
      </c>
      <c r="B43" s="5">
        <v>60</v>
      </c>
    </row>
    <row r="44" spans="1:2" x14ac:dyDescent="0.3">
      <c r="A44" s="7">
        <v>46027</v>
      </c>
      <c r="B44" s="5">
        <v>407.5</v>
      </c>
    </row>
    <row r="45" spans="1:2" x14ac:dyDescent="0.3">
      <c r="A45" s="7">
        <v>46029</v>
      </c>
      <c r="B45" s="5">
        <v>225</v>
      </c>
    </row>
    <row r="46" spans="1:2" x14ac:dyDescent="0.3">
      <c r="A46" s="7">
        <v>46034</v>
      </c>
      <c r="B46" s="5">
        <v>415</v>
      </c>
    </row>
    <row r="47" spans="1:2" x14ac:dyDescent="0.3">
      <c r="A47" s="7">
        <v>46035</v>
      </c>
      <c r="B47" s="5">
        <v>335</v>
      </c>
    </row>
    <row r="48" spans="1:2" x14ac:dyDescent="0.3">
      <c r="A48" s="7">
        <v>46036</v>
      </c>
      <c r="B48" s="5">
        <v>230</v>
      </c>
    </row>
    <row r="49" spans="1:2" x14ac:dyDescent="0.3">
      <c r="A49" s="7">
        <v>46037</v>
      </c>
      <c r="B49" s="5">
        <v>337.5</v>
      </c>
    </row>
    <row r="50" spans="1:2" x14ac:dyDescent="0.3">
      <c r="A50" s="7">
        <v>46041</v>
      </c>
      <c r="B50" s="5">
        <v>305</v>
      </c>
    </row>
    <row r="51" spans="1:2" x14ac:dyDescent="0.3">
      <c r="A51" s="7">
        <v>46042</v>
      </c>
      <c r="B51" s="5">
        <v>120</v>
      </c>
    </row>
    <row r="52" spans="1:2" x14ac:dyDescent="0.3">
      <c r="A52" s="7">
        <v>46043</v>
      </c>
      <c r="B52" s="5">
        <v>150</v>
      </c>
    </row>
    <row r="53" spans="1:2" x14ac:dyDescent="0.3">
      <c r="A53" s="7">
        <v>46044</v>
      </c>
      <c r="B53" s="5">
        <v>375</v>
      </c>
    </row>
    <row r="54" spans="1:2" x14ac:dyDescent="0.3">
      <c r="A54" s="7">
        <v>46045</v>
      </c>
      <c r="B54" s="5">
        <v>285</v>
      </c>
    </row>
    <row r="55" spans="1:2" x14ac:dyDescent="0.3">
      <c r="A55" s="7">
        <v>46048</v>
      </c>
      <c r="B55" s="5">
        <v>90</v>
      </c>
    </row>
    <row r="56" spans="1:2" x14ac:dyDescent="0.3">
      <c r="A56" s="7">
        <v>46049</v>
      </c>
      <c r="B56" s="5">
        <v>170</v>
      </c>
    </row>
    <row r="57" spans="1:2" x14ac:dyDescent="0.3">
      <c r="A57" s="7">
        <v>46050</v>
      </c>
      <c r="B57" s="5">
        <v>40</v>
      </c>
    </row>
    <row r="58" spans="1:2" x14ac:dyDescent="0.3">
      <c r="A58" s="7">
        <v>46051</v>
      </c>
      <c r="B58" s="5">
        <v>205</v>
      </c>
    </row>
    <row r="59" spans="1:2" x14ac:dyDescent="0.3">
      <c r="A59" s="7">
        <v>46056</v>
      </c>
      <c r="B59" s="5">
        <v>340</v>
      </c>
    </row>
    <row r="60" spans="1:2" x14ac:dyDescent="0.3">
      <c r="A60" s="7">
        <v>46057</v>
      </c>
      <c r="B60" s="5">
        <v>260</v>
      </c>
    </row>
    <row r="61" spans="1:2" x14ac:dyDescent="0.3">
      <c r="A61" s="7">
        <v>46058</v>
      </c>
      <c r="B61" s="5">
        <v>325</v>
      </c>
    </row>
    <row r="62" spans="1:2" x14ac:dyDescent="0.3">
      <c r="A62" s="7">
        <v>46059</v>
      </c>
      <c r="B62" s="5">
        <v>327.5</v>
      </c>
    </row>
    <row r="63" spans="1:2" x14ac:dyDescent="0.3">
      <c r="A63" s="7">
        <v>46062</v>
      </c>
      <c r="B63" s="5">
        <v>62.5</v>
      </c>
    </row>
    <row r="64" spans="1:2" x14ac:dyDescent="0.3">
      <c r="A64" s="7">
        <v>46063</v>
      </c>
      <c r="B64" s="5">
        <v>407.5</v>
      </c>
    </row>
    <row r="65" spans="1:2" x14ac:dyDescent="0.3">
      <c r="A65" s="7">
        <v>46064</v>
      </c>
      <c r="B65" s="5">
        <v>275</v>
      </c>
    </row>
    <row r="66" spans="1:2" x14ac:dyDescent="0.3">
      <c r="A66" s="7">
        <v>46065</v>
      </c>
      <c r="B66" s="5">
        <v>227.5</v>
      </c>
    </row>
    <row r="67" spans="1:2" x14ac:dyDescent="0.3">
      <c r="A67" s="7">
        <v>46066</v>
      </c>
      <c r="B67" s="5">
        <v>265</v>
      </c>
    </row>
    <row r="68" spans="1:2" x14ac:dyDescent="0.3">
      <c r="A68" s="7">
        <v>46069</v>
      </c>
      <c r="B68" s="5">
        <v>135</v>
      </c>
    </row>
    <row r="69" spans="1:2" x14ac:dyDescent="0.3">
      <c r="A69" s="7">
        <v>46070</v>
      </c>
      <c r="B69" s="5">
        <v>317.5</v>
      </c>
    </row>
    <row r="70" spans="1:2" x14ac:dyDescent="0.3">
      <c r="A70" s="7">
        <v>46071</v>
      </c>
      <c r="B70" s="5">
        <v>255</v>
      </c>
    </row>
    <row r="71" spans="1:2" x14ac:dyDescent="0.3">
      <c r="A71" s="7">
        <v>46072</v>
      </c>
      <c r="B71" s="5">
        <v>100</v>
      </c>
    </row>
    <row r="72" spans="1:2" x14ac:dyDescent="0.3">
      <c r="A72" s="7">
        <v>46073</v>
      </c>
      <c r="B72" s="5">
        <v>382.5</v>
      </c>
    </row>
    <row r="73" spans="1:2" x14ac:dyDescent="0.3">
      <c r="A73" s="7">
        <v>46076</v>
      </c>
      <c r="B73" s="5">
        <v>50</v>
      </c>
    </row>
    <row r="74" spans="1:2" x14ac:dyDescent="0.3">
      <c r="A74" s="7">
        <v>46077</v>
      </c>
      <c r="B74" s="5">
        <v>225</v>
      </c>
    </row>
    <row r="75" spans="1:2" x14ac:dyDescent="0.3">
      <c r="A75" s="7">
        <v>46079</v>
      </c>
      <c r="B75" s="5">
        <v>220</v>
      </c>
    </row>
    <row r="76" spans="1:2" x14ac:dyDescent="0.3">
      <c r="A76" s="7">
        <v>46080</v>
      </c>
      <c r="B76" s="5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workbookViewId="0">
      <selection activeCell="J15" sqref="J15"/>
    </sheetView>
  </sheetViews>
  <sheetFormatPr defaultRowHeight="14.4" x14ac:dyDescent="0.3"/>
  <cols>
    <col min="3" max="3" width="10.109375" style="1" bestFit="1" customWidth="1"/>
    <col min="7" max="7" width="8.88671875" style="6"/>
    <col min="12" max="12" width="12.77734375" bestFit="1" customWidth="1"/>
  </cols>
  <sheetData>
    <row r="1" spans="1:13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6" t="s">
        <v>26</v>
      </c>
      <c r="H1" t="s">
        <v>27</v>
      </c>
      <c r="I1" t="s">
        <v>28</v>
      </c>
      <c r="J1" t="s">
        <v>29</v>
      </c>
      <c r="K1" t="s">
        <v>42</v>
      </c>
      <c r="L1" t="s">
        <v>43</v>
      </c>
      <c r="M1" t="s">
        <v>44</v>
      </c>
    </row>
    <row r="2" spans="1:13" x14ac:dyDescent="0.3">
      <c r="A2" t="s">
        <v>6</v>
      </c>
      <c r="B2" t="s">
        <v>7</v>
      </c>
      <c r="C2" s="1">
        <v>45931</v>
      </c>
      <c r="D2">
        <v>0.375</v>
      </c>
      <c r="E2">
        <v>0.41666666666666669</v>
      </c>
      <c r="F2">
        <v>60</v>
      </c>
      <c r="G2" s="6">
        <v>4.1666666666666685E-2</v>
      </c>
      <c r="H2">
        <v>1</v>
      </c>
      <c r="I2">
        <v>0</v>
      </c>
      <c r="J2">
        <v>60</v>
      </c>
      <c r="K2">
        <f>WEEKDAY(C2,2)</f>
        <v>3</v>
      </c>
      <c r="L2">
        <f>DAY(C2)</f>
        <v>1</v>
      </c>
      <c r="M2">
        <f>IF(K2=2,-250,0)</f>
        <v>0</v>
      </c>
    </row>
    <row r="3" spans="1:13" x14ac:dyDescent="0.3">
      <c r="A3" t="s">
        <v>8</v>
      </c>
      <c r="B3" t="s">
        <v>9</v>
      </c>
      <c r="C3" s="1">
        <v>45932</v>
      </c>
      <c r="D3">
        <v>0.375</v>
      </c>
      <c r="E3">
        <v>0.44791666666666669</v>
      </c>
      <c r="F3">
        <v>50</v>
      </c>
      <c r="G3" s="6">
        <v>7.2916666666666685E-2</v>
      </c>
      <c r="H3">
        <v>1</v>
      </c>
      <c r="I3">
        <v>45</v>
      </c>
      <c r="J3">
        <v>87.5</v>
      </c>
      <c r="K3">
        <f t="shared" ref="K3:K66" si="0">WEEKDAY(C3,2)</f>
        <v>4</v>
      </c>
      <c r="L3">
        <f t="shared" ref="L3:L66" si="1">DAY(C3)</f>
        <v>2</v>
      </c>
      <c r="M3">
        <f t="shared" ref="M3:M66" si="2">IF(K3=2,-250,0)</f>
        <v>0</v>
      </c>
    </row>
    <row r="4" spans="1:13" x14ac:dyDescent="0.3">
      <c r="A4" t="s">
        <v>10</v>
      </c>
      <c r="B4" t="s">
        <v>9</v>
      </c>
      <c r="C4" s="1">
        <v>45932</v>
      </c>
      <c r="D4">
        <v>0.46875</v>
      </c>
      <c r="E4">
        <v>0.55208333333333337</v>
      </c>
      <c r="F4">
        <v>50</v>
      </c>
      <c r="G4" s="6">
        <v>8.333333333333337E-2</v>
      </c>
      <c r="H4">
        <v>2</v>
      </c>
      <c r="I4">
        <v>0</v>
      </c>
      <c r="J4">
        <v>100</v>
      </c>
      <c r="K4">
        <f t="shared" si="0"/>
        <v>4</v>
      </c>
      <c r="L4">
        <f t="shared" si="1"/>
        <v>2</v>
      </c>
      <c r="M4">
        <f t="shared" si="2"/>
        <v>0</v>
      </c>
    </row>
    <row r="5" spans="1:13" x14ac:dyDescent="0.3">
      <c r="A5" t="s">
        <v>11</v>
      </c>
      <c r="B5" t="s">
        <v>12</v>
      </c>
      <c r="C5" s="1">
        <v>45936</v>
      </c>
      <c r="D5">
        <v>0.375</v>
      </c>
      <c r="E5">
        <v>0.45833333333333331</v>
      </c>
      <c r="F5">
        <v>40</v>
      </c>
      <c r="G5" s="6">
        <v>8.3333333333333315E-2</v>
      </c>
      <c r="H5">
        <v>2</v>
      </c>
      <c r="I5">
        <v>0</v>
      </c>
      <c r="J5">
        <v>80</v>
      </c>
      <c r="K5">
        <f t="shared" si="0"/>
        <v>1</v>
      </c>
      <c r="L5">
        <f t="shared" si="1"/>
        <v>6</v>
      </c>
      <c r="M5">
        <f t="shared" si="2"/>
        <v>0</v>
      </c>
    </row>
    <row r="6" spans="1:13" x14ac:dyDescent="0.3">
      <c r="A6" t="s">
        <v>8</v>
      </c>
      <c r="B6" t="s">
        <v>9</v>
      </c>
      <c r="C6" s="1">
        <v>45936</v>
      </c>
      <c r="D6">
        <v>0.47916666666666669</v>
      </c>
      <c r="E6">
        <v>0.52083333333333337</v>
      </c>
      <c r="F6">
        <v>50</v>
      </c>
      <c r="G6" s="6">
        <v>4.1666666666666685E-2</v>
      </c>
      <c r="H6">
        <v>1</v>
      </c>
      <c r="I6">
        <v>0</v>
      </c>
      <c r="J6">
        <v>50</v>
      </c>
      <c r="K6">
        <f t="shared" si="0"/>
        <v>1</v>
      </c>
      <c r="L6">
        <f t="shared" si="1"/>
        <v>6</v>
      </c>
      <c r="M6">
        <f t="shared" si="2"/>
        <v>0</v>
      </c>
    </row>
    <row r="7" spans="1:13" x14ac:dyDescent="0.3">
      <c r="A7" t="s">
        <v>13</v>
      </c>
      <c r="B7" t="s">
        <v>9</v>
      </c>
      <c r="C7" s="1">
        <v>45937</v>
      </c>
      <c r="D7">
        <v>0.375</v>
      </c>
      <c r="E7">
        <v>0.42708333333333331</v>
      </c>
      <c r="F7">
        <v>50</v>
      </c>
      <c r="G7" s="6">
        <v>5.2083333333333315E-2</v>
      </c>
      <c r="H7">
        <v>1</v>
      </c>
      <c r="I7">
        <v>15</v>
      </c>
      <c r="J7">
        <v>62.5</v>
      </c>
      <c r="K7">
        <f t="shared" si="0"/>
        <v>2</v>
      </c>
      <c r="L7">
        <f t="shared" si="1"/>
        <v>7</v>
      </c>
      <c r="M7">
        <f t="shared" si="2"/>
        <v>-250</v>
      </c>
    </row>
    <row r="8" spans="1:13" x14ac:dyDescent="0.3">
      <c r="A8" t="s">
        <v>14</v>
      </c>
      <c r="B8" t="s">
        <v>7</v>
      </c>
      <c r="C8" s="1">
        <v>45937</v>
      </c>
      <c r="D8">
        <v>0.45833333333333331</v>
      </c>
      <c r="E8">
        <v>0.53125</v>
      </c>
      <c r="F8">
        <v>60</v>
      </c>
      <c r="G8" s="6">
        <v>7.2916666666666685E-2</v>
      </c>
      <c r="H8">
        <v>1</v>
      </c>
      <c r="I8">
        <v>45</v>
      </c>
      <c r="J8">
        <v>105</v>
      </c>
      <c r="K8">
        <f t="shared" si="0"/>
        <v>2</v>
      </c>
      <c r="L8">
        <f t="shared" si="1"/>
        <v>7</v>
      </c>
      <c r="M8">
        <f t="shared" si="2"/>
        <v>-250</v>
      </c>
    </row>
    <row r="9" spans="1:13" x14ac:dyDescent="0.3">
      <c r="A9" t="s">
        <v>15</v>
      </c>
      <c r="B9" t="s">
        <v>12</v>
      </c>
      <c r="C9" s="1">
        <v>45937</v>
      </c>
      <c r="D9">
        <v>0.5625</v>
      </c>
      <c r="E9">
        <v>0.61458333333333337</v>
      </c>
      <c r="F9">
        <v>40</v>
      </c>
      <c r="G9" s="6">
        <v>5.208333333333337E-2</v>
      </c>
      <c r="H9">
        <v>1</v>
      </c>
      <c r="I9">
        <v>15</v>
      </c>
      <c r="J9">
        <v>50</v>
      </c>
      <c r="K9">
        <f t="shared" si="0"/>
        <v>2</v>
      </c>
      <c r="L9">
        <f t="shared" si="1"/>
        <v>7</v>
      </c>
      <c r="M9">
        <f t="shared" si="2"/>
        <v>-250</v>
      </c>
    </row>
    <row r="10" spans="1:13" x14ac:dyDescent="0.3">
      <c r="A10" t="s">
        <v>14</v>
      </c>
      <c r="B10" t="s">
        <v>7</v>
      </c>
      <c r="C10" s="1">
        <v>45938</v>
      </c>
      <c r="D10">
        <v>0.375</v>
      </c>
      <c r="E10">
        <v>0.41666666666666669</v>
      </c>
      <c r="F10">
        <v>60</v>
      </c>
      <c r="G10" s="6">
        <v>4.1666666666666685E-2</v>
      </c>
      <c r="H10">
        <v>1</v>
      </c>
      <c r="I10">
        <v>0</v>
      </c>
      <c r="J10">
        <v>60</v>
      </c>
      <c r="K10">
        <f t="shared" si="0"/>
        <v>3</v>
      </c>
      <c r="L10">
        <f t="shared" si="1"/>
        <v>8</v>
      </c>
      <c r="M10">
        <f t="shared" si="2"/>
        <v>0</v>
      </c>
    </row>
    <row r="11" spans="1:13" x14ac:dyDescent="0.3">
      <c r="A11" t="s">
        <v>11</v>
      </c>
      <c r="B11" t="s">
        <v>12</v>
      </c>
      <c r="C11" s="1">
        <v>45938</v>
      </c>
      <c r="D11">
        <v>0.44791666666666669</v>
      </c>
      <c r="E11">
        <v>0.51041666666666663</v>
      </c>
      <c r="F11">
        <v>40</v>
      </c>
      <c r="G11" s="6">
        <v>6.2499999999999944E-2</v>
      </c>
      <c r="H11">
        <v>1</v>
      </c>
      <c r="I11">
        <v>30</v>
      </c>
      <c r="J11">
        <v>60</v>
      </c>
      <c r="K11">
        <f t="shared" si="0"/>
        <v>3</v>
      </c>
      <c r="L11">
        <f t="shared" si="1"/>
        <v>8</v>
      </c>
      <c r="M11">
        <f t="shared" si="2"/>
        <v>0</v>
      </c>
    </row>
    <row r="12" spans="1:13" x14ac:dyDescent="0.3">
      <c r="A12" t="s">
        <v>11</v>
      </c>
      <c r="B12" t="s">
        <v>12</v>
      </c>
      <c r="C12" s="1">
        <v>45938</v>
      </c>
      <c r="D12">
        <v>0.52083333333333337</v>
      </c>
      <c r="E12">
        <v>0.59375</v>
      </c>
      <c r="F12">
        <v>40</v>
      </c>
      <c r="G12" s="6">
        <v>7.291666666666663E-2</v>
      </c>
      <c r="H12">
        <v>1</v>
      </c>
      <c r="I12">
        <v>45</v>
      </c>
      <c r="J12">
        <v>70</v>
      </c>
      <c r="K12">
        <f t="shared" si="0"/>
        <v>3</v>
      </c>
      <c r="L12">
        <f t="shared" si="1"/>
        <v>8</v>
      </c>
      <c r="M12">
        <f t="shared" si="2"/>
        <v>0</v>
      </c>
    </row>
    <row r="13" spans="1:13" x14ac:dyDescent="0.3">
      <c r="A13" t="s">
        <v>8</v>
      </c>
      <c r="B13" t="s">
        <v>9</v>
      </c>
      <c r="C13" s="1">
        <v>45940</v>
      </c>
      <c r="D13">
        <v>0.375</v>
      </c>
      <c r="E13">
        <v>0.41666666666666669</v>
      </c>
      <c r="F13">
        <v>50</v>
      </c>
      <c r="G13" s="6">
        <v>4.1666666666666685E-2</v>
      </c>
      <c r="H13">
        <v>1</v>
      </c>
      <c r="I13">
        <v>0</v>
      </c>
      <c r="J13">
        <v>50</v>
      </c>
      <c r="K13">
        <f t="shared" si="0"/>
        <v>5</v>
      </c>
      <c r="L13">
        <f t="shared" si="1"/>
        <v>10</v>
      </c>
      <c r="M13">
        <f t="shared" si="2"/>
        <v>0</v>
      </c>
    </row>
    <row r="14" spans="1:13" x14ac:dyDescent="0.3">
      <c r="A14" t="s">
        <v>6</v>
      </c>
      <c r="B14" t="s">
        <v>7</v>
      </c>
      <c r="C14" s="1">
        <v>45940</v>
      </c>
      <c r="D14">
        <v>0.4375</v>
      </c>
      <c r="E14">
        <v>0.5</v>
      </c>
      <c r="F14">
        <v>60</v>
      </c>
      <c r="G14" s="6">
        <v>6.25E-2</v>
      </c>
      <c r="H14">
        <v>1</v>
      </c>
      <c r="I14">
        <v>30</v>
      </c>
      <c r="J14">
        <v>90</v>
      </c>
      <c r="K14">
        <f t="shared" si="0"/>
        <v>5</v>
      </c>
      <c r="L14">
        <f t="shared" si="1"/>
        <v>10</v>
      </c>
      <c r="M14">
        <f t="shared" si="2"/>
        <v>0</v>
      </c>
    </row>
    <row r="15" spans="1:13" x14ac:dyDescent="0.3">
      <c r="A15" t="s">
        <v>14</v>
      </c>
      <c r="B15" t="s">
        <v>7</v>
      </c>
      <c r="C15" s="1">
        <v>45940</v>
      </c>
      <c r="D15">
        <v>0.53125</v>
      </c>
      <c r="E15">
        <v>0.57291666666666663</v>
      </c>
      <c r="F15">
        <v>60</v>
      </c>
      <c r="G15" s="6">
        <v>4.166666666666663E-2</v>
      </c>
      <c r="H15">
        <v>1</v>
      </c>
      <c r="I15">
        <v>0</v>
      </c>
      <c r="J15">
        <v>60</v>
      </c>
      <c r="K15">
        <f t="shared" si="0"/>
        <v>5</v>
      </c>
      <c r="L15">
        <f t="shared" si="1"/>
        <v>10</v>
      </c>
      <c r="M15">
        <f t="shared" si="2"/>
        <v>0</v>
      </c>
    </row>
    <row r="16" spans="1:13" x14ac:dyDescent="0.3">
      <c r="A16" t="s">
        <v>6</v>
      </c>
      <c r="B16" t="s">
        <v>7</v>
      </c>
      <c r="C16" s="1">
        <v>45940</v>
      </c>
      <c r="D16">
        <v>0.59375</v>
      </c>
      <c r="E16">
        <v>0.65625</v>
      </c>
      <c r="F16">
        <v>60</v>
      </c>
      <c r="G16" s="6">
        <v>6.25E-2</v>
      </c>
      <c r="H16">
        <v>1</v>
      </c>
      <c r="I16">
        <v>30</v>
      </c>
      <c r="J16">
        <v>90</v>
      </c>
      <c r="K16">
        <f t="shared" si="0"/>
        <v>5</v>
      </c>
      <c r="L16">
        <f t="shared" si="1"/>
        <v>10</v>
      </c>
      <c r="M16">
        <f t="shared" si="2"/>
        <v>0</v>
      </c>
    </row>
    <row r="17" spans="1:13" x14ac:dyDescent="0.3">
      <c r="A17" t="s">
        <v>10</v>
      </c>
      <c r="B17" t="s">
        <v>7</v>
      </c>
      <c r="C17" s="1">
        <v>45943</v>
      </c>
      <c r="D17">
        <v>0.39583333333333331</v>
      </c>
      <c r="E17">
        <v>0.45833333333333331</v>
      </c>
      <c r="F17">
        <v>60</v>
      </c>
      <c r="G17" s="6">
        <v>6.25E-2</v>
      </c>
      <c r="H17">
        <v>1</v>
      </c>
      <c r="I17">
        <v>30</v>
      </c>
      <c r="J17">
        <v>90</v>
      </c>
      <c r="K17">
        <f t="shared" si="0"/>
        <v>1</v>
      </c>
      <c r="L17">
        <f t="shared" si="1"/>
        <v>13</v>
      </c>
      <c r="M17">
        <f t="shared" si="2"/>
        <v>0</v>
      </c>
    </row>
    <row r="18" spans="1:13" x14ac:dyDescent="0.3">
      <c r="A18" t="s">
        <v>11</v>
      </c>
      <c r="B18" t="s">
        <v>12</v>
      </c>
      <c r="C18" s="1">
        <v>45943</v>
      </c>
      <c r="D18">
        <v>0.46875</v>
      </c>
      <c r="E18">
        <v>0.52083333333333337</v>
      </c>
      <c r="F18">
        <v>40</v>
      </c>
      <c r="G18" s="6">
        <v>5.208333333333337E-2</v>
      </c>
      <c r="H18">
        <v>1</v>
      </c>
      <c r="I18">
        <v>15</v>
      </c>
      <c r="J18">
        <v>50</v>
      </c>
      <c r="K18">
        <f t="shared" si="0"/>
        <v>1</v>
      </c>
      <c r="L18">
        <f t="shared" si="1"/>
        <v>13</v>
      </c>
      <c r="M18">
        <f t="shared" si="2"/>
        <v>0</v>
      </c>
    </row>
    <row r="19" spans="1:13" x14ac:dyDescent="0.3">
      <c r="A19" t="s">
        <v>8</v>
      </c>
      <c r="B19" t="s">
        <v>9</v>
      </c>
      <c r="C19" s="1">
        <v>45943</v>
      </c>
      <c r="D19">
        <v>0.53125</v>
      </c>
      <c r="E19">
        <v>0.61458333333333337</v>
      </c>
      <c r="F19">
        <v>50</v>
      </c>
      <c r="G19" s="6">
        <v>8.333333333333337E-2</v>
      </c>
      <c r="H19">
        <v>2</v>
      </c>
      <c r="I19">
        <v>0</v>
      </c>
      <c r="J19">
        <v>100</v>
      </c>
      <c r="K19">
        <f t="shared" si="0"/>
        <v>1</v>
      </c>
      <c r="L19">
        <f t="shared" si="1"/>
        <v>13</v>
      </c>
      <c r="M19">
        <f t="shared" si="2"/>
        <v>0</v>
      </c>
    </row>
    <row r="20" spans="1:13" x14ac:dyDescent="0.3">
      <c r="A20" t="s">
        <v>11</v>
      </c>
      <c r="B20" t="s">
        <v>12</v>
      </c>
      <c r="C20" s="1">
        <v>45943</v>
      </c>
      <c r="D20">
        <v>0.625</v>
      </c>
      <c r="E20">
        <v>0.70833333333333337</v>
      </c>
      <c r="F20">
        <v>40</v>
      </c>
      <c r="G20" s="6">
        <v>8.333333333333337E-2</v>
      </c>
      <c r="H20">
        <v>2</v>
      </c>
      <c r="I20">
        <v>0</v>
      </c>
      <c r="J20">
        <v>80</v>
      </c>
      <c r="K20">
        <f t="shared" si="0"/>
        <v>1</v>
      </c>
      <c r="L20">
        <f t="shared" si="1"/>
        <v>13</v>
      </c>
      <c r="M20">
        <f t="shared" si="2"/>
        <v>0</v>
      </c>
    </row>
    <row r="21" spans="1:13" x14ac:dyDescent="0.3">
      <c r="A21" t="s">
        <v>16</v>
      </c>
      <c r="B21" t="s">
        <v>7</v>
      </c>
      <c r="C21" s="1">
        <v>45943</v>
      </c>
      <c r="D21">
        <v>0.70833333333333337</v>
      </c>
      <c r="E21">
        <v>0.76041666666666663</v>
      </c>
      <c r="F21">
        <v>60</v>
      </c>
      <c r="G21" s="6">
        <v>5.2083333333333259E-2</v>
      </c>
      <c r="H21">
        <v>1</v>
      </c>
      <c r="I21">
        <v>15</v>
      </c>
      <c r="J21">
        <v>75</v>
      </c>
      <c r="K21">
        <f t="shared" si="0"/>
        <v>1</v>
      </c>
      <c r="L21">
        <f t="shared" si="1"/>
        <v>13</v>
      </c>
      <c r="M21">
        <f t="shared" si="2"/>
        <v>0</v>
      </c>
    </row>
    <row r="22" spans="1:13" x14ac:dyDescent="0.3">
      <c r="A22" t="s">
        <v>17</v>
      </c>
      <c r="B22" t="s">
        <v>9</v>
      </c>
      <c r="C22" s="1">
        <v>45944</v>
      </c>
      <c r="D22">
        <v>0.375</v>
      </c>
      <c r="E22">
        <v>0.42708333333333331</v>
      </c>
      <c r="F22">
        <v>50</v>
      </c>
      <c r="G22" s="6">
        <v>5.2083333333333315E-2</v>
      </c>
      <c r="H22">
        <v>1</v>
      </c>
      <c r="I22">
        <v>15</v>
      </c>
      <c r="J22">
        <v>62.5</v>
      </c>
      <c r="K22">
        <f t="shared" si="0"/>
        <v>2</v>
      </c>
      <c r="L22">
        <f t="shared" si="1"/>
        <v>14</v>
      </c>
      <c r="M22">
        <f t="shared" si="2"/>
        <v>-250</v>
      </c>
    </row>
    <row r="23" spans="1:13" x14ac:dyDescent="0.3">
      <c r="A23" t="s">
        <v>18</v>
      </c>
      <c r="B23" t="s">
        <v>12</v>
      </c>
      <c r="C23" s="1">
        <v>45944</v>
      </c>
      <c r="D23">
        <v>0.4375</v>
      </c>
      <c r="E23">
        <v>0.47916666666666669</v>
      </c>
      <c r="F23">
        <v>40</v>
      </c>
      <c r="G23" s="6">
        <v>4.1666666666666685E-2</v>
      </c>
      <c r="H23">
        <v>1</v>
      </c>
      <c r="I23">
        <v>0</v>
      </c>
      <c r="J23">
        <v>40</v>
      </c>
      <c r="K23">
        <f t="shared" si="0"/>
        <v>2</v>
      </c>
      <c r="L23">
        <f t="shared" si="1"/>
        <v>14</v>
      </c>
      <c r="M23">
        <f t="shared" si="2"/>
        <v>-250</v>
      </c>
    </row>
    <row r="24" spans="1:13" x14ac:dyDescent="0.3">
      <c r="A24" t="s">
        <v>18</v>
      </c>
      <c r="B24" t="s">
        <v>12</v>
      </c>
      <c r="C24" s="1">
        <v>45944</v>
      </c>
      <c r="D24">
        <v>0.47916666666666669</v>
      </c>
      <c r="E24">
        <v>0.53125</v>
      </c>
      <c r="F24">
        <v>40</v>
      </c>
      <c r="G24" s="6">
        <v>5.2083333333333315E-2</v>
      </c>
      <c r="H24">
        <v>1</v>
      </c>
      <c r="I24">
        <v>15</v>
      </c>
      <c r="J24">
        <v>50</v>
      </c>
      <c r="K24">
        <f t="shared" si="0"/>
        <v>2</v>
      </c>
      <c r="L24">
        <f t="shared" si="1"/>
        <v>14</v>
      </c>
      <c r="M24">
        <f t="shared" si="2"/>
        <v>-250</v>
      </c>
    </row>
    <row r="25" spans="1:13" x14ac:dyDescent="0.3">
      <c r="A25" t="s">
        <v>8</v>
      </c>
      <c r="B25" t="s">
        <v>9</v>
      </c>
      <c r="C25" s="1">
        <v>45944</v>
      </c>
      <c r="D25">
        <v>0.53125</v>
      </c>
      <c r="E25">
        <v>0.59375</v>
      </c>
      <c r="F25">
        <v>50</v>
      </c>
      <c r="G25" s="6">
        <v>6.25E-2</v>
      </c>
      <c r="H25">
        <v>1</v>
      </c>
      <c r="I25">
        <v>30</v>
      </c>
      <c r="J25">
        <v>75</v>
      </c>
      <c r="K25">
        <f t="shared" si="0"/>
        <v>2</v>
      </c>
      <c r="L25">
        <f t="shared" si="1"/>
        <v>14</v>
      </c>
      <c r="M25">
        <f t="shared" si="2"/>
        <v>-250</v>
      </c>
    </row>
    <row r="26" spans="1:13" x14ac:dyDescent="0.3">
      <c r="A26" t="s">
        <v>19</v>
      </c>
      <c r="B26" t="s">
        <v>9</v>
      </c>
      <c r="C26" s="1">
        <v>45944</v>
      </c>
      <c r="D26">
        <v>0.60416666666666663</v>
      </c>
      <c r="E26">
        <v>0.64583333333333337</v>
      </c>
      <c r="F26">
        <v>50</v>
      </c>
      <c r="G26" s="6">
        <v>4.1666666666666741E-2</v>
      </c>
      <c r="H26">
        <v>1</v>
      </c>
      <c r="I26">
        <v>0</v>
      </c>
      <c r="J26">
        <v>50</v>
      </c>
      <c r="K26">
        <f t="shared" si="0"/>
        <v>2</v>
      </c>
      <c r="L26">
        <f t="shared" si="1"/>
        <v>14</v>
      </c>
      <c r="M26">
        <f t="shared" si="2"/>
        <v>-250</v>
      </c>
    </row>
    <row r="27" spans="1:13" x14ac:dyDescent="0.3">
      <c r="A27" t="s">
        <v>17</v>
      </c>
      <c r="B27" t="s">
        <v>9</v>
      </c>
      <c r="C27" s="1">
        <v>45945</v>
      </c>
      <c r="D27">
        <v>0.375</v>
      </c>
      <c r="E27">
        <v>0.42708333333333331</v>
      </c>
      <c r="F27">
        <v>50</v>
      </c>
      <c r="G27" s="6">
        <v>5.2083333333333315E-2</v>
      </c>
      <c r="H27">
        <v>1</v>
      </c>
      <c r="I27">
        <v>15</v>
      </c>
      <c r="J27">
        <v>62.5</v>
      </c>
      <c r="K27">
        <f t="shared" si="0"/>
        <v>3</v>
      </c>
      <c r="L27">
        <f t="shared" si="1"/>
        <v>15</v>
      </c>
      <c r="M27">
        <f t="shared" si="2"/>
        <v>0</v>
      </c>
    </row>
    <row r="28" spans="1:13" x14ac:dyDescent="0.3">
      <c r="A28" t="s">
        <v>14</v>
      </c>
      <c r="B28" t="s">
        <v>7</v>
      </c>
      <c r="C28" s="1">
        <v>45945</v>
      </c>
      <c r="D28">
        <v>0.42708333333333331</v>
      </c>
      <c r="E28">
        <v>0.47916666666666669</v>
      </c>
      <c r="F28">
        <v>60</v>
      </c>
      <c r="G28" s="6">
        <v>5.208333333333337E-2</v>
      </c>
      <c r="H28">
        <v>1</v>
      </c>
      <c r="I28">
        <v>15</v>
      </c>
      <c r="J28">
        <v>75</v>
      </c>
      <c r="K28">
        <f t="shared" si="0"/>
        <v>3</v>
      </c>
      <c r="L28">
        <f t="shared" si="1"/>
        <v>15</v>
      </c>
      <c r="M28">
        <f t="shared" si="2"/>
        <v>0</v>
      </c>
    </row>
    <row r="29" spans="1:13" x14ac:dyDescent="0.3">
      <c r="A29" t="s">
        <v>15</v>
      </c>
      <c r="B29" t="s">
        <v>7</v>
      </c>
      <c r="C29" s="1">
        <v>45945</v>
      </c>
      <c r="D29">
        <v>0.51041666666666663</v>
      </c>
      <c r="E29">
        <v>0.58333333333333337</v>
      </c>
      <c r="F29">
        <v>60</v>
      </c>
      <c r="G29" s="6">
        <v>7.2916666666666741E-2</v>
      </c>
      <c r="H29">
        <v>1</v>
      </c>
      <c r="I29">
        <v>45</v>
      </c>
      <c r="J29">
        <v>105</v>
      </c>
      <c r="K29">
        <f t="shared" si="0"/>
        <v>3</v>
      </c>
      <c r="L29">
        <f t="shared" si="1"/>
        <v>15</v>
      </c>
      <c r="M29">
        <f t="shared" si="2"/>
        <v>0</v>
      </c>
    </row>
    <row r="30" spans="1:13" x14ac:dyDescent="0.3">
      <c r="A30" t="s">
        <v>8</v>
      </c>
      <c r="B30" t="s">
        <v>9</v>
      </c>
      <c r="C30" s="1">
        <v>45950</v>
      </c>
      <c r="D30">
        <v>0.375</v>
      </c>
      <c r="E30">
        <v>0.4375</v>
      </c>
      <c r="F30">
        <v>50</v>
      </c>
      <c r="G30" s="6">
        <v>6.25E-2</v>
      </c>
      <c r="H30">
        <v>1</v>
      </c>
      <c r="I30">
        <v>30</v>
      </c>
      <c r="J30">
        <v>75</v>
      </c>
      <c r="K30">
        <f t="shared" si="0"/>
        <v>1</v>
      </c>
      <c r="L30">
        <f t="shared" si="1"/>
        <v>20</v>
      </c>
      <c r="M30">
        <f t="shared" si="2"/>
        <v>0</v>
      </c>
    </row>
    <row r="31" spans="1:13" x14ac:dyDescent="0.3">
      <c r="A31" t="s">
        <v>19</v>
      </c>
      <c r="B31" t="s">
        <v>9</v>
      </c>
      <c r="C31" s="1">
        <v>45950</v>
      </c>
      <c r="D31">
        <v>0.45833333333333331</v>
      </c>
      <c r="E31">
        <v>0.54166666666666663</v>
      </c>
      <c r="F31">
        <v>50</v>
      </c>
      <c r="G31" s="6">
        <v>8.3333333333333315E-2</v>
      </c>
      <c r="H31">
        <v>2</v>
      </c>
      <c r="I31">
        <v>0</v>
      </c>
      <c r="J31">
        <v>100</v>
      </c>
      <c r="K31">
        <f t="shared" si="0"/>
        <v>1</v>
      </c>
      <c r="L31">
        <f t="shared" si="1"/>
        <v>20</v>
      </c>
      <c r="M31">
        <f t="shared" si="2"/>
        <v>0</v>
      </c>
    </row>
    <row r="32" spans="1:13" x14ac:dyDescent="0.3">
      <c r="A32" t="s">
        <v>16</v>
      </c>
      <c r="B32" t="s">
        <v>7</v>
      </c>
      <c r="C32" s="1">
        <v>45950</v>
      </c>
      <c r="D32">
        <v>0.58333333333333337</v>
      </c>
      <c r="E32">
        <v>0.625</v>
      </c>
      <c r="F32">
        <v>60</v>
      </c>
      <c r="G32" s="6">
        <v>4.166666666666663E-2</v>
      </c>
      <c r="H32">
        <v>1</v>
      </c>
      <c r="I32">
        <v>0</v>
      </c>
      <c r="J32">
        <v>60</v>
      </c>
      <c r="K32">
        <f t="shared" si="0"/>
        <v>1</v>
      </c>
      <c r="L32">
        <f t="shared" si="1"/>
        <v>20</v>
      </c>
      <c r="M32">
        <f t="shared" si="2"/>
        <v>0</v>
      </c>
    </row>
    <row r="33" spans="1:13" x14ac:dyDescent="0.3">
      <c r="A33" t="s">
        <v>11</v>
      </c>
      <c r="B33" t="s">
        <v>12</v>
      </c>
      <c r="C33" s="1">
        <v>45950</v>
      </c>
      <c r="D33">
        <v>0.63541666666666663</v>
      </c>
      <c r="E33">
        <v>0.69791666666666663</v>
      </c>
      <c r="F33">
        <v>40</v>
      </c>
      <c r="G33" s="6">
        <v>6.25E-2</v>
      </c>
      <c r="H33">
        <v>1</v>
      </c>
      <c r="I33">
        <v>30</v>
      </c>
      <c r="J33">
        <v>60</v>
      </c>
      <c r="K33">
        <f t="shared" si="0"/>
        <v>1</v>
      </c>
      <c r="L33">
        <f t="shared" si="1"/>
        <v>20</v>
      </c>
      <c r="M33">
        <f t="shared" si="2"/>
        <v>0</v>
      </c>
    </row>
    <row r="34" spans="1:13" x14ac:dyDescent="0.3">
      <c r="A34" t="s">
        <v>10</v>
      </c>
      <c r="B34" t="s">
        <v>9</v>
      </c>
      <c r="C34" s="1">
        <v>45951</v>
      </c>
      <c r="D34">
        <v>0.375</v>
      </c>
      <c r="E34">
        <v>0.45833333333333331</v>
      </c>
      <c r="F34">
        <v>50</v>
      </c>
      <c r="G34" s="6">
        <v>8.3333333333333315E-2</v>
      </c>
      <c r="H34">
        <v>2</v>
      </c>
      <c r="I34">
        <v>0</v>
      </c>
      <c r="J34">
        <v>100</v>
      </c>
      <c r="K34">
        <f t="shared" si="0"/>
        <v>2</v>
      </c>
      <c r="L34">
        <f t="shared" si="1"/>
        <v>21</v>
      </c>
      <c r="M34">
        <f t="shared" si="2"/>
        <v>-250</v>
      </c>
    </row>
    <row r="35" spans="1:13" x14ac:dyDescent="0.3">
      <c r="A35" t="s">
        <v>10</v>
      </c>
      <c r="B35" t="s">
        <v>7</v>
      </c>
      <c r="C35" s="1">
        <v>45951</v>
      </c>
      <c r="D35">
        <v>0.47916666666666669</v>
      </c>
      <c r="E35">
        <v>0.55208333333333337</v>
      </c>
      <c r="F35">
        <v>60</v>
      </c>
      <c r="G35" s="6">
        <v>7.2916666666666685E-2</v>
      </c>
      <c r="H35">
        <v>1</v>
      </c>
      <c r="I35">
        <v>45</v>
      </c>
      <c r="J35">
        <v>105</v>
      </c>
      <c r="K35">
        <f t="shared" si="0"/>
        <v>2</v>
      </c>
      <c r="L35">
        <f t="shared" si="1"/>
        <v>21</v>
      </c>
      <c r="M35">
        <f t="shared" si="2"/>
        <v>-250</v>
      </c>
    </row>
    <row r="36" spans="1:13" x14ac:dyDescent="0.3">
      <c r="A36" t="s">
        <v>19</v>
      </c>
      <c r="B36" t="s">
        <v>9</v>
      </c>
      <c r="C36" s="1">
        <v>45952</v>
      </c>
      <c r="D36">
        <v>0.375</v>
      </c>
      <c r="E36">
        <v>0.42708333333333331</v>
      </c>
      <c r="F36">
        <v>50</v>
      </c>
      <c r="G36" s="6">
        <v>5.2083333333333315E-2</v>
      </c>
      <c r="H36">
        <v>1</v>
      </c>
      <c r="I36">
        <v>15</v>
      </c>
      <c r="J36">
        <v>62.5</v>
      </c>
      <c r="K36">
        <f t="shared" si="0"/>
        <v>3</v>
      </c>
      <c r="L36">
        <f t="shared" si="1"/>
        <v>22</v>
      </c>
      <c r="M36">
        <f t="shared" si="2"/>
        <v>0</v>
      </c>
    </row>
    <row r="37" spans="1:13" x14ac:dyDescent="0.3">
      <c r="A37" t="s">
        <v>13</v>
      </c>
      <c r="B37" t="s">
        <v>7</v>
      </c>
      <c r="C37" s="1">
        <v>45952</v>
      </c>
      <c r="D37">
        <v>0.44791666666666669</v>
      </c>
      <c r="E37">
        <v>0.48958333333333331</v>
      </c>
      <c r="F37">
        <v>60</v>
      </c>
      <c r="G37" s="6">
        <v>4.166666666666663E-2</v>
      </c>
      <c r="H37">
        <v>1</v>
      </c>
      <c r="I37">
        <v>0</v>
      </c>
      <c r="J37">
        <v>60</v>
      </c>
      <c r="K37">
        <f t="shared" si="0"/>
        <v>3</v>
      </c>
      <c r="L37">
        <f t="shared" si="1"/>
        <v>22</v>
      </c>
      <c r="M37">
        <f t="shared" si="2"/>
        <v>0</v>
      </c>
    </row>
    <row r="38" spans="1:13" x14ac:dyDescent="0.3">
      <c r="A38" t="s">
        <v>19</v>
      </c>
      <c r="B38" t="s">
        <v>12</v>
      </c>
      <c r="C38" s="1">
        <v>45953</v>
      </c>
      <c r="D38">
        <v>0.375</v>
      </c>
      <c r="E38">
        <v>0.41666666666666669</v>
      </c>
      <c r="F38">
        <v>40</v>
      </c>
      <c r="G38" s="6">
        <v>4.1666666666666685E-2</v>
      </c>
      <c r="H38">
        <v>1</v>
      </c>
      <c r="I38">
        <v>0</v>
      </c>
      <c r="J38">
        <v>40</v>
      </c>
      <c r="K38">
        <f t="shared" si="0"/>
        <v>4</v>
      </c>
      <c r="L38">
        <f t="shared" si="1"/>
        <v>23</v>
      </c>
      <c r="M38">
        <f t="shared" si="2"/>
        <v>0</v>
      </c>
    </row>
    <row r="39" spans="1:13" x14ac:dyDescent="0.3">
      <c r="A39" t="s">
        <v>6</v>
      </c>
      <c r="B39" t="s">
        <v>7</v>
      </c>
      <c r="C39" s="1">
        <v>45954</v>
      </c>
      <c r="D39">
        <v>0.375</v>
      </c>
      <c r="E39">
        <v>0.41666666666666669</v>
      </c>
      <c r="F39">
        <v>60</v>
      </c>
      <c r="G39" s="6">
        <v>4.1666666666666685E-2</v>
      </c>
      <c r="H39">
        <v>1</v>
      </c>
      <c r="I39">
        <v>0</v>
      </c>
      <c r="J39">
        <v>60</v>
      </c>
      <c r="K39">
        <f t="shared" si="0"/>
        <v>5</v>
      </c>
      <c r="L39">
        <f t="shared" si="1"/>
        <v>24</v>
      </c>
      <c r="M39">
        <f t="shared" si="2"/>
        <v>0</v>
      </c>
    </row>
    <row r="40" spans="1:13" x14ac:dyDescent="0.3">
      <c r="A40" t="s">
        <v>18</v>
      </c>
      <c r="B40" t="s">
        <v>12</v>
      </c>
      <c r="C40" s="1">
        <v>45954</v>
      </c>
      <c r="D40">
        <v>0.4375</v>
      </c>
      <c r="E40">
        <v>0.47916666666666669</v>
      </c>
      <c r="F40">
        <v>40</v>
      </c>
      <c r="G40" s="6">
        <v>4.1666666666666685E-2</v>
      </c>
      <c r="H40">
        <v>1</v>
      </c>
      <c r="I40">
        <v>0</v>
      </c>
      <c r="J40">
        <v>40</v>
      </c>
      <c r="K40">
        <f t="shared" si="0"/>
        <v>5</v>
      </c>
      <c r="L40">
        <f t="shared" si="1"/>
        <v>24</v>
      </c>
      <c r="M40">
        <f t="shared" si="2"/>
        <v>0</v>
      </c>
    </row>
    <row r="41" spans="1:13" x14ac:dyDescent="0.3">
      <c r="A41" t="s">
        <v>15</v>
      </c>
      <c r="B41" t="s">
        <v>7</v>
      </c>
      <c r="C41" s="1">
        <v>45961</v>
      </c>
      <c r="D41">
        <v>0.375</v>
      </c>
      <c r="E41">
        <v>0.44791666666666669</v>
      </c>
      <c r="F41">
        <v>60</v>
      </c>
      <c r="G41" s="6">
        <v>7.2916666666666685E-2</v>
      </c>
      <c r="H41">
        <v>1</v>
      </c>
      <c r="I41">
        <v>45</v>
      </c>
      <c r="J41">
        <v>105</v>
      </c>
      <c r="K41">
        <f t="shared" si="0"/>
        <v>5</v>
      </c>
      <c r="L41">
        <f t="shared" si="1"/>
        <v>31</v>
      </c>
      <c r="M41">
        <f t="shared" si="2"/>
        <v>0</v>
      </c>
    </row>
    <row r="42" spans="1:13" x14ac:dyDescent="0.3">
      <c r="A42" t="s">
        <v>14</v>
      </c>
      <c r="B42" t="s">
        <v>7</v>
      </c>
      <c r="C42" s="1">
        <v>45961</v>
      </c>
      <c r="D42">
        <v>0.44791666666666669</v>
      </c>
      <c r="E42">
        <v>0.51041666666666663</v>
      </c>
      <c r="F42">
        <v>60</v>
      </c>
      <c r="G42" s="6">
        <v>6.2499999999999944E-2</v>
      </c>
      <c r="H42">
        <v>1</v>
      </c>
      <c r="I42">
        <v>30</v>
      </c>
      <c r="J42">
        <v>90</v>
      </c>
      <c r="K42">
        <f t="shared" si="0"/>
        <v>5</v>
      </c>
      <c r="L42">
        <f t="shared" si="1"/>
        <v>31</v>
      </c>
      <c r="M42">
        <f t="shared" si="2"/>
        <v>0</v>
      </c>
    </row>
    <row r="43" spans="1:13" x14ac:dyDescent="0.3">
      <c r="A43" t="s">
        <v>18</v>
      </c>
      <c r="B43" t="s">
        <v>12</v>
      </c>
      <c r="C43" s="1">
        <v>45961</v>
      </c>
      <c r="D43">
        <v>0.53125</v>
      </c>
      <c r="E43">
        <v>0.60416666666666663</v>
      </c>
      <c r="F43">
        <v>40</v>
      </c>
      <c r="G43" s="6">
        <v>7.291666666666663E-2</v>
      </c>
      <c r="H43">
        <v>1</v>
      </c>
      <c r="I43">
        <v>45</v>
      </c>
      <c r="J43">
        <v>70</v>
      </c>
      <c r="K43">
        <f t="shared" si="0"/>
        <v>5</v>
      </c>
      <c r="L43">
        <f t="shared" si="1"/>
        <v>31</v>
      </c>
      <c r="M43">
        <f t="shared" si="2"/>
        <v>0</v>
      </c>
    </row>
    <row r="44" spans="1:13" x14ac:dyDescent="0.3">
      <c r="A44" t="s">
        <v>6</v>
      </c>
      <c r="B44" t="s">
        <v>7</v>
      </c>
      <c r="C44" s="1">
        <v>45961</v>
      </c>
      <c r="D44">
        <v>0.60416666666666663</v>
      </c>
      <c r="E44">
        <v>0.67708333333333337</v>
      </c>
      <c r="F44">
        <v>60</v>
      </c>
      <c r="G44" s="6">
        <v>7.2916666666666741E-2</v>
      </c>
      <c r="H44">
        <v>1</v>
      </c>
      <c r="I44">
        <v>45</v>
      </c>
      <c r="J44">
        <v>105</v>
      </c>
      <c r="K44">
        <f t="shared" si="0"/>
        <v>5</v>
      </c>
      <c r="L44">
        <f t="shared" si="1"/>
        <v>31</v>
      </c>
      <c r="M44">
        <f t="shared" si="2"/>
        <v>0</v>
      </c>
    </row>
    <row r="45" spans="1:13" x14ac:dyDescent="0.3">
      <c r="A45" t="s">
        <v>10</v>
      </c>
      <c r="B45" t="s">
        <v>7</v>
      </c>
      <c r="C45" s="1">
        <v>45964</v>
      </c>
      <c r="D45">
        <v>0.375</v>
      </c>
      <c r="E45">
        <v>0.4375</v>
      </c>
      <c r="F45">
        <v>60</v>
      </c>
      <c r="G45" s="6">
        <v>6.25E-2</v>
      </c>
      <c r="H45">
        <v>1</v>
      </c>
      <c r="I45">
        <v>30</v>
      </c>
      <c r="J45">
        <v>90</v>
      </c>
      <c r="K45">
        <f t="shared" si="0"/>
        <v>1</v>
      </c>
      <c r="L45">
        <f t="shared" si="1"/>
        <v>3</v>
      </c>
      <c r="M45">
        <f t="shared" si="2"/>
        <v>0</v>
      </c>
    </row>
    <row r="46" spans="1:13" x14ac:dyDescent="0.3">
      <c r="A46" t="s">
        <v>8</v>
      </c>
      <c r="B46" t="s">
        <v>9</v>
      </c>
      <c r="C46" s="1">
        <v>45966</v>
      </c>
      <c r="D46">
        <v>0.375</v>
      </c>
      <c r="E46">
        <v>0.41666666666666669</v>
      </c>
      <c r="F46">
        <v>50</v>
      </c>
      <c r="G46" s="6">
        <v>4.1666666666666685E-2</v>
      </c>
      <c r="H46">
        <v>1</v>
      </c>
      <c r="I46">
        <v>0</v>
      </c>
      <c r="J46">
        <v>50</v>
      </c>
      <c r="K46">
        <f t="shared" si="0"/>
        <v>3</v>
      </c>
      <c r="L46">
        <f t="shared" si="1"/>
        <v>5</v>
      </c>
      <c r="M46">
        <f t="shared" si="2"/>
        <v>0</v>
      </c>
    </row>
    <row r="47" spans="1:13" x14ac:dyDescent="0.3">
      <c r="A47" t="s">
        <v>8</v>
      </c>
      <c r="B47" t="s">
        <v>9</v>
      </c>
      <c r="C47" s="1">
        <v>45966</v>
      </c>
      <c r="D47">
        <v>0.41666666666666669</v>
      </c>
      <c r="E47">
        <v>0.5</v>
      </c>
      <c r="F47">
        <v>50</v>
      </c>
      <c r="G47" s="6">
        <v>8.3333333333333315E-2</v>
      </c>
      <c r="H47">
        <v>2</v>
      </c>
      <c r="I47">
        <v>0</v>
      </c>
      <c r="J47">
        <v>100</v>
      </c>
      <c r="K47">
        <f t="shared" si="0"/>
        <v>3</v>
      </c>
      <c r="L47">
        <f t="shared" si="1"/>
        <v>5</v>
      </c>
      <c r="M47">
        <f t="shared" si="2"/>
        <v>0</v>
      </c>
    </row>
    <row r="48" spans="1:13" x14ac:dyDescent="0.3">
      <c r="A48" t="s">
        <v>10</v>
      </c>
      <c r="B48" t="s">
        <v>7</v>
      </c>
      <c r="C48" s="1">
        <v>45966</v>
      </c>
      <c r="D48">
        <v>0.52083333333333337</v>
      </c>
      <c r="E48">
        <v>0.58333333333333337</v>
      </c>
      <c r="F48">
        <v>60</v>
      </c>
      <c r="G48" s="6">
        <v>6.25E-2</v>
      </c>
      <c r="H48">
        <v>1</v>
      </c>
      <c r="I48">
        <v>30</v>
      </c>
      <c r="J48">
        <v>90</v>
      </c>
      <c r="K48">
        <f t="shared" si="0"/>
        <v>3</v>
      </c>
      <c r="L48">
        <f t="shared" si="1"/>
        <v>5</v>
      </c>
      <c r="M48">
        <f t="shared" si="2"/>
        <v>0</v>
      </c>
    </row>
    <row r="49" spans="1:13" x14ac:dyDescent="0.3">
      <c r="A49" t="s">
        <v>6</v>
      </c>
      <c r="B49" t="s">
        <v>7</v>
      </c>
      <c r="C49" s="1">
        <v>45967</v>
      </c>
      <c r="D49">
        <v>0.375</v>
      </c>
      <c r="E49">
        <v>0.4375</v>
      </c>
      <c r="F49">
        <v>60</v>
      </c>
      <c r="G49" s="6">
        <v>6.25E-2</v>
      </c>
      <c r="H49">
        <v>1</v>
      </c>
      <c r="I49">
        <v>30</v>
      </c>
      <c r="J49">
        <v>90</v>
      </c>
      <c r="K49">
        <f t="shared" si="0"/>
        <v>4</v>
      </c>
      <c r="L49">
        <f t="shared" si="1"/>
        <v>6</v>
      </c>
      <c r="M49">
        <f t="shared" si="2"/>
        <v>0</v>
      </c>
    </row>
    <row r="50" spans="1:13" x14ac:dyDescent="0.3">
      <c r="A50" t="s">
        <v>17</v>
      </c>
      <c r="B50" t="s">
        <v>9</v>
      </c>
      <c r="C50" s="1">
        <v>45967</v>
      </c>
      <c r="D50">
        <v>0.45833333333333331</v>
      </c>
      <c r="E50">
        <v>0.53125</v>
      </c>
      <c r="F50">
        <v>50</v>
      </c>
      <c r="G50" s="6">
        <v>7.2916666666666685E-2</v>
      </c>
      <c r="H50">
        <v>1</v>
      </c>
      <c r="I50">
        <v>45</v>
      </c>
      <c r="J50">
        <v>87.5</v>
      </c>
      <c r="K50">
        <f t="shared" si="0"/>
        <v>4</v>
      </c>
      <c r="L50">
        <f t="shared" si="1"/>
        <v>6</v>
      </c>
      <c r="M50">
        <f t="shared" si="2"/>
        <v>0</v>
      </c>
    </row>
    <row r="51" spans="1:13" x14ac:dyDescent="0.3">
      <c r="A51" t="s">
        <v>15</v>
      </c>
      <c r="B51" t="s">
        <v>12</v>
      </c>
      <c r="C51" s="1">
        <v>45967</v>
      </c>
      <c r="D51">
        <v>0.57291666666666663</v>
      </c>
      <c r="E51">
        <v>0.64583333333333337</v>
      </c>
      <c r="F51">
        <v>40</v>
      </c>
      <c r="G51" s="6">
        <v>7.2916666666666741E-2</v>
      </c>
      <c r="H51">
        <v>1</v>
      </c>
      <c r="I51">
        <v>45</v>
      </c>
      <c r="J51">
        <v>70</v>
      </c>
      <c r="K51">
        <f t="shared" si="0"/>
        <v>4</v>
      </c>
      <c r="L51">
        <f t="shared" si="1"/>
        <v>6</v>
      </c>
      <c r="M51">
        <f t="shared" si="2"/>
        <v>0</v>
      </c>
    </row>
    <row r="52" spans="1:13" x14ac:dyDescent="0.3">
      <c r="A52" t="s">
        <v>13</v>
      </c>
      <c r="B52" t="s">
        <v>7</v>
      </c>
      <c r="C52" s="1">
        <v>45967</v>
      </c>
      <c r="D52">
        <v>0.64583333333333337</v>
      </c>
      <c r="E52">
        <v>0.70833333333333337</v>
      </c>
      <c r="F52">
        <v>60</v>
      </c>
      <c r="G52" s="6">
        <v>6.25E-2</v>
      </c>
      <c r="H52">
        <v>1</v>
      </c>
      <c r="I52">
        <v>30</v>
      </c>
      <c r="J52">
        <v>90</v>
      </c>
      <c r="K52">
        <f t="shared" si="0"/>
        <v>4</v>
      </c>
      <c r="L52">
        <f t="shared" si="1"/>
        <v>6</v>
      </c>
      <c r="M52">
        <f t="shared" si="2"/>
        <v>0</v>
      </c>
    </row>
    <row r="53" spans="1:13" x14ac:dyDescent="0.3">
      <c r="A53" t="s">
        <v>10</v>
      </c>
      <c r="B53" t="s">
        <v>9</v>
      </c>
      <c r="C53" s="1">
        <v>45967</v>
      </c>
      <c r="D53">
        <v>0.70833333333333337</v>
      </c>
      <c r="E53">
        <v>0.75</v>
      </c>
      <c r="F53">
        <v>50</v>
      </c>
      <c r="G53" s="6">
        <v>4.166666666666663E-2</v>
      </c>
      <c r="H53">
        <v>1</v>
      </c>
      <c r="I53">
        <v>0</v>
      </c>
      <c r="J53">
        <v>50</v>
      </c>
      <c r="K53">
        <f t="shared" si="0"/>
        <v>4</v>
      </c>
      <c r="L53">
        <f t="shared" si="1"/>
        <v>6</v>
      </c>
      <c r="M53">
        <f t="shared" si="2"/>
        <v>0</v>
      </c>
    </row>
    <row r="54" spans="1:13" x14ac:dyDescent="0.3">
      <c r="A54" t="s">
        <v>14</v>
      </c>
      <c r="B54" t="s">
        <v>7</v>
      </c>
      <c r="C54" s="1">
        <v>45968</v>
      </c>
      <c r="D54">
        <v>0.375</v>
      </c>
      <c r="E54">
        <v>0.41666666666666669</v>
      </c>
      <c r="F54">
        <v>60</v>
      </c>
      <c r="G54" s="6">
        <v>4.1666666666666685E-2</v>
      </c>
      <c r="H54">
        <v>1</v>
      </c>
      <c r="I54">
        <v>0</v>
      </c>
      <c r="J54">
        <v>60</v>
      </c>
      <c r="K54">
        <f t="shared" si="0"/>
        <v>5</v>
      </c>
      <c r="L54">
        <f t="shared" si="1"/>
        <v>7</v>
      </c>
      <c r="M54">
        <f t="shared" si="2"/>
        <v>0</v>
      </c>
    </row>
    <row r="55" spans="1:13" x14ac:dyDescent="0.3">
      <c r="A55" t="s">
        <v>13</v>
      </c>
      <c r="B55" t="s">
        <v>7</v>
      </c>
      <c r="C55" s="1">
        <v>45968</v>
      </c>
      <c r="D55">
        <v>0.44791666666666669</v>
      </c>
      <c r="E55">
        <v>0.51041666666666663</v>
      </c>
      <c r="F55">
        <v>60</v>
      </c>
      <c r="G55" s="6">
        <v>6.2499999999999944E-2</v>
      </c>
      <c r="H55">
        <v>1</v>
      </c>
      <c r="I55">
        <v>30</v>
      </c>
      <c r="J55">
        <v>90</v>
      </c>
      <c r="K55">
        <f t="shared" si="0"/>
        <v>5</v>
      </c>
      <c r="L55">
        <f t="shared" si="1"/>
        <v>7</v>
      </c>
      <c r="M55">
        <f t="shared" si="2"/>
        <v>0</v>
      </c>
    </row>
    <row r="56" spans="1:13" x14ac:dyDescent="0.3">
      <c r="A56" t="s">
        <v>11</v>
      </c>
      <c r="B56" t="s">
        <v>12</v>
      </c>
      <c r="C56" s="1">
        <v>45971</v>
      </c>
      <c r="D56">
        <v>0.375</v>
      </c>
      <c r="E56">
        <v>0.42708333333333331</v>
      </c>
      <c r="F56">
        <v>40</v>
      </c>
      <c r="G56" s="6">
        <v>5.2083333333333315E-2</v>
      </c>
      <c r="H56">
        <v>1</v>
      </c>
      <c r="I56">
        <v>15</v>
      </c>
      <c r="J56">
        <v>50</v>
      </c>
      <c r="K56">
        <f t="shared" si="0"/>
        <v>1</v>
      </c>
      <c r="L56">
        <f t="shared" si="1"/>
        <v>10</v>
      </c>
      <c r="M56">
        <f t="shared" si="2"/>
        <v>0</v>
      </c>
    </row>
    <row r="57" spans="1:13" x14ac:dyDescent="0.3">
      <c r="A57" t="s">
        <v>11</v>
      </c>
      <c r="B57" t="s">
        <v>12</v>
      </c>
      <c r="C57" s="1">
        <v>45971</v>
      </c>
      <c r="D57">
        <v>0.42708333333333331</v>
      </c>
      <c r="E57">
        <v>0.47916666666666669</v>
      </c>
      <c r="F57">
        <v>40</v>
      </c>
      <c r="G57" s="6">
        <v>5.208333333333337E-2</v>
      </c>
      <c r="H57">
        <v>1</v>
      </c>
      <c r="I57">
        <v>15</v>
      </c>
      <c r="J57">
        <v>50</v>
      </c>
      <c r="K57">
        <f t="shared" si="0"/>
        <v>1</v>
      </c>
      <c r="L57">
        <f t="shared" si="1"/>
        <v>10</v>
      </c>
      <c r="M57">
        <f t="shared" si="2"/>
        <v>0</v>
      </c>
    </row>
    <row r="58" spans="1:13" x14ac:dyDescent="0.3">
      <c r="A58" t="s">
        <v>16</v>
      </c>
      <c r="B58" t="s">
        <v>12</v>
      </c>
      <c r="C58" s="1">
        <v>45972</v>
      </c>
      <c r="D58">
        <v>0.375</v>
      </c>
      <c r="E58">
        <v>0.41666666666666669</v>
      </c>
      <c r="F58">
        <v>40</v>
      </c>
      <c r="G58" s="6">
        <v>4.1666666666666685E-2</v>
      </c>
      <c r="H58">
        <v>1</v>
      </c>
      <c r="I58">
        <v>0</v>
      </c>
      <c r="J58">
        <v>40</v>
      </c>
      <c r="K58">
        <f t="shared" si="0"/>
        <v>2</v>
      </c>
      <c r="L58">
        <f t="shared" si="1"/>
        <v>11</v>
      </c>
      <c r="M58">
        <f t="shared" si="2"/>
        <v>-250</v>
      </c>
    </row>
    <row r="59" spans="1:13" x14ac:dyDescent="0.3">
      <c r="A59" t="s">
        <v>10</v>
      </c>
      <c r="B59" t="s">
        <v>7</v>
      </c>
      <c r="C59" s="1">
        <v>45972</v>
      </c>
      <c r="D59">
        <v>0.41666666666666669</v>
      </c>
      <c r="E59">
        <v>0.46875</v>
      </c>
      <c r="F59">
        <v>60</v>
      </c>
      <c r="G59" s="6">
        <v>5.2083333333333315E-2</v>
      </c>
      <c r="H59">
        <v>1</v>
      </c>
      <c r="I59">
        <v>15</v>
      </c>
      <c r="J59">
        <v>75</v>
      </c>
      <c r="K59">
        <f t="shared" si="0"/>
        <v>2</v>
      </c>
      <c r="L59">
        <f t="shared" si="1"/>
        <v>11</v>
      </c>
      <c r="M59">
        <f t="shared" si="2"/>
        <v>-250</v>
      </c>
    </row>
    <row r="60" spans="1:13" x14ac:dyDescent="0.3">
      <c r="A60" t="s">
        <v>13</v>
      </c>
      <c r="B60" t="s">
        <v>7</v>
      </c>
      <c r="C60" s="1">
        <v>45972</v>
      </c>
      <c r="D60">
        <v>0.46875</v>
      </c>
      <c r="E60">
        <v>0.51041666666666663</v>
      </c>
      <c r="F60">
        <v>60</v>
      </c>
      <c r="G60" s="6">
        <v>4.166666666666663E-2</v>
      </c>
      <c r="H60">
        <v>1</v>
      </c>
      <c r="I60">
        <v>0</v>
      </c>
      <c r="J60">
        <v>60</v>
      </c>
      <c r="K60">
        <f t="shared" si="0"/>
        <v>2</v>
      </c>
      <c r="L60">
        <f t="shared" si="1"/>
        <v>11</v>
      </c>
      <c r="M60">
        <f t="shared" si="2"/>
        <v>-250</v>
      </c>
    </row>
    <row r="61" spans="1:13" x14ac:dyDescent="0.3">
      <c r="A61" t="s">
        <v>18</v>
      </c>
      <c r="B61" t="s">
        <v>12</v>
      </c>
      <c r="C61" s="1">
        <v>45973</v>
      </c>
      <c r="D61">
        <v>0.375</v>
      </c>
      <c r="E61">
        <v>0.41666666666666669</v>
      </c>
      <c r="F61">
        <v>40</v>
      </c>
      <c r="G61" s="6">
        <v>4.1666666666666685E-2</v>
      </c>
      <c r="H61">
        <v>1</v>
      </c>
      <c r="I61">
        <v>0</v>
      </c>
      <c r="J61">
        <v>40</v>
      </c>
      <c r="K61">
        <f t="shared" si="0"/>
        <v>3</v>
      </c>
      <c r="L61">
        <f t="shared" si="1"/>
        <v>12</v>
      </c>
      <c r="M61">
        <f t="shared" si="2"/>
        <v>0</v>
      </c>
    </row>
    <row r="62" spans="1:13" x14ac:dyDescent="0.3">
      <c r="A62" t="s">
        <v>16</v>
      </c>
      <c r="B62" t="s">
        <v>7</v>
      </c>
      <c r="C62" s="1">
        <v>45973</v>
      </c>
      <c r="D62">
        <v>0.45833333333333331</v>
      </c>
      <c r="E62">
        <v>0.52083333333333337</v>
      </c>
      <c r="F62">
        <v>60</v>
      </c>
      <c r="G62" s="6">
        <v>6.2500000000000056E-2</v>
      </c>
      <c r="H62">
        <v>1</v>
      </c>
      <c r="I62">
        <v>30</v>
      </c>
      <c r="J62">
        <v>90</v>
      </c>
      <c r="K62">
        <f t="shared" si="0"/>
        <v>3</v>
      </c>
      <c r="L62">
        <f t="shared" si="1"/>
        <v>12</v>
      </c>
      <c r="M62">
        <f t="shared" si="2"/>
        <v>0</v>
      </c>
    </row>
    <row r="63" spans="1:13" x14ac:dyDescent="0.3">
      <c r="A63" t="s">
        <v>6</v>
      </c>
      <c r="B63" t="s">
        <v>7</v>
      </c>
      <c r="C63" s="1">
        <v>45973</v>
      </c>
      <c r="D63">
        <v>0.53125</v>
      </c>
      <c r="E63">
        <v>0.57291666666666663</v>
      </c>
      <c r="F63">
        <v>60</v>
      </c>
      <c r="G63" s="6">
        <v>4.166666666666663E-2</v>
      </c>
      <c r="H63">
        <v>1</v>
      </c>
      <c r="I63">
        <v>0</v>
      </c>
      <c r="J63">
        <v>60</v>
      </c>
      <c r="K63">
        <f t="shared" si="0"/>
        <v>3</v>
      </c>
      <c r="L63">
        <f t="shared" si="1"/>
        <v>12</v>
      </c>
      <c r="M63">
        <f t="shared" si="2"/>
        <v>0</v>
      </c>
    </row>
    <row r="64" spans="1:13" x14ac:dyDescent="0.3">
      <c r="A64" t="s">
        <v>13</v>
      </c>
      <c r="B64" t="s">
        <v>7</v>
      </c>
      <c r="C64" s="1">
        <v>45973</v>
      </c>
      <c r="D64">
        <v>0.57291666666666663</v>
      </c>
      <c r="E64">
        <v>0.625</v>
      </c>
      <c r="F64">
        <v>60</v>
      </c>
      <c r="G64" s="6">
        <v>5.208333333333337E-2</v>
      </c>
      <c r="H64">
        <v>1</v>
      </c>
      <c r="I64">
        <v>15</v>
      </c>
      <c r="J64">
        <v>75</v>
      </c>
      <c r="K64">
        <f t="shared" si="0"/>
        <v>3</v>
      </c>
      <c r="L64">
        <f t="shared" si="1"/>
        <v>12</v>
      </c>
      <c r="M64">
        <f t="shared" si="2"/>
        <v>0</v>
      </c>
    </row>
    <row r="65" spans="1:13" x14ac:dyDescent="0.3">
      <c r="A65" t="s">
        <v>14</v>
      </c>
      <c r="B65" t="s">
        <v>7</v>
      </c>
      <c r="C65" s="1">
        <v>45973</v>
      </c>
      <c r="D65">
        <v>0.65625</v>
      </c>
      <c r="E65">
        <v>0.71875</v>
      </c>
      <c r="F65">
        <v>60</v>
      </c>
      <c r="G65" s="6">
        <v>6.25E-2</v>
      </c>
      <c r="H65">
        <v>1</v>
      </c>
      <c r="I65">
        <v>30</v>
      </c>
      <c r="J65">
        <v>90</v>
      </c>
      <c r="K65">
        <f t="shared" si="0"/>
        <v>3</v>
      </c>
      <c r="L65">
        <f t="shared" si="1"/>
        <v>12</v>
      </c>
      <c r="M65">
        <f t="shared" si="2"/>
        <v>0</v>
      </c>
    </row>
    <row r="66" spans="1:13" x14ac:dyDescent="0.3">
      <c r="A66" t="s">
        <v>18</v>
      </c>
      <c r="B66" t="s">
        <v>12</v>
      </c>
      <c r="C66" s="1">
        <v>45974</v>
      </c>
      <c r="D66">
        <v>0.375</v>
      </c>
      <c r="E66">
        <v>0.45833333333333331</v>
      </c>
      <c r="F66">
        <v>40</v>
      </c>
      <c r="G66" s="6">
        <v>8.3333333333333315E-2</v>
      </c>
      <c r="H66">
        <v>2</v>
      </c>
      <c r="I66">
        <v>0</v>
      </c>
      <c r="J66">
        <v>80</v>
      </c>
      <c r="K66">
        <f t="shared" si="0"/>
        <v>4</v>
      </c>
      <c r="L66">
        <f t="shared" si="1"/>
        <v>13</v>
      </c>
      <c r="M66">
        <f t="shared" si="2"/>
        <v>0</v>
      </c>
    </row>
    <row r="67" spans="1:13" x14ac:dyDescent="0.3">
      <c r="A67" t="s">
        <v>18</v>
      </c>
      <c r="B67" t="s">
        <v>12</v>
      </c>
      <c r="C67" s="1">
        <v>45974</v>
      </c>
      <c r="D67">
        <v>0.46875</v>
      </c>
      <c r="E67">
        <v>0.53125</v>
      </c>
      <c r="F67">
        <v>40</v>
      </c>
      <c r="G67" s="6">
        <v>6.25E-2</v>
      </c>
      <c r="H67">
        <v>1</v>
      </c>
      <c r="I67">
        <v>30</v>
      </c>
      <c r="J67">
        <v>60</v>
      </c>
      <c r="K67">
        <f t="shared" ref="K67:K130" si="3">WEEKDAY(C67,2)</f>
        <v>4</v>
      </c>
      <c r="L67">
        <f t="shared" ref="L67:L130" si="4">DAY(C67)</f>
        <v>13</v>
      </c>
      <c r="M67">
        <f t="shared" ref="M67:M130" si="5">IF(K67=2,-250,0)</f>
        <v>0</v>
      </c>
    </row>
    <row r="68" spans="1:13" x14ac:dyDescent="0.3">
      <c r="A68" t="s">
        <v>13</v>
      </c>
      <c r="B68" t="s">
        <v>9</v>
      </c>
      <c r="C68" s="1">
        <v>45974</v>
      </c>
      <c r="D68">
        <v>0.5625</v>
      </c>
      <c r="E68">
        <v>0.63541666666666663</v>
      </c>
      <c r="F68">
        <v>50</v>
      </c>
      <c r="G68" s="6">
        <v>7.291666666666663E-2</v>
      </c>
      <c r="H68">
        <v>1</v>
      </c>
      <c r="I68">
        <v>45</v>
      </c>
      <c r="J68">
        <v>87.5</v>
      </c>
      <c r="K68">
        <f t="shared" si="3"/>
        <v>4</v>
      </c>
      <c r="L68">
        <f t="shared" si="4"/>
        <v>13</v>
      </c>
      <c r="M68">
        <f t="shared" si="5"/>
        <v>0</v>
      </c>
    </row>
    <row r="69" spans="1:13" x14ac:dyDescent="0.3">
      <c r="A69" t="s">
        <v>20</v>
      </c>
      <c r="B69" t="s">
        <v>12</v>
      </c>
      <c r="C69" s="1">
        <v>45974</v>
      </c>
      <c r="D69">
        <v>0.66666666666666663</v>
      </c>
      <c r="E69">
        <v>0.75</v>
      </c>
      <c r="F69">
        <v>40</v>
      </c>
      <c r="G69" s="6">
        <v>8.333333333333337E-2</v>
      </c>
      <c r="H69">
        <v>2</v>
      </c>
      <c r="I69">
        <v>0</v>
      </c>
      <c r="J69">
        <v>80</v>
      </c>
      <c r="K69">
        <f t="shared" si="3"/>
        <v>4</v>
      </c>
      <c r="L69">
        <f t="shared" si="4"/>
        <v>13</v>
      </c>
      <c r="M69">
        <f t="shared" si="5"/>
        <v>0</v>
      </c>
    </row>
    <row r="70" spans="1:13" x14ac:dyDescent="0.3">
      <c r="A70" t="s">
        <v>16</v>
      </c>
      <c r="B70" t="s">
        <v>12</v>
      </c>
      <c r="C70" s="1">
        <v>45975</v>
      </c>
      <c r="D70">
        <v>0.375</v>
      </c>
      <c r="E70">
        <v>0.42708333333333331</v>
      </c>
      <c r="F70">
        <v>40</v>
      </c>
      <c r="G70" s="6">
        <v>5.2083333333333315E-2</v>
      </c>
      <c r="H70">
        <v>1</v>
      </c>
      <c r="I70">
        <v>15</v>
      </c>
      <c r="J70">
        <v>50</v>
      </c>
      <c r="K70">
        <f t="shared" si="3"/>
        <v>5</v>
      </c>
      <c r="L70">
        <f t="shared" si="4"/>
        <v>14</v>
      </c>
      <c r="M70">
        <f t="shared" si="5"/>
        <v>0</v>
      </c>
    </row>
    <row r="71" spans="1:13" x14ac:dyDescent="0.3">
      <c r="A71" t="s">
        <v>8</v>
      </c>
      <c r="B71" t="s">
        <v>9</v>
      </c>
      <c r="C71" s="1">
        <v>45975</v>
      </c>
      <c r="D71">
        <v>0.4375</v>
      </c>
      <c r="E71">
        <v>0.48958333333333331</v>
      </c>
      <c r="F71">
        <v>50</v>
      </c>
      <c r="G71" s="6">
        <v>5.2083333333333315E-2</v>
      </c>
      <c r="H71">
        <v>1</v>
      </c>
      <c r="I71">
        <v>15</v>
      </c>
      <c r="J71">
        <v>62.5</v>
      </c>
      <c r="K71">
        <f t="shared" si="3"/>
        <v>5</v>
      </c>
      <c r="L71">
        <f t="shared" si="4"/>
        <v>14</v>
      </c>
      <c r="M71">
        <f t="shared" si="5"/>
        <v>0</v>
      </c>
    </row>
    <row r="72" spans="1:13" x14ac:dyDescent="0.3">
      <c r="A72" t="s">
        <v>11</v>
      </c>
      <c r="B72" t="s">
        <v>12</v>
      </c>
      <c r="C72" s="1">
        <v>45975</v>
      </c>
      <c r="D72">
        <v>0.51041666666666663</v>
      </c>
      <c r="E72">
        <v>0.59375</v>
      </c>
      <c r="F72">
        <v>40</v>
      </c>
      <c r="G72" s="6">
        <v>8.333333333333337E-2</v>
      </c>
      <c r="H72">
        <v>2</v>
      </c>
      <c r="I72">
        <v>0</v>
      </c>
      <c r="J72">
        <v>80</v>
      </c>
      <c r="K72">
        <f t="shared" si="3"/>
        <v>5</v>
      </c>
      <c r="L72">
        <f t="shared" si="4"/>
        <v>14</v>
      </c>
      <c r="M72">
        <f t="shared" si="5"/>
        <v>0</v>
      </c>
    </row>
    <row r="73" spans="1:13" x14ac:dyDescent="0.3">
      <c r="A73" t="s">
        <v>11</v>
      </c>
      <c r="B73" t="s">
        <v>12</v>
      </c>
      <c r="C73" s="1">
        <v>45978</v>
      </c>
      <c r="D73">
        <v>0.375</v>
      </c>
      <c r="E73">
        <v>0.45833333333333331</v>
      </c>
      <c r="F73">
        <v>40</v>
      </c>
      <c r="G73" s="6">
        <v>8.3333333333333315E-2</v>
      </c>
      <c r="H73">
        <v>2</v>
      </c>
      <c r="I73">
        <v>0</v>
      </c>
      <c r="J73">
        <v>80</v>
      </c>
      <c r="K73">
        <f t="shared" si="3"/>
        <v>1</v>
      </c>
      <c r="L73">
        <f t="shared" si="4"/>
        <v>17</v>
      </c>
      <c r="M73">
        <f t="shared" si="5"/>
        <v>0</v>
      </c>
    </row>
    <row r="74" spans="1:13" x14ac:dyDescent="0.3">
      <c r="A74" t="s">
        <v>6</v>
      </c>
      <c r="B74" t="s">
        <v>7</v>
      </c>
      <c r="C74" s="1">
        <v>45978</v>
      </c>
      <c r="D74">
        <v>0.47916666666666669</v>
      </c>
      <c r="E74">
        <v>0.55208333333333337</v>
      </c>
      <c r="F74">
        <v>60</v>
      </c>
      <c r="G74" s="6">
        <v>7.2916666666666685E-2</v>
      </c>
      <c r="H74">
        <v>1</v>
      </c>
      <c r="I74">
        <v>45</v>
      </c>
      <c r="J74">
        <v>105</v>
      </c>
      <c r="K74">
        <f t="shared" si="3"/>
        <v>1</v>
      </c>
      <c r="L74">
        <f t="shared" si="4"/>
        <v>17</v>
      </c>
      <c r="M74">
        <f t="shared" si="5"/>
        <v>0</v>
      </c>
    </row>
    <row r="75" spans="1:13" x14ac:dyDescent="0.3">
      <c r="A75" t="s">
        <v>6</v>
      </c>
      <c r="B75" t="s">
        <v>7</v>
      </c>
      <c r="C75" s="1">
        <v>45978</v>
      </c>
      <c r="D75">
        <v>0.5625</v>
      </c>
      <c r="E75">
        <v>0.625</v>
      </c>
      <c r="F75">
        <v>60</v>
      </c>
      <c r="G75" s="6">
        <v>6.25E-2</v>
      </c>
      <c r="H75">
        <v>1</v>
      </c>
      <c r="I75">
        <v>30</v>
      </c>
      <c r="J75">
        <v>90</v>
      </c>
      <c r="K75">
        <f t="shared" si="3"/>
        <v>1</v>
      </c>
      <c r="L75">
        <f t="shared" si="4"/>
        <v>17</v>
      </c>
      <c r="M75">
        <f t="shared" si="5"/>
        <v>0</v>
      </c>
    </row>
    <row r="76" spans="1:13" x14ac:dyDescent="0.3">
      <c r="A76" t="s">
        <v>19</v>
      </c>
      <c r="B76" t="s">
        <v>9</v>
      </c>
      <c r="C76" s="1">
        <v>45978</v>
      </c>
      <c r="D76">
        <v>0.67708333333333337</v>
      </c>
      <c r="E76">
        <v>0.76041666666666663</v>
      </c>
      <c r="F76">
        <v>50</v>
      </c>
      <c r="G76" s="6">
        <v>8.3333333333333259E-2</v>
      </c>
      <c r="H76">
        <v>2</v>
      </c>
      <c r="I76">
        <v>0</v>
      </c>
      <c r="J76">
        <v>100</v>
      </c>
      <c r="K76">
        <f t="shared" si="3"/>
        <v>1</v>
      </c>
      <c r="L76">
        <f t="shared" si="4"/>
        <v>17</v>
      </c>
      <c r="M76">
        <f t="shared" si="5"/>
        <v>0</v>
      </c>
    </row>
    <row r="77" spans="1:13" x14ac:dyDescent="0.3">
      <c r="A77" t="s">
        <v>10</v>
      </c>
      <c r="B77" t="s">
        <v>7</v>
      </c>
      <c r="C77" s="1">
        <v>45979</v>
      </c>
      <c r="D77">
        <v>0.375</v>
      </c>
      <c r="E77">
        <v>0.41666666666666669</v>
      </c>
      <c r="F77">
        <v>60</v>
      </c>
      <c r="G77" s="6">
        <v>4.1666666666666685E-2</v>
      </c>
      <c r="H77">
        <v>1</v>
      </c>
      <c r="I77">
        <v>0</v>
      </c>
      <c r="J77">
        <v>60</v>
      </c>
      <c r="K77">
        <f t="shared" si="3"/>
        <v>2</v>
      </c>
      <c r="L77">
        <f t="shared" si="4"/>
        <v>18</v>
      </c>
      <c r="M77">
        <f t="shared" si="5"/>
        <v>-250</v>
      </c>
    </row>
    <row r="78" spans="1:13" x14ac:dyDescent="0.3">
      <c r="A78" t="s">
        <v>18</v>
      </c>
      <c r="B78" t="s">
        <v>12</v>
      </c>
      <c r="C78" s="1">
        <v>45979</v>
      </c>
      <c r="D78">
        <v>0.4375</v>
      </c>
      <c r="E78">
        <v>0.48958333333333331</v>
      </c>
      <c r="F78">
        <v>40</v>
      </c>
      <c r="G78" s="6">
        <v>5.2083333333333315E-2</v>
      </c>
      <c r="H78">
        <v>1</v>
      </c>
      <c r="I78">
        <v>15</v>
      </c>
      <c r="J78">
        <v>50</v>
      </c>
      <c r="K78">
        <f t="shared" si="3"/>
        <v>2</v>
      </c>
      <c r="L78">
        <f t="shared" si="4"/>
        <v>18</v>
      </c>
      <c r="M78">
        <f t="shared" si="5"/>
        <v>-250</v>
      </c>
    </row>
    <row r="79" spans="1:13" x14ac:dyDescent="0.3">
      <c r="A79" t="s">
        <v>17</v>
      </c>
      <c r="B79" t="s">
        <v>9</v>
      </c>
      <c r="C79" s="1">
        <v>45980</v>
      </c>
      <c r="D79">
        <v>0.375</v>
      </c>
      <c r="E79">
        <v>0.44791666666666669</v>
      </c>
      <c r="F79">
        <v>50</v>
      </c>
      <c r="G79" s="6">
        <v>7.2916666666666685E-2</v>
      </c>
      <c r="H79">
        <v>1</v>
      </c>
      <c r="I79">
        <v>45</v>
      </c>
      <c r="J79">
        <v>87.5</v>
      </c>
      <c r="K79">
        <f t="shared" si="3"/>
        <v>3</v>
      </c>
      <c r="L79">
        <f t="shared" si="4"/>
        <v>19</v>
      </c>
      <c r="M79">
        <f t="shared" si="5"/>
        <v>0</v>
      </c>
    </row>
    <row r="80" spans="1:13" x14ac:dyDescent="0.3">
      <c r="A80" t="s">
        <v>21</v>
      </c>
      <c r="B80" t="s">
        <v>7</v>
      </c>
      <c r="C80" s="1">
        <v>45980</v>
      </c>
      <c r="D80">
        <v>0.46875</v>
      </c>
      <c r="E80">
        <v>0.51041666666666663</v>
      </c>
      <c r="F80">
        <v>60</v>
      </c>
      <c r="G80" s="6">
        <v>4.166666666666663E-2</v>
      </c>
      <c r="H80">
        <v>1</v>
      </c>
      <c r="I80">
        <v>0</v>
      </c>
      <c r="J80">
        <v>60</v>
      </c>
      <c r="K80">
        <f t="shared" si="3"/>
        <v>3</v>
      </c>
      <c r="L80">
        <f t="shared" si="4"/>
        <v>19</v>
      </c>
      <c r="M80">
        <f t="shared" si="5"/>
        <v>0</v>
      </c>
    </row>
    <row r="81" spans="1:13" x14ac:dyDescent="0.3">
      <c r="A81" t="s">
        <v>18</v>
      </c>
      <c r="B81" t="s">
        <v>12</v>
      </c>
      <c r="C81" s="1">
        <v>45980</v>
      </c>
      <c r="D81">
        <v>0.54166666666666663</v>
      </c>
      <c r="E81">
        <v>0.61458333333333337</v>
      </c>
      <c r="F81">
        <v>40</v>
      </c>
      <c r="G81" s="6">
        <v>7.2916666666666741E-2</v>
      </c>
      <c r="H81">
        <v>1</v>
      </c>
      <c r="I81">
        <v>45</v>
      </c>
      <c r="J81">
        <v>70</v>
      </c>
      <c r="K81">
        <f t="shared" si="3"/>
        <v>3</v>
      </c>
      <c r="L81">
        <f t="shared" si="4"/>
        <v>19</v>
      </c>
      <c r="M81">
        <f t="shared" si="5"/>
        <v>0</v>
      </c>
    </row>
    <row r="82" spans="1:13" x14ac:dyDescent="0.3">
      <c r="A82" t="s">
        <v>17</v>
      </c>
      <c r="B82" t="s">
        <v>9</v>
      </c>
      <c r="C82" s="1">
        <v>45980</v>
      </c>
      <c r="D82">
        <v>0.65625</v>
      </c>
      <c r="E82">
        <v>0.71875</v>
      </c>
      <c r="F82">
        <v>50</v>
      </c>
      <c r="G82" s="6">
        <v>6.25E-2</v>
      </c>
      <c r="H82">
        <v>1</v>
      </c>
      <c r="I82">
        <v>30</v>
      </c>
      <c r="J82">
        <v>75</v>
      </c>
      <c r="K82">
        <f t="shared" si="3"/>
        <v>3</v>
      </c>
      <c r="L82">
        <f t="shared" si="4"/>
        <v>19</v>
      </c>
      <c r="M82">
        <f t="shared" si="5"/>
        <v>0</v>
      </c>
    </row>
    <row r="83" spans="1:13" x14ac:dyDescent="0.3">
      <c r="A83" t="s">
        <v>8</v>
      </c>
      <c r="B83" t="s">
        <v>9</v>
      </c>
      <c r="C83" s="1">
        <v>45981</v>
      </c>
      <c r="D83">
        <v>0.375</v>
      </c>
      <c r="E83">
        <v>0.41666666666666669</v>
      </c>
      <c r="F83">
        <v>50</v>
      </c>
      <c r="G83" s="6">
        <v>4.1666666666666685E-2</v>
      </c>
      <c r="H83">
        <v>1</v>
      </c>
      <c r="I83">
        <v>0</v>
      </c>
      <c r="J83">
        <v>50</v>
      </c>
      <c r="K83">
        <f t="shared" si="3"/>
        <v>4</v>
      </c>
      <c r="L83">
        <f t="shared" si="4"/>
        <v>20</v>
      </c>
      <c r="M83">
        <f t="shared" si="5"/>
        <v>0</v>
      </c>
    </row>
    <row r="84" spans="1:13" x14ac:dyDescent="0.3">
      <c r="A84" t="s">
        <v>11</v>
      </c>
      <c r="B84" t="s">
        <v>12</v>
      </c>
      <c r="C84" s="1">
        <v>45981</v>
      </c>
      <c r="D84">
        <v>0.41666666666666669</v>
      </c>
      <c r="E84">
        <v>0.5</v>
      </c>
      <c r="F84">
        <v>40</v>
      </c>
      <c r="G84" s="6">
        <v>8.3333333333333315E-2</v>
      </c>
      <c r="H84">
        <v>2</v>
      </c>
      <c r="I84">
        <v>0</v>
      </c>
      <c r="J84">
        <v>80</v>
      </c>
      <c r="K84">
        <f t="shared" si="3"/>
        <v>4</v>
      </c>
      <c r="L84">
        <f t="shared" si="4"/>
        <v>20</v>
      </c>
      <c r="M84">
        <f t="shared" si="5"/>
        <v>0</v>
      </c>
    </row>
    <row r="85" spans="1:13" x14ac:dyDescent="0.3">
      <c r="A85" t="s">
        <v>15</v>
      </c>
      <c r="B85" t="s">
        <v>12</v>
      </c>
      <c r="C85" s="1">
        <v>45981</v>
      </c>
      <c r="D85">
        <v>0.53125</v>
      </c>
      <c r="E85">
        <v>0.57291666666666663</v>
      </c>
      <c r="F85">
        <v>40</v>
      </c>
      <c r="G85" s="6">
        <v>4.166666666666663E-2</v>
      </c>
      <c r="H85">
        <v>1</v>
      </c>
      <c r="I85">
        <v>0</v>
      </c>
      <c r="J85">
        <v>40</v>
      </c>
      <c r="K85">
        <f t="shared" si="3"/>
        <v>4</v>
      </c>
      <c r="L85">
        <f t="shared" si="4"/>
        <v>20</v>
      </c>
      <c r="M85">
        <f t="shared" si="5"/>
        <v>0</v>
      </c>
    </row>
    <row r="86" spans="1:13" x14ac:dyDescent="0.3">
      <c r="A86" t="s">
        <v>8</v>
      </c>
      <c r="B86" t="s">
        <v>9</v>
      </c>
      <c r="C86" s="1">
        <v>45981</v>
      </c>
      <c r="D86">
        <v>0.59375</v>
      </c>
      <c r="E86">
        <v>0.63541666666666663</v>
      </c>
      <c r="F86">
        <v>50</v>
      </c>
      <c r="G86" s="6">
        <v>4.166666666666663E-2</v>
      </c>
      <c r="H86">
        <v>1</v>
      </c>
      <c r="I86">
        <v>0</v>
      </c>
      <c r="J86">
        <v>50</v>
      </c>
      <c r="K86">
        <f t="shared" si="3"/>
        <v>4</v>
      </c>
      <c r="L86">
        <f t="shared" si="4"/>
        <v>20</v>
      </c>
      <c r="M86">
        <f t="shared" si="5"/>
        <v>0</v>
      </c>
    </row>
    <row r="87" spans="1:13" x14ac:dyDescent="0.3">
      <c r="A87" t="s">
        <v>19</v>
      </c>
      <c r="B87" t="s">
        <v>9</v>
      </c>
      <c r="C87" s="1">
        <v>45981</v>
      </c>
      <c r="D87">
        <v>0.63541666666666663</v>
      </c>
      <c r="E87">
        <v>0.67708333333333337</v>
      </c>
      <c r="F87">
        <v>50</v>
      </c>
      <c r="G87" s="6">
        <v>4.1666666666666741E-2</v>
      </c>
      <c r="H87">
        <v>1</v>
      </c>
      <c r="I87">
        <v>0</v>
      </c>
      <c r="J87">
        <v>50</v>
      </c>
      <c r="K87">
        <f t="shared" si="3"/>
        <v>4</v>
      </c>
      <c r="L87">
        <f t="shared" si="4"/>
        <v>20</v>
      </c>
      <c r="M87">
        <f t="shared" si="5"/>
        <v>0</v>
      </c>
    </row>
    <row r="88" spans="1:13" x14ac:dyDescent="0.3">
      <c r="A88" t="s">
        <v>11</v>
      </c>
      <c r="B88" t="s">
        <v>12</v>
      </c>
      <c r="C88" s="1">
        <v>45985</v>
      </c>
      <c r="D88">
        <v>0.375</v>
      </c>
      <c r="E88">
        <v>0.4375</v>
      </c>
      <c r="F88">
        <v>40</v>
      </c>
      <c r="G88" s="6">
        <v>6.25E-2</v>
      </c>
      <c r="H88">
        <v>1</v>
      </c>
      <c r="I88">
        <v>30</v>
      </c>
      <c r="J88">
        <v>60</v>
      </c>
      <c r="K88">
        <f t="shared" si="3"/>
        <v>1</v>
      </c>
      <c r="L88">
        <f t="shared" si="4"/>
        <v>24</v>
      </c>
      <c r="M88">
        <f t="shared" si="5"/>
        <v>0</v>
      </c>
    </row>
    <row r="89" spans="1:13" x14ac:dyDescent="0.3">
      <c r="A89" t="s">
        <v>15</v>
      </c>
      <c r="B89" t="s">
        <v>12</v>
      </c>
      <c r="C89" s="1">
        <v>45985</v>
      </c>
      <c r="D89">
        <v>0.44791666666666669</v>
      </c>
      <c r="E89">
        <v>0.5</v>
      </c>
      <c r="F89">
        <v>40</v>
      </c>
      <c r="G89" s="6">
        <v>5.2083333333333315E-2</v>
      </c>
      <c r="H89">
        <v>1</v>
      </c>
      <c r="I89">
        <v>15</v>
      </c>
      <c r="J89">
        <v>50</v>
      </c>
      <c r="K89">
        <f t="shared" si="3"/>
        <v>1</v>
      </c>
      <c r="L89">
        <f t="shared" si="4"/>
        <v>24</v>
      </c>
      <c r="M89">
        <f t="shared" si="5"/>
        <v>0</v>
      </c>
    </row>
    <row r="90" spans="1:13" x14ac:dyDescent="0.3">
      <c r="A90" t="s">
        <v>18</v>
      </c>
      <c r="B90" t="s">
        <v>12</v>
      </c>
      <c r="C90" s="1">
        <v>45985</v>
      </c>
      <c r="D90">
        <v>0.52083333333333337</v>
      </c>
      <c r="E90">
        <v>0.5625</v>
      </c>
      <c r="F90">
        <v>40</v>
      </c>
      <c r="G90" s="6">
        <v>4.166666666666663E-2</v>
      </c>
      <c r="H90">
        <v>1</v>
      </c>
      <c r="I90">
        <v>0</v>
      </c>
      <c r="J90">
        <v>40</v>
      </c>
      <c r="K90">
        <f t="shared" si="3"/>
        <v>1</v>
      </c>
      <c r="L90">
        <f t="shared" si="4"/>
        <v>24</v>
      </c>
      <c r="M90">
        <f t="shared" si="5"/>
        <v>0</v>
      </c>
    </row>
    <row r="91" spans="1:13" x14ac:dyDescent="0.3">
      <c r="A91" t="s">
        <v>14</v>
      </c>
      <c r="B91" t="s">
        <v>7</v>
      </c>
      <c r="C91" s="1">
        <v>45985</v>
      </c>
      <c r="D91">
        <v>0.60416666666666663</v>
      </c>
      <c r="E91">
        <v>0.66666666666666663</v>
      </c>
      <c r="F91">
        <v>60</v>
      </c>
      <c r="G91" s="6">
        <v>6.25E-2</v>
      </c>
      <c r="H91">
        <v>1</v>
      </c>
      <c r="I91">
        <v>30</v>
      </c>
      <c r="J91">
        <v>90</v>
      </c>
      <c r="K91">
        <f t="shared" si="3"/>
        <v>1</v>
      </c>
      <c r="L91">
        <f t="shared" si="4"/>
        <v>24</v>
      </c>
      <c r="M91">
        <f t="shared" si="5"/>
        <v>0</v>
      </c>
    </row>
    <row r="92" spans="1:13" x14ac:dyDescent="0.3">
      <c r="A92" t="s">
        <v>15</v>
      </c>
      <c r="B92" t="s">
        <v>7</v>
      </c>
      <c r="C92" s="1">
        <v>45985</v>
      </c>
      <c r="D92">
        <v>0.6875</v>
      </c>
      <c r="E92">
        <v>0.75</v>
      </c>
      <c r="F92">
        <v>60</v>
      </c>
      <c r="G92" s="6">
        <v>6.25E-2</v>
      </c>
      <c r="H92">
        <v>1</v>
      </c>
      <c r="I92">
        <v>30</v>
      </c>
      <c r="J92">
        <v>90</v>
      </c>
      <c r="K92">
        <f t="shared" si="3"/>
        <v>1</v>
      </c>
      <c r="L92">
        <f t="shared" si="4"/>
        <v>24</v>
      </c>
      <c r="M92">
        <f t="shared" si="5"/>
        <v>0</v>
      </c>
    </row>
    <row r="93" spans="1:13" x14ac:dyDescent="0.3">
      <c r="A93" t="s">
        <v>13</v>
      </c>
      <c r="B93" t="s">
        <v>7</v>
      </c>
      <c r="C93" s="1">
        <v>45986</v>
      </c>
      <c r="D93">
        <v>0.375</v>
      </c>
      <c r="E93">
        <v>0.42708333333333331</v>
      </c>
      <c r="F93">
        <v>60</v>
      </c>
      <c r="G93" s="6">
        <v>5.2083333333333315E-2</v>
      </c>
      <c r="H93">
        <v>1</v>
      </c>
      <c r="I93">
        <v>15</v>
      </c>
      <c r="J93">
        <v>75</v>
      </c>
      <c r="K93">
        <f t="shared" si="3"/>
        <v>2</v>
      </c>
      <c r="L93">
        <f t="shared" si="4"/>
        <v>25</v>
      </c>
      <c r="M93">
        <f t="shared" si="5"/>
        <v>-250</v>
      </c>
    </row>
    <row r="94" spans="1:13" x14ac:dyDescent="0.3">
      <c r="A94" t="s">
        <v>13</v>
      </c>
      <c r="B94" t="s">
        <v>7</v>
      </c>
      <c r="C94" s="1">
        <v>45987</v>
      </c>
      <c r="D94">
        <v>0.375</v>
      </c>
      <c r="E94">
        <v>0.41666666666666669</v>
      </c>
      <c r="F94">
        <v>60</v>
      </c>
      <c r="G94" s="6">
        <v>4.1666666666666685E-2</v>
      </c>
      <c r="H94">
        <v>1</v>
      </c>
      <c r="I94">
        <v>0</v>
      </c>
      <c r="J94">
        <v>60</v>
      </c>
      <c r="K94">
        <f t="shared" si="3"/>
        <v>3</v>
      </c>
      <c r="L94">
        <f t="shared" si="4"/>
        <v>26</v>
      </c>
      <c r="M94">
        <f t="shared" si="5"/>
        <v>0</v>
      </c>
    </row>
    <row r="95" spans="1:13" x14ac:dyDescent="0.3">
      <c r="A95" t="s">
        <v>19</v>
      </c>
      <c r="B95" t="s">
        <v>12</v>
      </c>
      <c r="C95" s="1">
        <v>45987</v>
      </c>
      <c r="D95">
        <v>0.45833333333333331</v>
      </c>
      <c r="E95">
        <v>0.53125</v>
      </c>
      <c r="F95">
        <v>40</v>
      </c>
      <c r="G95" s="6">
        <v>7.2916666666666685E-2</v>
      </c>
      <c r="H95">
        <v>1</v>
      </c>
      <c r="I95">
        <v>45</v>
      </c>
      <c r="J95">
        <v>70</v>
      </c>
      <c r="K95">
        <f t="shared" si="3"/>
        <v>3</v>
      </c>
      <c r="L95">
        <f t="shared" si="4"/>
        <v>26</v>
      </c>
      <c r="M95">
        <f t="shared" si="5"/>
        <v>0</v>
      </c>
    </row>
    <row r="96" spans="1:13" x14ac:dyDescent="0.3">
      <c r="A96" t="s">
        <v>18</v>
      </c>
      <c r="B96" t="s">
        <v>12</v>
      </c>
      <c r="C96" s="1">
        <v>45987</v>
      </c>
      <c r="D96">
        <v>0.57291666666666663</v>
      </c>
      <c r="E96">
        <v>0.65625</v>
      </c>
      <c r="F96">
        <v>40</v>
      </c>
      <c r="G96" s="6">
        <v>8.333333333333337E-2</v>
      </c>
      <c r="H96">
        <v>2</v>
      </c>
      <c r="I96">
        <v>0</v>
      </c>
      <c r="J96">
        <v>80</v>
      </c>
      <c r="K96">
        <f t="shared" si="3"/>
        <v>3</v>
      </c>
      <c r="L96">
        <f t="shared" si="4"/>
        <v>26</v>
      </c>
      <c r="M96">
        <f t="shared" si="5"/>
        <v>0</v>
      </c>
    </row>
    <row r="97" spans="1:13" x14ac:dyDescent="0.3">
      <c r="A97" t="s">
        <v>6</v>
      </c>
      <c r="B97" t="s">
        <v>7</v>
      </c>
      <c r="C97" s="1">
        <v>45987</v>
      </c>
      <c r="D97">
        <v>0.6875</v>
      </c>
      <c r="E97">
        <v>0.72916666666666663</v>
      </c>
      <c r="F97">
        <v>60</v>
      </c>
      <c r="G97" s="6">
        <v>4.166666666666663E-2</v>
      </c>
      <c r="H97">
        <v>1</v>
      </c>
      <c r="I97">
        <v>0</v>
      </c>
      <c r="J97">
        <v>60</v>
      </c>
      <c r="K97">
        <f t="shared" si="3"/>
        <v>3</v>
      </c>
      <c r="L97">
        <f t="shared" si="4"/>
        <v>26</v>
      </c>
      <c r="M97">
        <f t="shared" si="5"/>
        <v>0</v>
      </c>
    </row>
    <row r="98" spans="1:13" x14ac:dyDescent="0.3">
      <c r="A98" t="s">
        <v>10</v>
      </c>
      <c r="B98" t="s">
        <v>7</v>
      </c>
      <c r="C98" s="1">
        <v>45989</v>
      </c>
      <c r="D98">
        <v>0.39583333333333331</v>
      </c>
      <c r="E98">
        <v>0.45833333333333331</v>
      </c>
      <c r="F98">
        <v>60</v>
      </c>
      <c r="G98" s="6">
        <v>6.25E-2</v>
      </c>
      <c r="H98">
        <v>1</v>
      </c>
      <c r="I98">
        <v>30</v>
      </c>
      <c r="J98">
        <v>90</v>
      </c>
      <c r="K98">
        <f t="shared" si="3"/>
        <v>5</v>
      </c>
      <c r="L98">
        <f t="shared" si="4"/>
        <v>28</v>
      </c>
      <c r="M98">
        <f t="shared" si="5"/>
        <v>0</v>
      </c>
    </row>
    <row r="99" spans="1:13" x14ac:dyDescent="0.3">
      <c r="A99" t="s">
        <v>11</v>
      </c>
      <c r="B99" t="s">
        <v>12</v>
      </c>
      <c r="C99" s="1">
        <v>45989</v>
      </c>
      <c r="D99">
        <v>0.47916666666666669</v>
      </c>
      <c r="E99">
        <v>0.53125</v>
      </c>
      <c r="F99">
        <v>40</v>
      </c>
      <c r="G99" s="6">
        <v>5.2083333333333315E-2</v>
      </c>
      <c r="H99">
        <v>1</v>
      </c>
      <c r="I99">
        <v>15</v>
      </c>
      <c r="J99">
        <v>50</v>
      </c>
      <c r="K99">
        <f t="shared" si="3"/>
        <v>5</v>
      </c>
      <c r="L99">
        <f t="shared" si="4"/>
        <v>28</v>
      </c>
      <c r="M99">
        <f t="shared" si="5"/>
        <v>0</v>
      </c>
    </row>
    <row r="100" spans="1:13" x14ac:dyDescent="0.3">
      <c r="A100" t="s">
        <v>22</v>
      </c>
      <c r="B100" t="s">
        <v>9</v>
      </c>
      <c r="C100" s="1">
        <v>45993</v>
      </c>
      <c r="D100">
        <v>0.375</v>
      </c>
      <c r="E100">
        <v>0.41666666666666669</v>
      </c>
      <c r="F100">
        <v>50</v>
      </c>
      <c r="G100" s="6">
        <v>4.1666666666666685E-2</v>
      </c>
      <c r="H100">
        <v>1</v>
      </c>
      <c r="I100">
        <v>0</v>
      </c>
      <c r="J100">
        <v>50</v>
      </c>
      <c r="K100">
        <f t="shared" si="3"/>
        <v>2</v>
      </c>
      <c r="L100">
        <f t="shared" si="4"/>
        <v>2</v>
      </c>
      <c r="M100">
        <f t="shared" si="5"/>
        <v>-250</v>
      </c>
    </row>
    <row r="101" spans="1:13" x14ac:dyDescent="0.3">
      <c r="A101" t="s">
        <v>15</v>
      </c>
      <c r="B101" t="s">
        <v>7</v>
      </c>
      <c r="C101" s="1">
        <v>45993</v>
      </c>
      <c r="D101">
        <v>0.4375</v>
      </c>
      <c r="E101">
        <v>0.47916666666666669</v>
      </c>
      <c r="F101">
        <v>60</v>
      </c>
      <c r="G101" s="6">
        <v>4.1666666666666685E-2</v>
      </c>
      <c r="H101">
        <v>1</v>
      </c>
      <c r="I101">
        <v>0</v>
      </c>
      <c r="J101">
        <v>60</v>
      </c>
      <c r="K101">
        <f t="shared" si="3"/>
        <v>2</v>
      </c>
      <c r="L101">
        <f t="shared" si="4"/>
        <v>2</v>
      </c>
      <c r="M101">
        <f t="shared" si="5"/>
        <v>-250</v>
      </c>
    </row>
    <row r="102" spans="1:13" x14ac:dyDescent="0.3">
      <c r="A102" t="s">
        <v>6</v>
      </c>
      <c r="B102" t="s">
        <v>7</v>
      </c>
      <c r="C102" s="1">
        <v>45993</v>
      </c>
      <c r="D102">
        <v>0.47916666666666669</v>
      </c>
      <c r="E102">
        <v>0.5625</v>
      </c>
      <c r="F102">
        <v>60</v>
      </c>
      <c r="G102" s="6">
        <v>8.3333333333333315E-2</v>
      </c>
      <c r="H102">
        <v>2</v>
      </c>
      <c r="I102">
        <v>0</v>
      </c>
      <c r="J102">
        <v>120</v>
      </c>
      <c r="K102">
        <f t="shared" si="3"/>
        <v>2</v>
      </c>
      <c r="L102">
        <f t="shared" si="4"/>
        <v>2</v>
      </c>
      <c r="M102">
        <f t="shared" si="5"/>
        <v>-250</v>
      </c>
    </row>
    <row r="103" spans="1:13" x14ac:dyDescent="0.3">
      <c r="A103" t="s">
        <v>17</v>
      </c>
      <c r="B103" t="s">
        <v>9</v>
      </c>
      <c r="C103" s="1">
        <v>45994</v>
      </c>
      <c r="D103">
        <v>0.375</v>
      </c>
      <c r="E103">
        <v>0.44791666666666669</v>
      </c>
      <c r="F103">
        <v>50</v>
      </c>
      <c r="G103" s="6">
        <v>7.2916666666666685E-2</v>
      </c>
      <c r="H103">
        <v>1</v>
      </c>
      <c r="I103">
        <v>45</v>
      </c>
      <c r="J103">
        <v>87.5</v>
      </c>
      <c r="K103">
        <f t="shared" si="3"/>
        <v>3</v>
      </c>
      <c r="L103">
        <f t="shared" si="4"/>
        <v>3</v>
      </c>
      <c r="M103">
        <f t="shared" si="5"/>
        <v>0</v>
      </c>
    </row>
    <row r="104" spans="1:13" x14ac:dyDescent="0.3">
      <c r="A104" t="s">
        <v>18</v>
      </c>
      <c r="B104" t="s">
        <v>12</v>
      </c>
      <c r="C104" s="1">
        <v>45994</v>
      </c>
      <c r="D104">
        <v>0.47916666666666669</v>
      </c>
      <c r="E104">
        <v>0.54166666666666663</v>
      </c>
      <c r="F104">
        <v>40</v>
      </c>
      <c r="G104" s="6">
        <v>6.2499999999999944E-2</v>
      </c>
      <c r="H104">
        <v>1</v>
      </c>
      <c r="I104">
        <v>30</v>
      </c>
      <c r="J104">
        <v>60</v>
      </c>
      <c r="K104">
        <f t="shared" si="3"/>
        <v>3</v>
      </c>
      <c r="L104">
        <f t="shared" si="4"/>
        <v>3</v>
      </c>
      <c r="M104">
        <f t="shared" si="5"/>
        <v>0</v>
      </c>
    </row>
    <row r="105" spans="1:13" x14ac:dyDescent="0.3">
      <c r="A105" t="s">
        <v>17</v>
      </c>
      <c r="B105" t="s">
        <v>9</v>
      </c>
      <c r="C105" s="1">
        <v>45994</v>
      </c>
      <c r="D105">
        <v>0.57291666666666663</v>
      </c>
      <c r="E105">
        <v>0.61458333333333337</v>
      </c>
      <c r="F105">
        <v>50</v>
      </c>
      <c r="G105" s="6">
        <v>4.1666666666666741E-2</v>
      </c>
      <c r="H105">
        <v>1</v>
      </c>
      <c r="I105">
        <v>0</v>
      </c>
      <c r="J105">
        <v>50</v>
      </c>
      <c r="K105">
        <f t="shared" si="3"/>
        <v>3</v>
      </c>
      <c r="L105">
        <f t="shared" si="4"/>
        <v>3</v>
      </c>
      <c r="M105">
        <f t="shared" si="5"/>
        <v>0</v>
      </c>
    </row>
    <row r="106" spans="1:13" x14ac:dyDescent="0.3">
      <c r="A106" t="s">
        <v>19</v>
      </c>
      <c r="B106" t="s">
        <v>9</v>
      </c>
      <c r="C106" s="1">
        <v>45994</v>
      </c>
      <c r="D106">
        <v>0.65625</v>
      </c>
      <c r="E106">
        <v>0.71875</v>
      </c>
      <c r="F106">
        <v>50</v>
      </c>
      <c r="G106" s="6">
        <v>6.25E-2</v>
      </c>
      <c r="H106">
        <v>1</v>
      </c>
      <c r="I106">
        <v>30</v>
      </c>
      <c r="J106">
        <v>75</v>
      </c>
      <c r="K106">
        <f t="shared" si="3"/>
        <v>3</v>
      </c>
      <c r="L106">
        <f t="shared" si="4"/>
        <v>3</v>
      </c>
      <c r="M106">
        <f t="shared" si="5"/>
        <v>0</v>
      </c>
    </row>
    <row r="107" spans="1:13" x14ac:dyDescent="0.3">
      <c r="A107" t="s">
        <v>18</v>
      </c>
      <c r="B107" t="s">
        <v>12</v>
      </c>
      <c r="C107" s="1">
        <v>45994</v>
      </c>
      <c r="D107">
        <v>0.75</v>
      </c>
      <c r="E107">
        <v>0.79166666666666663</v>
      </c>
      <c r="F107">
        <v>40</v>
      </c>
      <c r="G107" s="6">
        <v>4.166666666666663E-2</v>
      </c>
      <c r="H107">
        <v>1</v>
      </c>
      <c r="I107">
        <v>0</v>
      </c>
      <c r="J107">
        <v>40</v>
      </c>
      <c r="K107">
        <f t="shared" si="3"/>
        <v>3</v>
      </c>
      <c r="L107">
        <f t="shared" si="4"/>
        <v>3</v>
      </c>
      <c r="M107">
        <f t="shared" si="5"/>
        <v>0</v>
      </c>
    </row>
    <row r="108" spans="1:13" x14ac:dyDescent="0.3">
      <c r="A108" t="s">
        <v>14</v>
      </c>
      <c r="B108" t="s">
        <v>7</v>
      </c>
      <c r="C108" s="1">
        <v>45996</v>
      </c>
      <c r="D108">
        <v>0.375</v>
      </c>
      <c r="E108">
        <v>0.44791666666666669</v>
      </c>
      <c r="F108">
        <v>60</v>
      </c>
      <c r="G108" s="6">
        <v>7.2916666666666685E-2</v>
      </c>
      <c r="H108">
        <v>1</v>
      </c>
      <c r="I108">
        <v>45</v>
      </c>
      <c r="J108">
        <v>105</v>
      </c>
      <c r="K108">
        <f t="shared" si="3"/>
        <v>5</v>
      </c>
      <c r="L108">
        <f t="shared" si="4"/>
        <v>5</v>
      </c>
      <c r="M108">
        <f t="shared" si="5"/>
        <v>0</v>
      </c>
    </row>
    <row r="109" spans="1:13" x14ac:dyDescent="0.3">
      <c r="A109" t="s">
        <v>16</v>
      </c>
      <c r="B109" t="s">
        <v>12</v>
      </c>
      <c r="C109" s="1">
        <v>45996</v>
      </c>
      <c r="D109">
        <v>0.45833333333333331</v>
      </c>
      <c r="E109">
        <v>0.5</v>
      </c>
      <c r="F109">
        <v>40</v>
      </c>
      <c r="G109" s="6">
        <v>4.1666666666666685E-2</v>
      </c>
      <c r="H109">
        <v>1</v>
      </c>
      <c r="I109">
        <v>0</v>
      </c>
      <c r="J109">
        <v>40</v>
      </c>
      <c r="K109">
        <f t="shared" si="3"/>
        <v>5</v>
      </c>
      <c r="L109">
        <f t="shared" si="4"/>
        <v>5</v>
      </c>
      <c r="M109">
        <f t="shared" si="5"/>
        <v>0</v>
      </c>
    </row>
    <row r="110" spans="1:13" x14ac:dyDescent="0.3">
      <c r="A110" t="s">
        <v>10</v>
      </c>
      <c r="B110" t="s">
        <v>7</v>
      </c>
      <c r="C110" s="1">
        <v>45996</v>
      </c>
      <c r="D110">
        <v>0.53125</v>
      </c>
      <c r="E110">
        <v>0.59375</v>
      </c>
      <c r="F110">
        <v>60</v>
      </c>
      <c r="G110" s="6">
        <v>6.25E-2</v>
      </c>
      <c r="H110">
        <v>1</v>
      </c>
      <c r="I110">
        <v>30</v>
      </c>
      <c r="J110">
        <v>90</v>
      </c>
      <c r="K110">
        <f t="shared" si="3"/>
        <v>5</v>
      </c>
      <c r="L110">
        <f t="shared" si="4"/>
        <v>5</v>
      </c>
      <c r="M110">
        <f t="shared" si="5"/>
        <v>0</v>
      </c>
    </row>
    <row r="111" spans="1:13" x14ac:dyDescent="0.3">
      <c r="A111" t="s">
        <v>23</v>
      </c>
      <c r="B111" t="s">
        <v>7</v>
      </c>
      <c r="C111" s="1">
        <v>45999</v>
      </c>
      <c r="D111">
        <v>0.375</v>
      </c>
      <c r="E111">
        <v>0.44791666666666669</v>
      </c>
      <c r="F111">
        <v>60</v>
      </c>
      <c r="G111" s="6">
        <v>7.2916666666666685E-2</v>
      </c>
      <c r="H111">
        <v>1</v>
      </c>
      <c r="I111">
        <v>45</v>
      </c>
      <c r="J111">
        <v>105</v>
      </c>
      <c r="K111">
        <f t="shared" si="3"/>
        <v>1</v>
      </c>
      <c r="L111">
        <f t="shared" si="4"/>
        <v>8</v>
      </c>
      <c r="M111">
        <f t="shared" si="5"/>
        <v>0</v>
      </c>
    </row>
    <row r="112" spans="1:13" x14ac:dyDescent="0.3">
      <c r="A112" t="s">
        <v>11</v>
      </c>
      <c r="B112" t="s">
        <v>12</v>
      </c>
      <c r="C112" s="1">
        <v>45999</v>
      </c>
      <c r="D112">
        <v>0.46875</v>
      </c>
      <c r="E112">
        <v>0.54166666666666663</v>
      </c>
      <c r="F112">
        <v>40</v>
      </c>
      <c r="G112" s="6">
        <v>7.291666666666663E-2</v>
      </c>
      <c r="H112">
        <v>1</v>
      </c>
      <c r="I112">
        <v>45</v>
      </c>
      <c r="J112">
        <v>70</v>
      </c>
      <c r="K112">
        <f t="shared" si="3"/>
        <v>1</v>
      </c>
      <c r="L112">
        <f t="shared" si="4"/>
        <v>8</v>
      </c>
      <c r="M112">
        <f t="shared" si="5"/>
        <v>0</v>
      </c>
    </row>
    <row r="113" spans="1:13" x14ac:dyDescent="0.3">
      <c r="A113" t="s">
        <v>14</v>
      </c>
      <c r="B113" t="s">
        <v>7</v>
      </c>
      <c r="C113" s="1">
        <v>46000</v>
      </c>
      <c r="D113">
        <v>0.375</v>
      </c>
      <c r="E113">
        <v>0.42708333333333331</v>
      </c>
      <c r="F113">
        <v>60</v>
      </c>
      <c r="G113" s="6">
        <v>5.2083333333333315E-2</v>
      </c>
      <c r="H113">
        <v>1</v>
      </c>
      <c r="I113">
        <v>15</v>
      </c>
      <c r="J113">
        <v>75</v>
      </c>
      <c r="K113">
        <f t="shared" si="3"/>
        <v>2</v>
      </c>
      <c r="L113">
        <f t="shared" si="4"/>
        <v>9</v>
      </c>
      <c r="M113">
        <f t="shared" si="5"/>
        <v>-250</v>
      </c>
    </row>
    <row r="114" spans="1:13" x14ac:dyDescent="0.3">
      <c r="A114" t="s">
        <v>19</v>
      </c>
      <c r="B114" t="s">
        <v>9</v>
      </c>
      <c r="C114" s="1">
        <v>46000</v>
      </c>
      <c r="D114">
        <v>0.4375</v>
      </c>
      <c r="E114">
        <v>0.47916666666666669</v>
      </c>
      <c r="F114">
        <v>50</v>
      </c>
      <c r="G114" s="6">
        <v>4.1666666666666685E-2</v>
      </c>
      <c r="H114">
        <v>1</v>
      </c>
      <c r="I114">
        <v>0</v>
      </c>
      <c r="J114">
        <v>50</v>
      </c>
      <c r="K114">
        <f t="shared" si="3"/>
        <v>2</v>
      </c>
      <c r="L114">
        <f t="shared" si="4"/>
        <v>9</v>
      </c>
      <c r="M114">
        <f t="shared" si="5"/>
        <v>-250</v>
      </c>
    </row>
    <row r="115" spans="1:13" x14ac:dyDescent="0.3">
      <c r="A115" t="s">
        <v>18</v>
      </c>
      <c r="B115" t="s">
        <v>12</v>
      </c>
      <c r="C115" s="1">
        <v>46001</v>
      </c>
      <c r="D115">
        <v>0.375</v>
      </c>
      <c r="E115">
        <v>0.4375</v>
      </c>
      <c r="F115">
        <v>40</v>
      </c>
      <c r="G115" s="6">
        <v>6.25E-2</v>
      </c>
      <c r="H115">
        <v>1</v>
      </c>
      <c r="I115">
        <v>30</v>
      </c>
      <c r="J115">
        <v>60</v>
      </c>
      <c r="K115">
        <f t="shared" si="3"/>
        <v>3</v>
      </c>
      <c r="L115">
        <f t="shared" si="4"/>
        <v>10</v>
      </c>
      <c r="M115">
        <f t="shared" si="5"/>
        <v>0</v>
      </c>
    </row>
    <row r="116" spans="1:13" x14ac:dyDescent="0.3">
      <c r="A116" t="s">
        <v>24</v>
      </c>
      <c r="B116" t="s">
        <v>7</v>
      </c>
      <c r="C116" s="1">
        <v>46001</v>
      </c>
      <c r="D116">
        <v>0.4375</v>
      </c>
      <c r="E116">
        <v>0.5</v>
      </c>
      <c r="F116">
        <v>60</v>
      </c>
      <c r="G116" s="6">
        <v>6.25E-2</v>
      </c>
      <c r="H116">
        <v>1</v>
      </c>
      <c r="I116">
        <v>30</v>
      </c>
      <c r="J116">
        <v>90</v>
      </c>
      <c r="K116">
        <f t="shared" si="3"/>
        <v>3</v>
      </c>
      <c r="L116">
        <f t="shared" si="4"/>
        <v>10</v>
      </c>
      <c r="M116">
        <f t="shared" si="5"/>
        <v>0</v>
      </c>
    </row>
    <row r="117" spans="1:13" x14ac:dyDescent="0.3">
      <c r="A117" t="s">
        <v>13</v>
      </c>
      <c r="B117" t="s">
        <v>7</v>
      </c>
      <c r="C117" s="1">
        <v>46001</v>
      </c>
      <c r="D117">
        <v>0.54166666666666663</v>
      </c>
      <c r="E117">
        <v>0.59375</v>
      </c>
      <c r="F117">
        <v>60</v>
      </c>
      <c r="G117" s="6">
        <v>5.208333333333337E-2</v>
      </c>
      <c r="H117">
        <v>1</v>
      </c>
      <c r="I117">
        <v>15</v>
      </c>
      <c r="J117">
        <v>75</v>
      </c>
      <c r="K117">
        <f t="shared" si="3"/>
        <v>3</v>
      </c>
      <c r="L117">
        <f t="shared" si="4"/>
        <v>10</v>
      </c>
      <c r="M117">
        <f t="shared" si="5"/>
        <v>0</v>
      </c>
    </row>
    <row r="118" spans="1:13" x14ac:dyDescent="0.3">
      <c r="A118" t="s">
        <v>16</v>
      </c>
      <c r="B118" t="s">
        <v>7</v>
      </c>
      <c r="C118" s="1">
        <v>46001</v>
      </c>
      <c r="D118">
        <v>0.61458333333333337</v>
      </c>
      <c r="E118">
        <v>0.65625</v>
      </c>
      <c r="F118">
        <v>60</v>
      </c>
      <c r="G118" s="6">
        <v>4.166666666666663E-2</v>
      </c>
      <c r="H118">
        <v>1</v>
      </c>
      <c r="I118">
        <v>0</v>
      </c>
      <c r="J118">
        <v>60</v>
      </c>
      <c r="K118">
        <f t="shared" si="3"/>
        <v>3</v>
      </c>
      <c r="L118">
        <f t="shared" si="4"/>
        <v>10</v>
      </c>
      <c r="M118">
        <f t="shared" si="5"/>
        <v>0</v>
      </c>
    </row>
    <row r="119" spans="1:13" x14ac:dyDescent="0.3">
      <c r="A119" t="s">
        <v>11</v>
      </c>
      <c r="B119" t="s">
        <v>12</v>
      </c>
      <c r="C119" s="1">
        <v>46001</v>
      </c>
      <c r="D119">
        <v>0.67708333333333337</v>
      </c>
      <c r="E119">
        <v>0.73958333333333337</v>
      </c>
      <c r="F119">
        <v>40</v>
      </c>
      <c r="G119" s="6">
        <v>6.25E-2</v>
      </c>
      <c r="H119">
        <v>1</v>
      </c>
      <c r="I119">
        <v>30</v>
      </c>
      <c r="J119">
        <v>60</v>
      </c>
      <c r="K119">
        <f t="shared" si="3"/>
        <v>3</v>
      </c>
      <c r="L119">
        <f t="shared" si="4"/>
        <v>10</v>
      </c>
      <c r="M119">
        <f t="shared" si="5"/>
        <v>0</v>
      </c>
    </row>
    <row r="120" spans="1:13" x14ac:dyDescent="0.3">
      <c r="A120" t="s">
        <v>15</v>
      </c>
      <c r="B120" t="s">
        <v>12</v>
      </c>
      <c r="C120" s="1">
        <v>46002</v>
      </c>
      <c r="D120">
        <v>0.375</v>
      </c>
      <c r="E120">
        <v>0.42708333333333331</v>
      </c>
      <c r="F120">
        <v>40</v>
      </c>
      <c r="G120" s="6">
        <v>5.2083333333333315E-2</v>
      </c>
      <c r="H120">
        <v>1</v>
      </c>
      <c r="I120">
        <v>15</v>
      </c>
      <c r="J120">
        <v>50</v>
      </c>
      <c r="K120">
        <f t="shared" si="3"/>
        <v>4</v>
      </c>
      <c r="L120">
        <f t="shared" si="4"/>
        <v>11</v>
      </c>
      <c r="M120">
        <f t="shared" si="5"/>
        <v>0</v>
      </c>
    </row>
    <row r="121" spans="1:13" x14ac:dyDescent="0.3">
      <c r="A121" t="s">
        <v>10</v>
      </c>
      <c r="B121" t="s">
        <v>7</v>
      </c>
      <c r="C121" s="1">
        <v>46002</v>
      </c>
      <c r="D121">
        <v>0.4375</v>
      </c>
      <c r="E121">
        <v>0.48958333333333331</v>
      </c>
      <c r="F121">
        <v>60</v>
      </c>
      <c r="G121" s="6">
        <v>5.2083333333333315E-2</v>
      </c>
      <c r="H121">
        <v>1</v>
      </c>
      <c r="I121">
        <v>15</v>
      </c>
      <c r="J121">
        <v>75</v>
      </c>
      <c r="K121">
        <f t="shared" si="3"/>
        <v>4</v>
      </c>
      <c r="L121">
        <f t="shared" si="4"/>
        <v>11</v>
      </c>
      <c r="M121">
        <f t="shared" si="5"/>
        <v>0</v>
      </c>
    </row>
    <row r="122" spans="1:13" x14ac:dyDescent="0.3">
      <c r="A122" t="s">
        <v>11</v>
      </c>
      <c r="B122" t="s">
        <v>12</v>
      </c>
      <c r="C122" s="1">
        <v>46003</v>
      </c>
      <c r="D122">
        <v>0.375</v>
      </c>
      <c r="E122">
        <v>0.42708333333333331</v>
      </c>
      <c r="F122">
        <v>40</v>
      </c>
      <c r="G122" s="6">
        <v>5.2083333333333315E-2</v>
      </c>
      <c r="H122">
        <v>1</v>
      </c>
      <c r="I122">
        <v>15</v>
      </c>
      <c r="J122">
        <v>50</v>
      </c>
      <c r="K122">
        <f t="shared" si="3"/>
        <v>5</v>
      </c>
      <c r="L122">
        <f t="shared" si="4"/>
        <v>12</v>
      </c>
      <c r="M122">
        <f t="shared" si="5"/>
        <v>0</v>
      </c>
    </row>
    <row r="123" spans="1:13" x14ac:dyDescent="0.3">
      <c r="A123" t="s">
        <v>15</v>
      </c>
      <c r="B123" t="s">
        <v>7</v>
      </c>
      <c r="C123" s="1">
        <v>46003</v>
      </c>
      <c r="D123">
        <v>0.4375</v>
      </c>
      <c r="E123">
        <v>0.47916666666666669</v>
      </c>
      <c r="F123">
        <v>60</v>
      </c>
      <c r="G123" s="6">
        <v>4.1666666666666685E-2</v>
      </c>
      <c r="H123">
        <v>1</v>
      </c>
      <c r="I123">
        <v>0</v>
      </c>
      <c r="J123">
        <v>60</v>
      </c>
      <c r="K123">
        <f t="shared" si="3"/>
        <v>5</v>
      </c>
      <c r="L123">
        <f t="shared" si="4"/>
        <v>12</v>
      </c>
      <c r="M123">
        <f t="shared" si="5"/>
        <v>0</v>
      </c>
    </row>
    <row r="124" spans="1:13" x14ac:dyDescent="0.3">
      <c r="A124" t="s">
        <v>6</v>
      </c>
      <c r="B124" t="s">
        <v>7</v>
      </c>
      <c r="C124" s="1">
        <v>46003</v>
      </c>
      <c r="D124">
        <v>0.47916666666666669</v>
      </c>
      <c r="E124">
        <v>0.55208333333333337</v>
      </c>
      <c r="F124">
        <v>60</v>
      </c>
      <c r="G124" s="6">
        <v>7.2916666666666685E-2</v>
      </c>
      <c r="H124">
        <v>1</v>
      </c>
      <c r="I124">
        <v>45</v>
      </c>
      <c r="J124">
        <v>105</v>
      </c>
      <c r="K124">
        <f t="shared" si="3"/>
        <v>5</v>
      </c>
      <c r="L124">
        <f t="shared" si="4"/>
        <v>12</v>
      </c>
      <c r="M124">
        <f t="shared" si="5"/>
        <v>0</v>
      </c>
    </row>
    <row r="125" spans="1:13" x14ac:dyDescent="0.3">
      <c r="A125" t="s">
        <v>14</v>
      </c>
      <c r="B125" t="s">
        <v>7</v>
      </c>
      <c r="C125" s="1">
        <v>46006</v>
      </c>
      <c r="D125">
        <v>0.39583333333333331</v>
      </c>
      <c r="E125">
        <v>0.45833333333333331</v>
      </c>
      <c r="F125">
        <v>60</v>
      </c>
      <c r="G125" s="6">
        <v>6.25E-2</v>
      </c>
      <c r="H125">
        <v>1</v>
      </c>
      <c r="I125">
        <v>30</v>
      </c>
      <c r="J125">
        <v>90</v>
      </c>
      <c r="K125">
        <f t="shared" si="3"/>
        <v>1</v>
      </c>
      <c r="L125">
        <f t="shared" si="4"/>
        <v>15</v>
      </c>
      <c r="M125">
        <f t="shared" si="5"/>
        <v>0</v>
      </c>
    </row>
    <row r="126" spans="1:13" x14ac:dyDescent="0.3">
      <c r="A126" t="s">
        <v>14</v>
      </c>
      <c r="B126" t="s">
        <v>7</v>
      </c>
      <c r="C126" s="1">
        <v>46006</v>
      </c>
      <c r="D126">
        <v>0.46875</v>
      </c>
      <c r="E126">
        <v>0.53125</v>
      </c>
      <c r="F126">
        <v>60</v>
      </c>
      <c r="G126" s="6">
        <v>6.25E-2</v>
      </c>
      <c r="H126">
        <v>1</v>
      </c>
      <c r="I126">
        <v>30</v>
      </c>
      <c r="J126">
        <v>90</v>
      </c>
      <c r="K126">
        <f t="shared" si="3"/>
        <v>1</v>
      </c>
      <c r="L126">
        <f t="shared" si="4"/>
        <v>15</v>
      </c>
      <c r="M126">
        <f t="shared" si="5"/>
        <v>0</v>
      </c>
    </row>
    <row r="127" spans="1:13" x14ac:dyDescent="0.3">
      <c r="A127" t="s">
        <v>24</v>
      </c>
      <c r="B127" t="s">
        <v>7</v>
      </c>
      <c r="C127" s="1">
        <v>46007</v>
      </c>
      <c r="D127">
        <v>0.375</v>
      </c>
      <c r="E127">
        <v>0.41666666666666669</v>
      </c>
      <c r="F127">
        <v>60</v>
      </c>
      <c r="G127" s="6">
        <v>4.1666666666666685E-2</v>
      </c>
      <c r="H127">
        <v>1</v>
      </c>
      <c r="I127">
        <v>0</v>
      </c>
      <c r="J127">
        <v>60</v>
      </c>
      <c r="K127">
        <f t="shared" si="3"/>
        <v>2</v>
      </c>
      <c r="L127">
        <f t="shared" si="4"/>
        <v>16</v>
      </c>
      <c r="M127">
        <f t="shared" si="5"/>
        <v>-250</v>
      </c>
    </row>
    <row r="128" spans="1:13" x14ac:dyDescent="0.3">
      <c r="A128" t="s">
        <v>6</v>
      </c>
      <c r="B128" t="s">
        <v>7</v>
      </c>
      <c r="C128" s="1">
        <v>46027</v>
      </c>
      <c r="D128">
        <v>0.375</v>
      </c>
      <c r="E128">
        <v>0.44791666666666669</v>
      </c>
      <c r="F128">
        <v>60</v>
      </c>
      <c r="G128" s="6">
        <v>7.2916666666666685E-2</v>
      </c>
      <c r="H128">
        <v>1</v>
      </c>
      <c r="I128">
        <v>45</v>
      </c>
      <c r="J128">
        <v>105</v>
      </c>
      <c r="K128">
        <f t="shared" si="3"/>
        <v>1</v>
      </c>
      <c r="L128">
        <f t="shared" si="4"/>
        <v>5</v>
      </c>
      <c r="M128">
        <f t="shared" si="5"/>
        <v>0</v>
      </c>
    </row>
    <row r="129" spans="1:13" x14ac:dyDescent="0.3">
      <c r="A129" t="s">
        <v>14</v>
      </c>
      <c r="B129" t="s">
        <v>7</v>
      </c>
      <c r="C129" s="1">
        <v>46027</v>
      </c>
      <c r="D129">
        <v>0.47916666666666669</v>
      </c>
      <c r="E129">
        <v>0.54166666666666663</v>
      </c>
      <c r="F129">
        <v>60</v>
      </c>
      <c r="G129" s="6">
        <v>6.2499999999999944E-2</v>
      </c>
      <c r="H129">
        <v>1</v>
      </c>
      <c r="I129">
        <v>30</v>
      </c>
      <c r="J129">
        <v>90</v>
      </c>
      <c r="K129">
        <f t="shared" si="3"/>
        <v>1</v>
      </c>
      <c r="L129">
        <f t="shared" si="4"/>
        <v>5</v>
      </c>
      <c r="M129">
        <f t="shared" si="5"/>
        <v>0</v>
      </c>
    </row>
    <row r="130" spans="1:13" x14ac:dyDescent="0.3">
      <c r="A130" t="s">
        <v>24</v>
      </c>
      <c r="B130" t="s">
        <v>7</v>
      </c>
      <c r="C130" s="1">
        <v>46027</v>
      </c>
      <c r="D130">
        <v>0.57291666666666663</v>
      </c>
      <c r="E130">
        <v>0.61458333333333337</v>
      </c>
      <c r="F130">
        <v>60</v>
      </c>
      <c r="G130" s="6">
        <v>4.1666666666666741E-2</v>
      </c>
      <c r="H130">
        <v>1</v>
      </c>
      <c r="I130">
        <v>0</v>
      </c>
      <c r="J130">
        <v>60</v>
      </c>
      <c r="K130">
        <f t="shared" si="3"/>
        <v>1</v>
      </c>
      <c r="L130">
        <f t="shared" si="4"/>
        <v>5</v>
      </c>
      <c r="M130">
        <f t="shared" si="5"/>
        <v>0</v>
      </c>
    </row>
    <row r="131" spans="1:13" x14ac:dyDescent="0.3">
      <c r="A131" t="s">
        <v>10</v>
      </c>
      <c r="B131" t="s">
        <v>9</v>
      </c>
      <c r="C131" s="1">
        <v>46027</v>
      </c>
      <c r="D131">
        <v>0.64583333333333337</v>
      </c>
      <c r="E131">
        <v>0.69791666666666663</v>
      </c>
      <c r="F131">
        <v>50</v>
      </c>
      <c r="G131" s="6">
        <v>5.2083333333333259E-2</v>
      </c>
      <c r="H131">
        <v>1</v>
      </c>
      <c r="I131">
        <v>15</v>
      </c>
      <c r="J131">
        <v>62.5</v>
      </c>
      <c r="K131">
        <f t="shared" ref="K131:K194" si="6">WEEKDAY(C131,2)</f>
        <v>1</v>
      </c>
      <c r="L131">
        <f t="shared" ref="L131:L194" si="7">DAY(C131)</f>
        <v>5</v>
      </c>
      <c r="M131">
        <f t="shared" ref="M131:M194" si="8">IF(K131=2,-250,0)</f>
        <v>0</v>
      </c>
    </row>
    <row r="132" spans="1:13" x14ac:dyDescent="0.3">
      <c r="A132" t="s">
        <v>14</v>
      </c>
      <c r="B132" t="s">
        <v>7</v>
      </c>
      <c r="C132" s="1">
        <v>46027</v>
      </c>
      <c r="D132">
        <v>0.72916666666666663</v>
      </c>
      <c r="E132">
        <v>0.79166666666666663</v>
      </c>
      <c r="F132">
        <v>60</v>
      </c>
      <c r="G132" s="6">
        <v>6.25E-2</v>
      </c>
      <c r="H132">
        <v>1</v>
      </c>
      <c r="I132">
        <v>30</v>
      </c>
      <c r="J132">
        <v>90</v>
      </c>
      <c r="K132">
        <f t="shared" si="6"/>
        <v>1</v>
      </c>
      <c r="L132">
        <f t="shared" si="7"/>
        <v>5</v>
      </c>
      <c r="M132">
        <f t="shared" si="8"/>
        <v>0</v>
      </c>
    </row>
    <row r="133" spans="1:13" x14ac:dyDescent="0.3">
      <c r="A133" t="s">
        <v>15</v>
      </c>
      <c r="B133" t="s">
        <v>12</v>
      </c>
      <c r="C133" s="1">
        <v>46029</v>
      </c>
      <c r="D133">
        <v>0.375</v>
      </c>
      <c r="E133">
        <v>0.44791666666666669</v>
      </c>
      <c r="F133">
        <v>40</v>
      </c>
      <c r="G133" s="6">
        <v>7.2916666666666685E-2</v>
      </c>
      <c r="H133">
        <v>1</v>
      </c>
      <c r="I133">
        <v>45</v>
      </c>
      <c r="J133">
        <v>70</v>
      </c>
      <c r="K133">
        <f t="shared" si="6"/>
        <v>3</v>
      </c>
      <c r="L133">
        <f t="shared" si="7"/>
        <v>7</v>
      </c>
      <c r="M133">
        <f t="shared" si="8"/>
        <v>0</v>
      </c>
    </row>
    <row r="134" spans="1:13" x14ac:dyDescent="0.3">
      <c r="A134" t="s">
        <v>24</v>
      </c>
      <c r="B134" t="s">
        <v>7</v>
      </c>
      <c r="C134" s="1">
        <v>46029</v>
      </c>
      <c r="D134">
        <v>0.46875</v>
      </c>
      <c r="E134">
        <v>0.54166666666666663</v>
      </c>
      <c r="F134">
        <v>60</v>
      </c>
      <c r="G134" s="6">
        <v>7.291666666666663E-2</v>
      </c>
      <c r="H134">
        <v>1</v>
      </c>
      <c r="I134">
        <v>45</v>
      </c>
      <c r="J134">
        <v>105</v>
      </c>
      <c r="K134">
        <f t="shared" si="6"/>
        <v>3</v>
      </c>
      <c r="L134">
        <f t="shared" si="7"/>
        <v>7</v>
      </c>
      <c r="M134">
        <f t="shared" si="8"/>
        <v>0</v>
      </c>
    </row>
    <row r="135" spans="1:13" x14ac:dyDescent="0.3">
      <c r="A135" t="s">
        <v>8</v>
      </c>
      <c r="B135" t="s">
        <v>9</v>
      </c>
      <c r="C135" s="1">
        <v>46029</v>
      </c>
      <c r="D135">
        <v>0.58333333333333337</v>
      </c>
      <c r="E135">
        <v>0.625</v>
      </c>
      <c r="F135">
        <v>50</v>
      </c>
      <c r="G135" s="6">
        <v>4.166666666666663E-2</v>
      </c>
      <c r="H135">
        <v>1</v>
      </c>
      <c r="I135">
        <v>0</v>
      </c>
      <c r="J135">
        <v>50</v>
      </c>
      <c r="K135">
        <f t="shared" si="6"/>
        <v>3</v>
      </c>
      <c r="L135">
        <f t="shared" si="7"/>
        <v>7</v>
      </c>
      <c r="M135">
        <f t="shared" si="8"/>
        <v>0</v>
      </c>
    </row>
    <row r="136" spans="1:13" x14ac:dyDescent="0.3">
      <c r="A136" t="s">
        <v>8</v>
      </c>
      <c r="B136" t="s">
        <v>9</v>
      </c>
      <c r="C136" s="1">
        <v>46034</v>
      </c>
      <c r="D136">
        <v>0.375</v>
      </c>
      <c r="E136">
        <v>0.4375</v>
      </c>
      <c r="F136">
        <v>50</v>
      </c>
      <c r="G136" s="6">
        <v>6.25E-2</v>
      </c>
      <c r="H136">
        <v>1</v>
      </c>
      <c r="I136">
        <v>30</v>
      </c>
      <c r="J136">
        <v>75</v>
      </c>
      <c r="K136">
        <f t="shared" si="6"/>
        <v>1</v>
      </c>
      <c r="L136">
        <f t="shared" si="7"/>
        <v>12</v>
      </c>
      <c r="M136">
        <f t="shared" si="8"/>
        <v>0</v>
      </c>
    </row>
    <row r="137" spans="1:13" x14ac:dyDescent="0.3">
      <c r="A137" t="s">
        <v>24</v>
      </c>
      <c r="B137" t="s">
        <v>7</v>
      </c>
      <c r="C137" s="1">
        <v>46034</v>
      </c>
      <c r="D137">
        <v>0.44791666666666669</v>
      </c>
      <c r="E137">
        <v>0.5</v>
      </c>
      <c r="F137">
        <v>60</v>
      </c>
      <c r="G137" s="6">
        <v>5.2083333333333315E-2</v>
      </c>
      <c r="H137">
        <v>1</v>
      </c>
      <c r="I137">
        <v>15</v>
      </c>
      <c r="J137">
        <v>75</v>
      </c>
      <c r="K137">
        <f t="shared" si="6"/>
        <v>1</v>
      </c>
      <c r="L137">
        <f t="shared" si="7"/>
        <v>12</v>
      </c>
      <c r="M137">
        <f t="shared" si="8"/>
        <v>0</v>
      </c>
    </row>
    <row r="138" spans="1:13" x14ac:dyDescent="0.3">
      <c r="A138" t="s">
        <v>24</v>
      </c>
      <c r="B138" t="s">
        <v>7</v>
      </c>
      <c r="C138" s="1">
        <v>46034</v>
      </c>
      <c r="D138">
        <v>0.5</v>
      </c>
      <c r="E138">
        <v>0.54166666666666663</v>
      </c>
      <c r="F138">
        <v>60</v>
      </c>
      <c r="G138" s="6">
        <v>4.166666666666663E-2</v>
      </c>
      <c r="H138">
        <v>1</v>
      </c>
      <c r="I138">
        <v>0</v>
      </c>
      <c r="J138">
        <v>60</v>
      </c>
      <c r="K138">
        <f t="shared" si="6"/>
        <v>1</v>
      </c>
      <c r="L138">
        <f t="shared" si="7"/>
        <v>12</v>
      </c>
      <c r="M138">
        <f t="shared" si="8"/>
        <v>0</v>
      </c>
    </row>
    <row r="139" spans="1:13" x14ac:dyDescent="0.3">
      <c r="A139" t="s">
        <v>17</v>
      </c>
      <c r="B139" t="s">
        <v>9</v>
      </c>
      <c r="C139" s="1">
        <v>46034</v>
      </c>
      <c r="D139">
        <v>0.55208333333333337</v>
      </c>
      <c r="E139">
        <v>0.63541666666666663</v>
      </c>
      <c r="F139">
        <v>50</v>
      </c>
      <c r="G139" s="6">
        <v>8.3333333333333259E-2</v>
      </c>
      <c r="H139">
        <v>2</v>
      </c>
      <c r="I139">
        <v>0</v>
      </c>
      <c r="J139">
        <v>100</v>
      </c>
      <c r="K139">
        <f t="shared" si="6"/>
        <v>1</v>
      </c>
      <c r="L139">
        <f t="shared" si="7"/>
        <v>12</v>
      </c>
      <c r="M139">
        <f t="shared" si="8"/>
        <v>0</v>
      </c>
    </row>
    <row r="140" spans="1:13" x14ac:dyDescent="0.3">
      <c r="A140" t="s">
        <v>16</v>
      </c>
      <c r="B140" t="s">
        <v>7</v>
      </c>
      <c r="C140" s="1">
        <v>46034</v>
      </c>
      <c r="D140">
        <v>0.64583333333333337</v>
      </c>
      <c r="E140">
        <v>0.71875</v>
      </c>
      <c r="F140">
        <v>60</v>
      </c>
      <c r="G140" s="6">
        <v>7.291666666666663E-2</v>
      </c>
      <c r="H140">
        <v>1</v>
      </c>
      <c r="I140">
        <v>45</v>
      </c>
      <c r="J140">
        <v>105</v>
      </c>
      <c r="K140">
        <f t="shared" si="6"/>
        <v>1</v>
      </c>
      <c r="L140">
        <f t="shared" si="7"/>
        <v>12</v>
      </c>
      <c r="M140">
        <f t="shared" si="8"/>
        <v>0</v>
      </c>
    </row>
    <row r="141" spans="1:13" x14ac:dyDescent="0.3">
      <c r="A141" t="s">
        <v>13</v>
      </c>
      <c r="B141" t="s">
        <v>9</v>
      </c>
      <c r="C141" s="1">
        <v>46035</v>
      </c>
      <c r="D141">
        <v>0.375</v>
      </c>
      <c r="E141">
        <v>0.45833333333333331</v>
      </c>
      <c r="F141">
        <v>50</v>
      </c>
      <c r="G141" s="6">
        <v>8.3333333333333315E-2</v>
      </c>
      <c r="H141">
        <v>2</v>
      </c>
      <c r="I141">
        <v>0</v>
      </c>
      <c r="J141">
        <v>100</v>
      </c>
      <c r="K141">
        <f t="shared" si="6"/>
        <v>2</v>
      </c>
      <c r="L141">
        <f t="shared" si="7"/>
        <v>13</v>
      </c>
      <c r="M141">
        <f t="shared" si="8"/>
        <v>-250</v>
      </c>
    </row>
    <row r="142" spans="1:13" x14ac:dyDescent="0.3">
      <c r="A142" t="s">
        <v>19</v>
      </c>
      <c r="B142" t="s">
        <v>9</v>
      </c>
      <c r="C142" s="1">
        <v>46035</v>
      </c>
      <c r="D142">
        <v>0.45833333333333331</v>
      </c>
      <c r="E142">
        <v>0.5</v>
      </c>
      <c r="F142">
        <v>50</v>
      </c>
      <c r="G142" s="6">
        <v>4.1666666666666685E-2</v>
      </c>
      <c r="H142">
        <v>1</v>
      </c>
      <c r="I142">
        <v>0</v>
      </c>
      <c r="J142">
        <v>50</v>
      </c>
      <c r="K142">
        <f t="shared" si="6"/>
        <v>2</v>
      </c>
      <c r="L142">
        <f t="shared" si="7"/>
        <v>13</v>
      </c>
      <c r="M142">
        <f t="shared" si="8"/>
        <v>-250</v>
      </c>
    </row>
    <row r="143" spans="1:13" x14ac:dyDescent="0.3">
      <c r="A143" t="s">
        <v>16</v>
      </c>
      <c r="B143" t="s">
        <v>12</v>
      </c>
      <c r="C143" s="1">
        <v>46035</v>
      </c>
      <c r="D143">
        <v>0.54166666666666663</v>
      </c>
      <c r="E143">
        <v>0.625</v>
      </c>
      <c r="F143">
        <v>40</v>
      </c>
      <c r="G143" s="6">
        <v>8.333333333333337E-2</v>
      </c>
      <c r="H143">
        <v>2</v>
      </c>
      <c r="I143">
        <v>0</v>
      </c>
      <c r="J143">
        <v>80</v>
      </c>
      <c r="K143">
        <f t="shared" si="6"/>
        <v>2</v>
      </c>
      <c r="L143">
        <f t="shared" si="7"/>
        <v>13</v>
      </c>
      <c r="M143">
        <f t="shared" si="8"/>
        <v>-250</v>
      </c>
    </row>
    <row r="144" spans="1:13" x14ac:dyDescent="0.3">
      <c r="A144" t="s">
        <v>6</v>
      </c>
      <c r="B144" t="s">
        <v>7</v>
      </c>
      <c r="C144" s="1">
        <v>46035</v>
      </c>
      <c r="D144">
        <v>0.65625</v>
      </c>
      <c r="E144">
        <v>0.72916666666666663</v>
      </c>
      <c r="F144">
        <v>60</v>
      </c>
      <c r="G144" s="6">
        <v>7.291666666666663E-2</v>
      </c>
      <c r="H144">
        <v>1</v>
      </c>
      <c r="I144">
        <v>45</v>
      </c>
      <c r="J144">
        <v>105</v>
      </c>
      <c r="K144">
        <f t="shared" si="6"/>
        <v>2</v>
      </c>
      <c r="L144">
        <f t="shared" si="7"/>
        <v>13</v>
      </c>
      <c r="M144">
        <f t="shared" si="8"/>
        <v>-250</v>
      </c>
    </row>
    <row r="145" spans="1:13" x14ac:dyDescent="0.3">
      <c r="A145" t="s">
        <v>14</v>
      </c>
      <c r="B145" t="s">
        <v>7</v>
      </c>
      <c r="C145" s="1">
        <v>46036</v>
      </c>
      <c r="D145">
        <v>0.375</v>
      </c>
      <c r="E145">
        <v>0.4375</v>
      </c>
      <c r="F145">
        <v>60</v>
      </c>
      <c r="G145" s="6">
        <v>6.25E-2</v>
      </c>
      <c r="H145">
        <v>1</v>
      </c>
      <c r="I145">
        <v>30</v>
      </c>
      <c r="J145">
        <v>90</v>
      </c>
      <c r="K145">
        <f t="shared" si="6"/>
        <v>3</v>
      </c>
      <c r="L145">
        <f t="shared" si="7"/>
        <v>14</v>
      </c>
      <c r="M145">
        <f t="shared" si="8"/>
        <v>0</v>
      </c>
    </row>
    <row r="146" spans="1:13" x14ac:dyDescent="0.3">
      <c r="A146" t="s">
        <v>17</v>
      </c>
      <c r="B146" t="s">
        <v>9</v>
      </c>
      <c r="C146" s="1">
        <v>46036</v>
      </c>
      <c r="D146">
        <v>0.46875</v>
      </c>
      <c r="E146">
        <v>0.55208333333333337</v>
      </c>
      <c r="F146">
        <v>50</v>
      </c>
      <c r="G146" s="6">
        <v>8.333333333333337E-2</v>
      </c>
      <c r="H146">
        <v>2</v>
      </c>
      <c r="I146">
        <v>0</v>
      </c>
      <c r="J146">
        <v>100</v>
      </c>
      <c r="K146">
        <f t="shared" si="6"/>
        <v>3</v>
      </c>
      <c r="L146">
        <f t="shared" si="7"/>
        <v>14</v>
      </c>
      <c r="M146">
        <f t="shared" si="8"/>
        <v>0</v>
      </c>
    </row>
    <row r="147" spans="1:13" x14ac:dyDescent="0.3">
      <c r="A147" t="s">
        <v>11</v>
      </c>
      <c r="B147" t="s">
        <v>12</v>
      </c>
      <c r="C147" s="1">
        <v>46036</v>
      </c>
      <c r="D147">
        <v>0.57291666666666663</v>
      </c>
      <c r="E147">
        <v>0.61458333333333337</v>
      </c>
      <c r="F147">
        <v>40</v>
      </c>
      <c r="G147" s="6">
        <v>4.1666666666666741E-2</v>
      </c>
      <c r="H147">
        <v>1</v>
      </c>
      <c r="I147">
        <v>0</v>
      </c>
      <c r="J147">
        <v>40</v>
      </c>
      <c r="K147">
        <f t="shared" si="6"/>
        <v>3</v>
      </c>
      <c r="L147">
        <f t="shared" si="7"/>
        <v>14</v>
      </c>
      <c r="M147">
        <f t="shared" si="8"/>
        <v>0</v>
      </c>
    </row>
    <row r="148" spans="1:13" x14ac:dyDescent="0.3">
      <c r="A148" t="s">
        <v>17</v>
      </c>
      <c r="B148" t="s">
        <v>9</v>
      </c>
      <c r="C148" s="1">
        <v>46037</v>
      </c>
      <c r="D148">
        <v>0.375</v>
      </c>
      <c r="E148">
        <v>0.45833333333333331</v>
      </c>
      <c r="F148">
        <v>50</v>
      </c>
      <c r="G148" s="6">
        <v>8.3333333333333315E-2</v>
      </c>
      <c r="H148">
        <v>2</v>
      </c>
      <c r="I148">
        <v>0</v>
      </c>
      <c r="J148">
        <v>100</v>
      </c>
      <c r="K148">
        <f t="shared" si="6"/>
        <v>4</v>
      </c>
      <c r="L148">
        <f t="shared" si="7"/>
        <v>15</v>
      </c>
      <c r="M148">
        <f t="shared" si="8"/>
        <v>0</v>
      </c>
    </row>
    <row r="149" spans="1:13" x14ac:dyDescent="0.3">
      <c r="A149" t="s">
        <v>6</v>
      </c>
      <c r="B149" t="s">
        <v>7</v>
      </c>
      <c r="C149" s="1">
        <v>46037</v>
      </c>
      <c r="D149">
        <v>0.45833333333333331</v>
      </c>
      <c r="E149">
        <v>0.51041666666666663</v>
      </c>
      <c r="F149">
        <v>60</v>
      </c>
      <c r="G149" s="6">
        <v>5.2083333333333315E-2</v>
      </c>
      <c r="H149">
        <v>1</v>
      </c>
      <c r="I149">
        <v>15</v>
      </c>
      <c r="J149">
        <v>75</v>
      </c>
      <c r="K149">
        <f t="shared" si="6"/>
        <v>4</v>
      </c>
      <c r="L149">
        <f t="shared" si="7"/>
        <v>15</v>
      </c>
      <c r="M149">
        <f t="shared" si="8"/>
        <v>0</v>
      </c>
    </row>
    <row r="150" spans="1:13" x14ac:dyDescent="0.3">
      <c r="A150" t="s">
        <v>8</v>
      </c>
      <c r="B150" t="s">
        <v>9</v>
      </c>
      <c r="C150" s="1">
        <v>46037</v>
      </c>
      <c r="D150">
        <v>0.52083333333333337</v>
      </c>
      <c r="E150">
        <v>0.58333333333333337</v>
      </c>
      <c r="F150">
        <v>50</v>
      </c>
      <c r="G150" s="6">
        <v>6.25E-2</v>
      </c>
      <c r="H150">
        <v>1</v>
      </c>
      <c r="I150">
        <v>30</v>
      </c>
      <c r="J150">
        <v>75</v>
      </c>
      <c r="K150">
        <f t="shared" si="6"/>
        <v>4</v>
      </c>
      <c r="L150">
        <f t="shared" si="7"/>
        <v>15</v>
      </c>
      <c r="M150">
        <f t="shared" si="8"/>
        <v>0</v>
      </c>
    </row>
    <row r="151" spans="1:13" x14ac:dyDescent="0.3">
      <c r="A151" t="s">
        <v>13</v>
      </c>
      <c r="B151" t="s">
        <v>9</v>
      </c>
      <c r="C151" s="1">
        <v>46037</v>
      </c>
      <c r="D151">
        <v>0.60416666666666663</v>
      </c>
      <c r="E151">
        <v>0.67708333333333337</v>
      </c>
      <c r="F151">
        <v>50</v>
      </c>
      <c r="G151" s="6">
        <v>7.2916666666666741E-2</v>
      </c>
      <c r="H151">
        <v>1</v>
      </c>
      <c r="I151">
        <v>45</v>
      </c>
      <c r="J151">
        <v>87.5</v>
      </c>
      <c r="K151">
        <f t="shared" si="6"/>
        <v>4</v>
      </c>
      <c r="L151">
        <f t="shared" si="7"/>
        <v>15</v>
      </c>
      <c r="M151">
        <f t="shared" si="8"/>
        <v>0</v>
      </c>
    </row>
    <row r="152" spans="1:13" x14ac:dyDescent="0.3">
      <c r="A152" t="s">
        <v>8</v>
      </c>
      <c r="B152" t="s">
        <v>9</v>
      </c>
      <c r="C152" s="1">
        <v>46041</v>
      </c>
      <c r="D152">
        <v>0.375</v>
      </c>
      <c r="E152">
        <v>0.4375</v>
      </c>
      <c r="F152">
        <v>50</v>
      </c>
      <c r="G152" s="6">
        <v>6.25E-2</v>
      </c>
      <c r="H152">
        <v>1</v>
      </c>
      <c r="I152">
        <v>30</v>
      </c>
      <c r="J152">
        <v>75</v>
      </c>
      <c r="K152">
        <f t="shared" si="6"/>
        <v>1</v>
      </c>
      <c r="L152">
        <f t="shared" si="7"/>
        <v>19</v>
      </c>
      <c r="M152">
        <f t="shared" si="8"/>
        <v>0</v>
      </c>
    </row>
    <row r="153" spans="1:13" x14ac:dyDescent="0.3">
      <c r="A153" t="s">
        <v>24</v>
      </c>
      <c r="B153" t="s">
        <v>7</v>
      </c>
      <c r="C153" s="1">
        <v>46041</v>
      </c>
      <c r="D153">
        <v>0.45833333333333331</v>
      </c>
      <c r="E153">
        <v>0.52083333333333337</v>
      </c>
      <c r="F153">
        <v>60</v>
      </c>
      <c r="G153" s="6">
        <v>6.2500000000000056E-2</v>
      </c>
      <c r="H153">
        <v>1</v>
      </c>
      <c r="I153">
        <v>30</v>
      </c>
      <c r="J153">
        <v>90</v>
      </c>
      <c r="K153">
        <f t="shared" si="6"/>
        <v>1</v>
      </c>
      <c r="L153">
        <f t="shared" si="7"/>
        <v>19</v>
      </c>
      <c r="M153">
        <f t="shared" si="8"/>
        <v>0</v>
      </c>
    </row>
    <row r="154" spans="1:13" x14ac:dyDescent="0.3">
      <c r="A154" t="s">
        <v>14</v>
      </c>
      <c r="B154" t="s">
        <v>7</v>
      </c>
      <c r="C154" s="1">
        <v>46041</v>
      </c>
      <c r="D154">
        <v>0.54166666666666663</v>
      </c>
      <c r="E154">
        <v>0.60416666666666663</v>
      </c>
      <c r="F154">
        <v>60</v>
      </c>
      <c r="G154" s="6">
        <v>6.25E-2</v>
      </c>
      <c r="H154">
        <v>1</v>
      </c>
      <c r="I154">
        <v>30</v>
      </c>
      <c r="J154">
        <v>90</v>
      </c>
      <c r="K154">
        <f t="shared" si="6"/>
        <v>1</v>
      </c>
      <c r="L154">
        <f t="shared" si="7"/>
        <v>19</v>
      </c>
      <c r="M154">
        <f t="shared" si="8"/>
        <v>0</v>
      </c>
    </row>
    <row r="155" spans="1:13" x14ac:dyDescent="0.3">
      <c r="A155" t="s">
        <v>18</v>
      </c>
      <c r="B155" t="s">
        <v>12</v>
      </c>
      <c r="C155" s="1">
        <v>46041</v>
      </c>
      <c r="D155">
        <v>0.63541666666666663</v>
      </c>
      <c r="E155">
        <v>0.6875</v>
      </c>
      <c r="F155">
        <v>40</v>
      </c>
      <c r="G155" s="6">
        <v>5.208333333333337E-2</v>
      </c>
      <c r="H155">
        <v>1</v>
      </c>
      <c r="I155">
        <v>15</v>
      </c>
      <c r="J155">
        <v>50</v>
      </c>
      <c r="K155">
        <f t="shared" si="6"/>
        <v>1</v>
      </c>
      <c r="L155">
        <f t="shared" si="7"/>
        <v>19</v>
      </c>
      <c r="M155">
        <f t="shared" si="8"/>
        <v>0</v>
      </c>
    </row>
    <row r="156" spans="1:13" x14ac:dyDescent="0.3">
      <c r="A156" t="s">
        <v>18</v>
      </c>
      <c r="B156" t="s">
        <v>12</v>
      </c>
      <c r="C156" s="1">
        <v>46042</v>
      </c>
      <c r="D156">
        <v>0.375</v>
      </c>
      <c r="E156">
        <v>0.4375</v>
      </c>
      <c r="F156">
        <v>40</v>
      </c>
      <c r="G156" s="6">
        <v>6.25E-2</v>
      </c>
      <c r="H156">
        <v>1</v>
      </c>
      <c r="I156">
        <v>30</v>
      </c>
      <c r="J156">
        <v>60</v>
      </c>
      <c r="K156">
        <f t="shared" si="6"/>
        <v>2</v>
      </c>
      <c r="L156">
        <f t="shared" si="7"/>
        <v>20</v>
      </c>
      <c r="M156">
        <f t="shared" si="8"/>
        <v>-250</v>
      </c>
    </row>
    <row r="157" spans="1:13" x14ac:dyDescent="0.3">
      <c r="A157" t="s">
        <v>16</v>
      </c>
      <c r="B157" t="s">
        <v>7</v>
      </c>
      <c r="C157" s="1">
        <v>46042</v>
      </c>
      <c r="D157">
        <v>0.4375</v>
      </c>
      <c r="E157">
        <v>0.47916666666666669</v>
      </c>
      <c r="F157">
        <v>60</v>
      </c>
      <c r="G157" s="6">
        <v>4.1666666666666685E-2</v>
      </c>
      <c r="H157">
        <v>1</v>
      </c>
      <c r="I157">
        <v>0</v>
      </c>
      <c r="J157">
        <v>60</v>
      </c>
      <c r="K157">
        <f t="shared" si="6"/>
        <v>2</v>
      </c>
      <c r="L157">
        <f t="shared" si="7"/>
        <v>20</v>
      </c>
      <c r="M157">
        <f t="shared" si="8"/>
        <v>-250</v>
      </c>
    </row>
    <row r="158" spans="1:13" x14ac:dyDescent="0.3">
      <c r="A158" t="s">
        <v>16</v>
      </c>
      <c r="B158" t="s">
        <v>12</v>
      </c>
      <c r="C158" s="1">
        <v>46043</v>
      </c>
      <c r="D158">
        <v>0.375</v>
      </c>
      <c r="E158">
        <v>0.44791666666666669</v>
      </c>
      <c r="F158">
        <v>40</v>
      </c>
      <c r="G158" s="6">
        <v>7.2916666666666685E-2</v>
      </c>
      <c r="H158">
        <v>1</v>
      </c>
      <c r="I158">
        <v>45</v>
      </c>
      <c r="J158">
        <v>70</v>
      </c>
      <c r="K158">
        <f t="shared" si="6"/>
        <v>3</v>
      </c>
      <c r="L158">
        <f t="shared" si="7"/>
        <v>21</v>
      </c>
      <c r="M158">
        <f t="shared" si="8"/>
        <v>0</v>
      </c>
    </row>
    <row r="159" spans="1:13" x14ac:dyDescent="0.3">
      <c r="A159" t="s">
        <v>19</v>
      </c>
      <c r="B159" t="s">
        <v>12</v>
      </c>
      <c r="C159" s="1">
        <v>46043</v>
      </c>
      <c r="D159">
        <v>0.48958333333333331</v>
      </c>
      <c r="E159">
        <v>0.57291666666666663</v>
      </c>
      <c r="F159">
        <v>40</v>
      </c>
      <c r="G159" s="6">
        <v>8.3333333333333315E-2</v>
      </c>
      <c r="H159">
        <v>2</v>
      </c>
      <c r="I159">
        <v>0</v>
      </c>
      <c r="J159">
        <v>80</v>
      </c>
      <c r="K159">
        <f t="shared" si="6"/>
        <v>3</v>
      </c>
      <c r="L159">
        <f t="shared" si="7"/>
        <v>21</v>
      </c>
      <c r="M159">
        <f t="shared" si="8"/>
        <v>0</v>
      </c>
    </row>
    <row r="160" spans="1:13" x14ac:dyDescent="0.3">
      <c r="A160" t="s">
        <v>24</v>
      </c>
      <c r="B160" t="s">
        <v>7</v>
      </c>
      <c r="C160" s="1">
        <v>46044</v>
      </c>
      <c r="D160">
        <v>0.375</v>
      </c>
      <c r="E160">
        <v>0.42708333333333331</v>
      </c>
      <c r="F160">
        <v>60</v>
      </c>
      <c r="G160" s="6">
        <v>5.2083333333333315E-2</v>
      </c>
      <c r="H160">
        <v>1</v>
      </c>
      <c r="I160">
        <v>15</v>
      </c>
      <c r="J160">
        <v>75</v>
      </c>
      <c r="K160">
        <f t="shared" si="6"/>
        <v>4</v>
      </c>
      <c r="L160">
        <f t="shared" si="7"/>
        <v>22</v>
      </c>
      <c r="M160">
        <f t="shared" si="8"/>
        <v>0</v>
      </c>
    </row>
    <row r="161" spans="1:13" x14ac:dyDescent="0.3">
      <c r="A161" t="s">
        <v>17</v>
      </c>
      <c r="B161" t="s">
        <v>9</v>
      </c>
      <c r="C161" s="1">
        <v>46044</v>
      </c>
      <c r="D161">
        <v>0.4375</v>
      </c>
      <c r="E161">
        <v>0.48958333333333331</v>
      </c>
      <c r="F161">
        <v>50</v>
      </c>
      <c r="G161" s="6">
        <v>5.2083333333333315E-2</v>
      </c>
      <c r="H161">
        <v>1</v>
      </c>
      <c r="I161">
        <v>15</v>
      </c>
      <c r="J161">
        <v>62.5</v>
      </c>
      <c r="K161">
        <f t="shared" si="6"/>
        <v>4</v>
      </c>
      <c r="L161">
        <f t="shared" si="7"/>
        <v>22</v>
      </c>
      <c r="M161">
        <f t="shared" si="8"/>
        <v>0</v>
      </c>
    </row>
    <row r="162" spans="1:13" x14ac:dyDescent="0.3">
      <c r="A162" t="s">
        <v>10</v>
      </c>
      <c r="B162" t="s">
        <v>9</v>
      </c>
      <c r="C162" s="1">
        <v>46044</v>
      </c>
      <c r="D162">
        <v>0.48958333333333331</v>
      </c>
      <c r="E162">
        <v>0.57291666666666663</v>
      </c>
      <c r="F162">
        <v>50</v>
      </c>
      <c r="G162" s="6">
        <v>8.3333333333333315E-2</v>
      </c>
      <c r="H162">
        <v>2</v>
      </c>
      <c r="I162">
        <v>0</v>
      </c>
      <c r="J162">
        <v>100</v>
      </c>
      <c r="K162">
        <f t="shared" si="6"/>
        <v>4</v>
      </c>
      <c r="L162">
        <f t="shared" si="7"/>
        <v>22</v>
      </c>
      <c r="M162">
        <f t="shared" si="8"/>
        <v>0</v>
      </c>
    </row>
    <row r="163" spans="1:13" x14ac:dyDescent="0.3">
      <c r="A163" t="s">
        <v>8</v>
      </c>
      <c r="B163" t="s">
        <v>9</v>
      </c>
      <c r="C163" s="1">
        <v>46044</v>
      </c>
      <c r="D163">
        <v>0.59375</v>
      </c>
      <c r="E163">
        <v>0.63541666666666663</v>
      </c>
      <c r="F163">
        <v>50</v>
      </c>
      <c r="G163" s="6">
        <v>4.166666666666663E-2</v>
      </c>
      <c r="H163">
        <v>1</v>
      </c>
      <c r="I163">
        <v>0</v>
      </c>
      <c r="J163">
        <v>50</v>
      </c>
      <c r="K163">
        <f t="shared" si="6"/>
        <v>4</v>
      </c>
      <c r="L163">
        <f t="shared" si="7"/>
        <v>22</v>
      </c>
      <c r="M163">
        <f t="shared" si="8"/>
        <v>0</v>
      </c>
    </row>
    <row r="164" spans="1:13" x14ac:dyDescent="0.3">
      <c r="A164" t="s">
        <v>8</v>
      </c>
      <c r="B164" t="s">
        <v>9</v>
      </c>
      <c r="C164" s="1">
        <v>46044</v>
      </c>
      <c r="D164">
        <v>0.66666666666666663</v>
      </c>
      <c r="E164">
        <v>0.73958333333333337</v>
      </c>
      <c r="F164">
        <v>50</v>
      </c>
      <c r="G164" s="6">
        <v>7.2916666666666741E-2</v>
      </c>
      <c r="H164">
        <v>1</v>
      </c>
      <c r="I164">
        <v>45</v>
      </c>
      <c r="J164">
        <v>87.5</v>
      </c>
      <c r="K164">
        <f t="shared" si="6"/>
        <v>4</v>
      </c>
      <c r="L164">
        <f t="shared" si="7"/>
        <v>22</v>
      </c>
      <c r="M164">
        <f t="shared" si="8"/>
        <v>0</v>
      </c>
    </row>
    <row r="165" spans="1:13" x14ac:dyDescent="0.3">
      <c r="A165" t="s">
        <v>13</v>
      </c>
      <c r="B165" t="s">
        <v>7</v>
      </c>
      <c r="C165" s="1">
        <v>46045</v>
      </c>
      <c r="D165">
        <v>0.375</v>
      </c>
      <c r="E165">
        <v>0.41666666666666669</v>
      </c>
      <c r="F165">
        <v>60</v>
      </c>
      <c r="G165" s="6">
        <v>4.1666666666666685E-2</v>
      </c>
      <c r="H165">
        <v>1</v>
      </c>
      <c r="I165">
        <v>0</v>
      </c>
      <c r="J165">
        <v>60</v>
      </c>
      <c r="K165">
        <f t="shared" si="6"/>
        <v>5</v>
      </c>
      <c r="L165">
        <f t="shared" si="7"/>
        <v>23</v>
      </c>
      <c r="M165">
        <f t="shared" si="8"/>
        <v>0</v>
      </c>
    </row>
    <row r="166" spans="1:13" x14ac:dyDescent="0.3">
      <c r="A166" t="s">
        <v>11</v>
      </c>
      <c r="B166" t="s">
        <v>12</v>
      </c>
      <c r="C166" s="1">
        <v>46045</v>
      </c>
      <c r="D166">
        <v>0.41666666666666669</v>
      </c>
      <c r="E166">
        <v>0.45833333333333331</v>
      </c>
      <c r="F166">
        <v>40</v>
      </c>
      <c r="G166" s="6">
        <v>4.166666666666663E-2</v>
      </c>
      <c r="H166">
        <v>1</v>
      </c>
      <c r="I166">
        <v>0</v>
      </c>
      <c r="J166">
        <v>40</v>
      </c>
      <c r="K166">
        <f t="shared" si="6"/>
        <v>5</v>
      </c>
      <c r="L166">
        <f t="shared" si="7"/>
        <v>23</v>
      </c>
      <c r="M166">
        <f t="shared" si="8"/>
        <v>0</v>
      </c>
    </row>
    <row r="167" spans="1:13" x14ac:dyDescent="0.3">
      <c r="A167" t="s">
        <v>13</v>
      </c>
      <c r="B167" t="s">
        <v>9</v>
      </c>
      <c r="C167" s="1">
        <v>46045</v>
      </c>
      <c r="D167">
        <v>0.46875</v>
      </c>
      <c r="E167">
        <v>0.53125</v>
      </c>
      <c r="F167">
        <v>50</v>
      </c>
      <c r="G167" s="6">
        <v>6.25E-2</v>
      </c>
      <c r="H167">
        <v>1</v>
      </c>
      <c r="I167">
        <v>30</v>
      </c>
      <c r="J167">
        <v>75</v>
      </c>
      <c r="K167">
        <f t="shared" si="6"/>
        <v>5</v>
      </c>
      <c r="L167">
        <f t="shared" si="7"/>
        <v>23</v>
      </c>
      <c r="M167">
        <f t="shared" si="8"/>
        <v>0</v>
      </c>
    </row>
    <row r="168" spans="1:13" x14ac:dyDescent="0.3">
      <c r="A168" t="s">
        <v>11</v>
      </c>
      <c r="B168" t="s">
        <v>12</v>
      </c>
      <c r="C168" s="1">
        <v>46045</v>
      </c>
      <c r="D168">
        <v>0.57291666666666663</v>
      </c>
      <c r="E168">
        <v>0.63541666666666663</v>
      </c>
      <c r="F168">
        <v>40</v>
      </c>
      <c r="G168" s="6">
        <v>6.25E-2</v>
      </c>
      <c r="H168">
        <v>1</v>
      </c>
      <c r="I168">
        <v>30</v>
      </c>
      <c r="J168">
        <v>60</v>
      </c>
      <c r="K168">
        <f t="shared" si="6"/>
        <v>5</v>
      </c>
      <c r="L168">
        <f t="shared" si="7"/>
        <v>23</v>
      </c>
      <c r="M168">
        <f t="shared" si="8"/>
        <v>0</v>
      </c>
    </row>
    <row r="169" spans="1:13" x14ac:dyDescent="0.3">
      <c r="A169" t="s">
        <v>8</v>
      </c>
      <c r="B169" t="s">
        <v>9</v>
      </c>
      <c r="C169" s="1">
        <v>46045</v>
      </c>
      <c r="D169">
        <v>0.65625</v>
      </c>
      <c r="E169">
        <v>0.69791666666666663</v>
      </c>
      <c r="F169">
        <v>50</v>
      </c>
      <c r="G169" s="6">
        <v>4.166666666666663E-2</v>
      </c>
      <c r="H169">
        <v>1</v>
      </c>
      <c r="I169">
        <v>0</v>
      </c>
      <c r="J169">
        <v>50</v>
      </c>
      <c r="K169">
        <f t="shared" si="6"/>
        <v>5</v>
      </c>
      <c r="L169">
        <f t="shared" si="7"/>
        <v>23</v>
      </c>
      <c r="M169">
        <f t="shared" si="8"/>
        <v>0</v>
      </c>
    </row>
    <row r="170" spans="1:13" x14ac:dyDescent="0.3">
      <c r="A170" t="s">
        <v>10</v>
      </c>
      <c r="B170" t="s">
        <v>7</v>
      </c>
      <c r="C170" s="1">
        <v>46048</v>
      </c>
      <c r="D170">
        <v>0.375</v>
      </c>
      <c r="E170">
        <v>0.4375</v>
      </c>
      <c r="F170">
        <v>60</v>
      </c>
      <c r="G170" s="6">
        <v>6.25E-2</v>
      </c>
      <c r="H170">
        <v>1</v>
      </c>
      <c r="I170">
        <v>30</v>
      </c>
      <c r="J170">
        <v>90</v>
      </c>
      <c r="K170">
        <f t="shared" si="6"/>
        <v>1</v>
      </c>
      <c r="L170">
        <f t="shared" si="7"/>
        <v>26</v>
      </c>
      <c r="M170">
        <f t="shared" si="8"/>
        <v>0</v>
      </c>
    </row>
    <row r="171" spans="1:13" x14ac:dyDescent="0.3">
      <c r="A171" t="s">
        <v>19</v>
      </c>
      <c r="B171" t="s">
        <v>12</v>
      </c>
      <c r="C171" s="1">
        <v>46049</v>
      </c>
      <c r="D171">
        <v>0.375</v>
      </c>
      <c r="E171">
        <v>0.45833333333333331</v>
      </c>
      <c r="F171">
        <v>40</v>
      </c>
      <c r="G171" s="6">
        <v>8.3333333333333315E-2</v>
      </c>
      <c r="H171">
        <v>2</v>
      </c>
      <c r="I171">
        <v>0</v>
      </c>
      <c r="J171">
        <v>80</v>
      </c>
      <c r="K171">
        <f t="shared" si="6"/>
        <v>2</v>
      </c>
      <c r="L171">
        <f t="shared" si="7"/>
        <v>27</v>
      </c>
      <c r="M171">
        <f t="shared" si="8"/>
        <v>-250</v>
      </c>
    </row>
    <row r="172" spans="1:13" x14ac:dyDescent="0.3">
      <c r="A172" t="s">
        <v>14</v>
      </c>
      <c r="B172" t="s">
        <v>7</v>
      </c>
      <c r="C172" s="1">
        <v>46049</v>
      </c>
      <c r="D172">
        <v>0.52083333333333337</v>
      </c>
      <c r="E172">
        <v>0.58333333333333337</v>
      </c>
      <c r="F172">
        <v>60</v>
      </c>
      <c r="G172" s="6">
        <v>6.25E-2</v>
      </c>
      <c r="H172">
        <v>1</v>
      </c>
      <c r="I172">
        <v>30</v>
      </c>
      <c r="J172">
        <v>90</v>
      </c>
      <c r="K172">
        <f t="shared" si="6"/>
        <v>2</v>
      </c>
      <c r="L172">
        <f t="shared" si="7"/>
        <v>27</v>
      </c>
      <c r="M172">
        <f t="shared" si="8"/>
        <v>-250</v>
      </c>
    </row>
    <row r="173" spans="1:13" x14ac:dyDescent="0.3">
      <c r="A173" t="s">
        <v>18</v>
      </c>
      <c r="B173" t="s">
        <v>12</v>
      </c>
      <c r="C173" s="1">
        <v>46050</v>
      </c>
      <c r="D173">
        <v>0.375</v>
      </c>
      <c r="E173">
        <v>0.41666666666666669</v>
      </c>
      <c r="F173">
        <v>40</v>
      </c>
      <c r="G173" s="6">
        <v>4.1666666666666685E-2</v>
      </c>
      <c r="H173">
        <v>1</v>
      </c>
      <c r="I173">
        <v>0</v>
      </c>
      <c r="J173">
        <v>40</v>
      </c>
      <c r="K173">
        <f t="shared" si="6"/>
        <v>3</v>
      </c>
      <c r="L173">
        <f t="shared" si="7"/>
        <v>28</v>
      </c>
      <c r="M173">
        <f t="shared" si="8"/>
        <v>0</v>
      </c>
    </row>
    <row r="174" spans="1:13" x14ac:dyDescent="0.3">
      <c r="A174" t="s">
        <v>8</v>
      </c>
      <c r="B174" t="s">
        <v>9</v>
      </c>
      <c r="C174" s="1">
        <v>46051</v>
      </c>
      <c r="D174">
        <v>0.375</v>
      </c>
      <c r="E174">
        <v>0.4375</v>
      </c>
      <c r="F174">
        <v>50</v>
      </c>
      <c r="G174" s="6">
        <v>6.25E-2</v>
      </c>
      <c r="H174">
        <v>1</v>
      </c>
      <c r="I174">
        <v>30</v>
      </c>
      <c r="J174">
        <v>75</v>
      </c>
      <c r="K174">
        <f t="shared" si="6"/>
        <v>4</v>
      </c>
      <c r="L174">
        <f t="shared" si="7"/>
        <v>29</v>
      </c>
      <c r="M174">
        <f t="shared" si="8"/>
        <v>0</v>
      </c>
    </row>
    <row r="175" spans="1:13" x14ac:dyDescent="0.3">
      <c r="A175" t="s">
        <v>18</v>
      </c>
      <c r="B175" t="s">
        <v>12</v>
      </c>
      <c r="C175" s="1">
        <v>46051</v>
      </c>
      <c r="D175">
        <v>0.4375</v>
      </c>
      <c r="E175">
        <v>0.51041666666666663</v>
      </c>
      <c r="F175">
        <v>40</v>
      </c>
      <c r="G175" s="6">
        <v>7.291666666666663E-2</v>
      </c>
      <c r="H175">
        <v>1</v>
      </c>
      <c r="I175">
        <v>45</v>
      </c>
      <c r="J175">
        <v>70</v>
      </c>
      <c r="K175">
        <f t="shared" si="6"/>
        <v>4</v>
      </c>
      <c r="L175">
        <f t="shared" si="7"/>
        <v>29</v>
      </c>
      <c r="M175">
        <f t="shared" si="8"/>
        <v>0</v>
      </c>
    </row>
    <row r="176" spans="1:13" x14ac:dyDescent="0.3">
      <c r="A176" t="s">
        <v>15</v>
      </c>
      <c r="B176" t="s">
        <v>7</v>
      </c>
      <c r="C176" s="1">
        <v>46051</v>
      </c>
      <c r="D176">
        <v>0.53125</v>
      </c>
      <c r="E176">
        <v>0.57291666666666663</v>
      </c>
      <c r="F176">
        <v>60</v>
      </c>
      <c r="G176" s="6">
        <v>4.166666666666663E-2</v>
      </c>
      <c r="H176">
        <v>1</v>
      </c>
      <c r="I176">
        <v>0</v>
      </c>
      <c r="J176">
        <v>60</v>
      </c>
      <c r="K176">
        <f t="shared" si="6"/>
        <v>4</v>
      </c>
      <c r="L176">
        <f t="shared" si="7"/>
        <v>29</v>
      </c>
      <c r="M176">
        <f t="shared" si="8"/>
        <v>0</v>
      </c>
    </row>
    <row r="177" spans="1:13" x14ac:dyDescent="0.3">
      <c r="A177" t="s">
        <v>16</v>
      </c>
      <c r="B177" t="s">
        <v>7</v>
      </c>
      <c r="C177" s="1">
        <v>46056</v>
      </c>
      <c r="D177">
        <v>0.375</v>
      </c>
      <c r="E177">
        <v>0.42708333333333331</v>
      </c>
      <c r="F177">
        <v>60</v>
      </c>
      <c r="G177" s="6">
        <v>5.2083333333333315E-2</v>
      </c>
      <c r="H177">
        <v>1</v>
      </c>
      <c r="I177">
        <v>15</v>
      </c>
      <c r="J177">
        <v>75</v>
      </c>
      <c r="K177">
        <f t="shared" si="6"/>
        <v>2</v>
      </c>
      <c r="L177">
        <f t="shared" si="7"/>
        <v>3</v>
      </c>
      <c r="M177">
        <f t="shared" si="8"/>
        <v>-250</v>
      </c>
    </row>
    <row r="178" spans="1:13" x14ac:dyDescent="0.3">
      <c r="A178" t="s">
        <v>16</v>
      </c>
      <c r="B178" t="s">
        <v>7</v>
      </c>
      <c r="C178" s="1">
        <v>46056</v>
      </c>
      <c r="D178">
        <v>0.46875</v>
      </c>
      <c r="E178">
        <v>0.54166666666666663</v>
      </c>
      <c r="F178">
        <v>60</v>
      </c>
      <c r="G178" s="6">
        <v>7.291666666666663E-2</v>
      </c>
      <c r="H178">
        <v>1</v>
      </c>
      <c r="I178">
        <v>45</v>
      </c>
      <c r="J178">
        <v>105</v>
      </c>
      <c r="K178">
        <f t="shared" si="6"/>
        <v>2</v>
      </c>
      <c r="L178">
        <f t="shared" si="7"/>
        <v>3</v>
      </c>
      <c r="M178">
        <f t="shared" si="8"/>
        <v>-250</v>
      </c>
    </row>
    <row r="179" spans="1:13" x14ac:dyDescent="0.3">
      <c r="A179" t="s">
        <v>17</v>
      </c>
      <c r="B179" t="s">
        <v>9</v>
      </c>
      <c r="C179" s="1">
        <v>46056</v>
      </c>
      <c r="D179">
        <v>0.58333333333333337</v>
      </c>
      <c r="E179">
        <v>0.66666666666666663</v>
      </c>
      <c r="F179">
        <v>50</v>
      </c>
      <c r="G179" s="6">
        <v>8.3333333333333259E-2</v>
      </c>
      <c r="H179">
        <v>2</v>
      </c>
      <c r="I179">
        <v>0</v>
      </c>
      <c r="J179">
        <v>100</v>
      </c>
      <c r="K179">
        <f t="shared" si="6"/>
        <v>2</v>
      </c>
      <c r="L179">
        <f t="shared" si="7"/>
        <v>3</v>
      </c>
      <c r="M179">
        <f t="shared" si="8"/>
        <v>-250</v>
      </c>
    </row>
    <row r="180" spans="1:13" x14ac:dyDescent="0.3">
      <c r="A180" t="s">
        <v>11</v>
      </c>
      <c r="B180" t="s">
        <v>12</v>
      </c>
      <c r="C180" s="1">
        <v>46056</v>
      </c>
      <c r="D180">
        <v>0.66666666666666663</v>
      </c>
      <c r="E180">
        <v>0.72916666666666663</v>
      </c>
      <c r="F180">
        <v>40</v>
      </c>
      <c r="G180" s="6">
        <v>6.25E-2</v>
      </c>
      <c r="H180">
        <v>1</v>
      </c>
      <c r="I180">
        <v>30</v>
      </c>
      <c r="J180">
        <v>60</v>
      </c>
      <c r="K180">
        <f t="shared" si="6"/>
        <v>2</v>
      </c>
      <c r="L180">
        <f t="shared" si="7"/>
        <v>3</v>
      </c>
      <c r="M180">
        <f t="shared" si="8"/>
        <v>-250</v>
      </c>
    </row>
    <row r="181" spans="1:13" x14ac:dyDescent="0.3">
      <c r="A181" t="s">
        <v>14</v>
      </c>
      <c r="B181" t="s">
        <v>7</v>
      </c>
      <c r="C181" s="1">
        <v>46057</v>
      </c>
      <c r="D181">
        <v>0.375</v>
      </c>
      <c r="E181">
        <v>0.41666666666666669</v>
      </c>
      <c r="F181">
        <v>60</v>
      </c>
      <c r="G181" s="6">
        <v>4.1666666666666685E-2</v>
      </c>
      <c r="H181">
        <v>1</v>
      </c>
      <c r="I181">
        <v>0</v>
      </c>
      <c r="J181">
        <v>60</v>
      </c>
      <c r="K181">
        <f t="shared" si="6"/>
        <v>3</v>
      </c>
      <c r="L181">
        <f t="shared" si="7"/>
        <v>4</v>
      </c>
      <c r="M181">
        <f t="shared" si="8"/>
        <v>0</v>
      </c>
    </row>
    <row r="182" spans="1:13" x14ac:dyDescent="0.3">
      <c r="A182" t="s">
        <v>19</v>
      </c>
      <c r="B182" t="s">
        <v>12</v>
      </c>
      <c r="C182" s="1">
        <v>46057</v>
      </c>
      <c r="D182">
        <v>0.42708333333333331</v>
      </c>
      <c r="E182">
        <v>0.48958333333333331</v>
      </c>
      <c r="F182">
        <v>40</v>
      </c>
      <c r="G182" s="6">
        <v>6.25E-2</v>
      </c>
      <c r="H182">
        <v>1</v>
      </c>
      <c r="I182">
        <v>30</v>
      </c>
      <c r="J182">
        <v>60</v>
      </c>
      <c r="K182">
        <f t="shared" si="6"/>
        <v>3</v>
      </c>
      <c r="L182">
        <f t="shared" si="7"/>
        <v>4</v>
      </c>
      <c r="M182">
        <f t="shared" si="8"/>
        <v>0</v>
      </c>
    </row>
    <row r="183" spans="1:13" x14ac:dyDescent="0.3">
      <c r="A183" t="s">
        <v>14</v>
      </c>
      <c r="B183" t="s">
        <v>7</v>
      </c>
      <c r="C183" s="1">
        <v>46057</v>
      </c>
      <c r="D183">
        <v>0.5</v>
      </c>
      <c r="E183">
        <v>0.5625</v>
      </c>
      <c r="F183">
        <v>60</v>
      </c>
      <c r="G183" s="6">
        <v>6.25E-2</v>
      </c>
      <c r="H183">
        <v>1</v>
      </c>
      <c r="I183">
        <v>30</v>
      </c>
      <c r="J183">
        <v>90</v>
      </c>
      <c r="K183">
        <f t="shared" si="6"/>
        <v>3</v>
      </c>
      <c r="L183">
        <f t="shared" si="7"/>
        <v>4</v>
      </c>
      <c r="M183">
        <f t="shared" si="8"/>
        <v>0</v>
      </c>
    </row>
    <row r="184" spans="1:13" x14ac:dyDescent="0.3">
      <c r="A184" t="s">
        <v>8</v>
      </c>
      <c r="B184" t="s">
        <v>9</v>
      </c>
      <c r="C184" s="1">
        <v>46057</v>
      </c>
      <c r="D184">
        <v>0.59375</v>
      </c>
      <c r="E184">
        <v>0.63541666666666663</v>
      </c>
      <c r="F184">
        <v>50</v>
      </c>
      <c r="G184" s="6">
        <v>4.166666666666663E-2</v>
      </c>
      <c r="H184">
        <v>1</v>
      </c>
      <c r="I184">
        <v>0</v>
      </c>
      <c r="J184">
        <v>50</v>
      </c>
      <c r="K184">
        <f t="shared" si="6"/>
        <v>3</v>
      </c>
      <c r="L184">
        <f t="shared" si="7"/>
        <v>4</v>
      </c>
      <c r="M184">
        <f t="shared" si="8"/>
        <v>0</v>
      </c>
    </row>
    <row r="185" spans="1:13" x14ac:dyDescent="0.3">
      <c r="A185" t="s">
        <v>14</v>
      </c>
      <c r="B185" t="s">
        <v>7</v>
      </c>
      <c r="C185" s="1">
        <v>46058</v>
      </c>
      <c r="D185">
        <v>0.375</v>
      </c>
      <c r="E185">
        <v>0.4375</v>
      </c>
      <c r="F185">
        <v>60</v>
      </c>
      <c r="G185" s="6">
        <v>6.25E-2</v>
      </c>
      <c r="H185">
        <v>1</v>
      </c>
      <c r="I185">
        <v>30</v>
      </c>
      <c r="J185">
        <v>90</v>
      </c>
      <c r="K185">
        <f t="shared" si="6"/>
        <v>4</v>
      </c>
      <c r="L185">
        <f t="shared" si="7"/>
        <v>5</v>
      </c>
      <c r="M185">
        <f t="shared" si="8"/>
        <v>0</v>
      </c>
    </row>
    <row r="186" spans="1:13" x14ac:dyDescent="0.3">
      <c r="A186" t="s">
        <v>14</v>
      </c>
      <c r="B186" t="s">
        <v>7</v>
      </c>
      <c r="C186" s="1">
        <v>46058</v>
      </c>
      <c r="D186">
        <v>0.45833333333333331</v>
      </c>
      <c r="E186">
        <v>0.53125</v>
      </c>
      <c r="F186">
        <v>60</v>
      </c>
      <c r="G186" s="6">
        <v>7.2916666666666685E-2</v>
      </c>
      <c r="H186">
        <v>1</v>
      </c>
      <c r="I186">
        <v>45</v>
      </c>
      <c r="J186">
        <v>105</v>
      </c>
      <c r="K186">
        <f t="shared" si="6"/>
        <v>4</v>
      </c>
      <c r="L186">
        <f t="shared" si="7"/>
        <v>5</v>
      </c>
      <c r="M186">
        <f t="shared" si="8"/>
        <v>0</v>
      </c>
    </row>
    <row r="187" spans="1:13" x14ac:dyDescent="0.3">
      <c r="A187" t="s">
        <v>19</v>
      </c>
      <c r="B187" t="s">
        <v>12</v>
      </c>
      <c r="C187" s="1">
        <v>46058</v>
      </c>
      <c r="D187">
        <v>0.53125</v>
      </c>
      <c r="E187">
        <v>0.57291666666666663</v>
      </c>
      <c r="F187">
        <v>40</v>
      </c>
      <c r="G187" s="6">
        <v>4.166666666666663E-2</v>
      </c>
      <c r="H187">
        <v>1</v>
      </c>
      <c r="I187">
        <v>0</v>
      </c>
      <c r="J187">
        <v>40</v>
      </c>
      <c r="K187">
        <f t="shared" si="6"/>
        <v>4</v>
      </c>
      <c r="L187">
        <f t="shared" si="7"/>
        <v>5</v>
      </c>
      <c r="M187">
        <f t="shared" si="8"/>
        <v>0</v>
      </c>
    </row>
    <row r="188" spans="1:13" x14ac:dyDescent="0.3">
      <c r="A188" t="s">
        <v>6</v>
      </c>
      <c r="B188" t="s">
        <v>7</v>
      </c>
      <c r="C188" s="1">
        <v>46058</v>
      </c>
      <c r="D188">
        <v>0.57291666666666663</v>
      </c>
      <c r="E188">
        <v>0.63541666666666663</v>
      </c>
      <c r="F188">
        <v>60</v>
      </c>
      <c r="G188" s="6">
        <v>6.25E-2</v>
      </c>
      <c r="H188">
        <v>1</v>
      </c>
      <c r="I188">
        <v>30</v>
      </c>
      <c r="J188">
        <v>90</v>
      </c>
      <c r="K188">
        <f t="shared" si="6"/>
        <v>4</v>
      </c>
      <c r="L188">
        <f t="shared" si="7"/>
        <v>5</v>
      </c>
      <c r="M188">
        <f t="shared" si="8"/>
        <v>0</v>
      </c>
    </row>
    <row r="189" spans="1:13" x14ac:dyDescent="0.3">
      <c r="A189" t="s">
        <v>19</v>
      </c>
      <c r="B189" t="s">
        <v>9</v>
      </c>
      <c r="C189" s="1">
        <v>46059</v>
      </c>
      <c r="D189">
        <v>0.375</v>
      </c>
      <c r="E189">
        <v>0.44791666666666669</v>
      </c>
      <c r="F189">
        <v>50</v>
      </c>
      <c r="G189" s="6">
        <v>7.2916666666666685E-2</v>
      </c>
      <c r="H189">
        <v>1</v>
      </c>
      <c r="I189">
        <v>45</v>
      </c>
      <c r="J189">
        <v>87.5</v>
      </c>
      <c r="K189">
        <f t="shared" si="6"/>
        <v>5</v>
      </c>
      <c r="L189">
        <f t="shared" si="7"/>
        <v>6</v>
      </c>
      <c r="M189">
        <f t="shared" si="8"/>
        <v>0</v>
      </c>
    </row>
    <row r="190" spans="1:13" x14ac:dyDescent="0.3">
      <c r="A190" t="s">
        <v>8</v>
      </c>
      <c r="B190" t="s">
        <v>9</v>
      </c>
      <c r="C190" s="1">
        <v>46059</v>
      </c>
      <c r="D190">
        <v>0.45833333333333331</v>
      </c>
      <c r="E190">
        <v>0.54166666666666663</v>
      </c>
      <c r="F190">
        <v>50</v>
      </c>
      <c r="G190" s="6">
        <v>8.3333333333333315E-2</v>
      </c>
      <c r="H190">
        <v>2</v>
      </c>
      <c r="I190">
        <v>0</v>
      </c>
      <c r="J190">
        <v>100</v>
      </c>
      <c r="K190">
        <f t="shared" si="6"/>
        <v>5</v>
      </c>
      <c r="L190">
        <f t="shared" si="7"/>
        <v>6</v>
      </c>
      <c r="M190">
        <f t="shared" si="8"/>
        <v>0</v>
      </c>
    </row>
    <row r="191" spans="1:13" x14ac:dyDescent="0.3">
      <c r="A191" t="s">
        <v>10</v>
      </c>
      <c r="B191" t="s">
        <v>7</v>
      </c>
      <c r="C191" s="1">
        <v>46059</v>
      </c>
      <c r="D191">
        <v>0.57291666666666663</v>
      </c>
      <c r="E191">
        <v>0.61458333333333337</v>
      </c>
      <c r="F191">
        <v>60</v>
      </c>
      <c r="G191" s="6">
        <v>4.1666666666666741E-2</v>
      </c>
      <c r="H191">
        <v>1</v>
      </c>
      <c r="I191">
        <v>0</v>
      </c>
      <c r="J191">
        <v>60</v>
      </c>
      <c r="K191">
        <f t="shared" si="6"/>
        <v>5</v>
      </c>
      <c r="L191">
        <f t="shared" si="7"/>
        <v>6</v>
      </c>
      <c r="M191">
        <f t="shared" si="8"/>
        <v>0</v>
      </c>
    </row>
    <row r="192" spans="1:13" x14ac:dyDescent="0.3">
      <c r="A192" t="s">
        <v>11</v>
      </c>
      <c r="B192" t="s">
        <v>12</v>
      </c>
      <c r="C192" s="1">
        <v>46059</v>
      </c>
      <c r="D192">
        <v>0.64583333333333337</v>
      </c>
      <c r="E192">
        <v>0.72916666666666663</v>
      </c>
      <c r="F192">
        <v>40</v>
      </c>
      <c r="G192" s="6">
        <v>8.3333333333333259E-2</v>
      </c>
      <c r="H192">
        <v>2</v>
      </c>
      <c r="I192">
        <v>0</v>
      </c>
      <c r="J192">
        <v>80</v>
      </c>
      <c r="K192">
        <f t="shared" si="6"/>
        <v>5</v>
      </c>
      <c r="L192">
        <f t="shared" si="7"/>
        <v>6</v>
      </c>
      <c r="M192">
        <f t="shared" si="8"/>
        <v>0</v>
      </c>
    </row>
    <row r="193" spans="1:13" x14ac:dyDescent="0.3">
      <c r="A193" t="s">
        <v>8</v>
      </c>
      <c r="B193" t="s">
        <v>9</v>
      </c>
      <c r="C193" s="1">
        <v>46062</v>
      </c>
      <c r="D193">
        <v>0.375</v>
      </c>
      <c r="E193">
        <v>0.42708333333333331</v>
      </c>
      <c r="F193">
        <v>50</v>
      </c>
      <c r="G193" s="6">
        <v>5.2083333333333315E-2</v>
      </c>
      <c r="H193">
        <v>1</v>
      </c>
      <c r="I193">
        <v>15</v>
      </c>
      <c r="J193">
        <v>62.5</v>
      </c>
      <c r="K193">
        <f t="shared" si="6"/>
        <v>1</v>
      </c>
      <c r="L193">
        <f t="shared" si="7"/>
        <v>9</v>
      </c>
      <c r="M193">
        <f t="shared" si="8"/>
        <v>0</v>
      </c>
    </row>
    <row r="194" spans="1:13" x14ac:dyDescent="0.3">
      <c r="A194" t="s">
        <v>14</v>
      </c>
      <c r="B194" t="s">
        <v>7</v>
      </c>
      <c r="C194" s="1">
        <v>46063</v>
      </c>
      <c r="D194">
        <v>0.375</v>
      </c>
      <c r="E194">
        <v>0.41666666666666669</v>
      </c>
      <c r="F194">
        <v>60</v>
      </c>
      <c r="G194" s="6">
        <v>4.1666666666666685E-2</v>
      </c>
      <c r="H194">
        <v>1</v>
      </c>
      <c r="I194">
        <v>0</v>
      </c>
      <c r="J194">
        <v>60</v>
      </c>
      <c r="K194">
        <f t="shared" si="6"/>
        <v>2</v>
      </c>
      <c r="L194">
        <f t="shared" si="7"/>
        <v>10</v>
      </c>
      <c r="M194">
        <f t="shared" si="8"/>
        <v>-250</v>
      </c>
    </row>
    <row r="195" spans="1:13" x14ac:dyDescent="0.3">
      <c r="A195" t="s">
        <v>16</v>
      </c>
      <c r="B195" t="s">
        <v>7</v>
      </c>
      <c r="C195" s="1">
        <v>46063</v>
      </c>
      <c r="D195">
        <v>0.44791666666666669</v>
      </c>
      <c r="E195">
        <v>0.52083333333333337</v>
      </c>
      <c r="F195">
        <v>60</v>
      </c>
      <c r="G195" s="6">
        <v>7.2916666666666685E-2</v>
      </c>
      <c r="H195">
        <v>1</v>
      </c>
      <c r="I195">
        <v>45</v>
      </c>
      <c r="J195">
        <v>105</v>
      </c>
      <c r="K195">
        <f t="shared" ref="K195:K236" si="9">WEEKDAY(C195,2)</f>
        <v>2</v>
      </c>
      <c r="L195">
        <f t="shared" ref="L195:L236" si="10">DAY(C195)</f>
        <v>10</v>
      </c>
      <c r="M195">
        <f t="shared" ref="M195:M236" si="11">IF(K195=2,-250,0)</f>
        <v>-250</v>
      </c>
    </row>
    <row r="196" spans="1:13" x14ac:dyDescent="0.3">
      <c r="A196" t="s">
        <v>8</v>
      </c>
      <c r="B196" t="s">
        <v>9</v>
      </c>
      <c r="C196" s="1">
        <v>46063</v>
      </c>
      <c r="D196">
        <v>0.5625</v>
      </c>
      <c r="E196">
        <v>0.63541666666666663</v>
      </c>
      <c r="F196">
        <v>50</v>
      </c>
      <c r="G196" s="6">
        <v>7.291666666666663E-2</v>
      </c>
      <c r="H196">
        <v>1</v>
      </c>
      <c r="I196">
        <v>45</v>
      </c>
      <c r="J196">
        <v>87.5</v>
      </c>
      <c r="K196">
        <f t="shared" si="9"/>
        <v>2</v>
      </c>
      <c r="L196">
        <f t="shared" si="10"/>
        <v>10</v>
      </c>
      <c r="M196">
        <f t="shared" si="11"/>
        <v>-250</v>
      </c>
    </row>
    <row r="197" spans="1:13" x14ac:dyDescent="0.3">
      <c r="A197" t="s">
        <v>19</v>
      </c>
      <c r="B197" t="s">
        <v>9</v>
      </c>
      <c r="C197" s="1">
        <v>46063</v>
      </c>
      <c r="D197">
        <v>0.64583333333333337</v>
      </c>
      <c r="E197">
        <v>0.6875</v>
      </c>
      <c r="F197">
        <v>50</v>
      </c>
      <c r="G197" s="6">
        <v>4.166666666666663E-2</v>
      </c>
      <c r="H197">
        <v>1</v>
      </c>
      <c r="I197">
        <v>0</v>
      </c>
      <c r="J197">
        <v>50</v>
      </c>
      <c r="K197">
        <f t="shared" si="9"/>
        <v>2</v>
      </c>
      <c r="L197">
        <f t="shared" si="10"/>
        <v>10</v>
      </c>
      <c r="M197">
        <f t="shared" si="11"/>
        <v>-250</v>
      </c>
    </row>
    <row r="198" spans="1:13" x14ac:dyDescent="0.3">
      <c r="A198" t="s">
        <v>14</v>
      </c>
      <c r="B198" t="s">
        <v>7</v>
      </c>
      <c r="C198" s="1">
        <v>46063</v>
      </c>
      <c r="D198">
        <v>0.69791666666666663</v>
      </c>
      <c r="E198">
        <v>0.77083333333333337</v>
      </c>
      <c r="F198">
        <v>60</v>
      </c>
      <c r="G198" s="6">
        <v>7.2916666666666741E-2</v>
      </c>
      <c r="H198">
        <v>1</v>
      </c>
      <c r="I198">
        <v>45</v>
      </c>
      <c r="J198">
        <v>105</v>
      </c>
      <c r="K198">
        <f t="shared" si="9"/>
        <v>2</v>
      </c>
      <c r="L198">
        <f t="shared" si="10"/>
        <v>10</v>
      </c>
      <c r="M198">
        <f t="shared" si="11"/>
        <v>-250</v>
      </c>
    </row>
    <row r="199" spans="1:13" x14ac:dyDescent="0.3">
      <c r="A199" t="s">
        <v>11</v>
      </c>
      <c r="B199" t="s">
        <v>12</v>
      </c>
      <c r="C199" s="1">
        <v>46064</v>
      </c>
      <c r="D199">
        <v>0.375</v>
      </c>
      <c r="E199">
        <v>0.42708333333333331</v>
      </c>
      <c r="F199">
        <v>40</v>
      </c>
      <c r="G199" s="6">
        <v>5.2083333333333315E-2</v>
      </c>
      <c r="H199">
        <v>1</v>
      </c>
      <c r="I199">
        <v>15</v>
      </c>
      <c r="J199">
        <v>50</v>
      </c>
      <c r="K199">
        <f t="shared" si="9"/>
        <v>3</v>
      </c>
      <c r="L199">
        <f t="shared" si="10"/>
        <v>11</v>
      </c>
      <c r="M199">
        <f t="shared" si="11"/>
        <v>0</v>
      </c>
    </row>
    <row r="200" spans="1:13" x14ac:dyDescent="0.3">
      <c r="A200" t="s">
        <v>24</v>
      </c>
      <c r="B200" t="s">
        <v>7</v>
      </c>
      <c r="C200" s="1">
        <v>46064</v>
      </c>
      <c r="D200">
        <v>0.44791666666666669</v>
      </c>
      <c r="E200">
        <v>0.5</v>
      </c>
      <c r="F200">
        <v>60</v>
      </c>
      <c r="G200" s="6">
        <v>5.2083333333333315E-2</v>
      </c>
      <c r="H200">
        <v>1</v>
      </c>
      <c r="I200">
        <v>15</v>
      </c>
      <c r="J200">
        <v>75</v>
      </c>
      <c r="K200">
        <f t="shared" si="9"/>
        <v>3</v>
      </c>
      <c r="L200">
        <f t="shared" si="10"/>
        <v>11</v>
      </c>
      <c r="M200">
        <f t="shared" si="11"/>
        <v>0</v>
      </c>
    </row>
    <row r="201" spans="1:13" x14ac:dyDescent="0.3">
      <c r="A201" t="s">
        <v>8</v>
      </c>
      <c r="B201" t="s">
        <v>9</v>
      </c>
      <c r="C201" s="1">
        <v>46064</v>
      </c>
      <c r="D201">
        <v>0.5</v>
      </c>
      <c r="E201">
        <v>0.54166666666666663</v>
      </c>
      <c r="F201">
        <v>50</v>
      </c>
      <c r="G201" s="6">
        <v>4.166666666666663E-2</v>
      </c>
      <c r="H201">
        <v>1</v>
      </c>
      <c r="I201">
        <v>0</v>
      </c>
      <c r="J201">
        <v>50</v>
      </c>
      <c r="K201">
        <f t="shared" si="9"/>
        <v>3</v>
      </c>
      <c r="L201">
        <f t="shared" si="10"/>
        <v>11</v>
      </c>
      <c r="M201">
        <f t="shared" si="11"/>
        <v>0</v>
      </c>
    </row>
    <row r="202" spans="1:13" x14ac:dyDescent="0.3">
      <c r="A202" t="s">
        <v>13</v>
      </c>
      <c r="B202" t="s">
        <v>7</v>
      </c>
      <c r="C202" s="1">
        <v>46064</v>
      </c>
      <c r="D202">
        <v>0.55208333333333337</v>
      </c>
      <c r="E202">
        <v>0.59375</v>
      </c>
      <c r="F202">
        <v>60</v>
      </c>
      <c r="G202" s="6">
        <v>4.166666666666663E-2</v>
      </c>
      <c r="H202">
        <v>1</v>
      </c>
      <c r="I202">
        <v>0</v>
      </c>
      <c r="J202">
        <v>60</v>
      </c>
      <c r="K202">
        <f t="shared" si="9"/>
        <v>3</v>
      </c>
      <c r="L202">
        <f t="shared" si="10"/>
        <v>11</v>
      </c>
      <c r="M202">
        <f t="shared" si="11"/>
        <v>0</v>
      </c>
    </row>
    <row r="203" spans="1:13" x14ac:dyDescent="0.3">
      <c r="A203" t="s">
        <v>18</v>
      </c>
      <c r="B203" t="s">
        <v>12</v>
      </c>
      <c r="C203" s="1">
        <v>46064</v>
      </c>
      <c r="D203">
        <v>0.59375</v>
      </c>
      <c r="E203">
        <v>0.63541666666666663</v>
      </c>
      <c r="F203">
        <v>40</v>
      </c>
      <c r="G203" s="6">
        <v>4.166666666666663E-2</v>
      </c>
      <c r="H203">
        <v>1</v>
      </c>
      <c r="I203">
        <v>0</v>
      </c>
      <c r="J203">
        <v>40</v>
      </c>
      <c r="K203">
        <f t="shared" si="9"/>
        <v>3</v>
      </c>
      <c r="L203">
        <f t="shared" si="10"/>
        <v>11</v>
      </c>
      <c r="M203">
        <f t="shared" si="11"/>
        <v>0</v>
      </c>
    </row>
    <row r="204" spans="1:13" x14ac:dyDescent="0.3">
      <c r="A204" t="s">
        <v>15</v>
      </c>
      <c r="B204" t="s">
        <v>7</v>
      </c>
      <c r="C204" s="1">
        <v>46065</v>
      </c>
      <c r="D204">
        <v>0.39583333333333331</v>
      </c>
      <c r="E204">
        <v>0.45833333333333331</v>
      </c>
      <c r="F204">
        <v>60</v>
      </c>
      <c r="G204" s="6">
        <v>6.25E-2</v>
      </c>
      <c r="H204">
        <v>1</v>
      </c>
      <c r="I204">
        <v>30</v>
      </c>
      <c r="J204">
        <v>90</v>
      </c>
      <c r="K204">
        <f t="shared" si="9"/>
        <v>4</v>
      </c>
      <c r="L204">
        <f t="shared" si="10"/>
        <v>12</v>
      </c>
      <c r="M204">
        <f t="shared" si="11"/>
        <v>0</v>
      </c>
    </row>
    <row r="205" spans="1:13" x14ac:dyDescent="0.3">
      <c r="A205" t="s">
        <v>10</v>
      </c>
      <c r="B205" t="s">
        <v>9</v>
      </c>
      <c r="C205" s="1">
        <v>46065</v>
      </c>
      <c r="D205">
        <v>0.45833333333333331</v>
      </c>
      <c r="E205">
        <v>0.51041666666666663</v>
      </c>
      <c r="F205">
        <v>50</v>
      </c>
      <c r="G205" s="6">
        <v>5.2083333333333315E-2</v>
      </c>
      <c r="H205">
        <v>1</v>
      </c>
      <c r="I205">
        <v>15</v>
      </c>
      <c r="J205">
        <v>62.5</v>
      </c>
      <c r="K205">
        <f t="shared" si="9"/>
        <v>4</v>
      </c>
      <c r="L205">
        <f t="shared" si="10"/>
        <v>12</v>
      </c>
      <c r="M205">
        <f t="shared" si="11"/>
        <v>0</v>
      </c>
    </row>
    <row r="206" spans="1:13" x14ac:dyDescent="0.3">
      <c r="A206" t="s">
        <v>16</v>
      </c>
      <c r="B206" t="s">
        <v>7</v>
      </c>
      <c r="C206" s="1">
        <v>46065</v>
      </c>
      <c r="D206">
        <v>0.55208333333333337</v>
      </c>
      <c r="E206">
        <v>0.60416666666666663</v>
      </c>
      <c r="F206">
        <v>60</v>
      </c>
      <c r="G206" s="6">
        <v>5.2083333333333259E-2</v>
      </c>
      <c r="H206">
        <v>1</v>
      </c>
      <c r="I206">
        <v>15</v>
      </c>
      <c r="J206">
        <v>75</v>
      </c>
      <c r="K206">
        <f t="shared" si="9"/>
        <v>4</v>
      </c>
      <c r="L206">
        <f t="shared" si="10"/>
        <v>12</v>
      </c>
      <c r="M206">
        <f t="shared" si="11"/>
        <v>0</v>
      </c>
    </row>
    <row r="207" spans="1:13" x14ac:dyDescent="0.3">
      <c r="A207" t="s">
        <v>16</v>
      </c>
      <c r="B207" t="s">
        <v>7</v>
      </c>
      <c r="C207" s="1">
        <v>46066</v>
      </c>
      <c r="D207">
        <v>0.375</v>
      </c>
      <c r="E207">
        <v>0.42708333333333331</v>
      </c>
      <c r="F207">
        <v>60</v>
      </c>
      <c r="G207" s="6">
        <v>5.2083333333333315E-2</v>
      </c>
      <c r="H207">
        <v>1</v>
      </c>
      <c r="I207">
        <v>15</v>
      </c>
      <c r="J207">
        <v>75</v>
      </c>
      <c r="K207">
        <f t="shared" si="9"/>
        <v>5</v>
      </c>
      <c r="L207">
        <f t="shared" si="10"/>
        <v>13</v>
      </c>
      <c r="M207">
        <f t="shared" si="11"/>
        <v>0</v>
      </c>
    </row>
    <row r="208" spans="1:13" x14ac:dyDescent="0.3">
      <c r="A208" t="s">
        <v>18</v>
      </c>
      <c r="B208" t="s">
        <v>12</v>
      </c>
      <c r="C208" s="1">
        <v>46066</v>
      </c>
      <c r="D208">
        <v>0.45833333333333331</v>
      </c>
      <c r="E208">
        <v>0.5</v>
      </c>
      <c r="F208">
        <v>40</v>
      </c>
      <c r="G208" s="6">
        <v>4.1666666666666685E-2</v>
      </c>
      <c r="H208">
        <v>1</v>
      </c>
      <c r="I208">
        <v>0</v>
      </c>
      <c r="J208">
        <v>40</v>
      </c>
      <c r="K208">
        <f t="shared" si="9"/>
        <v>5</v>
      </c>
      <c r="L208">
        <f t="shared" si="10"/>
        <v>13</v>
      </c>
      <c r="M208">
        <f t="shared" si="11"/>
        <v>0</v>
      </c>
    </row>
    <row r="209" spans="1:13" x14ac:dyDescent="0.3">
      <c r="A209" t="s">
        <v>17</v>
      </c>
      <c r="B209" t="s">
        <v>9</v>
      </c>
      <c r="C209" s="1">
        <v>46066</v>
      </c>
      <c r="D209">
        <v>0.52083333333333337</v>
      </c>
      <c r="E209">
        <v>0.57291666666666663</v>
      </c>
      <c r="F209">
        <v>50</v>
      </c>
      <c r="G209" s="6">
        <v>5.2083333333333259E-2</v>
      </c>
      <c r="H209">
        <v>1</v>
      </c>
      <c r="I209">
        <v>15</v>
      </c>
      <c r="J209">
        <v>62.5</v>
      </c>
      <c r="K209">
        <f t="shared" si="9"/>
        <v>5</v>
      </c>
      <c r="L209">
        <f t="shared" si="10"/>
        <v>13</v>
      </c>
      <c r="M209">
        <f t="shared" si="11"/>
        <v>0</v>
      </c>
    </row>
    <row r="210" spans="1:13" x14ac:dyDescent="0.3">
      <c r="A210" t="s">
        <v>8</v>
      </c>
      <c r="B210" t="s">
        <v>9</v>
      </c>
      <c r="C210" s="1">
        <v>46066</v>
      </c>
      <c r="D210">
        <v>0.60416666666666663</v>
      </c>
      <c r="E210">
        <v>0.67708333333333337</v>
      </c>
      <c r="F210">
        <v>50</v>
      </c>
      <c r="G210" s="6">
        <v>7.2916666666666741E-2</v>
      </c>
      <c r="H210">
        <v>1</v>
      </c>
      <c r="I210">
        <v>45</v>
      </c>
      <c r="J210">
        <v>87.5</v>
      </c>
      <c r="K210">
        <f t="shared" si="9"/>
        <v>5</v>
      </c>
      <c r="L210">
        <f t="shared" si="10"/>
        <v>13</v>
      </c>
      <c r="M210">
        <f t="shared" si="11"/>
        <v>0</v>
      </c>
    </row>
    <row r="211" spans="1:13" x14ac:dyDescent="0.3">
      <c r="A211" t="s">
        <v>15</v>
      </c>
      <c r="B211" t="s">
        <v>12</v>
      </c>
      <c r="C211" s="1">
        <v>46069</v>
      </c>
      <c r="D211">
        <v>0.375</v>
      </c>
      <c r="E211">
        <v>0.4375</v>
      </c>
      <c r="F211">
        <v>40</v>
      </c>
      <c r="G211" s="6">
        <v>6.25E-2</v>
      </c>
      <c r="H211">
        <v>1</v>
      </c>
      <c r="I211">
        <v>30</v>
      </c>
      <c r="J211">
        <v>60</v>
      </c>
      <c r="K211">
        <f t="shared" si="9"/>
        <v>1</v>
      </c>
      <c r="L211">
        <f t="shared" si="10"/>
        <v>16</v>
      </c>
      <c r="M211">
        <f t="shared" si="11"/>
        <v>0</v>
      </c>
    </row>
    <row r="212" spans="1:13" x14ac:dyDescent="0.3">
      <c r="A212" t="s">
        <v>8</v>
      </c>
      <c r="B212" t="s">
        <v>9</v>
      </c>
      <c r="C212" s="1">
        <v>46069</v>
      </c>
      <c r="D212">
        <v>0.47916666666666669</v>
      </c>
      <c r="E212">
        <v>0.54166666666666663</v>
      </c>
      <c r="F212">
        <v>50</v>
      </c>
      <c r="G212" s="6">
        <v>6.2499999999999944E-2</v>
      </c>
      <c r="H212">
        <v>1</v>
      </c>
      <c r="I212">
        <v>30</v>
      </c>
      <c r="J212">
        <v>75</v>
      </c>
      <c r="K212">
        <f t="shared" si="9"/>
        <v>1</v>
      </c>
      <c r="L212">
        <f t="shared" si="10"/>
        <v>16</v>
      </c>
      <c r="M212">
        <f t="shared" si="11"/>
        <v>0</v>
      </c>
    </row>
    <row r="213" spans="1:13" x14ac:dyDescent="0.3">
      <c r="A213" t="s">
        <v>15</v>
      </c>
      <c r="B213" t="s">
        <v>7</v>
      </c>
      <c r="C213" s="1">
        <v>46070</v>
      </c>
      <c r="D213">
        <v>0.375</v>
      </c>
      <c r="E213">
        <v>0.42708333333333331</v>
      </c>
      <c r="F213">
        <v>60</v>
      </c>
      <c r="G213" s="6">
        <v>5.2083333333333315E-2</v>
      </c>
      <c r="H213">
        <v>1</v>
      </c>
      <c r="I213">
        <v>15</v>
      </c>
      <c r="J213">
        <v>75</v>
      </c>
      <c r="K213">
        <f t="shared" si="9"/>
        <v>2</v>
      </c>
      <c r="L213">
        <f t="shared" si="10"/>
        <v>17</v>
      </c>
      <c r="M213">
        <f t="shared" si="11"/>
        <v>-250</v>
      </c>
    </row>
    <row r="214" spans="1:13" x14ac:dyDescent="0.3">
      <c r="A214" t="s">
        <v>8</v>
      </c>
      <c r="B214" t="s">
        <v>9</v>
      </c>
      <c r="C214" s="1">
        <v>46070</v>
      </c>
      <c r="D214">
        <v>0.4375</v>
      </c>
      <c r="E214">
        <v>0.51041666666666663</v>
      </c>
      <c r="F214">
        <v>50</v>
      </c>
      <c r="G214" s="6">
        <v>7.291666666666663E-2</v>
      </c>
      <c r="H214">
        <v>1</v>
      </c>
      <c r="I214">
        <v>45</v>
      </c>
      <c r="J214">
        <v>87.5</v>
      </c>
      <c r="K214">
        <f t="shared" si="9"/>
        <v>2</v>
      </c>
      <c r="L214">
        <f t="shared" si="10"/>
        <v>17</v>
      </c>
      <c r="M214">
        <f t="shared" si="11"/>
        <v>-250</v>
      </c>
    </row>
    <row r="215" spans="1:13" x14ac:dyDescent="0.3">
      <c r="A215" t="s">
        <v>11</v>
      </c>
      <c r="B215" t="s">
        <v>12</v>
      </c>
      <c r="C215" s="1">
        <v>46070</v>
      </c>
      <c r="D215">
        <v>0.55208333333333337</v>
      </c>
      <c r="E215">
        <v>0.63541666666666663</v>
      </c>
      <c r="F215">
        <v>40</v>
      </c>
      <c r="G215" s="6">
        <v>8.3333333333333259E-2</v>
      </c>
      <c r="H215">
        <v>2</v>
      </c>
      <c r="I215">
        <v>0</v>
      </c>
      <c r="J215">
        <v>80</v>
      </c>
      <c r="K215">
        <f t="shared" si="9"/>
        <v>2</v>
      </c>
      <c r="L215">
        <f t="shared" si="10"/>
        <v>17</v>
      </c>
      <c r="M215">
        <f t="shared" si="11"/>
        <v>-250</v>
      </c>
    </row>
    <row r="216" spans="1:13" x14ac:dyDescent="0.3">
      <c r="A216" t="s">
        <v>10</v>
      </c>
      <c r="B216" t="s">
        <v>9</v>
      </c>
      <c r="C216" s="1">
        <v>46070</v>
      </c>
      <c r="D216">
        <v>0.63541666666666663</v>
      </c>
      <c r="E216">
        <v>0.69791666666666663</v>
      </c>
      <c r="F216">
        <v>50</v>
      </c>
      <c r="G216" s="6">
        <v>6.25E-2</v>
      </c>
      <c r="H216">
        <v>1</v>
      </c>
      <c r="I216">
        <v>30</v>
      </c>
      <c r="J216">
        <v>75</v>
      </c>
      <c r="K216">
        <f t="shared" si="9"/>
        <v>2</v>
      </c>
      <c r="L216">
        <f t="shared" si="10"/>
        <v>17</v>
      </c>
      <c r="M216">
        <f t="shared" si="11"/>
        <v>-250</v>
      </c>
    </row>
    <row r="217" spans="1:13" x14ac:dyDescent="0.3">
      <c r="A217" t="s">
        <v>8</v>
      </c>
      <c r="B217" t="s">
        <v>9</v>
      </c>
      <c r="C217" s="1">
        <v>46071</v>
      </c>
      <c r="D217">
        <v>0.375</v>
      </c>
      <c r="E217">
        <v>0.4375</v>
      </c>
      <c r="F217">
        <v>50</v>
      </c>
      <c r="G217" s="6">
        <v>6.25E-2</v>
      </c>
      <c r="H217">
        <v>1</v>
      </c>
      <c r="I217">
        <v>30</v>
      </c>
      <c r="J217">
        <v>75</v>
      </c>
      <c r="K217">
        <f t="shared" si="9"/>
        <v>3</v>
      </c>
      <c r="L217">
        <f t="shared" si="10"/>
        <v>18</v>
      </c>
      <c r="M217">
        <f t="shared" si="11"/>
        <v>0</v>
      </c>
    </row>
    <row r="218" spans="1:13" x14ac:dyDescent="0.3">
      <c r="A218" t="s">
        <v>6</v>
      </c>
      <c r="B218" t="s">
        <v>7</v>
      </c>
      <c r="C218" s="1">
        <v>46071</v>
      </c>
      <c r="D218">
        <v>0.47916666666666669</v>
      </c>
      <c r="E218">
        <v>0.54166666666666663</v>
      </c>
      <c r="F218">
        <v>60</v>
      </c>
      <c r="G218" s="6">
        <v>6.2499999999999944E-2</v>
      </c>
      <c r="H218">
        <v>1</v>
      </c>
      <c r="I218">
        <v>30</v>
      </c>
      <c r="J218">
        <v>90</v>
      </c>
      <c r="K218">
        <f t="shared" si="9"/>
        <v>3</v>
      </c>
      <c r="L218">
        <f t="shared" si="10"/>
        <v>18</v>
      </c>
      <c r="M218">
        <f t="shared" si="11"/>
        <v>0</v>
      </c>
    </row>
    <row r="219" spans="1:13" x14ac:dyDescent="0.3">
      <c r="A219" t="s">
        <v>24</v>
      </c>
      <c r="B219" t="s">
        <v>7</v>
      </c>
      <c r="C219" s="1">
        <v>46071</v>
      </c>
      <c r="D219">
        <v>0.58333333333333337</v>
      </c>
      <c r="E219">
        <v>0.64583333333333337</v>
      </c>
      <c r="F219">
        <v>60</v>
      </c>
      <c r="G219" s="6">
        <v>6.25E-2</v>
      </c>
      <c r="H219">
        <v>1</v>
      </c>
      <c r="I219">
        <v>30</v>
      </c>
      <c r="J219">
        <v>90</v>
      </c>
      <c r="K219">
        <f t="shared" si="9"/>
        <v>3</v>
      </c>
      <c r="L219">
        <f t="shared" si="10"/>
        <v>18</v>
      </c>
      <c r="M219">
        <f t="shared" si="11"/>
        <v>0</v>
      </c>
    </row>
    <row r="220" spans="1:13" x14ac:dyDescent="0.3">
      <c r="A220" t="s">
        <v>8</v>
      </c>
      <c r="B220" t="s">
        <v>9</v>
      </c>
      <c r="C220" s="1">
        <v>46072</v>
      </c>
      <c r="D220">
        <v>0.375</v>
      </c>
      <c r="E220">
        <v>0.45833333333333331</v>
      </c>
      <c r="F220">
        <v>50</v>
      </c>
      <c r="G220" s="6">
        <v>8.3333333333333315E-2</v>
      </c>
      <c r="H220">
        <v>2</v>
      </c>
      <c r="I220">
        <v>0</v>
      </c>
      <c r="J220">
        <v>100</v>
      </c>
      <c r="K220">
        <f t="shared" si="9"/>
        <v>4</v>
      </c>
      <c r="L220">
        <f t="shared" si="10"/>
        <v>19</v>
      </c>
      <c r="M220">
        <f t="shared" si="11"/>
        <v>0</v>
      </c>
    </row>
    <row r="221" spans="1:13" x14ac:dyDescent="0.3">
      <c r="A221" t="s">
        <v>6</v>
      </c>
      <c r="B221" t="s">
        <v>7</v>
      </c>
      <c r="C221" s="1">
        <v>46073</v>
      </c>
      <c r="D221">
        <v>0.375</v>
      </c>
      <c r="E221">
        <v>0.42708333333333331</v>
      </c>
      <c r="F221">
        <v>60</v>
      </c>
      <c r="G221" s="6">
        <v>5.2083333333333315E-2</v>
      </c>
      <c r="H221">
        <v>1</v>
      </c>
      <c r="I221">
        <v>15</v>
      </c>
      <c r="J221">
        <v>75</v>
      </c>
      <c r="K221">
        <f t="shared" si="9"/>
        <v>5</v>
      </c>
      <c r="L221">
        <f t="shared" si="10"/>
        <v>20</v>
      </c>
      <c r="M221">
        <f t="shared" si="11"/>
        <v>0</v>
      </c>
    </row>
    <row r="222" spans="1:13" x14ac:dyDescent="0.3">
      <c r="A222" t="s">
        <v>6</v>
      </c>
      <c r="B222" t="s">
        <v>7</v>
      </c>
      <c r="C222" s="1">
        <v>46073</v>
      </c>
      <c r="D222">
        <v>0.4375</v>
      </c>
      <c r="E222">
        <v>0.48958333333333331</v>
      </c>
      <c r="F222">
        <v>60</v>
      </c>
      <c r="G222" s="6">
        <v>5.2083333333333315E-2</v>
      </c>
      <c r="H222">
        <v>1</v>
      </c>
      <c r="I222">
        <v>15</v>
      </c>
      <c r="J222">
        <v>75</v>
      </c>
      <c r="K222">
        <f t="shared" si="9"/>
        <v>5</v>
      </c>
      <c r="L222">
        <f t="shared" si="10"/>
        <v>20</v>
      </c>
      <c r="M222">
        <f t="shared" si="11"/>
        <v>0</v>
      </c>
    </row>
    <row r="223" spans="1:13" x14ac:dyDescent="0.3">
      <c r="A223" t="s">
        <v>11</v>
      </c>
      <c r="B223" t="s">
        <v>12</v>
      </c>
      <c r="C223" s="1">
        <v>46073</v>
      </c>
      <c r="D223">
        <v>0.51041666666666663</v>
      </c>
      <c r="E223">
        <v>0.59375</v>
      </c>
      <c r="F223">
        <v>40</v>
      </c>
      <c r="G223" s="6">
        <v>8.333333333333337E-2</v>
      </c>
      <c r="H223">
        <v>2</v>
      </c>
      <c r="I223">
        <v>0</v>
      </c>
      <c r="J223">
        <v>80</v>
      </c>
      <c r="K223">
        <f t="shared" si="9"/>
        <v>5</v>
      </c>
      <c r="L223">
        <f t="shared" si="10"/>
        <v>20</v>
      </c>
      <c r="M223">
        <f t="shared" si="11"/>
        <v>0</v>
      </c>
    </row>
    <row r="224" spans="1:13" x14ac:dyDescent="0.3">
      <c r="A224" t="s">
        <v>17</v>
      </c>
      <c r="B224" t="s">
        <v>9</v>
      </c>
      <c r="C224" s="1">
        <v>46073</v>
      </c>
      <c r="D224">
        <v>0.60416666666666663</v>
      </c>
      <c r="E224">
        <v>0.65625</v>
      </c>
      <c r="F224">
        <v>50</v>
      </c>
      <c r="G224" s="6">
        <v>5.208333333333337E-2</v>
      </c>
      <c r="H224">
        <v>1</v>
      </c>
      <c r="I224">
        <v>15</v>
      </c>
      <c r="J224">
        <v>62.5</v>
      </c>
      <c r="K224">
        <f t="shared" si="9"/>
        <v>5</v>
      </c>
      <c r="L224">
        <f t="shared" si="10"/>
        <v>20</v>
      </c>
      <c r="M224">
        <f t="shared" si="11"/>
        <v>0</v>
      </c>
    </row>
    <row r="225" spans="1:13" x14ac:dyDescent="0.3">
      <c r="A225" t="s">
        <v>25</v>
      </c>
      <c r="B225" t="s">
        <v>7</v>
      </c>
      <c r="C225" s="1">
        <v>46073</v>
      </c>
      <c r="D225">
        <v>0.69791666666666663</v>
      </c>
      <c r="E225">
        <v>0.76041666666666663</v>
      </c>
      <c r="F225">
        <v>60</v>
      </c>
      <c r="G225" s="6">
        <v>6.25E-2</v>
      </c>
      <c r="H225">
        <v>1</v>
      </c>
      <c r="I225">
        <v>30</v>
      </c>
      <c r="J225">
        <v>90</v>
      </c>
      <c r="K225">
        <f t="shared" si="9"/>
        <v>5</v>
      </c>
      <c r="L225">
        <f t="shared" si="10"/>
        <v>20</v>
      </c>
      <c r="M225">
        <f t="shared" si="11"/>
        <v>0</v>
      </c>
    </row>
    <row r="226" spans="1:13" x14ac:dyDescent="0.3">
      <c r="A226" t="s">
        <v>16</v>
      </c>
      <c r="B226" t="s">
        <v>12</v>
      </c>
      <c r="C226" s="1">
        <v>46076</v>
      </c>
      <c r="D226">
        <v>0.375</v>
      </c>
      <c r="E226">
        <v>0.42708333333333331</v>
      </c>
      <c r="F226">
        <v>40</v>
      </c>
      <c r="G226" s="6">
        <v>5.2083333333333315E-2</v>
      </c>
      <c r="H226">
        <v>1</v>
      </c>
      <c r="I226">
        <v>15</v>
      </c>
      <c r="J226">
        <v>50</v>
      </c>
      <c r="K226">
        <f t="shared" si="9"/>
        <v>1</v>
      </c>
      <c r="L226">
        <f t="shared" si="10"/>
        <v>23</v>
      </c>
      <c r="M226">
        <f t="shared" si="11"/>
        <v>0</v>
      </c>
    </row>
    <row r="227" spans="1:13" x14ac:dyDescent="0.3">
      <c r="A227" t="s">
        <v>15</v>
      </c>
      <c r="B227" t="s">
        <v>12</v>
      </c>
      <c r="C227" s="1">
        <v>46077</v>
      </c>
      <c r="D227">
        <v>0.375</v>
      </c>
      <c r="E227">
        <v>0.4375</v>
      </c>
      <c r="F227">
        <v>40</v>
      </c>
      <c r="G227" s="6">
        <v>6.25E-2</v>
      </c>
      <c r="H227">
        <v>1</v>
      </c>
      <c r="I227">
        <v>30</v>
      </c>
      <c r="J227">
        <v>60</v>
      </c>
      <c r="K227">
        <f t="shared" si="9"/>
        <v>2</v>
      </c>
      <c r="L227">
        <f t="shared" si="10"/>
        <v>24</v>
      </c>
      <c r="M227">
        <f t="shared" si="11"/>
        <v>-250</v>
      </c>
    </row>
    <row r="228" spans="1:13" x14ac:dyDescent="0.3">
      <c r="A228" t="s">
        <v>6</v>
      </c>
      <c r="B228" t="s">
        <v>7</v>
      </c>
      <c r="C228" s="1">
        <v>46077</v>
      </c>
      <c r="D228">
        <v>0.4375</v>
      </c>
      <c r="E228">
        <v>0.51041666666666663</v>
      </c>
      <c r="F228">
        <v>60</v>
      </c>
      <c r="G228" s="6">
        <v>7.291666666666663E-2</v>
      </c>
      <c r="H228">
        <v>1</v>
      </c>
      <c r="I228">
        <v>45</v>
      </c>
      <c r="J228">
        <v>105</v>
      </c>
      <c r="K228">
        <f t="shared" si="9"/>
        <v>2</v>
      </c>
      <c r="L228">
        <f t="shared" si="10"/>
        <v>24</v>
      </c>
      <c r="M228">
        <f t="shared" si="11"/>
        <v>-250</v>
      </c>
    </row>
    <row r="229" spans="1:13" x14ac:dyDescent="0.3">
      <c r="A229" t="s">
        <v>19</v>
      </c>
      <c r="B229" t="s">
        <v>12</v>
      </c>
      <c r="C229" s="1">
        <v>46077</v>
      </c>
      <c r="D229">
        <v>0.52083333333333337</v>
      </c>
      <c r="E229">
        <v>0.58333333333333337</v>
      </c>
      <c r="F229">
        <v>40</v>
      </c>
      <c r="G229" s="6">
        <v>6.25E-2</v>
      </c>
      <c r="H229">
        <v>1</v>
      </c>
      <c r="I229">
        <v>30</v>
      </c>
      <c r="J229">
        <v>60</v>
      </c>
      <c r="K229">
        <f t="shared" si="9"/>
        <v>2</v>
      </c>
      <c r="L229">
        <f t="shared" si="10"/>
        <v>24</v>
      </c>
      <c r="M229">
        <f t="shared" si="11"/>
        <v>-250</v>
      </c>
    </row>
    <row r="230" spans="1:13" x14ac:dyDescent="0.3">
      <c r="A230" t="s">
        <v>16</v>
      </c>
      <c r="B230" t="s">
        <v>12</v>
      </c>
      <c r="C230" s="1">
        <v>46079</v>
      </c>
      <c r="D230">
        <v>0.375</v>
      </c>
      <c r="E230">
        <v>0.45833333333333331</v>
      </c>
      <c r="F230">
        <v>40</v>
      </c>
      <c r="G230" s="6">
        <v>8.3333333333333315E-2</v>
      </c>
      <c r="H230">
        <v>2</v>
      </c>
      <c r="I230">
        <v>0</v>
      </c>
      <c r="J230">
        <v>80</v>
      </c>
      <c r="K230">
        <f t="shared" si="9"/>
        <v>4</v>
      </c>
      <c r="L230">
        <f t="shared" si="10"/>
        <v>26</v>
      </c>
      <c r="M230">
        <f t="shared" si="11"/>
        <v>0</v>
      </c>
    </row>
    <row r="231" spans="1:13" x14ac:dyDescent="0.3">
      <c r="A231" t="s">
        <v>18</v>
      </c>
      <c r="B231" t="s">
        <v>12</v>
      </c>
      <c r="C231" s="1">
        <v>46079</v>
      </c>
      <c r="D231">
        <v>0.45833333333333331</v>
      </c>
      <c r="E231">
        <v>0.51041666666666663</v>
      </c>
      <c r="F231">
        <v>40</v>
      </c>
      <c r="G231" s="6">
        <v>5.2083333333333315E-2</v>
      </c>
      <c r="H231">
        <v>1</v>
      </c>
      <c r="I231">
        <v>15</v>
      </c>
      <c r="J231">
        <v>50</v>
      </c>
      <c r="K231">
        <f t="shared" si="9"/>
        <v>4</v>
      </c>
      <c r="L231">
        <f t="shared" si="10"/>
        <v>26</v>
      </c>
      <c r="M231">
        <f t="shared" si="11"/>
        <v>0</v>
      </c>
    </row>
    <row r="232" spans="1:13" x14ac:dyDescent="0.3">
      <c r="A232" t="s">
        <v>14</v>
      </c>
      <c r="B232" t="s">
        <v>7</v>
      </c>
      <c r="C232" s="1">
        <v>46079</v>
      </c>
      <c r="D232">
        <v>0.52083333333333337</v>
      </c>
      <c r="E232">
        <v>0.58333333333333337</v>
      </c>
      <c r="F232">
        <v>60</v>
      </c>
      <c r="G232" s="6">
        <v>6.25E-2</v>
      </c>
      <c r="H232">
        <v>1</v>
      </c>
      <c r="I232">
        <v>30</v>
      </c>
      <c r="J232">
        <v>90</v>
      </c>
      <c r="K232">
        <f t="shared" si="9"/>
        <v>4</v>
      </c>
      <c r="L232">
        <f t="shared" si="10"/>
        <v>26</v>
      </c>
      <c r="M232">
        <f t="shared" si="11"/>
        <v>0</v>
      </c>
    </row>
    <row r="233" spans="1:13" x14ac:dyDescent="0.3">
      <c r="A233" t="s">
        <v>18</v>
      </c>
      <c r="B233" t="s">
        <v>12</v>
      </c>
      <c r="C233" s="1">
        <v>46080</v>
      </c>
      <c r="D233">
        <v>0.375</v>
      </c>
      <c r="E233">
        <v>0.44791666666666669</v>
      </c>
      <c r="F233">
        <v>40</v>
      </c>
      <c r="G233" s="6">
        <v>7.2916666666666685E-2</v>
      </c>
      <c r="H233">
        <v>1</v>
      </c>
      <c r="I233">
        <v>45</v>
      </c>
      <c r="J233">
        <v>70</v>
      </c>
      <c r="K233">
        <f t="shared" si="9"/>
        <v>5</v>
      </c>
      <c r="L233">
        <f t="shared" si="10"/>
        <v>27</v>
      </c>
      <c r="M233">
        <f t="shared" si="11"/>
        <v>0</v>
      </c>
    </row>
    <row r="234" spans="1:13" x14ac:dyDescent="0.3">
      <c r="A234" t="s">
        <v>19</v>
      </c>
      <c r="B234" t="s">
        <v>12</v>
      </c>
      <c r="C234" s="1">
        <v>46080</v>
      </c>
      <c r="D234">
        <v>0.45833333333333331</v>
      </c>
      <c r="E234">
        <v>0.53125</v>
      </c>
      <c r="F234">
        <v>40</v>
      </c>
      <c r="G234" s="6">
        <v>7.2916666666666685E-2</v>
      </c>
      <c r="H234">
        <v>1</v>
      </c>
      <c r="I234">
        <v>45</v>
      </c>
      <c r="J234">
        <v>70</v>
      </c>
      <c r="K234">
        <f t="shared" si="9"/>
        <v>5</v>
      </c>
      <c r="L234">
        <f t="shared" si="10"/>
        <v>27</v>
      </c>
      <c r="M234">
        <f t="shared" si="11"/>
        <v>0</v>
      </c>
    </row>
    <row r="235" spans="1:13" x14ac:dyDescent="0.3">
      <c r="A235" t="s">
        <v>10</v>
      </c>
      <c r="B235" t="s">
        <v>7</v>
      </c>
      <c r="C235" s="1">
        <v>46080</v>
      </c>
      <c r="D235">
        <v>0.53125</v>
      </c>
      <c r="E235">
        <v>0.58333333333333337</v>
      </c>
      <c r="F235">
        <v>60</v>
      </c>
      <c r="G235" s="6">
        <v>5.208333333333337E-2</v>
      </c>
      <c r="H235">
        <v>1</v>
      </c>
      <c r="I235">
        <v>15</v>
      </c>
      <c r="J235">
        <v>75</v>
      </c>
      <c r="K235">
        <f t="shared" si="9"/>
        <v>5</v>
      </c>
      <c r="L235">
        <f t="shared" si="10"/>
        <v>27</v>
      </c>
      <c r="M235">
        <f t="shared" si="11"/>
        <v>0</v>
      </c>
    </row>
    <row r="236" spans="1:13" x14ac:dyDescent="0.3">
      <c r="A236" t="s">
        <v>13</v>
      </c>
      <c r="B236" t="s">
        <v>9</v>
      </c>
      <c r="C236" s="1">
        <v>46080</v>
      </c>
      <c r="D236">
        <v>0.59375</v>
      </c>
      <c r="E236">
        <v>0.65625</v>
      </c>
      <c r="F236">
        <v>50</v>
      </c>
      <c r="G236" s="6">
        <v>6.25E-2</v>
      </c>
      <c r="H236">
        <v>1</v>
      </c>
      <c r="I236">
        <v>30</v>
      </c>
      <c r="J236">
        <v>75</v>
      </c>
      <c r="K236">
        <f t="shared" si="9"/>
        <v>5</v>
      </c>
      <c r="L236">
        <f t="shared" si="10"/>
        <v>27</v>
      </c>
      <c r="M236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3</vt:i4>
      </vt:variant>
    </vt:vector>
  </HeadingPairs>
  <TitlesOfParts>
    <vt:vector size="13" baseType="lpstr">
      <vt:lpstr>dane</vt:lpstr>
      <vt:lpstr>6.3</vt:lpstr>
      <vt:lpstr>6.1</vt:lpstr>
      <vt:lpstr>6.2</vt:lpstr>
      <vt:lpstr>6.4</vt:lpstr>
      <vt:lpstr>Arkusz3</vt:lpstr>
      <vt:lpstr>Arkusz8</vt:lpstr>
      <vt:lpstr>zarobki michala</vt:lpstr>
      <vt:lpstr>Arkusz7</vt:lpstr>
      <vt:lpstr>Arkusz10</vt:lpstr>
      <vt:lpstr>'6.1'!kursanci</vt:lpstr>
      <vt:lpstr>Arkusz3!kursanci</vt:lpstr>
      <vt:lpstr>dane!kursanci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</dc:creator>
  <cp:lastModifiedBy>iga</cp:lastModifiedBy>
  <dcterms:created xsi:type="dcterms:W3CDTF">2025-04-25T15:54:56Z</dcterms:created>
  <dcterms:modified xsi:type="dcterms:W3CDTF">2025-04-25T17:52:12Z</dcterms:modified>
</cp:coreProperties>
</file>