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c5c7959f67afa9c/Pulpit/JK14/JK14/"/>
    </mc:Choice>
  </mc:AlternateContent>
  <xr:revisionPtr revIDLastSave="248" documentId="8_{D6037DDF-EFB3-4A1C-BF7D-54680F786E90}" xr6:coauthVersionLast="47" xr6:coauthVersionMax="47" xr10:uidLastSave="{6D077640-84DC-4E81-A2E3-370E49C4EC7A}"/>
  <bookViews>
    <workbookView xWindow="-120" yWindow="-120" windowWidth="29040" windowHeight="15720" activeTab="6" xr2:uid="{2E703D59-D398-4660-8022-23C0714C3F4C}"/>
  </bookViews>
  <sheets>
    <sheet name="Dane" sheetId="1" r:id="rId1"/>
    <sheet name="1" sheetId="3" r:id="rId2"/>
    <sheet name="2" sheetId="2" r:id="rId3"/>
    <sheet name="3" sheetId="4" r:id="rId4"/>
    <sheet name="4" sheetId="5" r:id="rId5"/>
    <sheet name="4.2" sheetId="7" r:id="rId6"/>
    <sheet name="5" sheetId="8" r:id="rId7"/>
  </sheets>
  <calcPr calcId="191029"/>
  <pivotCaches>
    <pivotCache cacheId="8" r:id="rId8"/>
    <pivotCache cacheId="1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8" l="1"/>
  <c r="K3" i="8"/>
  <c r="J26" i="8"/>
  <c r="J144" i="8"/>
  <c r="J157" i="8"/>
  <c r="K2" i="8"/>
  <c r="I3" i="8"/>
  <c r="I4" i="8"/>
  <c r="I5" i="8"/>
  <c r="I6" i="8"/>
  <c r="I7" i="8"/>
  <c r="I8" i="8"/>
  <c r="I9" i="8"/>
  <c r="J9" i="8" s="1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J35" i="8" s="1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J60" i="8" s="1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J78" i="8" s="1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J93" i="8" s="1"/>
  <c r="I94" i="8"/>
  <c r="I95" i="8"/>
  <c r="I96" i="8"/>
  <c r="I97" i="8"/>
  <c r="I98" i="8"/>
  <c r="I99" i="8"/>
  <c r="I100" i="8"/>
  <c r="I101" i="8"/>
  <c r="I102" i="8"/>
  <c r="J102" i="8" s="1"/>
  <c r="I103" i="8"/>
  <c r="I104" i="8"/>
  <c r="I105" i="8"/>
  <c r="I106" i="8"/>
  <c r="I107" i="8"/>
  <c r="I108" i="8"/>
  <c r="I109" i="8"/>
  <c r="I110" i="8"/>
  <c r="I111" i="8"/>
  <c r="I112" i="8"/>
  <c r="I113" i="8"/>
  <c r="I114" i="8"/>
  <c r="J114" i="8" s="1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J127" i="8" s="1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J172" i="8" s="1"/>
  <c r="I173" i="8"/>
  <c r="I174" i="8"/>
  <c r="I175" i="8"/>
  <c r="I176" i="8"/>
  <c r="I177" i="8"/>
  <c r="I178" i="8"/>
  <c r="I179" i="8"/>
  <c r="I180" i="8"/>
  <c r="I181" i="8"/>
  <c r="J180" i="8" s="1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J198" i="8" s="1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J216" i="8" s="1"/>
  <c r="I218" i="8"/>
  <c r="I219" i="8"/>
  <c r="I220" i="8"/>
  <c r="I221" i="8"/>
  <c r="I222" i="8"/>
  <c r="I223" i="8"/>
  <c r="I224" i="8"/>
  <c r="I225" i="8"/>
  <c r="I226" i="8"/>
  <c r="I227" i="8"/>
  <c r="I228" i="8"/>
  <c r="I229" i="8"/>
  <c r="J229" i="8" s="1"/>
  <c r="I230" i="8"/>
  <c r="I231" i="8"/>
  <c r="I232" i="8"/>
  <c r="I233" i="8"/>
  <c r="I234" i="8"/>
  <c r="I235" i="8"/>
  <c r="I236" i="8"/>
  <c r="I2" i="8"/>
  <c r="H4" i="8"/>
  <c r="H203" i="8"/>
  <c r="G203" i="8"/>
  <c r="H202" i="8"/>
  <c r="G202" i="8"/>
  <c r="H201" i="8"/>
  <c r="G201" i="8"/>
  <c r="H198" i="8"/>
  <c r="G198" i="8"/>
  <c r="H188" i="8"/>
  <c r="G188" i="8"/>
  <c r="H184" i="8"/>
  <c r="G184" i="8"/>
  <c r="H176" i="8"/>
  <c r="G176" i="8"/>
  <c r="H169" i="8"/>
  <c r="G169" i="8"/>
  <c r="H168" i="8"/>
  <c r="G168" i="8"/>
  <c r="H164" i="8"/>
  <c r="G164" i="8"/>
  <c r="H140" i="8"/>
  <c r="G140" i="8"/>
  <c r="H135" i="8"/>
  <c r="G135" i="8"/>
  <c r="H119" i="8"/>
  <c r="G119" i="8"/>
  <c r="H107" i="8"/>
  <c r="G107" i="8"/>
  <c r="H97" i="8"/>
  <c r="G97" i="8"/>
  <c r="H92" i="8"/>
  <c r="G92" i="8"/>
  <c r="H87" i="8"/>
  <c r="G87" i="8"/>
  <c r="H86" i="8"/>
  <c r="G86" i="8"/>
  <c r="H82" i="8"/>
  <c r="G82" i="8"/>
  <c r="H65" i="8"/>
  <c r="G65" i="8"/>
  <c r="H60" i="8"/>
  <c r="G60" i="8"/>
  <c r="H53" i="8"/>
  <c r="G53" i="8"/>
  <c r="H37" i="8"/>
  <c r="G37" i="8"/>
  <c r="H33" i="8"/>
  <c r="G33" i="8"/>
  <c r="H16" i="8"/>
  <c r="G16" i="8"/>
  <c r="H210" i="8"/>
  <c r="G210" i="8"/>
  <c r="H197" i="8"/>
  <c r="G197" i="8"/>
  <c r="H183" i="8"/>
  <c r="G183" i="8"/>
  <c r="H173" i="8"/>
  <c r="G173" i="8"/>
  <c r="H167" i="8"/>
  <c r="G167" i="8"/>
  <c r="H157" i="8"/>
  <c r="G157" i="8"/>
  <c r="H144" i="8"/>
  <c r="G144" i="8"/>
  <c r="H127" i="8"/>
  <c r="G127" i="8"/>
  <c r="H124" i="8"/>
  <c r="G124" i="8"/>
  <c r="H114" i="8"/>
  <c r="G114" i="8"/>
  <c r="H110" i="8"/>
  <c r="G110" i="8"/>
  <c r="H102" i="8"/>
  <c r="G102" i="8"/>
  <c r="H101" i="8"/>
  <c r="G101" i="8"/>
  <c r="H96" i="8"/>
  <c r="G96" i="8"/>
  <c r="H85" i="8"/>
  <c r="G85" i="8"/>
  <c r="H78" i="8"/>
  <c r="G78" i="8"/>
  <c r="H64" i="8"/>
  <c r="G64" i="8"/>
  <c r="H59" i="8"/>
  <c r="G59" i="8"/>
  <c r="H55" i="8"/>
  <c r="G55" i="8"/>
  <c r="H48" i="8"/>
  <c r="G48" i="8"/>
  <c r="H40" i="8"/>
  <c r="G40" i="8"/>
  <c r="H39" i="8"/>
  <c r="G39" i="8"/>
  <c r="H38" i="8"/>
  <c r="G38" i="8"/>
  <c r="H26" i="8"/>
  <c r="G26" i="8"/>
  <c r="H15" i="8"/>
  <c r="G15" i="8"/>
  <c r="H12" i="8"/>
  <c r="G12" i="8"/>
  <c r="H6" i="8"/>
  <c r="G6" i="8"/>
  <c r="H2" i="8"/>
  <c r="G2" i="8"/>
  <c r="H192" i="8"/>
  <c r="G192" i="8"/>
  <c r="H147" i="8"/>
  <c r="G147" i="8"/>
  <c r="H132" i="8"/>
  <c r="G132" i="8"/>
  <c r="H106" i="8"/>
  <c r="G106" i="8"/>
  <c r="H84" i="8"/>
  <c r="G84" i="8"/>
  <c r="H25" i="8"/>
  <c r="G25" i="8"/>
  <c r="H209" i="8"/>
  <c r="G209" i="8"/>
  <c r="H206" i="8"/>
  <c r="G206" i="8"/>
  <c r="H131" i="8"/>
  <c r="G131" i="8"/>
  <c r="H21" i="8"/>
  <c r="G21" i="8"/>
  <c r="H232" i="8"/>
  <c r="G232" i="8"/>
  <c r="H226" i="8"/>
  <c r="G226" i="8"/>
  <c r="H225" i="8"/>
  <c r="G225" i="8"/>
  <c r="H224" i="8"/>
  <c r="G224" i="8"/>
  <c r="H216" i="8"/>
  <c r="G216" i="8"/>
  <c r="H208" i="8"/>
  <c r="G208" i="8"/>
  <c r="H205" i="8"/>
  <c r="G205" i="8"/>
  <c r="H200" i="8"/>
  <c r="G200" i="8"/>
  <c r="H199" i="8"/>
  <c r="G199" i="8"/>
  <c r="H193" i="8"/>
  <c r="G193" i="8"/>
  <c r="H180" i="8"/>
  <c r="G180" i="8"/>
  <c r="H163" i="8"/>
  <c r="G163" i="8"/>
  <c r="H162" i="8"/>
  <c r="G162" i="8"/>
  <c r="H151" i="8"/>
  <c r="G151" i="8"/>
  <c r="H139" i="8"/>
  <c r="G139" i="8"/>
  <c r="H123" i="8"/>
  <c r="G123" i="8"/>
  <c r="H121" i="8"/>
  <c r="G121" i="8"/>
  <c r="H120" i="8"/>
  <c r="G120" i="8"/>
  <c r="H113" i="8"/>
  <c r="G113" i="8"/>
  <c r="H99" i="8"/>
  <c r="G99" i="8"/>
  <c r="H93" i="8"/>
  <c r="G93" i="8"/>
  <c r="H91" i="8"/>
  <c r="G91" i="8"/>
  <c r="H77" i="8"/>
  <c r="G77" i="8"/>
  <c r="H72" i="8"/>
  <c r="G72" i="8"/>
  <c r="H71" i="8"/>
  <c r="G71" i="8"/>
  <c r="H58" i="8"/>
  <c r="G58" i="8"/>
  <c r="H57" i="8"/>
  <c r="G57" i="8"/>
  <c r="H36" i="8"/>
  <c r="G36" i="8"/>
  <c r="H29" i="8"/>
  <c r="G29" i="8"/>
  <c r="H24" i="8"/>
  <c r="G24" i="8"/>
  <c r="H23" i="8"/>
  <c r="G23" i="8"/>
  <c r="H9" i="8"/>
  <c r="G9" i="8"/>
  <c r="H236" i="8"/>
  <c r="G236" i="8"/>
  <c r="H223" i="8"/>
  <c r="G223" i="8"/>
  <c r="H155" i="8"/>
  <c r="G155" i="8"/>
  <c r="H118" i="8"/>
  <c r="G118" i="8"/>
  <c r="H63" i="8"/>
  <c r="G63" i="8"/>
  <c r="H56" i="8"/>
  <c r="G56" i="8"/>
  <c r="H28" i="8"/>
  <c r="G28" i="8"/>
  <c r="H20" i="8"/>
  <c r="G20" i="8"/>
  <c r="H8" i="8"/>
  <c r="G8" i="8"/>
  <c r="H219" i="8"/>
  <c r="G219" i="8"/>
  <c r="H212" i="8"/>
  <c r="G212" i="8"/>
  <c r="H130" i="8"/>
  <c r="G130" i="8"/>
  <c r="H105" i="8"/>
  <c r="G105" i="8"/>
  <c r="H54" i="8"/>
  <c r="G54" i="8"/>
  <c r="H44" i="8"/>
  <c r="G44" i="8"/>
  <c r="H11" i="8"/>
  <c r="G11" i="8"/>
  <c r="H235" i="8"/>
  <c r="G235" i="8"/>
  <c r="H231" i="8"/>
  <c r="G231" i="8"/>
  <c r="H229" i="8"/>
  <c r="G229" i="8"/>
  <c r="H228" i="8"/>
  <c r="G228" i="8"/>
  <c r="H222" i="8"/>
  <c r="G222" i="8"/>
  <c r="H218" i="8"/>
  <c r="G218" i="8"/>
  <c r="H217" i="8"/>
  <c r="G217" i="8"/>
  <c r="H215" i="8"/>
  <c r="G215" i="8"/>
  <c r="H211" i="8"/>
  <c r="G211" i="8"/>
  <c r="H204" i="8"/>
  <c r="G204" i="8"/>
  <c r="H187" i="8"/>
  <c r="G187" i="8"/>
  <c r="H186" i="8"/>
  <c r="G186" i="8"/>
  <c r="H182" i="8"/>
  <c r="G182" i="8"/>
  <c r="H181" i="8"/>
  <c r="G181" i="8"/>
  <c r="H179" i="8"/>
  <c r="G179" i="8"/>
  <c r="H175" i="8"/>
  <c r="G175" i="8"/>
  <c r="H172" i="8"/>
  <c r="G172" i="8"/>
  <c r="H170" i="8"/>
  <c r="G170" i="8"/>
  <c r="H166" i="8"/>
  <c r="G166" i="8"/>
  <c r="H165" i="8"/>
  <c r="G165" i="8"/>
  <c r="H156" i="8"/>
  <c r="G156" i="8"/>
  <c r="H154" i="8"/>
  <c r="G154" i="8"/>
  <c r="H153" i="8"/>
  <c r="G153" i="8"/>
  <c r="H150" i="8"/>
  <c r="G150" i="8"/>
  <c r="H146" i="8"/>
  <c r="G146" i="8"/>
  <c r="H138" i="8"/>
  <c r="G138" i="8"/>
  <c r="H129" i="8"/>
  <c r="G129" i="8"/>
  <c r="H126" i="8"/>
  <c r="G126" i="8"/>
  <c r="H125" i="8"/>
  <c r="G125" i="8"/>
  <c r="H117" i="8"/>
  <c r="G117" i="8"/>
  <c r="H116" i="8"/>
  <c r="G116" i="8"/>
  <c r="H115" i="8"/>
  <c r="G115" i="8"/>
  <c r="H109" i="8"/>
  <c r="G109" i="8"/>
  <c r="H104" i="8"/>
  <c r="G104" i="8"/>
  <c r="H98" i="8"/>
  <c r="G98" i="8"/>
  <c r="H90" i="8"/>
  <c r="G90" i="8"/>
  <c r="H89" i="8"/>
  <c r="G89" i="8"/>
  <c r="H88" i="8"/>
  <c r="G88" i="8"/>
  <c r="H81" i="8"/>
  <c r="G81" i="8"/>
  <c r="H76" i="8"/>
  <c r="G76" i="8"/>
  <c r="H69" i="8"/>
  <c r="G69" i="8"/>
  <c r="H62" i="8"/>
  <c r="G62" i="8"/>
  <c r="H52" i="8"/>
  <c r="G52" i="8"/>
  <c r="H51" i="8"/>
  <c r="G51" i="8"/>
  <c r="H47" i="8"/>
  <c r="G47" i="8"/>
  <c r="H45" i="8"/>
  <c r="G45" i="8"/>
  <c r="H32" i="8"/>
  <c r="G32" i="8"/>
  <c r="H31" i="8"/>
  <c r="G31" i="8"/>
  <c r="H22" i="8"/>
  <c r="G22" i="8"/>
  <c r="H19" i="8"/>
  <c r="G19" i="8"/>
  <c r="H14" i="8"/>
  <c r="G14" i="8"/>
  <c r="H13" i="8"/>
  <c r="G13" i="8"/>
  <c r="H152" i="8"/>
  <c r="G152" i="8"/>
  <c r="H61" i="8"/>
  <c r="G61" i="8"/>
  <c r="H227" i="8"/>
  <c r="G227" i="8"/>
  <c r="H214" i="8"/>
  <c r="G214" i="8"/>
  <c r="H196" i="8"/>
  <c r="G196" i="8"/>
  <c r="H178" i="8"/>
  <c r="G178" i="8"/>
  <c r="H174" i="8"/>
  <c r="G174" i="8"/>
  <c r="H143" i="8"/>
  <c r="G143" i="8"/>
  <c r="H137" i="8"/>
  <c r="G137" i="8"/>
  <c r="H134" i="8"/>
  <c r="G134" i="8"/>
  <c r="H112" i="8"/>
  <c r="G112" i="8"/>
  <c r="H68" i="8"/>
  <c r="G68" i="8"/>
  <c r="H43" i="8"/>
  <c r="G43" i="8"/>
  <c r="H10" i="8"/>
  <c r="G10" i="8"/>
  <c r="H234" i="8"/>
  <c r="G234" i="8"/>
  <c r="H233" i="8"/>
  <c r="G233" i="8"/>
  <c r="H195" i="8"/>
  <c r="G195" i="8"/>
  <c r="H191" i="8"/>
  <c r="G191" i="8"/>
  <c r="H185" i="8"/>
  <c r="G185" i="8"/>
  <c r="H159" i="8"/>
  <c r="G159" i="8"/>
  <c r="H133" i="8"/>
  <c r="G133" i="8"/>
  <c r="H128" i="8"/>
  <c r="G128" i="8"/>
  <c r="H122" i="8"/>
  <c r="G122" i="8"/>
  <c r="H111" i="8"/>
  <c r="G111" i="8"/>
  <c r="H108" i="8"/>
  <c r="G108" i="8"/>
  <c r="H103" i="8"/>
  <c r="G103" i="8"/>
  <c r="H95" i="8"/>
  <c r="G95" i="8"/>
  <c r="H80" i="8"/>
  <c r="G80" i="8"/>
  <c r="H75" i="8"/>
  <c r="G75" i="8"/>
  <c r="H50" i="8"/>
  <c r="G50" i="8"/>
  <c r="H42" i="8"/>
  <c r="G42" i="8"/>
  <c r="H35" i="8"/>
  <c r="G35" i="8"/>
  <c r="H7" i="8"/>
  <c r="G7" i="8"/>
  <c r="G4" i="8"/>
  <c r="H207" i="8"/>
  <c r="G207" i="8"/>
  <c r="H194" i="8"/>
  <c r="G194" i="8"/>
  <c r="H161" i="8"/>
  <c r="G161" i="8"/>
  <c r="H149" i="8"/>
  <c r="G149" i="8"/>
  <c r="H79" i="8"/>
  <c r="G79" i="8"/>
  <c r="H49" i="8"/>
  <c r="G49" i="8"/>
  <c r="H41" i="8"/>
  <c r="G41" i="8"/>
  <c r="H27" i="8"/>
  <c r="G27" i="8"/>
  <c r="H213" i="8"/>
  <c r="G213" i="8"/>
  <c r="H190" i="8"/>
  <c r="G190" i="8"/>
  <c r="H177" i="8"/>
  <c r="G177" i="8"/>
  <c r="H136" i="8"/>
  <c r="G136" i="8"/>
  <c r="H74" i="8"/>
  <c r="G74" i="8"/>
  <c r="H230" i="8"/>
  <c r="G230" i="8"/>
  <c r="H220" i="8"/>
  <c r="G220" i="8"/>
  <c r="H189" i="8"/>
  <c r="G189" i="8"/>
  <c r="H171" i="8"/>
  <c r="G171" i="8"/>
  <c r="H160" i="8"/>
  <c r="G160" i="8"/>
  <c r="H158" i="8"/>
  <c r="G158" i="8"/>
  <c r="H148" i="8"/>
  <c r="G148" i="8"/>
  <c r="H142" i="8"/>
  <c r="G142" i="8"/>
  <c r="H100" i="8"/>
  <c r="G100" i="8"/>
  <c r="H83" i="8"/>
  <c r="G83" i="8"/>
  <c r="H73" i="8"/>
  <c r="G73" i="8"/>
  <c r="H67" i="8"/>
  <c r="G67" i="8"/>
  <c r="H46" i="8"/>
  <c r="G46" i="8"/>
  <c r="H34" i="8"/>
  <c r="G34" i="8"/>
  <c r="H30" i="8"/>
  <c r="G30" i="8"/>
  <c r="H5" i="8"/>
  <c r="G5" i="8"/>
  <c r="H221" i="8"/>
  <c r="G221" i="8"/>
  <c r="H145" i="8"/>
  <c r="G145" i="8"/>
  <c r="H141" i="8"/>
  <c r="G141" i="8"/>
  <c r="H94" i="8"/>
  <c r="G94" i="8"/>
  <c r="H70" i="8"/>
  <c r="G70" i="8"/>
  <c r="H66" i="8"/>
  <c r="G66" i="8"/>
  <c r="H18" i="8"/>
  <c r="G18" i="8"/>
  <c r="H17" i="8"/>
  <c r="G17" i="8"/>
  <c r="H3" i="8"/>
  <c r="G3" i="8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I2" i="5"/>
  <c r="H2" i="5"/>
  <c r="G26" i="5"/>
  <c r="G27" i="5" s="1"/>
  <c r="G28" i="5" s="1"/>
  <c r="G29" i="5" s="1"/>
  <c r="G30" i="5" s="1"/>
  <c r="G31" i="5" s="1"/>
  <c r="G32" i="5" s="1"/>
  <c r="J32" i="5" s="1"/>
  <c r="G33" i="5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J54" i="5" s="1"/>
  <c r="G55" i="5"/>
  <c r="J55" i="5" s="1"/>
  <c r="G56" i="5"/>
  <c r="G57" i="5" s="1"/>
  <c r="G58" i="5" s="1"/>
  <c r="G59" i="5" s="1"/>
  <c r="G60" i="5" s="1"/>
  <c r="G61" i="5" s="1"/>
  <c r="G62" i="5" s="1"/>
  <c r="G63" i="5" s="1"/>
  <c r="J63" i="5" s="1"/>
  <c r="G64" i="5"/>
  <c r="J64" i="5" s="1"/>
  <c r="G72" i="5"/>
  <c r="G73" i="5" s="1"/>
  <c r="G74" i="5" s="1"/>
  <c r="G75" i="5" s="1"/>
  <c r="G76" i="5" s="1"/>
  <c r="G77" i="5" s="1"/>
  <c r="G78" i="5" s="1"/>
  <c r="G79" i="5" s="1"/>
  <c r="G80" i="5" s="1"/>
  <c r="G81" i="5" s="1"/>
  <c r="J81" i="5" s="1"/>
  <c r="G82" i="5"/>
  <c r="J82" i="5" s="1"/>
  <c r="G83" i="5"/>
  <c r="G84" i="5" s="1"/>
  <c r="G85" i="5" s="1"/>
  <c r="G86" i="5" s="1"/>
  <c r="G87" i="5" s="1"/>
  <c r="G88" i="5" s="1"/>
  <c r="G89" i="5" s="1"/>
  <c r="G90" i="5" s="1"/>
  <c r="G91" i="5" s="1"/>
  <c r="G92" i="5" s="1"/>
  <c r="J92" i="5" s="1"/>
  <c r="G93" i="5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J112" i="5" s="1"/>
  <c r="G113" i="5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J123" i="5" s="1"/>
  <c r="G124" i="5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J147" i="5" s="1"/>
  <c r="G148" i="5"/>
  <c r="J148" i="5" s="1"/>
  <c r="G149" i="5"/>
  <c r="J149" i="5" s="1"/>
  <c r="G150" i="5"/>
  <c r="G151" i="5" s="1"/>
  <c r="G152" i="5" s="1"/>
  <c r="G153" i="5" s="1"/>
  <c r="G154" i="5" s="1"/>
  <c r="G155" i="5" s="1"/>
  <c r="G156" i="5" s="1"/>
  <c r="G157" i="5" s="1"/>
  <c r="J157" i="5" s="1"/>
  <c r="G158" i="5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J169" i="5" s="1"/>
  <c r="G170" i="5"/>
  <c r="G171" i="5" s="1"/>
  <c r="G172" i="5" s="1"/>
  <c r="G173" i="5" s="1"/>
  <c r="G174" i="5" s="1"/>
  <c r="G175" i="5" s="1"/>
  <c r="J175" i="5" s="1"/>
  <c r="G176" i="5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J189" i="5" s="1"/>
  <c r="G190" i="5"/>
  <c r="J190" i="5" s="1"/>
  <c r="G191" i="5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J219" i="5" s="1"/>
  <c r="G220" i="5"/>
  <c r="G221" i="5" s="1"/>
  <c r="G222" i="5" s="1"/>
  <c r="G223" i="5" s="1"/>
  <c r="G224" i="5" s="1"/>
  <c r="G225" i="5" s="1"/>
  <c r="G226" i="5" s="1"/>
  <c r="G227" i="5" s="1"/>
  <c r="G228" i="5" s="1"/>
  <c r="G229" i="5" s="1"/>
  <c r="J229" i="5" s="1"/>
  <c r="G230" i="5"/>
  <c r="G231" i="5" s="1"/>
  <c r="G232" i="5" s="1"/>
  <c r="G233" i="5" s="1"/>
  <c r="G234" i="5" s="1"/>
  <c r="G235" i="5" s="1"/>
  <c r="G236" i="5" s="1"/>
  <c r="J236" i="5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J25" i="5" s="1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178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33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7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3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" i="2"/>
  <c r="H18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J2" i="8" l="1"/>
  <c r="L71" i="5"/>
  <c r="M71" i="5" s="1"/>
  <c r="L168" i="5"/>
  <c r="M168" i="5" s="1"/>
  <c r="L146" i="5"/>
  <c r="M146" i="5" s="1"/>
  <c r="L122" i="5"/>
  <c r="M122" i="5" s="1"/>
  <c r="J114" i="5"/>
  <c r="L113" i="5" s="1"/>
  <c r="M113" i="5" s="1"/>
  <c r="J222" i="5"/>
  <c r="L221" i="5" s="1"/>
  <c r="M221" i="5" s="1"/>
  <c r="J210" i="5"/>
  <c r="J42" i="5"/>
  <c r="G65" i="5"/>
  <c r="G66" i="5" s="1"/>
  <c r="J198" i="5"/>
  <c r="J30" i="5"/>
  <c r="J186" i="5"/>
  <c r="J18" i="5"/>
  <c r="J174" i="5"/>
  <c r="L173" i="5" s="1"/>
  <c r="M173" i="5" s="1"/>
  <c r="J6" i="5"/>
  <c r="J102" i="5"/>
  <c r="L101" i="5" s="1"/>
  <c r="M101" i="5" s="1"/>
  <c r="J162" i="5"/>
  <c r="L161" i="5" s="1"/>
  <c r="M161" i="5" s="1"/>
  <c r="J90" i="5"/>
  <c r="L89" i="5" s="1"/>
  <c r="M89" i="5" s="1"/>
  <c r="J150" i="5"/>
  <c r="J138" i="5"/>
  <c r="J234" i="5"/>
  <c r="L233" i="5" s="1"/>
  <c r="M233" i="5" s="1"/>
  <c r="K2" i="5"/>
  <c r="J126" i="5"/>
  <c r="J235" i="5"/>
  <c r="L234" i="5" s="1"/>
  <c r="M234" i="5" s="1"/>
  <c r="J223" i="5"/>
  <c r="L222" i="5" s="1"/>
  <c r="M222" i="5" s="1"/>
  <c r="J211" i="5"/>
  <c r="L210" i="5" s="1"/>
  <c r="M210" i="5" s="1"/>
  <c r="J199" i="5"/>
  <c r="L198" i="5" s="1"/>
  <c r="M198" i="5" s="1"/>
  <c r="J187" i="5"/>
  <c r="L186" i="5" s="1"/>
  <c r="M186" i="5" s="1"/>
  <c r="J163" i="5"/>
  <c r="J151" i="5"/>
  <c r="L150" i="5" s="1"/>
  <c r="M150" i="5" s="1"/>
  <c r="J139" i="5"/>
  <c r="J127" i="5"/>
  <c r="J115" i="5"/>
  <c r="J103" i="5"/>
  <c r="J91" i="5"/>
  <c r="J79" i="5"/>
  <c r="L78" i="5" s="1"/>
  <c r="M78" i="5" s="1"/>
  <c r="J43" i="5"/>
  <c r="L42" i="5" s="1"/>
  <c r="M42" i="5" s="1"/>
  <c r="J31" i="5"/>
  <c r="L30" i="5" s="1"/>
  <c r="M30" i="5" s="1"/>
  <c r="J19" i="5"/>
  <c r="L18" i="5" s="1"/>
  <c r="M18" i="5" s="1"/>
  <c r="J7" i="5"/>
  <c r="L6" i="5" s="1"/>
  <c r="M6" i="5" s="1"/>
  <c r="K112" i="5"/>
  <c r="J233" i="5"/>
  <c r="J221" i="5"/>
  <c r="J209" i="5"/>
  <c r="J197" i="5"/>
  <c r="J185" i="5"/>
  <c r="L184" i="5" s="1"/>
  <c r="M184" i="5" s="1"/>
  <c r="J173" i="5"/>
  <c r="L172" i="5" s="1"/>
  <c r="M172" i="5" s="1"/>
  <c r="J161" i="5"/>
  <c r="L160" i="5" s="1"/>
  <c r="M160" i="5" s="1"/>
  <c r="J137" i="5"/>
  <c r="L136" i="5" s="1"/>
  <c r="M136" i="5" s="1"/>
  <c r="J125" i="5"/>
  <c r="L124" i="5" s="1"/>
  <c r="M124" i="5" s="1"/>
  <c r="J113" i="5"/>
  <c r="L169" i="5" s="1"/>
  <c r="M169" i="5" s="1"/>
  <c r="J101" i="5"/>
  <c r="L100" i="5" s="1"/>
  <c r="M100" i="5" s="1"/>
  <c r="J89" i="5"/>
  <c r="J77" i="5"/>
  <c r="J65" i="5"/>
  <c r="L64" i="5" s="1"/>
  <c r="M64" i="5" s="1"/>
  <c r="J53" i="5"/>
  <c r="J41" i="5"/>
  <c r="J29" i="5"/>
  <c r="J17" i="5"/>
  <c r="J5" i="5"/>
  <c r="L4" i="5" s="1"/>
  <c r="M4" i="5" s="1"/>
  <c r="J232" i="5"/>
  <c r="L231" i="5" s="1"/>
  <c r="M231" i="5" s="1"/>
  <c r="J220" i="5"/>
  <c r="L92" i="5" s="1"/>
  <c r="M92" i="5" s="1"/>
  <c r="J208" i="5"/>
  <c r="L207" i="5" s="1"/>
  <c r="M207" i="5" s="1"/>
  <c r="J196" i="5"/>
  <c r="L195" i="5" s="1"/>
  <c r="M195" i="5" s="1"/>
  <c r="J184" i="5"/>
  <c r="J172" i="5"/>
  <c r="J160" i="5"/>
  <c r="J136" i="5"/>
  <c r="J124" i="5"/>
  <c r="J100" i="5"/>
  <c r="J88" i="5"/>
  <c r="J76" i="5"/>
  <c r="J52" i="5"/>
  <c r="L51" i="5" s="1"/>
  <c r="M51" i="5" s="1"/>
  <c r="J40" i="5"/>
  <c r="L39" i="5" s="1"/>
  <c r="M39" i="5" s="1"/>
  <c r="J28" i="5"/>
  <c r="L27" i="5" s="1"/>
  <c r="M27" i="5" s="1"/>
  <c r="J16" i="5"/>
  <c r="L15" i="5" s="1"/>
  <c r="M15" i="5" s="1"/>
  <c r="J4" i="5"/>
  <c r="J231" i="5"/>
  <c r="J207" i="5"/>
  <c r="J195" i="5"/>
  <c r="J183" i="5"/>
  <c r="J171" i="5"/>
  <c r="J159" i="5"/>
  <c r="L158" i="5" s="1"/>
  <c r="M158" i="5" s="1"/>
  <c r="J135" i="5"/>
  <c r="L134" i="5" s="1"/>
  <c r="M134" i="5" s="1"/>
  <c r="J111" i="5"/>
  <c r="L110" i="5" s="1"/>
  <c r="M110" i="5" s="1"/>
  <c r="J99" i="5"/>
  <c r="L98" i="5" s="1"/>
  <c r="M98" i="5" s="1"/>
  <c r="J87" i="5"/>
  <c r="L86" i="5" s="1"/>
  <c r="M86" i="5" s="1"/>
  <c r="J75" i="5"/>
  <c r="J51" i="5"/>
  <c r="J39" i="5"/>
  <c r="J27" i="5"/>
  <c r="J15" i="5"/>
  <c r="L14" i="5" s="1"/>
  <c r="M14" i="5" s="1"/>
  <c r="J3" i="5"/>
  <c r="L2" i="5" s="1"/>
  <c r="M2" i="5" s="1"/>
  <c r="J78" i="5"/>
  <c r="L77" i="5" s="1"/>
  <c r="M77" i="5" s="1"/>
  <c r="J230" i="5"/>
  <c r="J218" i="5"/>
  <c r="J206" i="5"/>
  <c r="J194" i="5"/>
  <c r="L193" i="5" s="1"/>
  <c r="M193" i="5" s="1"/>
  <c r="J182" i="5"/>
  <c r="L181" i="5" s="1"/>
  <c r="M181" i="5" s="1"/>
  <c r="J170" i="5"/>
  <c r="L81" i="5" s="1"/>
  <c r="M81" i="5" s="1"/>
  <c r="J158" i="5"/>
  <c r="J146" i="5"/>
  <c r="J134" i="5"/>
  <c r="J122" i="5"/>
  <c r="J110" i="5"/>
  <c r="J98" i="5"/>
  <c r="J86" i="5"/>
  <c r="J74" i="5"/>
  <c r="J62" i="5"/>
  <c r="J50" i="5"/>
  <c r="L49" i="5" s="1"/>
  <c r="M49" i="5" s="1"/>
  <c r="J38" i="5"/>
  <c r="K38" i="5" s="1"/>
  <c r="J26" i="5"/>
  <c r="J14" i="5"/>
  <c r="K72" i="5"/>
  <c r="K36" i="5"/>
  <c r="K12" i="5"/>
  <c r="J217" i="5"/>
  <c r="L216" i="5" s="1"/>
  <c r="M216" i="5" s="1"/>
  <c r="J205" i="5"/>
  <c r="L204" i="5" s="1"/>
  <c r="M204" i="5" s="1"/>
  <c r="J193" i="5"/>
  <c r="L192" i="5" s="1"/>
  <c r="M192" i="5" s="1"/>
  <c r="J181" i="5"/>
  <c r="J145" i="5"/>
  <c r="J133" i="5"/>
  <c r="J121" i="5"/>
  <c r="J109" i="5"/>
  <c r="J97" i="5"/>
  <c r="J85" i="5"/>
  <c r="J73" i="5"/>
  <c r="L72" i="5" s="1"/>
  <c r="M72" i="5" s="1"/>
  <c r="J61" i="5"/>
  <c r="L60" i="5" s="1"/>
  <c r="M60" i="5" s="1"/>
  <c r="J49" i="5"/>
  <c r="L48" i="5" s="1"/>
  <c r="M48" i="5" s="1"/>
  <c r="J37" i="5"/>
  <c r="L36" i="5" s="1"/>
  <c r="M36" i="5" s="1"/>
  <c r="J13" i="5"/>
  <c r="L12" i="5" s="1"/>
  <c r="M12" i="5" s="1"/>
  <c r="J228" i="5"/>
  <c r="L228" i="5" s="1"/>
  <c r="M228" i="5" s="1"/>
  <c r="J216" i="5"/>
  <c r="J204" i="5"/>
  <c r="J192" i="5"/>
  <c r="J180" i="5"/>
  <c r="J168" i="5"/>
  <c r="J156" i="5"/>
  <c r="L155" i="5" s="1"/>
  <c r="M155" i="5" s="1"/>
  <c r="J144" i="5"/>
  <c r="L143" i="5" s="1"/>
  <c r="M143" i="5" s="1"/>
  <c r="J132" i="5"/>
  <c r="L131" i="5" s="1"/>
  <c r="M131" i="5" s="1"/>
  <c r="J120" i="5"/>
  <c r="L119" i="5" s="1"/>
  <c r="M119" i="5" s="1"/>
  <c r="J108" i="5"/>
  <c r="L107" i="5" s="1"/>
  <c r="M107" i="5" s="1"/>
  <c r="J96" i="5"/>
  <c r="L95" i="5" s="1"/>
  <c r="M95" i="5" s="1"/>
  <c r="J84" i="5"/>
  <c r="J72" i="5"/>
  <c r="J60" i="5"/>
  <c r="J48" i="5"/>
  <c r="J36" i="5"/>
  <c r="J24" i="5"/>
  <c r="L24" i="5" s="1"/>
  <c r="M24" i="5" s="1"/>
  <c r="J12" i="5"/>
  <c r="L11" i="5" s="1"/>
  <c r="M11" i="5" s="1"/>
  <c r="J227" i="5"/>
  <c r="L226" i="5" s="1"/>
  <c r="M226" i="5" s="1"/>
  <c r="J215" i="5"/>
  <c r="L214" i="5" s="1"/>
  <c r="M214" i="5" s="1"/>
  <c r="J203" i="5"/>
  <c r="L202" i="5" s="1"/>
  <c r="M202" i="5" s="1"/>
  <c r="J191" i="5"/>
  <c r="K191" i="5" s="1"/>
  <c r="J179" i="5"/>
  <c r="L178" i="5" s="1"/>
  <c r="M178" i="5" s="1"/>
  <c r="J167" i="5"/>
  <c r="J155" i="5"/>
  <c r="J143" i="5"/>
  <c r="J131" i="5"/>
  <c r="J119" i="5"/>
  <c r="J107" i="5"/>
  <c r="J95" i="5"/>
  <c r="J83" i="5"/>
  <c r="J59" i="5"/>
  <c r="L58" i="5" s="1"/>
  <c r="M58" i="5" s="1"/>
  <c r="J47" i="5"/>
  <c r="L46" i="5" s="1"/>
  <c r="M46" i="5" s="1"/>
  <c r="J35" i="5"/>
  <c r="L34" i="5" s="1"/>
  <c r="M34" i="5" s="1"/>
  <c r="J23" i="5"/>
  <c r="L22" i="5" s="1"/>
  <c r="M22" i="5" s="1"/>
  <c r="J11" i="5"/>
  <c r="J226" i="5"/>
  <c r="J214" i="5"/>
  <c r="J202" i="5"/>
  <c r="J178" i="5"/>
  <c r="J166" i="5"/>
  <c r="J154" i="5"/>
  <c r="J142" i="5"/>
  <c r="L141" i="5" s="1"/>
  <c r="M141" i="5" s="1"/>
  <c r="J130" i="5"/>
  <c r="L129" i="5" s="1"/>
  <c r="M129" i="5" s="1"/>
  <c r="J118" i="5"/>
  <c r="L117" i="5" s="1"/>
  <c r="M117" i="5" s="1"/>
  <c r="J106" i="5"/>
  <c r="L105" i="5" s="1"/>
  <c r="M105" i="5" s="1"/>
  <c r="J94" i="5"/>
  <c r="L93" i="5" s="1"/>
  <c r="M93" i="5" s="1"/>
  <c r="J58" i="5"/>
  <c r="J46" i="5"/>
  <c r="J34" i="5"/>
  <c r="J22" i="5"/>
  <c r="J10" i="5"/>
  <c r="J225" i="5"/>
  <c r="J213" i="5"/>
  <c r="L212" i="5" s="1"/>
  <c r="M212" i="5" s="1"/>
  <c r="J201" i="5"/>
  <c r="L200" i="5" s="1"/>
  <c r="M200" i="5" s="1"/>
  <c r="J177" i="5"/>
  <c r="L176" i="5" s="1"/>
  <c r="M176" i="5" s="1"/>
  <c r="J165" i="5"/>
  <c r="L164" i="5" s="1"/>
  <c r="M164" i="5" s="1"/>
  <c r="J153" i="5"/>
  <c r="L152" i="5" s="1"/>
  <c r="M152" i="5" s="1"/>
  <c r="J141" i="5"/>
  <c r="J129" i="5"/>
  <c r="J117" i="5"/>
  <c r="J105" i="5"/>
  <c r="J93" i="5"/>
  <c r="J57" i="5"/>
  <c r="L56" i="5" s="1"/>
  <c r="M56" i="5" s="1"/>
  <c r="J45" i="5"/>
  <c r="L44" i="5" s="1"/>
  <c r="M44" i="5" s="1"/>
  <c r="J33" i="5"/>
  <c r="L63" i="5" s="1"/>
  <c r="M63" i="5" s="1"/>
  <c r="J21" i="5"/>
  <c r="L20" i="5" s="1"/>
  <c r="M20" i="5" s="1"/>
  <c r="J9" i="5"/>
  <c r="L8" i="5" s="1"/>
  <c r="M8" i="5" s="1"/>
  <c r="J224" i="5"/>
  <c r="L223" i="5" s="1"/>
  <c r="M223" i="5" s="1"/>
  <c r="J212" i="5"/>
  <c r="J200" i="5"/>
  <c r="J188" i="5"/>
  <c r="J176" i="5"/>
  <c r="L229" i="5" s="1"/>
  <c r="M229" i="5" s="1"/>
  <c r="J164" i="5"/>
  <c r="L163" i="5" s="1"/>
  <c r="M163" i="5" s="1"/>
  <c r="J152" i="5"/>
  <c r="L151" i="5" s="1"/>
  <c r="M151" i="5" s="1"/>
  <c r="J140" i="5"/>
  <c r="L139" i="5" s="1"/>
  <c r="M139" i="5" s="1"/>
  <c r="J128" i="5"/>
  <c r="L127" i="5" s="1"/>
  <c r="M127" i="5" s="1"/>
  <c r="J116" i="5"/>
  <c r="L115" i="5" s="1"/>
  <c r="M115" i="5" s="1"/>
  <c r="J104" i="5"/>
  <c r="L103" i="5" s="1"/>
  <c r="M103" i="5" s="1"/>
  <c r="J80" i="5"/>
  <c r="L79" i="5" s="1"/>
  <c r="M79" i="5" s="1"/>
  <c r="J56" i="5"/>
  <c r="J44" i="5"/>
  <c r="J20" i="5"/>
  <c r="J8" i="5"/>
  <c r="L7" i="5" s="1"/>
  <c r="M7" i="5" s="1"/>
  <c r="K229" i="5"/>
  <c r="K169" i="5"/>
  <c r="K25" i="5"/>
  <c r="K219" i="5"/>
  <c r="K159" i="5"/>
  <c r="K147" i="5"/>
  <c r="L147" i="5" s="1"/>
  <c r="M147" i="5" s="1"/>
  <c r="K123" i="5"/>
  <c r="K63" i="5"/>
  <c r="K15" i="5"/>
  <c r="K157" i="5"/>
  <c r="K138" i="5"/>
  <c r="K126" i="5"/>
  <c r="K54" i="5"/>
  <c r="L112" i="5" s="1"/>
  <c r="M112" i="5" s="1"/>
  <c r="K95" i="5"/>
  <c r="K144" i="5"/>
  <c r="K190" i="5"/>
  <c r="K82" i="5"/>
  <c r="K181" i="5"/>
  <c r="K189" i="5"/>
  <c r="L55" i="5" s="1"/>
  <c r="M55" i="5" s="1"/>
  <c r="K129" i="5"/>
  <c r="K81" i="5"/>
  <c r="L236" i="5" s="1"/>
  <c r="M236" i="5" s="1"/>
  <c r="K236" i="5"/>
  <c r="L25" i="5" s="1"/>
  <c r="M25" i="5" s="1"/>
  <c r="K140" i="5"/>
  <c r="K128" i="5"/>
  <c r="K116" i="5"/>
  <c r="K92" i="5"/>
  <c r="K32" i="5"/>
  <c r="K97" i="5"/>
  <c r="K175" i="5"/>
  <c r="K55" i="5"/>
  <c r="K146" i="5"/>
  <c r="K98" i="5"/>
  <c r="K185" i="5"/>
  <c r="K173" i="5"/>
  <c r="K149" i="5"/>
  <c r="K41" i="5"/>
  <c r="K29" i="5"/>
  <c r="K148" i="5"/>
  <c r="L175" i="5" s="1"/>
  <c r="M175" i="5" s="1"/>
  <c r="K136" i="5"/>
  <c r="K124" i="5"/>
  <c r="K64" i="5"/>
  <c r="K200" i="5"/>
  <c r="K176" i="5"/>
  <c r="K164" i="5"/>
  <c r="K152" i="5"/>
  <c r="K44" i="5"/>
  <c r="K235" i="5"/>
  <c r="K223" i="5"/>
  <c r="K211" i="5"/>
  <c r="K151" i="5"/>
  <c r="K139" i="5"/>
  <c r="K115" i="5"/>
  <c r="K103" i="5"/>
  <c r="K91" i="5"/>
  <c r="K79" i="5"/>
  <c r="K43" i="5"/>
  <c r="K19" i="5"/>
  <c r="K234" i="5"/>
  <c r="K222" i="5"/>
  <c r="K210" i="5"/>
  <c r="K198" i="5"/>
  <c r="K186" i="5"/>
  <c r="K174" i="5"/>
  <c r="K150" i="5"/>
  <c r="K90" i="5"/>
  <c r="K78" i="5"/>
  <c r="K42" i="5"/>
  <c r="K30" i="5"/>
  <c r="K18" i="5"/>
  <c r="K6" i="5"/>
  <c r="K233" i="5"/>
  <c r="K221" i="5"/>
  <c r="K209" i="5"/>
  <c r="K197" i="5"/>
  <c r="K161" i="5"/>
  <c r="K137" i="5"/>
  <c r="K113" i="5"/>
  <c r="K89" i="5"/>
  <c r="K77" i="5"/>
  <c r="K53" i="5"/>
  <c r="K17" i="5"/>
  <c r="K5" i="5"/>
  <c r="K232" i="5"/>
  <c r="K184" i="5"/>
  <c r="K172" i="5"/>
  <c r="K100" i="5"/>
  <c r="K88" i="5"/>
  <c r="K76" i="5"/>
  <c r="K52" i="5"/>
  <c r="K4" i="5"/>
  <c r="K231" i="5"/>
  <c r="K207" i="5"/>
  <c r="K195" i="5"/>
  <c r="K183" i="5"/>
  <c r="K171" i="5"/>
  <c r="K135" i="5"/>
  <c r="K111" i="5"/>
  <c r="K51" i="5"/>
  <c r="K39" i="5"/>
  <c r="K230" i="5"/>
  <c r="K218" i="5"/>
  <c r="K206" i="5"/>
  <c r="K158" i="5"/>
  <c r="K122" i="5"/>
  <c r="K110" i="5"/>
  <c r="K86" i="5"/>
  <c r="K74" i="5"/>
  <c r="K62" i="5"/>
  <c r="K14" i="5"/>
  <c r="K193" i="5"/>
  <c r="K133" i="5"/>
  <c r="K109" i="5"/>
  <c r="K73" i="5"/>
  <c r="K13" i="5"/>
  <c r="K227" i="5"/>
  <c r="K215" i="5"/>
  <c r="K203" i="5"/>
  <c r="K155" i="5"/>
  <c r="K131" i="5"/>
  <c r="K119" i="5"/>
  <c r="K83" i="5"/>
  <c r="K23" i="5"/>
  <c r="K226" i="5"/>
  <c r="K202" i="5"/>
  <c r="K178" i="5"/>
  <c r="K166" i="5"/>
  <c r="K154" i="5"/>
  <c r="K142" i="5"/>
  <c r="K94" i="5"/>
  <c r="K58" i="5"/>
  <c r="K34" i="5"/>
  <c r="K22" i="5"/>
  <c r="K10" i="5"/>
  <c r="K225" i="5"/>
  <c r="K153" i="5"/>
  <c r="K105" i="5"/>
  <c r="K93" i="5"/>
  <c r="K57" i="5"/>
  <c r="K45" i="5"/>
  <c r="K33" i="5"/>
  <c r="K21" i="5"/>
  <c r="K9" i="5" l="1"/>
  <c r="L219" i="5"/>
  <c r="M219" i="5" s="1"/>
  <c r="L74" i="5"/>
  <c r="M74" i="5" s="1"/>
  <c r="L162" i="5"/>
  <c r="M162" i="5" s="1"/>
  <c r="L61" i="5"/>
  <c r="M61" i="5" s="1"/>
  <c r="L205" i="5"/>
  <c r="M205" i="5" s="1"/>
  <c r="L5" i="5"/>
  <c r="M5" i="5" s="1"/>
  <c r="L80" i="5"/>
  <c r="M80" i="5" s="1"/>
  <c r="K35" i="5"/>
  <c r="K114" i="5"/>
  <c r="L149" i="5"/>
  <c r="M149" i="5" s="1"/>
  <c r="L73" i="5"/>
  <c r="M73" i="5" s="1"/>
  <c r="L217" i="5"/>
  <c r="M217" i="5" s="1"/>
  <c r="L75" i="5"/>
  <c r="M75" i="5" s="1"/>
  <c r="L62" i="5"/>
  <c r="M62" i="5" s="1"/>
  <c r="L190" i="5"/>
  <c r="M190" i="5" s="1"/>
  <c r="K37" i="5"/>
  <c r="K104" i="5"/>
  <c r="L224" i="5"/>
  <c r="M224" i="5" s="1"/>
  <c r="L153" i="5"/>
  <c r="M153" i="5" s="1"/>
  <c r="L94" i="5"/>
  <c r="M94" i="5" s="1"/>
  <c r="K85" i="5"/>
  <c r="L84" i="5"/>
  <c r="M84" i="5" s="1"/>
  <c r="L85" i="5"/>
  <c r="M85" i="5" s="1"/>
  <c r="L54" i="5"/>
  <c r="M54" i="5" s="1"/>
  <c r="L87" i="5"/>
  <c r="M87" i="5" s="1"/>
  <c r="L16" i="5"/>
  <c r="M16" i="5" s="1"/>
  <c r="L17" i="5"/>
  <c r="M17" i="5" s="1"/>
  <c r="L174" i="5"/>
  <c r="M174" i="5" s="1"/>
  <c r="K80" i="5"/>
  <c r="K106" i="5"/>
  <c r="K59" i="5"/>
  <c r="K61" i="5"/>
  <c r="K208" i="5"/>
  <c r="K162" i="5"/>
  <c r="K217" i="5"/>
  <c r="L9" i="5"/>
  <c r="M9" i="5" s="1"/>
  <c r="L165" i="5"/>
  <c r="M165" i="5" s="1"/>
  <c r="L106" i="5"/>
  <c r="M106" i="5" s="1"/>
  <c r="L23" i="5"/>
  <c r="M23" i="5" s="1"/>
  <c r="K168" i="5"/>
  <c r="L167" i="5"/>
  <c r="M167" i="5" s="1"/>
  <c r="L96" i="5"/>
  <c r="M96" i="5" s="1"/>
  <c r="K96" i="5"/>
  <c r="L97" i="5"/>
  <c r="M97" i="5" s="1"/>
  <c r="L170" i="5"/>
  <c r="M170" i="5" s="1"/>
  <c r="L99" i="5"/>
  <c r="M99" i="5" s="1"/>
  <c r="L28" i="5"/>
  <c r="M28" i="5" s="1"/>
  <c r="L90" i="5"/>
  <c r="M90" i="5" s="1"/>
  <c r="L125" i="5"/>
  <c r="M125" i="5" s="1"/>
  <c r="L185" i="5"/>
  <c r="M185" i="5" s="1"/>
  <c r="L32" i="5"/>
  <c r="M32" i="5" s="1"/>
  <c r="L21" i="5"/>
  <c r="M21" i="5" s="1"/>
  <c r="L177" i="5"/>
  <c r="M177" i="5" s="1"/>
  <c r="L118" i="5"/>
  <c r="M118" i="5" s="1"/>
  <c r="L35" i="5"/>
  <c r="M35" i="5" s="1"/>
  <c r="L179" i="5"/>
  <c r="M179" i="5" s="1"/>
  <c r="L108" i="5"/>
  <c r="M108" i="5" s="1"/>
  <c r="K108" i="5"/>
  <c r="L109" i="5"/>
  <c r="M109" i="5" s="1"/>
  <c r="L182" i="5"/>
  <c r="M182" i="5" s="1"/>
  <c r="L123" i="5"/>
  <c r="M123" i="5" s="1"/>
  <c r="L40" i="5"/>
  <c r="M40" i="5" s="1"/>
  <c r="L196" i="5"/>
  <c r="M196" i="5" s="1"/>
  <c r="L102" i="5"/>
  <c r="M102" i="5" s="1"/>
  <c r="L29" i="5"/>
  <c r="M29" i="5" s="1"/>
  <c r="L31" i="5"/>
  <c r="M31" i="5" s="1"/>
  <c r="L218" i="5"/>
  <c r="M218" i="5" s="1"/>
  <c r="K118" i="5"/>
  <c r="K165" i="5"/>
  <c r="L104" i="5"/>
  <c r="M104" i="5" s="1"/>
  <c r="L33" i="5"/>
  <c r="M33" i="5" s="1"/>
  <c r="L201" i="5"/>
  <c r="M201" i="5" s="1"/>
  <c r="L130" i="5"/>
  <c r="M130" i="5" s="1"/>
  <c r="L47" i="5"/>
  <c r="M47" i="5" s="1"/>
  <c r="L191" i="5"/>
  <c r="M191" i="5" s="1"/>
  <c r="L120" i="5"/>
  <c r="M120" i="5" s="1"/>
  <c r="K156" i="5"/>
  <c r="L121" i="5"/>
  <c r="M121" i="5" s="1"/>
  <c r="L194" i="5"/>
  <c r="M194" i="5" s="1"/>
  <c r="L135" i="5"/>
  <c r="M135" i="5" s="1"/>
  <c r="L52" i="5"/>
  <c r="M52" i="5" s="1"/>
  <c r="L208" i="5"/>
  <c r="M208" i="5" s="1"/>
  <c r="L114" i="5"/>
  <c r="M114" i="5" s="1"/>
  <c r="L197" i="5"/>
  <c r="M197" i="5" s="1"/>
  <c r="L91" i="5"/>
  <c r="M91" i="5" s="1"/>
  <c r="L19" i="5"/>
  <c r="M19" i="5" s="1"/>
  <c r="L187" i="5"/>
  <c r="M187" i="5" s="1"/>
  <c r="L116" i="5"/>
  <c r="M116" i="5" s="1"/>
  <c r="L45" i="5"/>
  <c r="M45" i="5" s="1"/>
  <c r="L213" i="5"/>
  <c r="M213" i="5" s="1"/>
  <c r="L142" i="5"/>
  <c r="M142" i="5" s="1"/>
  <c r="L59" i="5"/>
  <c r="M59" i="5" s="1"/>
  <c r="L203" i="5"/>
  <c r="M203" i="5" s="1"/>
  <c r="L132" i="5"/>
  <c r="M132" i="5" s="1"/>
  <c r="K180" i="5"/>
  <c r="L133" i="5"/>
  <c r="M133" i="5" s="1"/>
  <c r="K27" i="5"/>
  <c r="L26" i="5"/>
  <c r="M26" i="5" s="1"/>
  <c r="L206" i="5"/>
  <c r="M206" i="5" s="1"/>
  <c r="L159" i="5"/>
  <c r="M159" i="5" s="1"/>
  <c r="L220" i="5"/>
  <c r="M220" i="5" s="1"/>
  <c r="L126" i="5"/>
  <c r="M126" i="5" s="1"/>
  <c r="L137" i="5"/>
  <c r="M137" i="5" s="1"/>
  <c r="G67" i="5"/>
  <c r="J66" i="5"/>
  <c r="L188" i="5"/>
  <c r="M188" i="5" s="1"/>
  <c r="L37" i="5"/>
  <c r="M37" i="5" s="1"/>
  <c r="K87" i="5"/>
  <c r="K102" i="5"/>
  <c r="K182" i="5"/>
  <c r="K130" i="5"/>
  <c r="K201" i="5"/>
  <c r="K187" i="5"/>
  <c r="K3" i="5"/>
  <c r="L43" i="5"/>
  <c r="M43" i="5" s="1"/>
  <c r="L199" i="5"/>
  <c r="M199" i="5" s="1"/>
  <c r="L128" i="5"/>
  <c r="M128" i="5" s="1"/>
  <c r="L57" i="5"/>
  <c r="M57" i="5" s="1"/>
  <c r="L225" i="5"/>
  <c r="M225" i="5" s="1"/>
  <c r="L154" i="5"/>
  <c r="M154" i="5" s="1"/>
  <c r="L215" i="5"/>
  <c r="M215" i="5" s="1"/>
  <c r="L144" i="5"/>
  <c r="M144" i="5" s="1"/>
  <c r="K216" i="5"/>
  <c r="L145" i="5"/>
  <c r="M145" i="5" s="1"/>
  <c r="L38" i="5"/>
  <c r="M38" i="5" s="1"/>
  <c r="L230" i="5"/>
  <c r="M230" i="5" s="1"/>
  <c r="L171" i="5"/>
  <c r="M171" i="5" s="1"/>
  <c r="L76" i="5"/>
  <c r="M76" i="5" s="1"/>
  <c r="L232" i="5"/>
  <c r="M232" i="5" s="1"/>
  <c r="L138" i="5"/>
  <c r="M138" i="5" s="1"/>
  <c r="L41" i="5"/>
  <c r="M41" i="5" s="1"/>
  <c r="L53" i="5"/>
  <c r="M53" i="5" s="1"/>
  <c r="L111" i="5"/>
  <c r="M111" i="5" s="1"/>
  <c r="K47" i="5"/>
  <c r="K177" i="5"/>
  <c r="K213" i="5"/>
  <c r="K179" i="5"/>
  <c r="K205" i="5"/>
  <c r="K132" i="5"/>
  <c r="K28" i="5"/>
  <c r="K50" i="5"/>
  <c r="L82" i="5"/>
  <c r="M82" i="5" s="1"/>
  <c r="L211" i="5"/>
  <c r="M211" i="5" s="1"/>
  <c r="L140" i="5"/>
  <c r="M140" i="5" s="1"/>
  <c r="L10" i="5"/>
  <c r="M10" i="5" s="1"/>
  <c r="L166" i="5"/>
  <c r="M166" i="5" s="1"/>
  <c r="L83" i="5"/>
  <c r="M83" i="5" s="1"/>
  <c r="L227" i="5"/>
  <c r="M227" i="5" s="1"/>
  <c r="L180" i="5"/>
  <c r="M180" i="5" s="1"/>
  <c r="L13" i="5"/>
  <c r="M13" i="5" s="1"/>
  <c r="L189" i="5"/>
  <c r="M189" i="5" s="1"/>
  <c r="L50" i="5"/>
  <c r="M50" i="5" s="1"/>
  <c r="L3" i="5"/>
  <c r="M3" i="5" s="1"/>
  <c r="L183" i="5"/>
  <c r="M183" i="5" s="1"/>
  <c r="L88" i="5"/>
  <c r="M88" i="5" s="1"/>
  <c r="L157" i="5"/>
  <c r="M157" i="5" s="1"/>
  <c r="L209" i="5"/>
  <c r="M209" i="5" s="1"/>
  <c r="L156" i="5"/>
  <c r="M156" i="5" s="1"/>
  <c r="L235" i="5"/>
  <c r="M235" i="5" s="1"/>
  <c r="K101" i="5"/>
  <c r="K145" i="5"/>
  <c r="K60" i="5"/>
  <c r="K196" i="5"/>
  <c r="K125" i="5"/>
  <c r="K7" i="5"/>
  <c r="K163" i="5"/>
  <c r="K84" i="5"/>
  <c r="K143" i="5"/>
  <c r="K16" i="5"/>
  <c r="K220" i="5"/>
  <c r="K31" i="5"/>
  <c r="K199" i="5"/>
  <c r="K134" i="5"/>
  <c r="K75" i="5"/>
  <c r="K120" i="5"/>
  <c r="K46" i="5"/>
  <c r="K214" i="5"/>
  <c r="K167" i="5"/>
  <c r="K121" i="5"/>
  <c r="K40" i="5"/>
  <c r="K188" i="5"/>
  <c r="K170" i="5"/>
  <c r="K141" i="5"/>
  <c r="K11" i="5"/>
  <c r="K8" i="5"/>
  <c r="K212" i="5"/>
  <c r="K107" i="5"/>
  <c r="K192" i="5"/>
  <c r="K99" i="5"/>
  <c r="K194" i="5"/>
  <c r="K65" i="5"/>
  <c r="K20" i="5"/>
  <c r="K224" i="5"/>
  <c r="K117" i="5"/>
  <c r="K49" i="5"/>
  <c r="K24" i="5"/>
  <c r="K204" i="5"/>
  <c r="K26" i="5"/>
  <c r="K160" i="5"/>
  <c r="K127" i="5"/>
  <c r="K56" i="5"/>
  <c r="K48" i="5"/>
  <c r="K228" i="5"/>
  <c r="L65" i="5" l="1"/>
  <c r="M65" i="5" s="1"/>
  <c r="K66" i="5"/>
  <c r="G68" i="5"/>
  <c r="J67" i="5"/>
  <c r="G69" i="5" l="1"/>
  <c r="J68" i="5"/>
  <c r="L66" i="5"/>
  <c r="M66" i="5" s="1"/>
  <c r="K67" i="5"/>
  <c r="L67" i="5" l="1"/>
  <c r="M67" i="5" s="1"/>
  <c r="K68" i="5"/>
  <c r="G70" i="5"/>
  <c r="J69" i="5"/>
  <c r="G71" i="5" l="1"/>
  <c r="J71" i="5" s="1"/>
  <c r="J70" i="5"/>
  <c r="L68" i="5"/>
  <c r="M68" i="5" s="1"/>
  <c r="K69" i="5"/>
  <c r="L69" i="5" l="1"/>
  <c r="M69" i="5" s="1"/>
  <c r="K70" i="5"/>
  <c r="L70" i="5"/>
  <c r="M70" i="5" s="1"/>
  <c r="K71" i="5"/>
  <c r="L148" i="5"/>
  <c r="M148" i="5" s="1"/>
  <c r="J3" i="8"/>
  <c r="J4" i="8" l="1"/>
  <c r="K5" i="8" s="1"/>
  <c r="K6" i="8" l="1"/>
  <c r="J5" i="8"/>
  <c r="J6" i="8" l="1"/>
  <c r="K7" i="8" s="1"/>
  <c r="J7" i="8" l="1"/>
  <c r="K8" i="8" s="1"/>
  <c r="J8" i="8" l="1"/>
  <c r="K9" i="8" s="1"/>
  <c r="K10" i="8" s="1"/>
  <c r="J10" i="8" l="1"/>
  <c r="K11" i="8" s="1"/>
  <c r="J11" i="8" l="1"/>
  <c r="K12" i="8" s="1"/>
  <c r="J12" i="8" l="1"/>
  <c r="K13" i="8" s="1"/>
  <c r="J13" i="8" l="1"/>
  <c r="K14" i="8" s="1"/>
  <c r="J14" i="8" l="1"/>
  <c r="K15" i="8" s="1"/>
  <c r="J15" i="8" l="1"/>
  <c r="K16" i="8" s="1"/>
  <c r="J16" i="8" l="1"/>
  <c r="K17" i="8" s="1"/>
  <c r="J17" i="8" l="1"/>
  <c r="K18" i="8" s="1"/>
  <c r="J18" i="8" l="1"/>
  <c r="K19" i="8" s="1"/>
  <c r="J19" i="8" l="1"/>
  <c r="K20" i="8" s="1"/>
  <c r="J20" i="8" l="1"/>
  <c r="K21" i="8" s="1"/>
  <c r="J21" i="8" l="1"/>
  <c r="K22" i="8" s="1"/>
  <c r="J22" i="8" l="1"/>
  <c r="K23" i="8" s="1"/>
  <c r="J23" i="8" l="1"/>
  <c r="K24" i="8" s="1"/>
  <c r="J24" i="8" l="1"/>
  <c r="K25" i="8" s="1"/>
  <c r="J25" i="8" l="1"/>
  <c r="K26" i="8" s="1"/>
  <c r="K27" i="8" s="1"/>
  <c r="J27" i="8" l="1"/>
  <c r="K28" i="8" s="1"/>
  <c r="J28" i="8" l="1"/>
  <c r="K29" i="8" s="1"/>
  <c r="J29" i="8" l="1"/>
  <c r="K30" i="8" s="1"/>
  <c r="J30" i="8" l="1"/>
  <c r="K31" i="8" s="1"/>
  <c r="J31" i="8" l="1"/>
  <c r="K32" i="8" s="1"/>
  <c r="J32" i="8" l="1"/>
  <c r="K33" i="8" s="1"/>
  <c r="J33" i="8" l="1"/>
  <c r="K34" i="8" s="1"/>
  <c r="J34" i="8" l="1"/>
  <c r="K35" i="8" s="1"/>
  <c r="K36" i="8" s="1"/>
  <c r="J36" i="8" l="1"/>
  <c r="K37" i="8" s="1"/>
  <c r="J37" i="8" l="1"/>
  <c r="K38" i="8" s="1"/>
  <c r="J38" i="8" l="1"/>
  <c r="K39" i="8" s="1"/>
  <c r="J39" i="8" l="1"/>
  <c r="K40" i="8" s="1"/>
  <c r="J40" i="8" l="1"/>
  <c r="K41" i="8" s="1"/>
  <c r="J41" i="8" l="1"/>
  <c r="K42" i="8" s="1"/>
  <c r="J42" i="8" l="1"/>
  <c r="K43" i="8" s="1"/>
  <c r="J43" i="8" l="1"/>
  <c r="K44" i="8" s="1"/>
  <c r="J44" i="8" l="1"/>
  <c r="K45" i="8" s="1"/>
  <c r="J45" i="8" l="1"/>
  <c r="K46" i="8" s="1"/>
  <c r="J46" i="8" l="1"/>
  <c r="K47" i="8" s="1"/>
  <c r="J47" i="8" l="1"/>
  <c r="K48" i="8" s="1"/>
  <c r="J48" i="8" l="1"/>
  <c r="K49" i="8" s="1"/>
  <c r="J49" i="8" l="1"/>
  <c r="K50" i="8" s="1"/>
  <c r="J50" i="8" l="1"/>
  <c r="K51" i="8" s="1"/>
  <c r="J51" i="8" l="1"/>
  <c r="K52" i="8" s="1"/>
  <c r="J52" i="8" l="1"/>
  <c r="K53" i="8" s="1"/>
  <c r="J53" i="8" l="1"/>
  <c r="K54" i="8" s="1"/>
  <c r="J54" i="8" l="1"/>
  <c r="K55" i="8" s="1"/>
  <c r="J55" i="8" l="1"/>
  <c r="K56" i="8" s="1"/>
  <c r="J56" i="8" l="1"/>
  <c r="K57" i="8" s="1"/>
  <c r="J57" i="8" l="1"/>
  <c r="K58" i="8" s="1"/>
  <c r="J58" i="8" l="1"/>
  <c r="K59" i="8" s="1"/>
  <c r="J59" i="8" l="1"/>
  <c r="K60" i="8" s="1"/>
  <c r="K61" i="8" s="1"/>
  <c r="J61" i="8" l="1"/>
  <c r="K62" i="8" s="1"/>
  <c r="J62" i="8" l="1"/>
  <c r="K63" i="8" s="1"/>
  <c r="J63" i="8" l="1"/>
  <c r="K64" i="8" s="1"/>
  <c r="J64" i="8" l="1"/>
  <c r="K65" i="8" s="1"/>
  <c r="K66" i="8" l="1"/>
  <c r="J65" i="8"/>
  <c r="J66" i="8" l="1"/>
  <c r="K67" i="8" s="1"/>
  <c r="J67" i="8" l="1"/>
  <c r="K68" i="8" s="1"/>
  <c r="J68" i="8" l="1"/>
  <c r="K69" i="8" s="1"/>
  <c r="J69" i="8" l="1"/>
  <c r="K70" i="8" s="1"/>
  <c r="J70" i="8" l="1"/>
  <c r="K71" i="8" s="1"/>
  <c r="J71" i="8" l="1"/>
  <c r="K72" i="8" s="1"/>
  <c r="J72" i="8" l="1"/>
  <c r="K73" i="8" s="1"/>
  <c r="J73" i="8" l="1"/>
  <c r="K74" i="8" s="1"/>
  <c r="J74" i="8" l="1"/>
  <c r="K75" i="8" s="1"/>
  <c r="J75" i="8" l="1"/>
  <c r="K76" i="8" s="1"/>
  <c r="J76" i="8" l="1"/>
  <c r="K77" i="8" s="1"/>
  <c r="J77" i="8" l="1"/>
  <c r="K78" i="8" s="1"/>
  <c r="K79" i="8" s="1"/>
  <c r="J79" i="8" l="1"/>
  <c r="K80" i="8" s="1"/>
  <c r="J80" i="8" l="1"/>
  <c r="K81" i="8" s="1"/>
  <c r="J81" i="8" l="1"/>
  <c r="K82" i="8" s="1"/>
  <c r="J82" i="8" l="1"/>
  <c r="K83" i="8" s="1"/>
  <c r="J83" i="8" l="1"/>
  <c r="K84" i="8" s="1"/>
  <c r="J84" i="8" l="1"/>
  <c r="K85" i="8" s="1"/>
  <c r="J85" i="8" l="1"/>
  <c r="K86" i="8" s="1"/>
  <c r="J86" i="8" l="1"/>
  <c r="K87" i="8" s="1"/>
  <c r="J87" i="8" l="1"/>
  <c r="K88" i="8" s="1"/>
  <c r="J88" i="8" l="1"/>
  <c r="K89" i="8" s="1"/>
  <c r="J89" i="8" l="1"/>
  <c r="K90" i="8" s="1"/>
  <c r="J90" i="8" l="1"/>
  <c r="K91" i="8" s="1"/>
  <c r="J91" i="8" l="1"/>
  <c r="K92" i="8" s="1"/>
  <c r="J92" i="8" l="1"/>
  <c r="K93" i="8" s="1"/>
  <c r="K94" i="8" s="1"/>
  <c r="J94" i="8" l="1"/>
  <c r="K95" i="8" s="1"/>
  <c r="J95" i="8" l="1"/>
  <c r="K96" i="8" s="1"/>
  <c r="J96" i="8" l="1"/>
  <c r="K97" i="8" s="1"/>
  <c r="J97" i="8" l="1"/>
  <c r="K98" i="8" s="1"/>
  <c r="J98" i="8" l="1"/>
  <c r="K99" i="8" s="1"/>
  <c r="J99" i="8" l="1"/>
  <c r="K100" i="8" s="1"/>
  <c r="J100" i="8" l="1"/>
  <c r="K101" i="8" s="1"/>
  <c r="J101" i="8" l="1"/>
  <c r="K102" i="8" s="1"/>
  <c r="K103" i="8" s="1"/>
  <c r="J103" i="8" l="1"/>
  <c r="K104" i="8" s="1"/>
  <c r="J104" i="8" l="1"/>
  <c r="K105" i="8" s="1"/>
  <c r="J105" i="8" l="1"/>
  <c r="K106" i="8" s="1"/>
  <c r="J106" i="8" l="1"/>
  <c r="K107" i="8" s="1"/>
  <c r="J107" i="8" l="1"/>
  <c r="K108" i="8" s="1"/>
  <c r="J108" i="8" l="1"/>
  <c r="K109" i="8" s="1"/>
  <c r="J109" i="8" l="1"/>
  <c r="K110" i="8" s="1"/>
  <c r="J110" i="8" l="1"/>
  <c r="K111" i="8" s="1"/>
  <c r="J111" i="8" l="1"/>
  <c r="K112" i="8" s="1"/>
  <c r="J112" i="8" l="1"/>
  <c r="K113" i="8" s="1"/>
  <c r="J113" i="8" l="1"/>
  <c r="K114" i="8" s="1"/>
  <c r="K115" i="8" s="1"/>
  <c r="J115" i="8" l="1"/>
  <c r="K116" i="8" s="1"/>
  <c r="J116" i="8" l="1"/>
  <c r="K117" i="8" s="1"/>
  <c r="J117" i="8" l="1"/>
  <c r="K118" i="8" s="1"/>
  <c r="J118" i="8" l="1"/>
  <c r="K119" i="8" s="1"/>
  <c r="K120" i="8" l="1"/>
  <c r="J119" i="8"/>
  <c r="J120" i="8" l="1"/>
  <c r="K121" i="8" s="1"/>
  <c r="J121" i="8" l="1"/>
  <c r="K122" i="8" s="1"/>
  <c r="J122" i="8" l="1"/>
  <c r="K123" i="8" s="1"/>
  <c r="J123" i="8" l="1"/>
  <c r="K124" i="8" s="1"/>
  <c r="J124" i="8" l="1"/>
  <c r="K125" i="8" s="1"/>
  <c r="J125" i="8" l="1"/>
  <c r="K126" i="8" s="1"/>
  <c r="J126" i="8" l="1"/>
  <c r="K127" i="8" s="1"/>
  <c r="K128" i="8" s="1"/>
  <c r="J128" i="8" l="1"/>
  <c r="K129" i="8" s="1"/>
  <c r="J129" i="8" l="1"/>
  <c r="K130" i="8" s="1"/>
  <c r="J130" i="8" l="1"/>
  <c r="K131" i="8" s="1"/>
  <c r="J131" i="8" l="1"/>
  <c r="K132" i="8" s="1"/>
  <c r="J132" i="8" l="1"/>
  <c r="K133" i="8" s="1"/>
  <c r="J133" i="8" l="1"/>
  <c r="K134" i="8" s="1"/>
  <c r="J134" i="8" l="1"/>
  <c r="K135" i="8" s="1"/>
  <c r="J135" i="8" l="1"/>
  <c r="K136" i="8" s="1"/>
  <c r="J136" i="8" l="1"/>
  <c r="K137" i="8" s="1"/>
  <c r="J137" i="8" l="1"/>
  <c r="K138" i="8" s="1"/>
  <c r="J138" i="8" l="1"/>
  <c r="K139" i="8" s="1"/>
  <c r="J139" i="8" l="1"/>
  <c r="K140" i="8" s="1"/>
  <c r="J140" i="8" l="1"/>
  <c r="K141" i="8" s="1"/>
  <c r="J141" i="8" l="1"/>
  <c r="K142" i="8" s="1"/>
  <c r="J142" i="8" l="1"/>
  <c r="K143" i="8" s="1"/>
  <c r="J143" i="8" l="1"/>
  <c r="K144" i="8" s="1"/>
  <c r="K145" i="8" s="1"/>
  <c r="J145" i="8" l="1"/>
  <c r="K146" i="8" s="1"/>
  <c r="J146" i="8" l="1"/>
  <c r="K147" i="8" s="1"/>
  <c r="J147" i="8" l="1"/>
  <c r="K148" i="8" s="1"/>
  <c r="J148" i="8" l="1"/>
  <c r="K149" i="8" s="1"/>
  <c r="J149" i="8" l="1"/>
  <c r="K150" i="8" s="1"/>
  <c r="J150" i="8" l="1"/>
  <c r="K151" i="8" s="1"/>
  <c r="J151" i="8" l="1"/>
  <c r="K152" i="8" s="1"/>
  <c r="J152" i="8" l="1"/>
  <c r="K153" i="8" s="1"/>
  <c r="J153" i="8" l="1"/>
  <c r="K154" i="8" s="1"/>
  <c r="J154" i="8" l="1"/>
  <c r="K155" i="8" s="1"/>
  <c r="J155" i="8" l="1"/>
  <c r="K156" i="8" s="1"/>
  <c r="J156" i="8" l="1"/>
  <c r="K157" i="8" s="1"/>
  <c r="K158" i="8" s="1"/>
  <c r="J158" i="8" l="1"/>
  <c r="K159" i="8" s="1"/>
  <c r="J159" i="8" l="1"/>
  <c r="K160" i="8" s="1"/>
  <c r="J160" i="8" l="1"/>
  <c r="K161" i="8" s="1"/>
  <c r="J161" i="8" l="1"/>
  <c r="K162" i="8" s="1"/>
  <c r="J162" i="8" l="1"/>
  <c r="K163" i="8" s="1"/>
  <c r="J163" i="8" l="1"/>
  <c r="K164" i="8" s="1"/>
  <c r="J164" i="8" l="1"/>
  <c r="K165" i="8" s="1"/>
  <c r="J165" i="8" l="1"/>
  <c r="K166" i="8" s="1"/>
  <c r="J166" i="8" l="1"/>
  <c r="K167" i="8" s="1"/>
  <c r="J167" i="8" l="1"/>
  <c r="K168" i="8" s="1"/>
  <c r="J168" i="8" l="1"/>
  <c r="K169" i="8" s="1"/>
  <c r="J169" i="8" l="1"/>
  <c r="K170" i="8" s="1"/>
  <c r="J170" i="8" l="1"/>
  <c r="K171" i="8" s="1"/>
  <c r="J171" i="8" l="1"/>
  <c r="K172" i="8" s="1"/>
  <c r="K173" i="8" s="1"/>
  <c r="J173" i="8" l="1"/>
  <c r="K174" i="8" s="1"/>
  <c r="J174" i="8" l="1"/>
  <c r="K175" i="8" s="1"/>
  <c r="J175" i="8" l="1"/>
  <c r="K176" i="8" s="1"/>
  <c r="J176" i="8" l="1"/>
  <c r="K177" i="8" s="1"/>
  <c r="J177" i="8" l="1"/>
  <c r="K178" i="8" s="1"/>
  <c r="J178" i="8" l="1"/>
  <c r="K179" i="8" s="1"/>
  <c r="J179" i="8" l="1"/>
  <c r="K180" i="8" s="1"/>
  <c r="K181" i="8" s="1"/>
  <c r="J181" i="8" l="1"/>
  <c r="K182" i="8" s="1"/>
  <c r="J182" i="8" l="1"/>
  <c r="K183" i="8" s="1"/>
  <c r="J183" i="8" l="1"/>
  <c r="K184" i="8" s="1"/>
  <c r="J184" i="8" l="1"/>
  <c r="K185" i="8" s="1"/>
  <c r="J185" i="8" l="1"/>
  <c r="K186" i="8" s="1"/>
  <c r="J186" i="8" l="1"/>
  <c r="K187" i="8" s="1"/>
  <c r="J187" i="8" l="1"/>
  <c r="K188" i="8" s="1"/>
  <c r="J188" i="8" l="1"/>
  <c r="K189" i="8" s="1"/>
  <c r="J189" i="8" l="1"/>
  <c r="K190" i="8" s="1"/>
  <c r="J190" i="8" l="1"/>
  <c r="K191" i="8" s="1"/>
  <c r="J191" i="8" l="1"/>
  <c r="K192" i="8" s="1"/>
  <c r="J192" i="8" l="1"/>
  <c r="K193" i="8" s="1"/>
  <c r="J193" i="8" l="1"/>
  <c r="K194" i="8" s="1"/>
  <c r="J194" i="8" l="1"/>
  <c r="K195" i="8" s="1"/>
  <c r="J195" i="8" l="1"/>
  <c r="K196" i="8" s="1"/>
  <c r="J196" i="8" l="1"/>
  <c r="K197" i="8" s="1"/>
  <c r="J197" i="8" l="1"/>
  <c r="K198" i="8" s="1"/>
  <c r="K199" i="8" s="1"/>
  <c r="J199" i="8" l="1"/>
  <c r="K200" i="8" s="1"/>
  <c r="J200" i="8" l="1"/>
  <c r="K201" i="8" s="1"/>
  <c r="J201" i="8" l="1"/>
  <c r="K202" i="8" s="1"/>
  <c r="J202" i="8" l="1"/>
  <c r="K203" i="8" s="1"/>
  <c r="J203" i="8" l="1"/>
  <c r="K204" i="8" s="1"/>
  <c r="J204" i="8" l="1"/>
  <c r="K205" i="8" s="1"/>
  <c r="J205" i="8" l="1"/>
  <c r="K206" i="8" s="1"/>
  <c r="J206" i="8" l="1"/>
  <c r="K207" i="8" s="1"/>
  <c r="J207" i="8" l="1"/>
  <c r="K208" i="8" s="1"/>
  <c r="J208" i="8" l="1"/>
  <c r="K209" i="8" s="1"/>
  <c r="J209" i="8" l="1"/>
  <c r="K210" i="8" s="1"/>
  <c r="J210" i="8" l="1"/>
  <c r="K211" i="8" s="1"/>
  <c r="J211" i="8" l="1"/>
  <c r="K212" i="8" s="1"/>
  <c r="J212" i="8" l="1"/>
  <c r="K213" i="8" s="1"/>
  <c r="J213" i="8" l="1"/>
  <c r="K214" i="8" s="1"/>
  <c r="J214" i="8" l="1"/>
  <c r="K215" i="8" s="1"/>
  <c r="J215" i="8" l="1"/>
  <c r="K216" i="8" s="1"/>
  <c r="K217" i="8" s="1"/>
  <c r="J217" i="8" l="1"/>
  <c r="K218" i="8" s="1"/>
  <c r="J218" i="8" l="1"/>
  <c r="K219" i="8" s="1"/>
  <c r="J219" i="8" l="1"/>
  <c r="K220" i="8" s="1"/>
  <c r="J220" i="8" l="1"/>
  <c r="K221" i="8" s="1"/>
  <c r="J221" i="8" l="1"/>
  <c r="K222" i="8" s="1"/>
  <c r="J222" i="8" l="1"/>
  <c r="K223" i="8" s="1"/>
  <c r="J223" i="8" l="1"/>
  <c r="K224" i="8" s="1"/>
  <c r="J224" i="8" l="1"/>
  <c r="K225" i="8" s="1"/>
  <c r="J225" i="8" l="1"/>
  <c r="K226" i="8" s="1"/>
  <c r="J226" i="8" l="1"/>
  <c r="K227" i="8" s="1"/>
  <c r="J227" i="8" l="1"/>
  <c r="K228" i="8" s="1"/>
  <c r="J228" i="8" l="1"/>
  <c r="K229" i="8" s="1"/>
  <c r="K230" i="8" s="1"/>
  <c r="J230" i="8" l="1"/>
  <c r="K231" i="8" s="1"/>
  <c r="J231" i="8" l="1"/>
  <c r="K232" i="8" s="1"/>
  <c r="J232" i="8" l="1"/>
  <c r="K233" i="8" s="1"/>
  <c r="J233" i="8" l="1"/>
  <c r="K234" i="8" s="1"/>
  <c r="J234" i="8" l="1"/>
  <c r="K235" i="8" s="1"/>
  <c r="J235" i="8" l="1"/>
  <c r="K236" i="8" s="1"/>
  <c r="J236" i="8" l="1"/>
</calcChain>
</file>

<file path=xl/sharedStrings.xml><?xml version="1.0" encoding="utf-8"?>
<sst xmlns="http://schemas.openxmlformats.org/spreadsheetml/2006/main" count="2972" uniqueCount="61">
  <si>
    <t>Imię kursanta</t>
  </si>
  <si>
    <t>Przedmiot</t>
  </si>
  <si>
    <t>Data</t>
  </si>
  <si>
    <t>Godzina rozpoczęcia</t>
  </si>
  <si>
    <t>Godzina zakończenia</t>
  </si>
  <si>
    <t>Stawka za godzinę</t>
  </si>
  <si>
    <t>Bartek</t>
  </si>
  <si>
    <t>Informatyka</t>
  </si>
  <si>
    <t>Wiktor</t>
  </si>
  <si>
    <t>Matematyka</t>
  </si>
  <si>
    <t>Zuzanna</t>
  </si>
  <si>
    <t>Jan</t>
  </si>
  <si>
    <t>Fizyka</t>
  </si>
  <si>
    <t>Agnieszka</t>
  </si>
  <si>
    <t>Katarzyna</t>
  </si>
  <si>
    <t>Zbigniew</t>
  </si>
  <si>
    <t>Julita</t>
  </si>
  <si>
    <t>Ewa</t>
  </si>
  <si>
    <t>Maciej</t>
  </si>
  <si>
    <t>Zdzisław</t>
  </si>
  <si>
    <t>Piotrek</t>
  </si>
  <si>
    <t>Andrzej</t>
  </si>
  <si>
    <t>Marcin</t>
  </si>
  <si>
    <t>Patrycja</t>
  </si>
  <si>
    <t>Anna</t>
  </si>
  <si>
    <t>Ola</t>
  </si>
  <si>
    <t>Etykiety wierszy</t>
  </si>
  <si>
    <t>Suma końcowa</t>
  </si>
  <si>
    <t>Należność</t>
  </si>
  <si>
    <t>Czas trwania</t>
  </si>
  <si>
    <t>Suma z Należność</t>
  </si>
  <si>
    <t>Liczba z Data</t>
  </si>
  <si>
    <t>Nr Korepetycji</t>
  </si>
  <si>
    <t>Hasło</t>
  </si>
  <si>
    <t>JANFIZ24</t>
  </si>
  <si>
    <t>JULFIZ7</t>
  </si>
  <si>
    <t>AGNINF10</t>
  </si>
  <si>
    <t>AGNMAT6</t>
  </si>
  <si>
    <t>ANDINF1</t>
  </si>
  <si>
    <t>ANNINF10</t>
  </si>
  <si>
    <t>BARINF20</t>
  </si>
  <si>
    <t>EWAMAT14</t>
  </si>
  <si>
    <t>JULINF11</t>
  </si>
  <si>
    <t>KATINF24</t>
  </si>
  <si>
    <t>MACFIZ22</t>
  </si>
  <si>
    <t>MARMAT1</t>
  </si>
  <si>
    <t>OLAINF1</t>
  </si>
  <si>
    <t>PATINF1</t>
  </si>
  <si>
    <t>PIOFIZ1</t>
  </si>
  <si>
    <t>WIKMAT29</t>
  </si>
  <si>
    <t>ZBIFIZ8</t>
  </si>
  <si>
    <t>ZBIINF8</t>
  </si>
  <si>
    <t>ZDZFIZ8</t>
  </si>
  <si>
    <t>ZDZMAT10</t>
  </si>
  <si>
    <t>ZUZINF12</t>
  </si>
  <si>
    <t>ZUZMAT7</t>
  </si>
  <si>
    <t>Imie</t>
  </si>
  <si>
    <t xml:space="preserve">Stan </t>
  </si>
  <si>
    <t>Dzień Tyg</t>
  </si>
  <si>
    <t>Wydatki</t>
  </si>
  <si>
    <t>Portfel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</si>
</sst>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h:mm;@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67" fontId="0" fillId="0" borderId="0" xfId="0" applyNumberFormat="1"/>
    <xf numFmtId="0" fontId="1" fillId="2" borderId="0" xfId="1"/>
    <xf numFmtId="14" fontId="1" fillId="2" borderId="0" xfId="1" applyNumberFormat="1"/>
    <xf numFmtId="20" fontId="1" fillId="2" borderId="0" xfId="1" applyNumberFormat="1"/>
    <xf numFmtId="167" fontId="1" fillId="2" borderId="0" xfId="1" applyNumberFormat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Stan Portfela Michała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'5'!$K$1</c:f>
              <c:strCache>
                <c:ptCount val="1"/>
                <c:pt idx="0">
                  <c:v>Portfel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'5'!$C$2:$C$236</c:f>
              <c:numCache>
                <c:formatCode>m/d/yyyy</c:formatCode>
                <c:ptCount val="235"/>
                <c:pt idx="0">
                  <c:v>45931</c:v>
                </c:pt>
                <c:pt idx="1">
                  <c:v>45932</c:v>
                </c:pt>
                <c:pt idx="2">
                  <c:v>45932</c:v>
                </c:pt>
                <c:pt idx="3">
                  <c:v>45936</c:v>
                </c:pt>
                <c:pt idx="4">
                  <c:v>45936</c:v>
                </c:pt>
                <c:pt idx="5">
                  <c:v>45937</c:v>
                </c:pt>
                <c:pt idx="6">
                  <c:v>45937</c:v>
                </c:pt>
                <c:pt idx="7">
                  <c:v>45937</c:v>
                </c:pt>
                <c:pt idx="8">
                  <c:v>45938</c:v>
                </c:pt>
                <c:pt idx="9">
                  <c:v>45938</c:v>
                </c:pt>
                <c:pt idx="10">
                  <c:v>45938</c:v>
                </c:pt>
                <c:pt idx="11">
                  <c:v>45940</c:v>
                </c:pt>
                <c:pt idx="12">
                  <c:v>45940</c:v>
                </c:pt>
                <c:pt idx="13">
                  <c:v>45940</c:v>
                </c:pt>
                <c:pt idx="14">
                  <c:v>45940</c:v>
                </c:pt>
                <c:pt idx="15">
                  <c:v>45943</c:v>
                </c:pt>
                <c:pt idx="16">
                  <c:v>45943</c:v>
                </c:pt>
                <c:pt idx="17">
                  <c:v>45943</c:v>
                </c:pt>
                <c:pt idx="18">
                  <c:v>45943</c:v>
                </c:pt>
                <c:pt idx="19">
                  <c:v>45943</c:v>
                </c:pt>
                <c:pt idx="20">
                  <c:v>45944</c:v>
                </c:pt>
                <c:pt idx="21">
                  <c:v>45944</c:v>
                </c:pt>
                <c:pt idx="22">
                  <c:v>45944</c:v>
                </c:pt>
                <c:pt idx="23">
                  <c:v>45944</c:v>
                </c:pt>
                <c:pt idx="24">
                  <c:v>45944</c:v>
                </c:pt>
                <c:pt idx="25">
                  <c:v>45945</c:v>
                </c:pt>
                <c:pt idx="26">
                  <c:v>45945</c:v>
                </c:pt>
                <c:pt idx="27">
                  <c:v>45945</c:v>
                </c:pt>
                <c:pt idx="28">
                  <c:v>45950</c:v>
                </c:pt>
                <c:pt idx="29">
                  <c:v>45950</c:v>
                </c:pt>
                <c:pt idx="30">
                  <c:v>45950</c:v>
                </c:pt>
                <c:pt idx="31">
                  <c:v>45950</c:v>
                </c:pt>
                <c:pt idx="32">
                  <c:v>45951</c:v>
                </c:pt>
                <c:pt idx="33">
                  <c:v>45951</c:v>
                </c:pt>
                <c:pt idx="34">
                  <c:v>45952</c:v>
                </c:pt>
                <c:pt idx="35">
                  <c:v>45952</c:v>
                </c:pt>
                <c:pt idx="36">
                  <c:v>45953</c:v>
                </c:pt>
                <c:pt idx="37">
                  <c:v>45954</c:v>
                </c:pt>
                <c:pt idx="38">
                  <c:v>45954</c:v>
                </c:pt>
                <c:pt idx="39">
                  <c:v>45961</c:v>
                </c:pt>
                <c:pt idx="40">
                  <c:v>45961</c:v>
                </c:pt>
                <c:pt idx="41">
                  <c:v>45961</c:v>
                </c:pt>
                <c:pt idx="42">
                  <c:v>45961</c:v>
                </c:pt>
                <c:pt idx="43">
                  <c:v>45964</c:v>
                </c:pt>
                <c:pt idx="44">
                  <c:v>45966</c:v>
                </c:pt>
                <c:pt idx="45">
                  <c:v>45966</c:v>
                </c:pt>
                <c:pt idx="46">
                  <c:v>45966</c:v>
                </c:pt>
                <c:pt idx="47">
                  <c:v>45967</c:v>
                </c:pt>
                <c:pt idx="48">
                  <c:v>45967</c:v>
                </c:pt>
                <c:pt idx="49">
                  <c:v>45967</c:v>
                </c:pt>
                <c:pt idx="50">
                  <c:v>45967</c:v>
                </c:pt>
                <c:pt idx="51">
                  <c:v>45967</c:v>
                </c:pt>
                <c:pt idx="52">
                  <c:v>45968</c:v>
                </c:pt>
                <c:pt idx="53">
                  <c:v>45968</c:v>
                </c:pt>
                <c:pt idx="54">
                  <c:v>45971</c:v>
                </c:pt>
                <c:pt idx="55">
                  <c:v>45971</c:v>
                </c:pt>
                <c:pt idx="56">
                  <c:v>45972</c:v>
                </c:pt>
                <c:pt idx="57">
                  <c:v>45972</c:v>
                </c:pt>
                <c:pt idx="58">
                  <c:v>45972</c:v>
                </c:pt>
                <c:pt idx="59">
                  <c:v>45973</c:v>
                </c:pt>
                <c:pt idx="60">
                  <c:v>45973</c:v>
                </c:pt>
                <c:pt idx="61">
                  <c:v>45973</c:v>
                </c:pt>
                <c:pt idx="62">
                  <c:v>45973</c:v>
                </c:pt>
                <c:pt idx="63">
                  <c:v>45973</c:v>
                </c:pt>
                <c:pt idx="64">
                  <c:v>45974</c:v>
                </c:pt>
                <c:pt idx="65">
                  <c:v>45974</c:v>
                </c:pt>
                <c:pt idx="66">
                  <c:v>45974</c:v>
                </c:pt>
                <c:pt idx="67">
                  <c:v>45974</c:v>
                </c:pt>
                <c:pt idx="68">
                  <c:v>45975</c:v>
                </c:pt>
                <c:pt idx="69">
                  <c:v>45975</c:v>
                </c:pt>
                <c:pt idx="70">
                  <c:v>45975</c:v>
                </c:pt>
                <c:pt idx="71">
                  <c:v>45978</c:v>
                </c:pt>
                <c:pt idx="72">
                  <c:v>45978</c:v>
                </c:pt>
                <c:pt idx="73">
                  <c:v>45978</c:v>
                </c:pt>
                <c:pt idx="74">
                  <c:v>45978</c:v>
                </c:pt>
                <c:pt idx="75">
                  <c:v>45979</c:v>
                </c:pt>
                <c:pt idx="76">
                  <c:v>45979</c:v>
                </c:pt>
                <c:pt idx="77">
                  <c:v>45980</c:v>
                </c:pt>
                <c:pt idx="78">
                  <c:v>45980</c:v>
                </c:pt>
                <c:pt idx="79">
                  <c:v>45980</c:v>
                </c:pt>
                <c:pt idx="80">
                  <c:v>45980</c:v>
                </c:pt>
                <c:pt idx="81">
                  <c:v>45981</c:v>
                </c:pt>
                <c:pt idx="82">
                  <c:v>45981</c:v>
                </c:pt>
                <c:pt idx="83">
                  <c:v>45981</c:v>
                </c:pt>
                <c:pt idx="84">
                  <c:v>45981</c:v>
                </c:pt>
                <c:pt idx="85">
                  <c:v>45981</c:v>
                </c:pt>
                <c:pt idx="86">
                  <c:v>45985</c:v>
                </c:pt>
                <c:pt idx="87">
                  <c:v>45985</c:v>
                </c:pt>
                <c:pt idx="88">
                  <c:v>45985</c:v>
                </c:pt>
                <c:pt idx="89">
                  <c:v>45985</c:v>
                </c:pt>
                <c:pt idx="90">
                  <c:v>45985</c:v>
                </c:pt>
                <c:pt idx="91">
                  <c:v>45986</c:v>
                </c:pt>
                <c:pt idx="92">
                  <c:v>45987</c:v>
                </c:pt>
                <c:pt idx="93">
                  <c:v>45987</c:v>
                </c:pt>
                <c:pt idx="94">
                  <c:v>45987</c:v>
                </c:pt>
                <c:pt idx="95">
                  <c:v>45987</c:v>
                </c:pt>
                <c:pt idx="96">
                  <c:v>45989</c:v>
                </c:pt>
                <c:pt idx="97">
                  <c:v>45989</c:v>
                </c:pt>
                <c:pt idx="98">
                  <c:v>45993</c:v>
                </c:pt>
                <c:pt idx="99">
                  <c:v>45993</c:v>
                </c:pt>
                <c:pt idx="100">
                  <c:v>45993</c:v>
                </c:pt>
                <c:pt idx="101">
                  <c:v>45994</c:v>
                </c:pt>
                <c:pt idx="102">
                  <c:v>45994</c:v>
                </c:pt>
                <c:pt idx="103">
                  <c:v>45994</c:v>
                </c:pt>
                <c:pt idx="104">
                  <c:v>45994</c:v>
                </c:pt>
                <c:pt idx="105">
                  <c:v>45994</c:v>
                </c:pt>
                <c:pt idx="106">
                  <c:v>45996</c:v>
                </c:pt>
                <c:pt idx="107">
                  <c:v>45996</c:v>
                </c:pt>
                <c:pt idx="108">
                  <c:v>45996</c:v>
                </c:pt>
                <c:pt idx="109">
                  <c:v>45999</c:v>
                </c:pt>
                <c:pt idx="110">
                  <c:v>45999</c:v>
                </c:pt>
                <c:pt idx="111">
                  <c:v>46000</c:v>
                </c:pt>
                <c:pt idx="112">
                  <c:v>46000</c:v>
                </c:pt>
                <c:pt idx="113">
                  <c:v>46001</c:v>
                </c:pt>
                <c:pt idx="114">
                  <c:v>46001</c:v>
                </c:pt>
                <c:pt idx="115">
                  <c:v>46001</c:v>
                </c:pt>
                <c:pt idx="116">
                  <c:v>46001</c:v>
                </c:pt>
                <c:pt idx="117">
                  <c:v>46001</c:v>
                </c:pt>
                <c:pt idx="118">
                  <c:v>46002</c:v>
                </c:pt>
                <c:pt idx="119">
                  <c:v>46002</c:v>
                </c:pt>
                <c:pt idx="120">
                  <c:v>46003</c:v>
                </c:pt>
                <c:pt idx="121">
                  <c:v>46003</c:v>
                </c:pt>
                <c:pt idx="122">
                  <c:v>46003</c:v>
                </c:pt>
                <c:pt idx="123">
                  <c:v>46006</c:v>
                </c:pt>
                <c:pt idx="124">
                  <c:v>46006</c:v>
                </c:pt>
                <c:pt idx="125">
                  <c:v>46007</c:v>
                </c:pt>
                <c:pt idx="126">
                  <c:v>46027</c:v>
                </c:pt>
                <c:pt idx="127">
                  <c:v>46027</c:v>
                </c:pt>
                <c:pt idx="128">
                  <c:v>46027</c:v>
                </c:pt>
                <c:pt idx="129">
                  <c:v>46027</c:v>
                </c:pt>
                <c:pt idx="130">
                  <c:v>46027</c:v>
                </c:pt>
                <c:pt idx="131">
                  <c:v>46029</c:v>
                </c:pt>
                <c:pt idx="132">
                  <c:v>46029</c:v>
                </c:pt>
                <c:pt idx="133">
                  <c:v>46029</c:v>
                </c:pt>
                <c:pt idx="134">
                  <c:v>46034</c:v>
                </c:pt>
                <c:pt idx="135">
                  <c:v>46034</c:v>
                </c:pt>
                <c:pt idx="136">
                  <c:v>46034</c:v>
                </c:pt>
                <c:pt idx="137">
                  <c:v>46034</c:v>
                </c:pt>
                <c:pt idx="138">
                  <c:v>46034</c:v>
                </c:pt>
                <c:pt idx="139">
                  <c:v>46035</c:v>
                </c:pt>
                <c:pt idx="140">
                  <c:v>46035</c:v>
                </c:pt>
                <c:pt idx="141">
                  <c:v>46035</c:v>
                </c:pt>
                <c:pt idx="142">
                  <c:v>46035</c:v>
                </c:pt>
                <c:pt idx="143">
                  <c:v>46036</c:v>
                </c:pt>
                <c:pt idx="144">
                  <c:v>46036</c:v>
                </c:pt>
                <c:pt idx="145">
                  <c:v>46036</c:v>
                </c:pt>
                <c:pt idx="146">
                  <c:v>46037</c:v>
                </c:pt>
                <c:pt idx="147">
                  <c:v>46037</c:v>
                </c:pt>
                <c:pt idx="148">
                  <c:v>46037</c:v>
                </c:pt>
                <c:pt idx="149">
                  <c:v>46037</c:v>
                </c:pt>
                <c:pt idx="150">
                  <c:v>46041</c:v>
                </c:pt>
                <c:pt idx="151">
                  <c:v>46041</c:v>
                </c:pt>
                <c:pt idx="152">
                  <c:v>46041</c:v>
                </c:pt>
                <c:pt idx="153">
                  <c:v>46041</c:v>
                </c:pt>
                <c:pt idx="154">
                  <c:v>46042</c:v>
                </c:pt>
                <c:pt idx="155">
                  <c:v>46042</c:v>
                </c:pt>
                <c:pt idx="156">
                  <c:v>46043</c:v>
                </c:pt>
                <c:pt idx="157">
                  <c:v>46043</c:v>
                </c:pt>
                <c:pt idx="158">
                  <c:v>46044</c:v>
                </c:pt>
                <c:pt idx="159">
                  <c:v>46044</c:v>
                </c:pt>
                <c:pt idx="160">
                  <c:v>46044</c:v>
                </c:pt>
                <c:pt idx="161">
                  <c:v>46044</c:v>
                </c:pt>
                <c:pt idx="162">
                  <c:v>46044</c:v>
                </c:pt>
                <c:pt idx="163">
                  <c:v>46045</c:v>
                </c:pt>
                <c:pt idx="164">
                  <c:v>46045</c:v>
                </c:pt>
                <c:pt idx="165">
                  <c:v>46045</c:v>
                </c:pt>
                <c:pt idx="166">
                  <c:v>46045</c:v>
                </c:pt>
                <c:pt idx="167">
                  <c:v>46045</c:v>
                </c:pt>
                <c:pt idx="168">
                  <c:v>46048</c:v>
                </c:pt>
                <c:pt idx="169">
                  <c:v>46049</c:v>
                </c:pt>
                <c:pt idx="170">
                  <c:v>46049</c:v>
                </c:pt>
                <c:pt idx="171">
                  <c:v>46050</c:v>
                </c:pt>
                <c:pt idx="172">
                  <c:v>46051</c:v>
                </c:pt>
                <c:pt idx="173">
                  <c:v>46051</c:v>
                </c:pt>
                <c:pt idx="174">
                  <c:v>46051</c:v>
                </c:pt>
                <c:pt idx="175">
                  <c:v>46056</c:v>
                </c:pt>
                <c:pt idx="176">
                  <c:v>46056</c:v>
                </c:pt>
                <c:pt idx="177">
                  <c:v>46056</c:v>
                </c:pt>
                <c:pt idx="178">
                  <c:v>46056</c:v>
                </c:pt>
                <c:pt idx="179">
                  <c:v>46057</c:v>
                </c:pt>
                <c:pt idx="180">
                  <c:v>46057</c:v>
                </c:pt>
                <c:pt idx="181">
                  <c:v>46057</c:v>
                </c:pt>
                <c:pt idx="182">
                  <c:v>46057</c:v>
                </c:pt>
                <c:pt idx="183">
                  <c:v>46058</c:v>
                </c:pt>
                <c:pt idx="184">
                  <c:v>46058</c:v>
                </c:pt>
                <c:pt idx="185">
                  <c:v>46058</c:v>
                </c:pt>
                <c:pt idx="186">
                  <c:v>46058</c:v>
                </c:pt>
                <c:pt idx="187">
                  <c:v>46059</c:v>
                </c:pt>
                <c:pt idx="188">
                  <c:v>46059</c:v>
                </c:pt>
                <c:pt idx="189">
                  <c:v>46059</c:v>
                </c:pt>
                <c:pt idx="190">
                  <c:v>46059</c:v>
                </c:pt>
                <c:pt idx="191">
                  <c:v>46062</c:v>
                </c:pt>
                <c:pt idx="192">
                  <c:v>46063</c:v>
                </c:pt>
                <c:pt idx="193">
                  <c:v>46063</c:v>
                </c:pt>
                <c:pt idx="194">
                  <c:v>46063</c:v>
                </c:pt>
                <c:pt idx="195">
                  <c:v>46063</c:v>
                </c:pt>
                <c:pt idx="196">
                  <c:v>46063</c:v>
                </c:pt>
                <c:pt idx="197">
                  <c:v>46064</c:v>
                </c:pt>
                <c:pt idx="198">
                  <c:v>46064</c:v>
                </c:pt>
                <c:pt idx="199">
                  <c:v>46064</c:v>
                </c:pt>
                <c:pt idx="200">
                  <c:v>46064</c:v>
                </c:pt>
                <c:pt idx="201">
                  <c:v>46064</c:v>
                </c:pt>
                <c:pt idx="202">
                  <c:v>46065</c:v>
                </c:pt>
                <c:pt idx="203">
                  <c:v>46065</c:v>
                </c:pt>
                <c:pt idx="204">
                  <c:v>46065</c:v>
                </c:pt>
                <c:pt idx="205">
                  <c:v>46066</c:v>
                </c:pt>
                <c:pt idx="206">
                  <c:v>46066</c:v>
                </c:pt>
                <c:pt idx="207">
                  <c:v>46066</c:v>
                </c:pt>
                <c:pt idx="208">
                  <c:v>46066</c:v>
                </c:pt>
                <c:pt idx="209">
                  <c:v>46069</c:v>
                </c:pt>
                <c:pt idx="210">
                  <c:v>46069</c:v>
                </c:pt>
                <c:pt idx="211">
                  <c:v>46070</c:v>
                </c:pt>
                <c:pt idx="212">
                  <c:v>46070</c:v>
                </c:pt>
                <c:pt idx="213">
                  <c:v>46070</c:v>
                </c:pt>
                <c:pt idx="214">
                  <c:v>46070</c:v>
                </c:pt>
                <c:pt idx="215">
                  <c:v>46071</c:v>
                </c:pt>
                <c:pt idx="216">
                  <c:v>46071</c:v>
                </c:pt>
                <c:pt idx="217">
                  <c:v>46071</c:v>
                </c:pt>
                <c:pt idx="218">
                  <c:v>46072</c:v>
                </c:pt>
                <c:pt idx="219">
                  <c:v>46073</c:v>
                </c:pt>
                <c:pt idx="220">
                  <c:v>46073</c:v>
                </c:pt>
                <c:pt idx="221">
                  <c:v>46073</c:v>
                </c:pt>
                <c:pt idx="222">
                  <c:v>46073</c:v>
                </c:pt>
                <c:pt idx="223">
                  <c:v>46073</c:v>
                </c:pt>
                <c:pt idx="224">
                  <c:v>46076</c:v>
                </c:pt>
                <c:pt idx="225">
                  <c:v>46077</c:v>
                </c:pt>
                <c:pt idx="226">
                  <c:v>46077</c:v>
                </c:pt>
                <c:pt idx="227">
                  <c:v>46077</c:v>
                </c:pt>
                <c:pt idx="228">
                  <c:v>46079</c:v>
                </c:pt>
                <c:pt idx="229">
                  <c:v>46079</c:v>
                </c:pt>
                <c:pt idx="230">
                  <c:v>46079</c:v>
                </c:pt>
                <c:pt idx="231">
                  <c:v>46080</c:v>
                </c:pt>
                <c:pt idx="232">
                  <c:v>46080</c:v>
                </c:pt>
                <c:pt idx="233">
                  <c:v>46080</c:v>
                </c:pt>
                <c:pt idx="234">
                  <c:v>46080</c:v>
                </c:pt>
              </c:numCache>
            </c:numRef>
          </c:cat>
          <c:val>
            <c:numRef>
              <c:f>'5'!$K$2:$K$236</c:f>
              <c:numCache>
                <c:formatCode>0.00</c:formatCode>
                <c:ptCount val="235"/>
                <c:pt idx="0" formatCode="General">
                  <c:v>21.37</c:v>
                </c:pt>
                <c:pt idx="1">
                  <c:v>121.37</c:v>
                </c:pt>
                <c:pt idx="2">
                  <c:v>208.87</c:v>
                </c:pt>
                <c:pt idx="3">
                  <c:v>247.87</c:v>
                </c:pt>
                <c:pt idx="4">
                  <c:v>297.87</c:v>
                </c:pt>
                <c:pt idx="5">
                  <c:v>402.87</c:v>
                </c:pt>
                <c:pt idx="6">
                  <c:v>452.87</c:v>
                </c:pt>
                <c:pt idx="7">
                  <c:v>515.37</c:v>
                </c:pt>
                <c:pt idx="8">
                  <c:v>335.37</c:v>
                </c:pt>
                <c:pt idx="9">
                  <c:v>395.37</c:v>
                </c:pt>
                <c:pt idx="10">
                  <c:v>455.37</c:v>
                </c:pt>
                <c:pt idx="11">
                  <c:v>545.37</c:v>
                </c:pt>
                <c:pt idx="12">
                  <c:v>635.37</c:v>
                </c:pt>
                <c:pt idx="13">
                  <c:v>685.37</c:v>
                </c:pt>
                <c:pt idx="14">
                  <c:v>745.37</c:v>
                </c:pt>
                <c:pt idx="15">
                  <c:v>825.37</c:v>
                </c:pt>
                <c:pt idx="16">
                  <c:v>905.37</c:v>
                </c:pt>
                <c:pt idx="17">
                  <c:v>995.37</c:v>
                </c:pt>
                <c:pt idx="18">
                  <c:v>1045.3699999999999</c:v>
                </c:pt>
                <c:pt idx="19">
                  <c:v>1120.3699999999999</c:v>
                </c:pt>
                <c:pt idx="20">
                  <c:v>1195.3699999999999</c:v>
                </c:pt>
                <c:pt idx="21">
                  <c:v>1257.8699999999999</c:v>
                </c:pt>
                <c:pt idx="22">
                  <c:v>1307.8699999999999</c:v>
                </c:pt>
                <c:pt idx="23">
                  <c:v>1357.87</c:v>
                </c:pt>
                <c:pt idx="24">
                  <c:v>1397.87</c:v>
                </c:pt>
                <c:pt idx="25">
                  <c:v>1252.8699999999999</c:v>
                </c:pt>
                <c:pt idx="26">
                  <c:v>1327.87</c:v>
                </c:pt>
                <c:pt idx="27">
                  <c:v>1390.37</c:v>
                </c:pt>
                <c:pt idx="28">
                  <c:v>890.36999999999989</c:v>
                </c:pt>
                <c:pt idx="29">
                  <c:v>965.36999999999989</c:v>
                </c:pt>
                <c:pt idx="30">
                  <c:v>1025.3699999999999</c:v>
                </c:pt>
                <c:pt idx="31">
                  <c:v>1085.3699999999999</c:v>
                </c:pt>
                <c:pt idx="32">
                  <c:v>1185.3699999999999</c:v>
                </c:pt>
                <c:pt idx="33">
                  <c:v>1290.3699999999999</c:v>
                </c:pt>
                <c:pt idx="34">
                  <c:v>1102.8699999999999</c:v>
                </c:pt>
                <c:pt idx="35">
                  <c:v>1162.8699999999999</c:v>
                </c:pt>
                <c:pt idx="36">
                  <c:v>1202.8699999999999</c:v>
                </c:pt>
                <c:pt idx="37">
                  <c:v>862.86999999999989</c:v>
                </c:pt>
                <c:pt idx="38">
                  <c:v>902.86999999999989</c:v>
                </c:pt>
                <c:pt idx="39">
                  <c:v>1007.8699999999999</c:v>
                </c:pt>
                <c:pt idx="40">
                  <c:v>1112.8699999999999</c:v>
                </c:pt>
                <c:pt idx="41">
                  <c:v>1182.8699999999999</c:v>
                </c:pt>
                <c:pt idx="42">
                  <c:v>1272.8699999999999</c:v>
                </c:pt>
                <c:pt idx="43">
                  <c:v>1342.87</c:v>
                </c:pt>
                <c:pt idx="44">
                  <c:v>1442.87</c:v>
                </c:pt>
                <c:pt idx="45">
                  <c:v>1532.87</c:v>
                </c:pt>
                <c:pt idx="46">
                  <c:v>1582.87</c:v>
                </c:pt>
                <c:pt idx="47">
                  <c:v>1652.87</c:v>
                </c:pt>
                <c:pt idx="48">
                  <c:v>1740.37</c:v>
                </c:pt>
                <c:pt idx="49">
                  <c:v>1830.37</c:v>
                </c:pt>
                <c:pt idx="50">
                  <c:v>1920.37</c:v>
                </c:pt>
                <c:pt idx="51">
                  <c:v>1970.37</c:v>
                </c:pt>
                <c:pt idx="52">
                  <c:v>1660.37</c:v>
                </c:pt>
                <c:pt idx="53">
                  <c:v>1720.37</c:v>
                </c:pt>
                <c:pt idx="54">
                  <c:v>1750.37</c:v>
                </c:pt>
                <c:pt idx="55">
                  <c:v>1800.37</c:v>
                </c:pt>
                <c:pt idx="56">
                  <c:v>1875.37</c:v>
                </c:pt>
                <c:pt idx="57">
                  <c:v>1915.37</c:v>
                </c:pt>
                <c:pt idx="58">
                  <c:v>1975.37</c:v>
                </c:pt>
                <c:pt idx="59">
                  <c:v>1815.37</c:v>
                </c:pt>
                <c:pt idx="60">
                  <c:v>1905.37</c:v>
                </c:pt>
                <c:pt idx="61">
                  <c:v>1980.37</c:v>
                </c:pt>
                <c:pt idx="62">
                  <c:v>2020.37</c:v>
                </c:pt>
                <c:pt idx="63">
                  <c:v>2080.37</c:v>
                </c:pt>
                <c:pt idx="64">
                  <c:v>2160.37</c:v>
                </c:pt>
                <c:pt idx="65">
                  <c:v>2240.37</c:v>
                </c:pt>
                <c:pt idx="66">
                  <c:v>2327.87</c:v>
                </c:pt>
                <c:pt idx="67">
                  <c:v>2387.87</c:v>
                </c:pt>
                <c:pt idx="68">
                  <c:v>2067.87</c:v>
                </c:pt>
                <c:pt idx="69">
                  <c:v>2117.87</c:v>
                </c:pt>
                <c:pt idx="70">
                  <c:v>2180.37</c:v>
                </c:pt>
                <c:pt idx="71">
                  <c:v>2240.37</c:v>
                </c:pt>
                <c:pt idx="72">
                  <c:v>2340.37</c:v>
                </c:pt>
                <c:pt idx="73">
                  <c:v>2445.37</c:v>
                </c:pt>
                <c:pt idx="74">
                  <c:v>2535.37</c:v>
                </c:pt>
                <c:pt idx="75">
                  <c:v>2585.37</c:v>
                </c:pt>
                <c:pt idx="76">
                  <c:v>2645.37</c:v>
                </c:pt>
                <c:pt idx="77">
                  <c:v>2465.37</c:v>
                </c:pt>
                <c:pt idx="78">
                  <c:v>2552.87</c:v>
                </c:pt>
                <c:pt idx="79">
                  <c:v>2627.87</c:v>
                </c:pt>
                <c:pt idx="80">
                  <c:v>2687.87</c:v>
                </c:pt>
                <c:pt idx="81">
                  <c:v>2767.87</c:v>
                </c:pt>
                <c:pt idx="82">
                  <c:v>2817.87</c:v>
                </c:pt>
                <c:pt idx="83">
                  <c:v>2867.87</c:v>
                </c:pt>
                <c:pt idx="84">
                  <c:v>2907.87</c:v>
                </c:pt>
                <c:pt idx="85">
                  <c:v>2957.87</c:v>
                </c:pt>
                <c:pt idx="86">
                  <c:v>2617.87</c:v>
                </c:pt>
                <c:pt idx="87">
                  <c:v>2707.87</c:v>
                </c:pt>
                <c:pt idx="88">
                  <c:v>2797.87</c:v>
                </c:pt>
                <c:pt idx="89">
                  <c:v>2847.87</c:v>
                </c:pt>
                <c:pt idx="90">
                  <c:v>2887.87</c:v>
                </c:pt>
                <c:pt idx="91">
                  <c:v>2962.87</c:v>
                </c:pt>
                <c:pt idx="92">
                  <c:v>2792.87</c:v>
                </c:pt>
                <c:pt idx="93">
                  <c:v>2862.87</c:v>
                </c:pt>
                <c:pt idx="94">
                  <c:v>2922.87</c:v>
                </c:pt>
                <c:pt idx="95">
                  <c:v>2982.87</c:v>
                </c:pt>
                <c:pt idx="96">
                  <c:v>3072.87</c:v>
                </c:pt>
                <c:pt idx="97">
                  <c:v>3122.87</c:v>
                </c:pt>
                <c:pt idx="98">
                  <c:v>3242.87</c:v>
                </c:pt>
                <c:pt idx="99">
                  <c:v>3292.87</c:v>
                </c:pt>
                <c:pt idx="100">
                  <c:v>3352.87</c:v>
                </c:pt>
                <c:pt idx="101">
                  <c:v>3190.37</c:v>
                </c:pt>
                <c:pt idx="102">
                  <c:v>3265.37</c:v>
                </c:pt>
                <c:pt idx="103">
                  <c:v>3325.37</c:v>
                </c:pt>
                <c:pt idx="104">
                  <c:v>3375.37</c:v>
                </c:pt>
                <c:pt idx="105">
                  <c:v>3415.37</c:v>
                </c:pt>
                <c:pt idx="106">
                  <c:v>3520.37</c:v>
                </c:pt>
                <c:pt idx="107">
                  <c:v>3610.37</c:v>
                </c:pt>
                <c:pt idx="108">
                  <c:v>3650.37</c:v>
                </c:pt>
                <c:pt idx="109">
                  <c:v>3735.37</c:v>
                </c:pt>
                <c:pt idx="110">
                  <c:v>3805.37</c:v>
                </c:pt>
                <c:pt idx="111">
                  <c:v>3880.37</c:v>
                </c:pt>
                <c:pt idx="112">
                  <c:v>3930.37</c:v>
                </c:pt>
                <c:pt idx="113">
                  <c:v>3740.37</c:v>
                </c:pt>
                <c:pt idx="114">
                  <c:v>3830.37</c:v>
                </c:pt>
                <c:pt idx="115">
                  <c:v>3890.37</c:v>
                </c:pt>
                <c:pt idx="116">
                  <c:v>3965.37</c:v>
                </c:pt>
                <c:pt idx="117">
                  <c:v>4025.37</c:v>
                </c:pt>
                <c:pt idx="118">
                  <c:v>4075.37</c:v>
                </c:pt>
                <c:pt idx="119">
                  <c:v>4150.37</c:v>
                </c:pt>
                <c:pt idx="120">
                  <c:v>3855.37</c:v>
                </c:pt>
                <c:pt idx="121">
                  <c:v>3905.37</c:v>
                </c:pt>
                <c:pt idx="122">
                  <c:v>3965.37</c:v>
                </c:pt>
                <c:pt idx="123">
                  <c:v>4035.37</c:v>
                </c:pt>
                <c:pt idx="124">
                  <c:v>4125.37</c:v>
                </c:pt>
                <c:pt idx="125">
                  <c:v>3585.37</c:v>
                </c:pt>
                <c:pt idx="126">
                  <c:v>3440.37</c:v>
                </c:pt>
                <c:pt idx="127">
                  <c:v>3530.37</c:v>
                </c:pt>
                <c:pt idx="128">
                  <c:v>3620.37</c:v>
                </c:pt>
                <c:pt idx="129">
                  <c:v>3682.87</c:v>
                </c:pt>
                <c:pt idx="130">
                  <c:v>3742.87</c:v>
                </c:pt>
                <c:pt idx="131">
                  <c:v>3812.87</c:v>
                </c:pt>
                <c:pt idx="132">
                  <c:v>3917.87</c:v>
                </c:pt>
                <c:pt idx="133">
                  <c:v>3967.87</c:v>
                </c:pt>
                <c:pt idx="134">
                  <c:v>4067.87</c:v>
                </c:pt>
                <c:pt idx="135">
                  <c:v>4172.87</c:v>
                </c:pt>
                <c:pt idx="136">
                  <c:v>4247.87</c:v>
                </c:pt>
                <c:pt idx="137">
                  <c:v>4322.87</c:v>
                </c:pt>
                <c:pt idx="138">
                  <c:v>4382.87</c:v>
                </c:pt>
                <c:pt idx="139">
                  <c:v>4462.87</c:v>
                </c:pt>
                <c:pt idx="140">
                  <c:v>4562.87</c:v>
                </c:pt>
                <c:pt idx="141">
                  <c:v>4667.87</c:v>
                </c:pt>
                <c:pt idx="142">
                  <c:v>4717.87</c:v>
                </c:pt>
                <c:pt idx="143">
                  <c:v>4567.87</c:v>
                </c:pt>
                <c:pt idx="144">
                  <c:v>4657.87</c:v>
                </c:pt>
                <c:pt idx="145">
                  <c:v>4697.87</c:v>
                </c:pt>
                <c:pt idx="146">
                  <c:v>4797.87</c:v>
                </c:pt>
                <c:pt idx="147">
                  <c:v>4885.37</c:v>
                </c:pt>
                <c:pt idx="148">
                  <c:v>4960.37</c:v>
                </c:pt>
                <c:pt idx="149">
                  <c:v>5035.37</c:v>
                </c:pt>
                <c:pt idx="150">
                  <c:v>4125.37</c:v>
                </c:pt>
                <c:pt idx="151">
                  <c:v>4200.37</c:v>
                </c:pt>
                <c:pt idx="152">
                  <c:v>4290.37</c:v>
                </c:pt>
                <c:pt idx="153">
                  <c:v>4340.37</c:v>
                </c:pt>
                <c:pt idx="154">
                  <c:v>4400.37</c:v>
                </c:pt>
                <c:pt idx="155">
                  <c:v>4460.37</c:v>
                </c:pt>
                <c:pt idx="156">
                  <c:v>4290.37</c:v>
                </c:pt>
                <c:pt idx="157">
                  <c:v>4360.37</c:v>
                </c:pt>
                <c:pt idx="158">
                  <c:v>4460.37</c:v>
                </c:pt>
                <c:pt idx="159">
                  <c:v>4547.87</c:v>
                </c:pt>
                <c:pt idx="160">
                  <c:v>4622.87</c:v>
                </c:pt>
                <c:pt idx="161">
                  <c:v>4685.37</c:v>
                </c:pt>
                <c:pt idx="162">
                  <c:v>4735.37</c:v>
                </c:pt>
                <c:pt idx="163">
                  <c:v>4410.37</c:v>
                </c:pt>
                <c:pt idx="164">
                  <c:v>4470.37</c:v>
                </c:pt>
                <c:pt idx="165">
                  <c:v>4530.37</c:v>
                </c:pt>
                <c:pt idx="166">
                  <c:v>4570.37</c:v>
                </c:pt>
                <c:pt idx="167">
                  <c:v>4620.37</c:v>
                </c:pt>
                <c:pt idx="168">
                  <c:v>4690.37</c:v>
                </c:pt>
                <c:pt idx="169">
                  <c:v>4770.37</c:v>
                </c:pt>
                <c:pt idx="170">
                  <c:v>4860.37</c:v>
                </c:pt>
                <c:pt idx="171">
                  <c:v>4650.37</c:v>
                </c:pt>
                <c:pt idx="172">
                  <c:v>4720.37</c:v>
                </c:pt>
                <c:pt idx="173">
                  <c:v>4795.37</c:v>
                </c:pt>
                <c:pt idx="174">
                  <c:v>4855.37</c:v>
                </c:pt>
                <c:pt idx="175">
                  <c:v>4555.37</c:v>
                </c:pt>
                <c:pt idx="176">
                  <c:v>4660.37</c:v>
                </c:pt>
                <c:pt idx="177">
                  <c:v>4720.37</c:v>
                </c:pt>
                <c:pt idx="178">
                  <c:v>4795.37</c:v>
                </c:pt>
                <c:pt idx="179">
                  <c:v>4605.37</c:v>
                </c:pt>
                <c:pt idx="180">
                  <c:v>4695.37</c:v>
                </c:pt>
                <c:pt idx="181">
                  <c:v>4755.37</c:v>
                </c:pt>
                <c:pt idx="182">
                  <c:v>4805.37</c:v>
                </c:pt>
                <c:pt idx="183">
                  <c:v>4910.37</c:v>
                </c:pt>
                <c:pt idx="184">
                  <c:v>5000.37</c:v>
                </c:pt>
                <c:pt idx="185">
                  <c:v>5090.37</c:v>
                </c:pt>
                <c:pt idx="186">
                  <c:v>5130.37</c:v>
                </c:pt>
                <c:pt idx="187">
                  <c:v>4830.37</c:v>
                </c:pt>
                <c:pt idx="188">
                  <c:v>4910.37</c:v>
                </c:pt>
                <c:pt idx="189">
                  <c:v>4997.87</c:v>
                </c:pt>
                <c:pt idx="190">
                  <c:v>5057.87</c:v>
                </c:pt>
                <c:pt idx="191">
                  <c:v>5100.37</c:v>
                </c:pt>
                <c:pt idx="192">
                  <c:v>5205.37</c:v>
                </c:pt>
                <c:pt idx="193">
                  <c:v>5310.37</c:v>
                </c:pt>
                <c:pt idx="194">
                  <c:v>5397.87</c:v>
                </c:pt>
                <c:pt idx="195">
                  <c:v>5457.87</c:v>
                </c:pt>
                <c:pt idx="196">
                  <c:v>5507.87</c:v>
                </c:pt>
                <c:pt idx="197">
                  <c:v>5307.87</c:v>
                </c:pt>
                <c:pt idx="198">
                  <c:v>5382.87</c:v>
                </c:pt>
                <c:pt idx="199">
                  <c:v>5432.87</c:v>
                </c:pt>
                <c:pt idx="200">
                  <c:v>5492.87</c:v>
                </c:pt>
                <c:pt idx="201">
                  <c:v>5532.87</c:v>
                </c:pt>
                <c:pt idx="202">
                  <c:v>5622.87</c:v>
                </c:pt>
                <c:pt idx="203">
                  <c:v>5685.37</c:v>
                </c:pt>
                <c:pt idx="204">
                  <c:v>5760.37</c:v>
                </c:pt>
                <c:pt idx="205">
                  <c:v>5447.87</c:v>
                </c:pt>
                <c:pt idx="206">
                  <c:v>5522.87</c:v>
                </c:pt>
                <c:pt idx="207">
                  <c:v>5585.37</c:v>
                </c:pt>
                <c:pt idx="208">
                  <c:v>5625.37</c:v>
                </c:pt>
                <c:pt idx="209">
                  <c:v>5665.37</c:v>
                </c:pt>
                <c:pt idx="210">
                  <c:v>5740.37</c:v>
                </c:pt>
                <c:pt idx="211">
                  <c:v>5820.37</c:v>
                </c:pt>
                <c:pt idx="212">
                  <c:v>5907.87</c:v>
                </c:pt>
                <c:pt idx="213">
                  <c:v>5982.87</c:v>
                </c:pt>
                <c:pt idx="214">
                  <c:v>6057.87</c:v>
                </c:pt>
                <c:pt idx="215">
                  <c:v>5882.87</c:v>
                </c:pt>
                <c:pt idx="216">
                  <c:v>5972.87</c:v>
                </c:pt>
                <c:pt idx="217">
                  <c:v>6062.87</c:v>
                </c:pt>
                <c:pt idx="218">
                  <c:v>6162.87</c:v>
                </c:pt>
                <c:pt idx="219">
                  <c:v>5842.87</c:v>
                </c:pt>
                <c:pt idx="220">
                  <c:v>5932.87</c:v>
                </c:pt>
                <c:pt idx="221">
                  <c:v>5995.37</c:v>
                </c:pt>
                <c:pt idx="222">
                  <c:v>6070.37</c:v>
                </c:pt>
                <c:pt idx="223">
                  <c:v>6145.37</c:v>
                </c:pt>
                <c:pt idx="224">
                  <c:v>6175.37</c:v>
                </c:pt>
                <c:pt idx="225">
                  <c:v>6280.37</c:v>
                </c:pt>
                <c:pt idx="226">
                  <c:v>6340.37</c:v>
                </c:pt>
                <c:pt idx="227">
                  <c:v>6400.37</c:v>
                </c:pt>
                <c:pt idx="228">
                  <c:v>6230.37</c:v>
                </c:pt>
                <c:pt idx="229">
                  <c:v>6320.37</c:v>
                </c:pt>
                <c:pt idx="230">
                  <c:v>6370.37</c:v>
                </c:pt>
                <c:pt idx="231">
                  <c:v>6040.37</c:v>
                </c:pt>
                <c:pt idx="232">
                  <c:v>6110.37</c:v>
                </c:pt>
                <c:pt idx="233">
                  <c:v>6185.37</c:v>
                </c:pt>
                <c:pt idx="234">
                  <c:v>6260.37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3-4C12-B61C-4C8759189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68320287"/>
        <c:axId val="1168321727"/>
      </c:lineChart>
      <c:dateAx>
        <c:axId val="1168320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Dzień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8321727"/>
        <c:crosses val="autoZero"/>
        <c:auto val="1"/>
        <c:lblOffset val="100"/>
        <c:baseTimeUnit val="days"/>
      </c:dateAx>
      <c:valAx>
        <c:axId val="11683217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PIENIĘDZY (ZŁ)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832028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352424</xdr:colOff>
      <xdr:row>204</xdr:row>
      <xdr:rowOff>157161</xdr:rowOff>
    </xdr:from>
    <xdr:to>
      <xdr:col>25</xdr:col>
      <xdr:colOff>114300</xdr:colOff>
      <xdr:row>232</xdr:row>
      <xdr:rowOff>28574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4C33D15-F0BF-D069-331F-6D53987DA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drzej Kotowicz" refreshedDate="45772.736057060189" createdVersion="8" refreshedVersion="8" minRefreshableVersion="3" recordCount="235" xr:uid="{C7B09285-B783-42B8-9177-3C601F198D7C}">
  <cacheSource type="worksheet">
    <worksheetSource ref="A1:H236" sheet="2"/>
  </cacheSource>
  <cacheFields count="8">
    <cacheField name="Imię kursanta" numFmtId="0">
      <sharedItems count="17">
        <s v="Zuzanna"/>
        <s v="Wiktor"/>
        <s v="Jan"/>
        <s v="Piotrek"/>
        <s v="Maciej"/>
        <s v="Julita"/>
        <s v="Ewa"/>
        <s v="Zdzisław"/>
        <s v="Bartek"/>
        <s v="Agnieszka"/>
        <s v="Zbigniew"/>
        <s v="Katarzyna"/>
        <s v="Patrycja"/>
        <s v="Anna"/>
        <s v="Ola"/>
        <s v="Marcin"/>
        <s v="Andrzej"/>
      </sharedItems>
    </cacheField>
    <cacheField name="Przedmiot" numFmtId="0">
      <sharedItems/>
    </cacheField>
    <cacheField name="Data" numFmtId="14">
      <sharedItems containsSemiMixedTypes="0" containsNonDate="0" containsDate="1" containsString="0" minDate="2025-10-01T00:00:00" maxDate="2026-02-28T00:00:00"/>
    </cacheField>
    <cacheField name="Godzina rozpoczęcia" numFmtId="20">
      <sharedItems containsSemiMixedTypes="0" containsNonDate="0" containsDate="1" containsString="0" minDate="1899-12-30T09:00:00" maxDate="1899-12-30T18:00:00"/>
    </cacheField>
    <cacheField name="Godzina zakończenia" numFmtId="20">
      <sharedItems containsSemiMixedTypes="0" containsNonDate="0" containsDate="1" containsString="0" minDate="1899-12-30T10:00:00" maxDate="1899-12-30T19:00:00"/>
    </cacheField>
    <cacheField name="Stawka za godzinę" numFmtId="0">
      <sharedItems containsSemiMixedTypes="0" containsString="0" containsNumber="1" containsInteger="1" minValue="40" maxValue="60"/>
    </cacheField>
    <cacheField name="Czas trwania" numFmtId="167">
      <sharedItems containsSemiMixedTypes="0" containsNonDate="0" containsDate="1" containsString="0" minDate="1899-12-30T01:00:00" maxDate="1899-12-30T02:00:00"/>
    </cacheField>
    <cacheField name="Należność" numFmtId="2">
      <sharedItems containsSemiMixedTypes="0" containsString="0" containsNumber="1" minValue="4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drzej Kotowicz" refreshedDate="45772.73708958333" createdVersion="8" refreshedVersion="8" minRefreshableVersion="3" recordCount="235" xr:uid="{48535A4D-C6E6-4073-89B0-31FBF2C73880}">
  <cacheSource type="worksheet">
    <worksheetSource ref="A1:F236" sheet="3"/>
  </cacheSource>
  <cacheFields count="6">
    <cacheField name="Imię kursanta" numFmtId="0">
      <sharedItems count="17">
        <s v="Bartek"/>
        <s v="Wiktor"/>
        <s v="Zuzanna"/>
        <s v="Jan"/>
        <s v="Agnieszka"/>
        <s v="Katarzyna"/>
        <s v="Zbigniew"/>
        <s v="Julita"/>
        <s v="Ewa"/>
        <s v="Maciej"/>
        <s v="Zdzisław"/>
        <s v="Piotrek"/>
        <s v="Andrzej"/>
        <s v="Marcin"/>
        <s v="Patrycja"/>
        <s v="Anna"/>
        <s v="Ola"/>
      </sharedItems>
    </cacheField>
    <cacheField name="Przedmiot" numFmtId="0">
      <sharedItems/>
    </cacheField>
    <cacheField name="Data" numFmtId="14">
      <sharedItems containsSemiMixedTypes="0" containsNonDate="0" containsDate="1" containsString="0" minDate="2025-10-01T00:00:00" maxDate="2026-02-28T00:00:00"/>
    </cacheField>
    <cacheField name="Godzina rozpoczęcia" numFmtId="20">
      <sharedItems containsSemiMixedTypes="0" containsNonDate="0" containsDate="1" containsString="0" minDate="1899-12-30T09:00:00" maxDate="1899-12-30T18:00:00"/>
    </cacheField>
    <cacheField name="Godzina zakończenia" numFmtId="20">
      <sharedItems containsSemiMixedTypes="0" containsNonDate="0" containsDate="1" containsString="0" minDate="1899-12-30T10:00:00" maxDate="1899-12-30T19:00:00"/>
    </cacheField>
    <cacheField name="Stawka za godzinę" numFmtId="0">
      <sharedItems containsSemiMixedTypes="0" containsString="0" containsNumber="1" containsInteger="1" minValue="4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x v="0"/>
    <s v="Matematyka"/>
    <d v="2025-10-02T00:00:00"/>
    <d v="1899-12-30T11:15:00"/>
    <d v="1899-12-30T13:15:00"/>
    <n v="50"/>
    <d v="1899-12-30T02:00:00"/>
    <n v="100"/>
  </r>
  <r>
    <x v="1"/>
    <s v="Matematyka"/>
    <d v="2025-10-13T00:00:00"/>
    <d v="1899-12-30T12:45:00"/>
    <d v="1899-12-30T14:45:00"/>
    <n v="50"/>
    <d v="1899-12-30T02:00:00"/>
    <n v="100"/>
  </r>
  <r>
    <x v="2"/>
    <s v="Fizyka"/>
    <d v="2025-10-13T00:00:00"/>
    <d v="1899-12-30T15:00:00"/>
    <d v="1899-12-30T17:00:00"/>
    <n v="40"/>
    <d v="1899-12-30T02:00:00"/>
    <n v="80"/>
  </r>
  <r>
    <x v="3"/>
    <s v="Fizyka"/>
    <d v="2025-11-13T00:00:00"/>
    <d v="1899-12-30T16:00:00"/>
    <d v="1899-12-30T18:00:00"/>
    <n v="40"/>
    <d v="1899-12-30T02:00:00"/>
    <n v="80"/>
  </r>
  <r>
    <x v="2"/>
    <s v="Fizyka"/>
    <d v="2025-11-14T00:00:00"/>
    <d v="1899-12-30T12:15:00"/>
    <d v="1899-12-30T14:15:00"/>
    <n v="40"/>
    <d v="1899-12-30T02:00:00"/>
    <n v="80"/>
  </r>
  <r>
    <x v="4"/>
    <s v="Fizyka"/>
    <d v="2025-11-26T00:00:00"/>
    <d v="1899-12-30T13:45:00"/>
    <d v="1899-12-30T15:45:00"/>
    <n v="40"/>
    <d v="1899-12-30T02:00:00"/>
    <n v="80"/>
  </r>
  <r>
    <x v="5"/>
    <s v="Fizyka"/>
    <d v="2026-01-13T00:00:00"/>
    <d v="1899-12-30T13:00:00"/>
    <d v="1899-12-30T15:00:00"/>
    <n v="40"/>
    <d v="1899-12-30T02:00:00"/>
    <n v="80"/>
  </r>
  <r>
    <x v="6"/>
    <s v="Matematyka"/>
    <d v="2026-01-14T00:00:00"/>
    <d v="1899-12-30T11:15:00"/>
    <d v="1899-12-30T13:15:00"/>
    <n v="50"/>
    <d v="1899-12-30T02:00:00"/>
    <n v="100"/>
  </r>
  <r>
    <x v="2"/>
    <s v="Fizyka"/>
    <d v="2026-02-20T00:00:00"/>
    <d v="1899-12-30T12:15:00"/>
    <d v="1899-12-30T14:15:00"/>
    <n v="40"/>
    <d v="1899-12-30T02:00:00"/>
    <n v="80"/>
  </r>
  <r>
    <x v="2"/>
    <s v="Fizyka"/>
    <d v="2025-10-06T00:00:00"/>
    <d v="1899-12-30T09:00:00"/>
    <d v="1899-12-30T11:00:00"/>
    <n v="40"/>
    <d v="1899-12-30T02:00:00"/>
    <n v="80"/>
  </r>
  <r>
    <x v="7"/>
    <s v="Matematyka"/>
    <d v="2025-10-20T00:00:00"/>
    <d v="1899-12-30T11:00:00"/>
    <d v="1899-12-30T13:00:00"/>
    <n v="50"/>
    <d v="1899-12-30T02:00:00"/>
    <n v="100"/>
  </r>
  <r>
    <x v="0"/>
    <s v="Matematyka"/>
    <d v="2025-10-21T00:00:00"/>
    <d v="1899-12-30T09:00:00"/>
    <d v="1899-12-30T11:00:00"/>
    <n v="50"/>
    <d v="1899-12-30T02:00:00"/>
    <n v="100"/>
  </r>
  <r>
    <x v="1"/>
    <s v="Matematyka"/>
    <d v="2025-11-05T00:00:00"/>
    <d v="1899-12-30T10:00:00"/>
    <d v="1899-12-30T12:00:00"/>
    <n v="50"/>
    <d v="1899-12-30T02:00:00"/>
    <n v="100"/>
  </r>
  <r>
    <x v="4"/>
    <s v="Fizyka"/>
    <d v="2025-11-13T00:00:00"/>
    <d v="1899-12-30T09:00:00"/>
    <d v="1899-12-30T11:00:00"/>
    <n v="40"/>
    <d v="1899-12-30T02:00:00"/>
    <n v="80"/>
  </r>
  <r>
    <x v="2"/>
    <s v="Fizyka"/>
    <d v="2025-11-17T00:00:00"/>
    <d v="1899-12-30T09:00:00"/>
    <d v="1899-12-30T11:00:00"/>
    <n v="40"/>
    <d v="1899-12-30T02:00:00"/>
    <n v="80"/>
  </r>
  <r>
    <x v="2"/>
    <s v="Fizyka"/>
    <d v="2025-11-20T00:00:00"/>
    <d v="1899-12-30T10:00:00"/>
    <d v="1899-12-30T12:00:00"/>
    <n v="40"/>
    <d v="1899-12-30T02:00:00"/>
    <n v="80"/>
  </r>
  <r>
    <x v="8"/>
    <s v="Informatyka"/>
    <d v="2025-12-02T00:00:00"/>
    <d v="1899-12-30T11:30:00"/>
    <d v="1899-12-30T13:30:00"/>
    <n v="60"/>
    <d v="1899-12-30T02:00:00"/>
    <n v="120"/>
  </r>
  <r>
    <x v="9"/>
    <s v="Matematyka"/>
    <d v="2026-01-13T00:00:00"/>
    <d v="1899-12-30T09:00:00"/>
    <d v="1899-12-30T11:00:00"/>
    <n v="50"/>
    <d v="1899-12-30T02:00:00"/>
    <n v="100"/>
  </r>
  <r>
    <x v="6"/>
    <s v="Matematyka"/>
    <d v="2026-01-15T00:00:00"/>
    <d v="1899-12-30T09:00:00"/>
    <d v="1899-12-30T11:00:00"/>
    <n v="50"/>
    <d v="1899-12-30T02:00:00"/>
    <n v="100"/>
  </r>
  <r>
    <x v="7"/>
    <s v="Fizyka"/>
    <d v="2026-01-21T00:00:00"/>
    <d v="1899-12-30T11:45:00"/>
    <d v="1899-12-30T13:45:00"/>
    <n v="40"/>
    <d v="1899-12-30T02:00:00"/>
    <n v="80"/>
  </r>
  <r>
    <x v="0"/>
    <s v="Matematyka"/>
    <d v="2026-01-22T00:00:00"/>
    <d v="1899-12-30T11:45:00"/>
    <d v="1899-12-30T13:45:00"/>
    <n v="50"/>
    <d v="1899-12-30T02:00:00"/>
    <n v="100"/>
  </r>
  <r>
    <x v="7"/>
    <s v="Fizyka"/>
    <d v="2026-01-27T00:00:00"/>
    <d v="1899-12-30T09:00:00"/>
    <d v="1899-12-30T11:00:00"/>
    <n v="40"/>
    <d v="1899-12-30T02:00:00"/>
    <n v="80"/>
  </r>
  <r>
    <x v="1"/>
    <s v="Matematyka"/>
    <d v="2026-02-06T00:00:00"/>
    <d v="1899-12-30T11:00:00"/>
    <d v="1899-12-30T13:00:00"/>
    <n v="50"/>
    <d v="1899-12-30T02:00:00"/>
    <n v="100"/>
  </r>
  <r>
    <x v="1"/>
    <s v="Matematyka"/>
    <d v="2026-02-19T00:00:00"/>
    <d v="1899-12-30T09:00:00"/>
    <d v="1899-12-30T11:00:00"/>
    <n v="50"/>
    <d v="1899-12-30T02:00:00"/>
    <n v="100"/>
  </r>
  <r>
    <x v="5"/>
    <s v="Fizyka"/>
    <d v="2026-02-26T00:00:00"/>
    <d v="1899-12-30T09:00:00"/>
    <d v="1899-12-30T11:00:00"/>
    <n v="40"/>
    <d v="1899-12-30T02:00:00"/>
    <n v="80"/>
  </r>
  <r>
    <x v="7"/>
    <s v="Matematyka"/>
    <d v="2025-11-17T00:00:00"/>
    <d v="1899-12-30T16:15:00"/>
    <d v="1899-12-30T18:15:00"/>
    <n v="50"/>
    <d v="1899-12-30T02:00:00"/>
    <n v="100"/>
  </r>
  <r>
    <x v="6"/>
    <s v="Matematyka"/>
    <d v="2026-01-12T00:00:00"/>
    <d v="1899-12-30T13:15:00"/>
    <d v="1899-12-30T15:15:00"/>
    <n v="50"/>
    <d v="1899-12-30T02:00:00"/>
    <n v="100"/>
  </r>
  <r>
    <x v="6"/>
    <s v="Matematyka"/>
    <d v="2026-02-03T00:00:00"/>
    <d v="1899-12-30T14:00:00"/>
    <d v="1899-12-30T16:00:00"/>
    <n v="50"/>
    <d v="1899-12-30T02:00:00"/>
    <n v="100"/>
  </r>
  <r>
    <x v="2"/>
    <s v="Fizyka"/>
    <d v="2026-02-06T00:00:00"/>
    <d v="1899-12-30T15:30:00"/>
    <d v="1899-12-30T17:30:00"/>
    <n v="40"/>
    <d v="1899-12-30T02:00:00"/>
    <n v="80"/>
  </r>
  <r>
    <x v="2"/>
    <s v="Fizyka"/>
    <d v="2026-02-17T00:00:00"/>
    <d v="1899-12-30T13:15:00"/>
    <d v="1899-12-30T15:15:00"/>
    <n v="40"/>
    <d v="1899-12-30T02:00:00"/>
    <n v="80"/>
  </r>
  <r>
    <x v="10"/>
    <s v="Informatyka"/>
    <d v="2025-10-15T00:00:00"/>
    <d v="1899-12-30T12:15:00"/>
    <d v="1899-12-30T14:00:00"/>
    <n v="60"/>
    <d v="1899-12-30T01:45:00"/>
    <n v="105"/>
  </r>
  <r>
    <x v="8"/>
    <s v="Informatyka"/>
    <d v="2025-10-31T00:00:00"/>
    <d v="1899-12-30T14:30:00"/>
    <d v="1899-12-30T16:15:00"/>
    <n v="60"/>
    <d v="1899-12-30T01:45:00"/>
    <n v="105"/>
  </r>
  <r>
    <x v="10"/>
    <s v="Fizyka"/>
    <d v="2025-11-06T00:00:00"/>
    <d v="1899-12-30T13:45:00"/>
    <d v="1899-12-30T15:30:00"/>
    <n v="40"/>
    <d v="1899-12-30T01:45:00"/>
    <n v="70"/>
  </r>
  <r>
    <x v="4"/>
    <s v="Fizyka"/>
    <d v="2025-11-19T00:00:00"/>
    <d v="1899-12-30T13:00:00"/>
    <d v="1899-12-30T14:45:00"/>
    <n v="40"/>
    <d v="1899-12-30T01:45:00"/>
    <n v="70"/>
  </r>
  <r>
    <x v="9"/>
    <s v="Matematyka"/>
    <d v="2026-01-15T00:00:00"/>
    <d v="1899-12-30T14:30:00"/>
    <d v="1899-12-30T16:15:00"/>
    <n v="50"/>
    <d v="1899-12-30T01:45:00"/>
    <n v="87.5"/>
  </r>
  <r>
    <x v="1"/>
    <s v="Matematyka"/>
    <d v="2026-01-22T00:00:00"/>
    <d v="1899-12-30T16:00:00"/>
    <d v="1899-12-30T17:45:00"/>
    <n v="50"/>
    <d v="1899-12-30T01:45:00"/>
    <n v="87.5"/>
  </r>
  <r>
    <x v="11"/>
    <s v="Informatyka"/>
    <d v="2026-02-10T00:00:00"/>
    <d v="1899-12-30T16:45:00"/>
    <d v="1899-12-30T18:30:00"/>
    <n v="60"/>
    <d v="1899-12-30T01:45:00"/>
    <n v="105"/>
  </r>
  <r>
    <x v="1"/>
    <s v="Matematyka"/>
    <d v="2026-02-13T00:00:00"/>
    <d v="1899-12-30T14:30:00"/>
    <d v="1899-12-30T16:15:00"/>
    <n v="50"/>
    <d v="1899-12-30T01:45:00"/>
    <n v="87.5"/>
  </r>
  <r>
    <x v="1"/>
    <s v="Matematyka"/>
    <d v="2025-10-02T00:00:00"/>
    <d v="1899-12-30T09:00:00"/>
    <d v="1899-12-30T10:45:00"/>
    <n v="50"/>
    <d v="1899-12-30T01:45:00"/>
    <n v="87.5"/>
  </r>
  <r>
    <x v="11"/>
    <s v="Informatyka"/>
    <d v="2025-10-07T00:00:00"/>
    <d v="1899-12-30T11:00:00"/>
    <d v="1899-12-30T12:45:00"/>
    <n v="60"/>
    <d v="1899-12-30T01:45:00"/>
    <n v="105"/>
  </r>
  <r>
    <x v="0"/>
    <s v="Informatyka"/>
    <d v="2025-10-21T00:00:00"/>
    <d v="1899-12-30T11:30:00"/>
    <d v="1899-12-30T13:15:00"/>
    <n v="60"/>
    <d v="1899-12-30T01:45:00"/>
    <n v="105"/>
  </r>
  <r>
    <x v="10"/>
    <s v="Informatyka"/>
    <d v="2025-10-31T00:00:00"/>
    <d v="1899-12-30T09:00:00"/>
    <d v="1899-12-30T10:45:00"/>
    <n v="60"/>
    <d v="1899-12-30T01:45:00"/>
    <n v="105"/>
  </r>
  <r>
    <x v="6"/>
    <s v="Matematyka"/>
    <d v="2025-11-06T00:00:00"/>
    <d v="1899-12-30T11:00:00"/>
    <d v="1899-12-30T12:45:00"/>
    <n v="50"/>
    <d v="1899-12-30T01:45:00"/>
    <n v="87.5"/>
  </r>
  <r>
    <x v="8"/>
    <s v="Informatyka"/>
    <d v="2025-11-17T00:00:00"/>
    <d v="1899-12-30T11:30:00"/>
    <d v="1899-12-30T13:15:00"/>
    <n v="60"/>
    <d v="1899-12-30T01:45:00"/>
    <n v="105"/>
  </r>
  <r>
    <x v="6"/>
    <s v="Matematyka"/>
    <d v="2025-11-19T00:00:00"/>
    <d v="1899-12-30T09:00:00"/>
    <d v="1899-12-30T10:45:00"/>
    <n v="50"/>
    <d v="1899-12-30T01:45:00"/>
    <n v="87.5"/>
  </r>
  <r>
    <x v="7"/>
    <s v="Fizyka"/>
    <d v="2025-11-26T00:00:00"/>
    <d v="1899-12-30T11:00:00"/>
    <d v="1899-12-30T12:45:00"/>
    <n v="40"/>
    <d v="1899-12-30T01:45:00"/>
    <n v="70"/>
  </r>
  <r>
    <x v="6"/>
    <s v="Matematyka"/>
    <d v="2025-12-03T00:00:00"/>
    <d v="1899-12-30T09:00:00"/>
    <d v="1899-12-30T10:45:00"/>
    <n v="50"/>
    <d v="1899-12-30T01:45:00"/>
    <n v="87.5"/>
  </r>
  <r>
    <x v="11"/>
    <s v="Informatyka"/>
    <d v="2025-12-05T00:00:00"/>
    <d v="1899-12-30T09:00:00"/>
    <d v="1899-12-30T10:45:00"/>
    <n v="60"/>
    <d v="1899-12-30T01:45:00"/>
    <n v="105"/>
  </r>
  <r>
    <x v="12"/>
    <s v="Informatyka"/>
    <d v="2025-12-08T00:00:00"/>
    <d v="1899-12-30T09:00:00"/>
    <d v="1899-12-30T10:45:00"/>
    <n v="60"/>
    <d v="1899-12-30T01:45:00"/>
    <n v="105"/>
  </r>
  <r>
    <x v="8"/>
    <s v="Informatyka"/>
    <d v="2025-12-12T00:00:00"/>
    <d v="1899-12-30T11:30:00"/>
    <d v="1899-12-30T13:15:00"/>
    <n v="60"/>
    <d v="1899-12-30T01:45:00"/>
    <n v="105"/>
  </r>
  <r>
    <x v="8"/>
    <s v="Informatyka"/>
    <d v="2026-01-05T00:00:00"/>
    <d v="1899-12-30T09:00:00"/>
    <d v="1899-12-30T10:45:00"/>
    <n v="60"/>
    <d v="1899-12-30T01:45:00"/>
    <n v="105"/>
  </r>
  <r>
    <x v="10"/>
    <s v="Fizyka"/>
    <d v="2026-01-07T00:00:00"/>
    <d v="1899-12-30T09:00:00"/>
    <d v="1899-12-30T10:45:00"/>
    <n v="40"/>
    <d v="1899-12-30T01:45:00"/>
    <n v="70"/>
  </r>
  <r>
    <x v="5"/>
    <s v="Fizyka"/>
    <d v="2026-01-21T00:00:00"/>
    <d v="1899-12-30T09:00:00"/>
    <d v="1899-12-30T10:45:00"/>
    <n v="40"/>
    <d v="1899-12-30T01:45:00"/>
    <n v="70"/>
  </r>
  <r>
    <x v="11"/>
    <s v="Informatyka"/>
    <d v="2026-02-05T00:00:00"/>
    <d v="1899-12-30T11:00:00"/>
    <d v="1899-12-30T12:45:00"/>
    <n v="60"/>
    <d v="1899-12-30T01:45:00"/>
    <n v="105"/>
  </r>
  <r>
    <x v="7"/>
    <s v="Matematyka"/>
    <d v="2026-02-06T00:00:00"/>
    <d v="1899-12-30T09:00:00"/>
    <d v="1899-12-30T10:45:00"/>
    <n v="50"/>
    <d v="1899-12-30T01:45:00"/>
    <n v="87.5"/>
  </r>
  <r>
    <x v="5"/>
    <s v="Informatyka"/>
    <d v="2026-02-10T00:00:00"/>
    <d v="1899-12-30T10:45:00"/>
    <d v="1899-12-30T12:30:00"/>
    <n v="60"/>
    <d v="1899-12-30T01:45:00"/>
    <n v="105"/>
  </r>
  <r>
    <x v="4"/>
    <s v="Fizyka"/>
    <d v="2026-02-27T00:00:00"/>
    <d v="1899-12-30T09:00:00"/>
    <d v="1899-12-30T10:45:00"/>
    <n v="40"/>
    <d v="1899-12-30T01:45:00"/>
    <n v="70"/>
  </r>
  <r>
    <x v="7"/>
    <s v="Fizyka"/>
    <d v="2026-02-27T00:00:00"/>
    <d v="1899-12-30T11:00:00"/>
    <d v="1899-12-30T12:45:00"/>
    <n v="40"/>
    <d v="1899-12-30T01:45:00"/>
    <n v="70"/>
  </r>
  <r>
    <x v="2"/>
    <s v="Fizyka"/>
    <d v="2025-10-08T00:00:00"/>
    <d v="1899-12-30T12:30:00"/>
    <d v="1899-12-30T14:15:00"/>
    <n v="40"/>
    <d v="1899-12-30T01:45:00"/>
    <n v="70"/>
  </r>
  <r>
    <x v="4"/>
    <s v="Fizyka"/>
    <d v="2025-10-31T00:00:00"/>
    <d v="1899-12-30T12:45:00"/>
    <d v="1899-12-30T14:30:00"/>
    <n v="40"/>
    <d v="1899-12-30T01:45:00"/>
    <n v="70"/>
  </r>
  <r>
    <x v="9"/>
    <s v="Matematyka"/>
    <d v="2025-11-13T00:00:00"/>
    <d v="1899-12-30T13:30:00"/>
    <d v="1899-12-30T15:15:00"/>
    <n v="50"/>
    <d v="1899-12-30T01:45:00"/>
    <n v="87.5"/>
  </r>
  <r>
    <x v="2"/>
    <s v="Fizyka"/>
    <d v="2025-12-08T00:00:00"/>
    <d v="1899-12-30T11:15:00"/>
    <d v="1899-12-30T13:00:00"/>
    <n v="40"/>
    <d v="1899-12-30T01:45:00"/>
    <n v="70"/>
  </r>
  <r>
    <x v="13"/>
    <s v="Informatyka"/>
    <d v="2026-01-07T00:00:00"/>
    <d v="1899-12-30T11:15:00"/>
    <d v="1899-12-30T13:00:00"/>
    <n v="60"/>
    <d v="1899-12-30T01:45:00"/>
    <n v="105"/>
  </r>
  <r>
    <x v="5"/>
    <s v="Informatyka"/>
    <d v="2026-01-12T00:00:00"/>
    <d v="1899-12-30T15:30:00"/>
    <d v="1899-12-30T17:15:00"/>
    <n v="60"/>
    <d v="1899-12-30T01:45:00"/>
    <n v="105"/>
  </r>
  <r>
    <x v="8"/>
    <s v="Informatyka"/>
    <d v="2026-01-13T00:00:00"/>
    <d v="1899-12-30T15:45:00"/>
    <d v="1899-12-30T17:30:00"/>
    <n v="60"/>
    <d v="1899-12-30T01:45:00"/>
    <n v="105"/>
  </r>
  <r>
    <x v="4"/>
    <s v="Fizyka"/>
    <d v="2026-01-29T00:00:00"/>
    <d v="1899-12-30T10:30:00"/>
    <d v="1899-12-30T12:15:00"/>
    <n v="40"/>
    <d v="1899-12-30T01:45:00"/>
    <n v="70"/>
  </r>
  <r>
    <x v="5"/>
    <s v="Informatyka"/>
    <d v="2026-02-03T00:00:00"/>
    <d v="1899-12-30T11:15:00"/>
    <d v="1899-12-30T13:00:00"/>
    <n v="60"/>
    <d v="1899-12-30T01:45:00"/>
    <n v="105"/>
  </r>
  <r>
    <x v="1"/>
    <s v="Matematyka"/>
    <d v="2026-02-10T00:00:00"/>
    <d v="1899-12-30T13:30:00"/>
    <d v="1899-12-30T15:15:00"/>
    <n v="50"/>
    <d v="1899-12-30T01:45:00"/>
    <n v="87.5"/>
  </r>
  <r>
    <x v="1"/>
    <s v="Matematyka"/>
    <d v="2026-02-17T00:00:00"/>
    <d v="1899-12-30T10:30:00"/>
    <d v="1899-12-30T12:15:00"/>
    <n v="50"/>
    <d v="1899-12-30T01:45:00"/>
    <n v="87.5"/>
  </r>
  <r>
    <x v="8"/>
    <s v="Informatyka"/>
    <d v="2026-02-24T00:00:00"/>
    <d v="1899-12-30T10:30:00"/>
    <d v="1899-12-30T12:15:00"/>
    <n v="60"/>
    <d v="1899-12-30T01:45:00"/>
    <n v="105"/>
  </r>
  <r>
    <x v="5"/>
    <s v="Informatyka"/>
    <d v="2025-11-12T00:00:00"/>
    <d v="1899-12-30T11:00:00"/>
    <d v="1899-12-30T12:30:00"/>
    <n v="60"/>
    <d v="1899-12-30T01:30:00"/>
    <n v="90"/>
  </r>
  <r>
    <x v="13"/>
    <s v="Informatyka"/>
    <d v="2026-01-19T00:00:00"/>
    <d v="1899-12-30T11:00:00"/>
    <d v="1899-12-30T12:30:00"/>
    <n v="60"/>
    <d v="1899-12-30T01:30:00"/>
    <n v="90"/>
  </r>
  <r>
    <x v="8"/>
    <s v="Informatyka"/>
    <d v="2025-10-10T00:00:00"/>
    <d v="1899-12-30T10:30:00"/>
    <d v="1899-12-30T12:00:00"/>
    <n v="60"/>
    <d v="1899-12-30T01:30:00"/>
    <n v="90"/>
  </r>
  <r>
    <x v="8"/>
    <s v="Informatyka"/>
    <d v="2025-10-10T00:00:00"/>
    <d v="1899-12-30T14:15:00"/>
    <d v="1899-12-30T15:45:00"/>
    <n v="60"/>
    <d v="1899-12-30T01:30:00"/>
    <n v="90"/>
  </r>
  <r>
    <x v="0"/>
    <s v="Informatyka"/>
    <d v="2025-10-13T00:00:00"/>
    <d v="1899-12-30T09:30:00"/>
    <d v="1899-12-30T11:00:00"/>
    <n v="60"/>
    <d v="1899-12-30T01:30:00"/>
    <n v="90"/>
  </r>
  <r>
    <x v="1"/>
    <s v="Matematyka"/>
    <d v="2025-10-14T00:00:00"/>
    <d v="1899-12-30T12:45:00"/>
    <d v="1899-12-30T14:15:00"/>
    <n v="50"/>
    <d v="1899-12-30T01:30:00"/>
    <n v="75"/>
  </r>
  <r>
    <x v="1"/>
    <s v="Matematyka"/>
    <d v="2025-10-20T00:00:00"/>
    <d v="1899-12-30T09:00:00"/>
    <d v="1899-12-30T10:30:00"/>
    <n v="50"/>
    <d v="1899-12-30T01:30:00"/>
    <n v="75"/>
  </r>
  <r>
    <x v="2"/>
    <s v="Fizyka"/>
    <d v="2025-10-20T00:00:00"/>
    <d v="1899-12-30T15:15:00"/>
    <d v="1899-12-30T16:45:00"/>
    <n v="40"/>
    <d v="1899-12-30T01:30:00"/>
    <n v="60"/>
  </r>
  <r>
    <x v="0"/>
    <s v="Informatyka"/>
    <d v="2025-11-03T00:00:00"/>
    <d v="1899-12-30T09:00:00"/>
    <d v="1899-12-30T10:30:00"/>
    <n v="60"/>
    <d v="1899-12-30T01:30:00"/>
    <n v="90"/>
  </r>
  <r>
    <x v="0"/>
    <s v="Informatyka"/>
    <d v="2025-11-05T00:00:00"/>
    <d v="1899-12-30T12:30:00"/>
    <d v="1899-12-30T14:00:00"/>
    <n v="60"/>
    <d v="1899-12-30T01:30:00"/>
    <n v="90"/>
  </r>
  <r>
    <x v="8"/>
    <s v="Informatyka"/>
    <d v="2025-11-06T00:00:00"/>
    <d v="1899-12-30T09:00:00"/>
    <d v="1899-12-30T10:30:00"/>
    <n v="60"/>
    <d v="1899-12-30T01:30:00"/>
    <n v="90"/>
  </r>
  <r>
    <x v="9"/>
    <s v="Informatyka"/>
    <d v="2025-11-06T00:00:00"/>
    <d v="1899-12-30T15:30:00"/>
    <d v="1899-12-30T17:00:00"/>
    <n v="60"/>
    <d v="1899-12-30T01:30:00"/>
    <n v="90"/>
  </r>
  <r>
    <x v="11"/>
    <s v="Informatyka"/>
    <d v="2025-11-12T00:00:00"/>
    <d v="1899-12-30T15:45:00"/>
    <d v="1899-12-30T17:15:00"/>
    <n v="60"/>
    <d v="1899-12-30T01:30:00"/>
    <n v="90"/>
  </r>
  <r>
    <x v="4"/>
    <s v="Fizyka"/>
    <d v="2025-11-13T00:00:00"/>
    <d v="1899-12-30T11:15:00"/>
    <d v="1899-12-30T12:45:00"/>
    <n v="40"/>
    <d v="1899-12-30T01:30:00"/>
    <n v="60"/>
  </r>
  <r>
    <x v="8"/>
    <s v="Informatyka"/>
    <d v="2025-11-17T00:00:00"/>
    <d v="1899-12-30T13:30:00"/>
    <d v="1899-12-30T15:00:00"/>
    <n v="60"/>
    <d v="1899-12-30T01:30:00"/>
    <n v="90"/>
  </r>
  <r>
    <x v="6"/>
    <s v="Matematyka"/>
    <d v="2025-11-19T00:00:00"/>
    <d v="1899-12-30T15:45:00"/>
    <d v="1899-12-30T17:15:00"/>
    <n v="50"/>
    <d v="1899-12-30T01:30:00"/>
    <n v="75"/>
  </r>
  <r>
    <x v="2"/>
    <s v="Fizyka"/>
    <d v="2025-11-24T00:00:00"/>
    <d v="1899-12-30T09:00:00"/>
    <d v="1899-12-30T10:30:00"/>
    <n v="40"/>
    <d v="1899-12-30T01:30:00"/>
    <n v="60"/>
  </r>
  <r>
    <x v="11"/>
    <s v="Informatyka"/>
    <d v="2025-11-24T00:00:00"/>
    <d v="1899-12-30T14:30:00"/>
    <d v="1899-12-30T16:00:00"/>
    <n v="60"/>
    <d v="1899-12-30T01:30:00"/>
    <n v="90"/>
  </r>
  <r>
    <x v="10"/>
    <s v="Informatyka"/>
    <d v="2025-11-24T00:00:00"/>
    <d v="1899-12-30T16:30:00"/>
    <d v="1899-12-30T18:00:00"/>
    <n v="60"/>
    <d v="1899-12-30T01:30:00"/>
    <n v="90"/>
  </r>
  <r>
    <x v="0"/>
    <s v="Informatyka"/>
    <d v="2025-11-28T00:00:00"/>
    <d v="1899-12-30T09:30:00"/>
    <d v="1899-12-30T11:00:00"/>
    <n v="60"/>
    <d v="1899-12-30T01:30:00"/>
    <n v="90"/>
  </r>
  <r>
    <x v="7"/>
    <s v="Matematyka"/>
    <d v="2025-12-03T00:00:00"/>
    <d v="1899-12-30T15:45:00"/>
    <d v="1899-12-30T17:15:00"/>
    <n v="50"/>
    <d v="1899-12-30T01:30:00"/>
    <n v="75"/>
  </r>
  <r>
    <x v="0"/>
    <s v="Informatyka"/>
    <d v="2025-12-05T00:00:00"/>
    <d v="1899-12-30T12:45:00"/>
    <d v="1899-12-30T14:15:00"/>
    <n v="60"/>
    <d v="1899-12-30T01:30:00"/>
    <n v="90"/>
  </r>
  <r>
    <x v="4"/>
    <s v="Fizyka"/>
    <d v="2025-12-10T00:00:00"/>
    <d v="1899-12-30T09:00:00"/>
    <d v="1899-12-30T10:30:00"/>
    <n v="40"/>
    <d v="1899-12-30T01:30:00"/>
    <n v="60"/>
  </r>
  <r>
    <x v="13"/>
    <s v="Informatyka"/>
    <d v="2025-12-10T00:00:00"/>
    <d v="1899-12-30T10:30:00"/>
    <d v="1899-12-30T12:00:00"/>
    <n v="60"/>
    <d v="1899-12-30T01:30:00"/>
    <n v="90"/>
  </r>
  <r>
    <x v="2"/>
    <s v="Fizyka"/>
    <d v="2025-12-10T00:00:00"/>
    <d v="1899-12-30T16:15:00"/>
    <d v="1899-12-30T17:45:00"/>
    <n v="40"/>
    <d v="1899-12-30T01:30:00"/>
    <n v="60"/>
  </r>
  <r>
    <x v="11"/>
    <s v="Informatyka"/>
    <d v="2025-12-15T00:00:00"/>
    <d v="1899-12-30T09:30:00"/>
    <d v="1899-12-30T11:00:00"/>
    <n v="60"/>
    <d v="1899-12-30T01:30:00"/>
    <n v="90"/>
  </r>
  <r>
    <x v="11"/>
    <s v="Informatyka"/>
    <d v="2025-12-15T00:00:00"/>
    <d v="1899-12-30T11:15:00"/>
    <d v="1899-12-30T12:45:00"/>
    <n v="60"/>
    <d v="1899-12-30T01:30:00"/>
    <n v="90"/>
  </r>
  <r>
    <x v="11"/>
    <s v="Informatyka"/>
    <d v="2026-01-05T00:00:00"/>
    <d v="1899-12-30T17:30:00"/>
    <d v="1899-12-30T19:00:00"/>
    <n v="60"/>
    <d v="1899-12-30T01:30:00"/>
    <n v="90"/>
  </r>
  <r>
    <x v="1"/>
    <s v="Matematyka"/>
    <d v="2026-01-12T00:00:00"/>
    <d v="1899-12-30T09:00:00"/>
    <d v="1899-12-30T10:30:00"/>
    <n v="50"/>
    <d v="1899-12-30T01:30:00"/>
    <n v="75"/>
  </r>
  <r>
    <x v="11"/>
    <s v="Informatyka"/>
    <d v="2026-01-14T00:00:00"/>
    <d v="1899-12-30T09:00:00"/>
    <d v="1899-12-30T10:30:00"/>
    <n v="60"/>
    <d v="1899-12-30T01:30:00"/>
    <n v="90"/>
  </r>
  <r>
    <x v="1"/>
    <s v="Matematyka"/>
    <d v="2026-01-15T00:00:00"/>
    <d v="1899-12-30T12:30:00"/>
    <d v="1899-12-30T14:00:00"/>
    <n v="50"/>
    <d v="1899-12-30T01:30:00"/>
    <n v="75"/>
  </r>
  <r>
    <x v="1"/>
    <s v="Matematyka"/>
    <d v="2026-01-19T00:00:00"/>
    <d v="1899-12-30T09:00:00"/>
    <d v="1899-12-30T10:30:00"/>
    <n v="50"/>
    <d v="1899-12-30T01:30:00"/>
    <n v="75"/>
  </r>
  <r>
    <x v="11"/>
    <s v="Informatyka"/>
    <d v="2026-01-19T00:00:00"/>
    <d v="1899-12-30T13:00:00"/>
    <d v="1899-12-30T14:30:00"/>
    <n v="60"/>
    <d v="1899-12-30T01:30:00"/>
    <n v="90"/>
  </r>
  <r>
    <x v="4"/>
    <s v="Fizyka"/>
    <d v="2026-01-20T00:00:00"/>
    <d v="1899-12-30T09:00:00"/>
    <d v="1899-12-30T10:30:00"/>
    <n v="40"/>
    <d v="1899-12-30T01:30:00"/>
    <n v="60"/>
  </r>
  <r>
    <x v="9"/>
    <s v="Matematyka"/>
    <d v="2026-01-23T00:00:00"/>
    <d v="1899-12-30T11:15:00"/>
    <d v="1899-12-30T12:45:00"/>
    <n v="50"/>
    <d v="1899-12-30T01:30:00"/>
    <n v="75"/>
  </r>
  <r>
    <x v="2"/>
    <s v="Fizyka"/>
    <d v="2026-01-23T00:00:00"/>
    <d v="1899-12-30T13:45:00"/>
    <d v="1899-12-30T15:15:00"/>
    <n v="40"/>
    <d v="1899-12-30T01:30:00"/>
    <n v="60"/>
  </r>
  <r>
    <x v="0"/>
    <s v="Informatyka"/>
    <d v="2026-01-26T00:00:00"/>
    <d v="1899-12-30T09:00:00"/>
    <d v="1899-12-30T10:30:00"/>
    <n v="60"/>
    <d v="1899-12-30T01:30:00"/>
    <n v="90"/>
  </r>
  <r>
    <x v="11"/>
    <s v="Informatyka"/>
    <d v="2026-01-27T00:00:00"/>
    <d v="1899-12-30T12:30:00"/>
    <d v="1899-12-30T14:00:00"/>
    <n v="60"/>
    <d v="1899-12-30T01:30:00"/>
    <n v="90"/>
  </r>
  <r>
    <x v="1"/>
    <s v="Matematyka"/>
    <d v="2026-01-29T00:00:00"/>
    <d v="1899-12-30T09:00:00"/>
    <d v="1899-12-30T10:30:00"/>
    <n v="50"/>
    <d v="1899-12-30T01:30:00"/>
    <n v="75"/>
  </r>
  <r>
    <x v="2"/>
    <s v="Fizyka"/>
    <d v="2026-02-03T00:00:00"/>
    <d v="1899-12-30T16:00:00"/>
    <d v="1899-12-30T17:30:00"/>
    <n v="40"/>
    <d v="1899-12-30T01:30:00"/>
    <n v="60"/>
  </r>
  <r>
    <x v="7"/>
    <s v="Fizyka"/>
    <d v="2026-02-04T00:00:00"/>
    <d v="1899-12-30T10:15:00"/>
    <d v="1899-12-30T11:45:00"/>
    <n v="40"/>
    <d v="1899-12-30T01:30:00"/>
    <n v="60"/>
  </r>
  <r>
    <x v="11"/>
    <s v="Informatyka"/>
    <d v="2026-02-04T00:00:00"/>
    <d v="1899-12-30T12:00:00"/>
    <d v="1899-12-30T13:30:00"/>
    <n v="60"/>
    <d v="1899-12-30T01:30:00"/>
    <n v="90"/>
  </r>
  <r>
    <x v="11"/>
    <s v="Informatyka"/>
    <d v="2026-02-05T00:00:00"/>
    <d v="1899-12-30T09:00:00"/>
    <d v="1899-12-30T10:30:00"/>
    <n v="60"/>
    <d v="1899-12-30T01:30:00"/>
    <n v="90"/>
  </r>
  <r>
    <x v="8"/>
    <s v="Informatyka"/>
    <d v="2026-02-05T00:00:00"/>
    <d v="1899-12-30T13:45:00"/>
    <d v="1899-12-30T15:15:00"/>
    <n v="60"/>
    <d v="1899-12-30T01:30:00"/>
    <n v="90"/>
  </r>
  <r>
    <x v="10"/>
    <s v="Informatyka"/>
    <d v="2026-02-12T00:00:00"/>
    <d v="1899-12-30T09:30:00"/>
    <d v="1899-12-30T11:00:00"/>
    <n v="60"/>
    <d v="1899-12-30T01:30:00"/>
    <n v="90"/>
  </r>
  <r>
    <x v="10"/>
    <s v="Fizyka"/>
    <d v="2026-02-16T00:00:00"/>
    <d v="1899-12-30T09:00:00"/>
    <d v="1899-12-30T10:30:00"/>
    <n v="40"/>
    <d v="1899-12-30T01:30:00"/>
    <n v="60"/>
  </r>
  <r>
    <x v="0"/>
    <s v="Matematyka"/>
    <d v="2026-02-17T00:00:00"/>
    <d v="1899-12-30T15:15:00"/>
    <d v="1899-12-30T16:45:00"/>
    <n v="50"/>
    <d v="1899-12-30T01:30:00"/>
    <n v="75"/>
  </r>
  <r>
    <x v="1"/>
    <s v="Matematyka"/>
    <d v="2026-02-18T00:00:00"/>
    <d v="1899-12-30T09:00:00"/>
    <d v="1899-12-30T10:30:00"/>
    <n v="50"/>
    <d v="1899-12-30T01:30:00"/>
    <n v="75"/>
  </r>
  <r>
    <x v="13"/>
    <s v="Informatyka"/>
    <d v="2026-02-18T00:00:00"/>
    <d v="1899-12-30T14:00:00"/>
    <d v="1899-12-30T15:30:00"/>
    <n v="60"/>
    <d v="1899-12-30T01:30:00"/>
    <n v="90"/>
  </r>
  <r>
    <x v="14"/>
    <s v="Informatyka"/>
    <d v="2026-02-20T00:00:00"/>
    <d v="1899-12-30T16:45:00"/>
    <d v="1899-12-30T18:15:00"/>
    <n v="60"/>
    <d v="1899-12-30T01:30:00"/>
    <n v="90"/>
  </r>
  <r>
    <x v="10"/>
    <s v="Fizyka"/>
    <d v="2026-02-24T00:00:00"/>
    <d v="1899-12-30T09:00:00"/>
    <d v="1899-12-30T10:30:00"/>
    <n v="40"/>
    <d v="1899-12-30T01:30:00"/>
    <n v="60"/>
  </r>
  <r>
    <x v="7"/>
    <s v="Fizyka"/>
    <d v="2026-02-24T00:00:00"/>
    <d v="1899-12-30T12:30:00"/>
    <d v="1899-12-30T14:00:00"/>
    <n v="40"/>
    <d v="1899-12-30T01:30:00"/>
    <n v="60"/>
  </r>
  <r>
    <x v="11"/>
    <s v="Informatyka"/>
    <d v="2026-02-26T00:00:00"/>
    <d v="1899-12-30T12:30:00"/>
    <d v="1899-12-30T14:00:00"/>
    <n v="60"/>
    <d v="1899-12-30T01:30:00"/>
    <n v="90"/>
  </r>
  <r>
    <x v="9"/>
    <s v="Matematyka"/>
    <d v="2026-02-27T00:00:00"/>
    <d v="1899-12-30T14:15:00"/>
    <d v="1899-12-30T15:45:00"/>
    <n v="50"/>
    <d v="1899-12-30T01:30:00"/>
    <n v="75"/>
  </r>
  <r>
    <x v="2"/>
    <s v="Fizyka"/>
    <d v="2025-10-08T00:00:00"/>
    <d v="1899-12-30T10:45:00"/>
    <d v="1899-12-30T12:15:00"/>
    <n v="40"/>
    <d v="1899-12-30T01:30:00"/>
    <n v="60"/>
  </r>
  <r>
    <x v="11"/>
    <s v="Informatyka"/>
    <d v="2025-10-31T00:00:00"/>
    <d v="1899-12-30T10:45:00"/>
    <d v="1899-12-30T12:15:00"/>
    <n v="60"/>
    <d v="1899-12-30T01:30:00"/>
    <n v="90"/>
  </r>
  <r>
    <x v="9"/>
    <s v="Informatyka"/>
    <d v="2025-11-07T00:00:00"/>
    <d v="1899-12-30T10:45:00"/>
    <d v="1899-12-30T12:15:00"/>
    <n v="60"/>
    <d v="1899-12-30T01:30:00"/>
    <n v="90"/>
  </r>
  <r>
    <x v="4"/>
    <s v="Fizyka"/>
    <d v="2025-12-03T00:00:00"/>
    <d v="1899-12-30T11:30:00"/>
    <d v="1899-12-30T13:00:00"/>
    <n v="40"/>
    <d v="1899-12-30T01:30:00"/>
    <n v="60"/>
  </r>
  <r>
    <x v="11"/>
    <s v="Informatyka"/>
    <d v="2026-01-05T00:00:00"/>
    <d v="1899-12-30T11:30:00"/>
    <d v="1899-12-30T13:00:00"/>
    <n v="60"/>
    <d v="1899-12-30T01:30:00"/>
    <n v="90"/>
  </r>
  <r>
    <x v="1"/>
    <s v="Matematyka"/>
    <d v="2026-02-16T00:00:00"/>
    <d v="1899-12-30T11:30:00"/>
    <d v="1899-12-30T13:00:00"/>
    <n v="50"/>
    <d v="1899-12-30T01:30:00"/>
    <n v="75"/>
  </r>
  <r>
    <x v="8"/>
    <s v="Informatyka"/>
    <d v="2026-02-18T00:00:00"/>
    <d v="1899-12-30T11:30:00"/>
    <d v="1899-12-30T13:00:00"/>
    <n v="60"/>
    <d v="1899-12-30T01:30:00"/>
    <n v="90"/>
  </r>
  <r>
    <x v="10"/>
    <s v="Fizyka"/>
    <d v="2025-10-07T00:00:00"/>
    <d v="1899-12-30T13:30:00"/>
    <d v="1899-12-30T14:45:00"/>
    <n v="40"/>
    <d v="1899-12-30T01:15:00"/>
    <n v="50"/>
  </r>
  <r>
    <x v="2"/>
    <s v="Fizyka"/>
    <d v="2025-10-13T00:00:00"/>
    <d v="1899-12-30T11:15:00"/>
    <d v="1899-12-30T12:30:00"/>
    <n v="40"/>
    <d v="1899-12-30T01:15:00"/>
    <n v="50"/>
  </r>
  <r>
    <x v="11"/>
    <s v="Informatyka"/>
    <d v="2025-10-15T00:00:00"/>
    <d v="1899-12-30T10:15:00"/>
    <d v="1899-12-30T11:30:00"/>
    <n v="60"/>
    <d v="1899-12-30T01:15:00"/>
    <n v="75"/>
  </r>
  <r>
    <x v="2"/>
    <s v="Fizyka"/>
    <d v="2025-11-10T00:00:00"/>
    <d v="1899-12-30T10:15:00"/>
    <d v="1899-12-30T11:30:00"/>
    <n v="40"/>
    <d v="1899-12-30T01:15:00"/>
    <n v="50"/>
  </r>
  <r>
    <x v="9"/>
    <s v="Informatyka"/>
    <d v="2025-11-12T00:00:00"/>
    <d v="1899-12-30T13:45:00"/>
    <d v="1899-12-30T15:00:00"/>
    <n v="60"/>
    <d v="1899-12-30T01:15:00"/>
    <n v="75"/>
  </r>
  <r>
    <x v="9"/>
    <s v="Informatyka"/>
    <d v="2025-12-10T00:00:00"/>
    <d v="1899-12-30T13:00:00"/>
    <d v="1899-12-30T14:15:00"/>
    <n v="60"/>
    <d v="1899-12-30T01:15:00"/>
    <n v="75"/>
  </r>
  <r>
    <x v="4"/>
    <s v="Fizyka"/>
    <d v="2026-01-19T00:00:00"/>
    <d v="1899-12-30T15:15:00"/>
    <d v="1899-12-30T16:30:00"/>
    <n v="40"/>
    <d v="1899-12-30T01:15:00"/>
    <n v="50"/>
  </r>
  <r>
    <x v="6"/>
    <s v="Matematyka"/>
    <d v="2026-02-20T00:00:00"/>
    <d v="1899-12-30T14:30:00"/>
    <d v="1899-12-30T15:45:00"/>
    <n v="50"/>
    <d v="1899-12-30T01:15:00"/>
    <n v="62.5"/>
  </r>
  <r>
    <x v="0"/>
    <s v="Informatyka"/>
    <d v="2026-02-27T00:00:00"/>
    <d v="1899-12-30T12:45:00"/>
    <d v="1899-12-30T14:00:00"/>
    <n v="60"/>
    <d v="1899-12-30T01:15:00"/>
    <n v="75"/>
  </r>
  <r>
    <x v="9"/>
    <s v="Matematyka"/>
    <d v="2025-10-07T00:00:00"/>
    <d v="1899-12-30T09:00:00"/>
    <d v="1899-12-30T10:15:00"/>
    <n v="50"/>
    <d v="1899-12-30T01:15:00"/>
    <n v="62.5"/>
  </r>
  <r>
    <x v="6"/>
    <s v="Matematyka"/>
    <d v="2025-10-14T00:00:00"/>
    <d v="1899-12-30T09:00:00"/>
    <d v="1899-12-30T10:15:00"/>
    <n v="50"/>
    <d v="1899-12-30T01:15:00"/>
    <n v="62.5"/>
  </r>
  <r>
    <x v="4"/>
    <s v="Fizyka"/>
    <d v="2025-10-14T00:00:00"/>
    <d v="1899-12-30T11:30:00"/>
    <d v="1899-12-30T12:45:00"/>
    <n v="40"/>
    <d v="1899-12-30T01:15:00"/>
    <n v="50"/>
  </r>
  <r>
    <x v="6"/>
    <s v="Matematyka"/>
    <d v="2025-10-15T00:00:00"/>
    <d v="1899-12-30T09:00:00"/>
    <d v="1899-12-30T10:15:00"/>
    <n v="50"/>
    <d v="1899-12-30T01:15:00"/>
    <n v="62.5"/>
  </r>
  <r>
    <x v="7"/>
    <s v="Matematyka"/>
    <d v="2025-10-22T00:00:00"/>
    <d v="1899-12-30T09:00:00"/>
    <d v="1899-12-30T10:15:00"/>
    <n v="50"/>
    <d v="1899-12-30T01:15:00"/>
    <n v="62.5"/>
  </r>
  <r>
    <x v="2"/>
    <s v="Fizyka"/>
    <d v="2025-11-10T00:00:00"/>
    <d v="1899-12-30T09:00:00"/>
    <d v="1899-12-30T10:15:00"/>
    <n v="40"/>
    <d v="1899-12-30T01:15:00"/>
    <n v="50"/>
  </r>
  <r>
    <x v="0"/>
    <s v="Informatyka"/>
    <d v="2025-11-11T00:00:00"/>
    <d v="1899-12-30T10:00:00"/>
    <d v="1899-12-30T11:15:00"/>
    <n v="60"/>
    <d v="1899-12-30T01:15:00"/>
    <n v="75"/>
  </r>
  <r>
    <x v="5"/>
    <s v="Fizyka"/>
    <d v="2025-11-14T00:00:00"/>
    <d v="1899-12-30T09:00:00"/>
    <d v="1899-12-30T10:15:00"/>
    <n v="40"/>
    <d v="1899-12-30T01:15:00"/>
    <n v="50"/>
  </r>
  <r>
    <x v="1"/>
    <s v="Matematyka"/>
    <d v="2025-11-14T00:00:00"/>
    <d v="1899-12-30T10:30:00"/>
    <d v="1899-12-30T11:45:00"/>
    <n v="50"/>
    <d v="1899-12-30T01:15:00"/>
    <n v="62.5"/>
  </r>
  <r>
    <x v="4"/>
    <s v="Fizyka"/>
    <d v="2025-11-18T00:00:00"/>
    <d v="1899-12-30T10:30:00"/>
    <d v="1899-12-30T11:45:00"/>
    <n v="40"/>
    <d v="1899-12-30T01:15:00"/>
    <n v="50"/>
  </r>
  <r>
    <x v="10"/>
    <s v="Fizyka"/>
    <d v="2025-11-24T00:00:00"/>
    <d v="1899-12-30T10:45:00"/>
    <d v="1899-12-30T12:00:00"/>
    <n v="40"/>
    <d v="1899-12-30T01:15:00"/>
    <n v="50"/>
  </r>
  <r>
    <x v="9"/>
    <s v="Informatyka"/>
    <d v="2025-11-25T00:00:00"/>
    <d v="1899-12-30T09:00:00"/>
    <d v="1899-12-30T10:15:00"/>
    <n v="60"/>
    <d v="1899-12-30T01:15:00"/>
    <n v="75"/>
  </r>
  <r>
    <x v="2"/>
    <s v="Fizyka"/>
    <d v="2025-11-28T00:00:00"/>
    <d v="1899-12-30T11:30:00"/>
    <d v="1899-12-30T12:45:00"/>
    <n v="40"/>
    <d v="1899-12-30T01:15:00"/>
    <n v="50"/>
  </r>
  <r>
    <x v="11"/>
    <s v="Informatyka"/>
    <d v="2025-12-09T00:00:00"/>
    <d v="1899-12-30T09:00:00"/>
    <d v="1899-12-30T10:15:00"/>
    <n v="60"/>
    <d v="1899-12-30T01:15:00"/>
    <n v="75"/>
  </r>
  <r>
    <x v="10"/>
    <s v="Fizyka"/>
    <d v="2025-12-11T00:00:00"/>
    <d v="1899-12-30T09:00:00"/>
    <d v="1899-12-30T10:15:00"/>
    <n v="40"/>
    <d v="1899-12-30T01:15:00"/>
    <n v="50"/>
  </r>
  <r>
    <x v="0"/>
    <s v="Informatyka"/>
    <d v="2025-12-11T00:00:00"/>
    <d v="1899-12-30T10:30:00"/>
    <d v="1899-12-30T11:45:00"/>
    <n v="60"/>
    <d v="1899-12-30T01:15:00"/>
    <n v="75"/>
  </r>
  <r>
    <x v="2"/>
    <s v="Fizyka"/>
    <d v="2025-12-12T00:00:00"/>
    <d v="1899-12-30T09:00:00"/>
    <d v="1899-12-30T10:15:00"/>
    <n v="40"/>
    <d v="1899-12-30T01:15:00"/>
    <n v="50"/>
  </r>
  <r>
    <x v="13"/>
    <s v="Informatyka"/>
    <d v="2026-01-12T00:00:00"/>
    <d v="1899-12-30T10:45:00"/>
    <d v="1899-12-30T12:00:00"/>
    <n v="60"/>
    <d v="1899-12-30T01:15:00"/>
    <n v="75"/>
  </r>
  <r>
    <x v="8"/>
    <s v="Informatyka"/>
    <d v="2026-01-15T00:00:00"/>
    <d v="1899-12-30T11:00:00"/>
    <d v="1899-12-30T12:15:00"/>
    <n v="60"/>
    <d v="1899-12-30T01:15:00"/>
    <n v="75"/>
  </r>
  <r>
    <x v="13"/>
    <s v="Informatyka"/>
    <d v="2026-01-22T00:00:00"/>
    <d v="1899-12-30T09:00:00"/>
    <d v="1899-12-30T10:15:00"/>
    <n v="60"/>
    <d v="1899-12-30T01:15:00"/>
    <n v="75"/>
  </r>
  <r>
    <x v="6"/>
    <s v="Matematyka"/>
    <d v="2026-01-22T00:00:00"/>
    <d v="1899-12-30T10:30:00"/>
    <d v="1899-12-30T11:45:00"/>
    <n v="50"/>
    <d v="1899-12-30T01:15:00"/>
    <n v="62.5"/>
  </r>
  <r>
    <x v="5"/>
    <s v="Informatyka"/>
    <d v="2026-02-03T00:00:00"/>
    <d v="1899-12-30T09:00:00"/>
    <d v="1899-12-30T10:15:00"/>
    <n v="60"/>
    <d v="1899-12-30T01:15:00"/>
    <n v="75"/>
  </r>
  <r>
    <x v="1"/>
    <s v="Matematyka"/>
    <d v="2026-02-09T00:00:00"/>
    <d v="1899-12-30T09:00:00"/>
    <d v="1899-12-30T10:15:00"/>
    <n v="50"/>
    <d v="1899-12-30T01:15:00"/>
    <n v="62.5"/>
  </r>
  <r>
    <x v="2"/>
    <s v="Fizyka"/>
    <d v="2026-02-11T00:00:00"/>
    <d v="1899-12-30T09:00:00"/>
    <d v="1899-12-30T10:15:00"/>
    <n v="40"/>
    <d v="1899-12-30T01:15:00"/>
    <n v="50"/>
  </r>
  <r>
    <x v="13"/>
    <s v="Informatyka"/>
    <d v="2026-02-11T00:00:00"/>
    <d v="1899-12-30T10:45:00"/>
    <d v="1899-12-30T12:00:00"/>
    <n v="60"/>
    <d v="1899-12-30T01:15:00"/>
    <n v="75"/>
  </r>
  <r>
    <x v="0"/>
    <s v="Matematyka"/>
    <d v="2026-02-12T00:00:00"/>
    <d v="1899-12-30T11:00:00"/>
    <d v="1899-12-30T12:15:00"/>
    <n v="50"/>
    <d v="1899-12-30T01:15:00"/>
    <n v="62.5"/>
  </r>
  <r>
    <x v="5"/>
    <s v="Informatyka"/>
    <d v="2026-02-13T00:00:00"/>
    <d v="1899-12-30T09:00:00"/>
    <d v="1899-12-30T10:15:00"/>
    <n v="60"/>
    <d v="1899-12-30T01:15:00"/>
    <n v="75"/>
  </r>
  <r>
    <x v="10"/>
    <s v="Informatyka"/>
    <d v="2026-02-17T00:00:00"/>
    <d v="1899-12-30T09:00:00"/>
    <d v="1899-12-30T10:15:00"/>
    <n v="60"/>
    <d v="1899-12-30T01:15:00"/>
    <n v="75"/>
  </r>
  <r>
    <x v="8"/>
    <s v="Informatyka"/>
    <d v="2026-02-20T00:00:00"/>
    <d v="1899-12-30T09:00:00"/>
    <d v="1899-12-30T10:15:00"/>
    <n v="60"/>
    <d v="1899-12-30T01:15:00"/>
    <n v="75"/>
  </r>
  <r>
    <x v="8"/>
    <s v="Informatyka"/>
    <d v="2026-02-20T00:00:00"/>
    <d v="1899-12-30T10:30:00"/>
    <d v="1899-12-30T11:45:00"/>
    <n v="60"/>
    <d v="1899-12-30T01:15:00"/>
    <n v="75"/>
  </r>
  <r>
    <x v="5"/>
    <s v="Fizyka"/>
    <d v="2026-02-23T00:00:00"/>
    <d v="1899-12-30T09:00:00"/>
    <d v="1899-12-30T10:15:00"/>
    <n v="40"/>
    <d v="1899-12-30T01:15:00"/>
    <n v="50"/>
  </r>
  <r>
    <x v="4"/>
    <s v="Fizyka"/>
    <d v="2026-02-26T00:00:00"/>
    <d v="1899-12-30T11:00:00"/>
    <d v="1899-12-30T12:15:00"/>
    <n v="40"/>
    <d v="1899-12-30T01:15:00"/>
    <n v="50"/>
  </r>
  <r>
    <x v="5"/>
    <s v="Informatyka"/>
    <d v="2025-10-13T00:00:00"/>
    <d v="1899-12-30T17:00:00"/>
    <d v="1899-12-30T18:15:00"/>
    <n v="60"/>
    <d v="1899-12-30T01:15:00"/>
    <n v="75"/>
  </r>
  <r>
    <x v="0"/>
    <s v="Matematyka"/>
    <d v="2026-01-05T00:00:00"/>
    <d v="1899-12-30T15:30:00"/>
    <d v="1899-12-30T16:45:00"/>
    <n v="50"/>
    <d v="1899-12-30T01:15:00"/>
    <n v="62.5"/>
  </r>
  <r>
    <x v="5"/>
    <s v="Informatyka"/>
    <d v="2026-02-12T00:00:00"/>
    <d v="1899-12-30T13:15:00"/>
    <d v="1899-12-30T14:30:00"/>
    <n v="60"/>
    <d v="1899-12-30T01:15:00"/>
    <n v="75"/>
  </r>
  <r>
    <x v="6"/>
    <s v="Matematyka"/>
    <d v="2026-02-13T00:00:00"/>
    <d v="1899-12-30T12:30:00"/>
    <d v="1899-12-30T13:45:00"/>
    <n v="50"/>
    <d v="1899-12-30T01:15:00"/>
    <n v="62.5"/>
  </r>
  <r>
    <x v="7"/>
    <s v="Matematyka"/>
    <d v="2025-10-14T00:00:00"/>
    <d v="1899-12-30T14:30:00"/>
    <d v="1899-12-30T15:30:00"/>
    <n v="50"/>
    <d v="1899-12-30T01:00:00"/>
    <n v="50"/>
  </r>
  <r>
    <x v="7"/>
    <s v="Matematyka"/>
    <d v="2025-11-20T00:00:00"/>
    <d v="1899-12-30T15:15:00"/>
    <d v="1899-12-30T16:15:00"/>
    <n v="50"/>
    <d v="1899-12-30T01:00:00"/>
    <n v="50"/>
  </r>
  <r>
    <x v="6"/>
    <s v="Matematyka"/>
    <d v="2025-12-03T00:00:00"/>
    <d v="1899-12-30T13:45:00"/>
    <d v="1899-12-30T14:45:00"/>
    <n v="50"/>
    <d v="1899-12-30T01:00:00"/>
    <n v="50"/>
  </r>
  <r>
    <x v="13"/>
    <s v="Informatyka"/>
    <d v="2026-01-05T00:00:00"/>
    <d v="1899-12-30T13:45:00"/>
    <d v="1899-12-30T14:45:00"/>
    <n v="60"/>
    <d v="1899-12-30T01:00:00"/>
    <n v="60"/>
  </r>
  <r>
    <x v="2"/>
    <s v="Fizyka"/>
    <d v="2026-01-14T00:00:00"/>
    <d v="1899-12-30T13:45:00"/>
    <d v="1899-12-30T14:45:00"/>
    <n v="40"/>
    <d v="1899-12-30T01:00:00"/>
    <n v="40"/>
  </r>
  <r>
    <x v="0"/>
    <s v="Informatyka"/>
    <d v="2026-02-06T00:00:00"/>
    <d v="1899-12-30T13:45:00"/>
    <d v="1899-12-30T14:45:00"/>
    <n v="60"/>
    <d v="1899-12-30T01:00:00"/>
    <n v="60"/>
  </r>
  <r>
    <x v="8"/>
    <s v="Informatyka"/>
    <d v="2025-10-01T00:00:00"/>
    <d v="1899-12-30T09:00:00"/>
    <d v="1899-12-30T10:00:00"/>
    <n v="60"/>
    <d v="1899-12-30T01:00:00"/>
    <n v="60"/>
  </r>
  <r>
    <x v="1"/>
    <s v="Matematyka"/>
    <d v="2025-10-06T00:00:00"/>
    <d v="1899-12-30T11:30:00"/>
    <d v="1899-12-30T12:30:00"/>
    <n v="50"/>
    <d v="1899-12-30T01:00:00"/>
    <n v="50"/>
  </r>
  <r>
    <x v="11"/>
    <s v="Informatyka"/>
    <d v="2025-10-08T00:00:00"/>
    <d v="1899-12-30T09:00:00"/>
    <d v="1899-12-30T10:00:00"/>
    <n v="60"/>
    <d v="1899-12-30T01:00:00"/>
    <n v="60"/>
  </r>
  <r>
    <x v="1"/>
    <s v="Matematyka"/>
    <d v="2025-10-10T00:00:00"/>
    <d v="1899-12-30T09:00:00"/>
    <d v="1899-12-30T10:00:00"/>
    <n v="50"/>
    <d v="1899-12-30T01:00:00"/>
    <n v="50"/>
  </r>
  <r>
    <x v="4"/>
    <s v="Fizyka"/>
    <d v="2025-10-14T00:00:00"/>
    <d v="1899-12-30T10:30:00"/>
    <d v="1899-12-30T11:30:00"/>
    <n v="40"/>
    <d v="1899-12-30T01:00:00"/>
    <n v="40"/>
  </r>
  <r>
    <x v="7"/>
    <s v="Fizyka"/>
    <d v="2025-10-23T00:00:00"/>
    <d v="1899-12-30T09:00:00"/>
    <d v="1899-12-30T10:00:00"/>
    <n v="40"/>
    <d v="1899-12-30T01:00:00"/>
    <n v="40"/>
  </r>
  <r>
    <x v="8"/>
    <s v="Informatyka"/>
    <d v="2025-10-24T00:00:00"/>
    <d v="1899-12-30T09:00:00"/>
    <d v="1899-12-30T10:00:00"/>
    <n v="60"/>
    <d v="1899-12-30T01:00:00"/>
    <n v="60"/>
  </r>
  <r>
    <x v="4"/>
    <s v="Fizyka"/>
    <d v="2025-10-24T00:00:00"/>
    <d v="1899-12-30T10:30:00"/>
    <d v="1899-12-30T11:30:00"/>
    <n v="40"/>
    <d v="1899-12-30T01:00:00"/>
    <n v="40"/>
  </r>
  <r>
    <x v="1"/>
    <s v="Matematyka"/>
    <d v="2025-11-05T00:00:00"/>
    <d v="1899-12-30T09:00:00"/>
    <d v="1899-12-30T10:00:00"/>
    <n v="50"/>
    <d v="1899-12-30T01:00:00"/>
    <n v="50"/>
  </r>
  <r>
    <x v="11"/>
    <s v="Informatyka"/>
    <d v="2025-11-07T00:00:00"/>
    <d v="1899-12-30T09:00:00"/>
    <d v="1899-12-30T10:00:00"/>
    <n v="60"/>
    <d v="1899-12-30T01:00:00"/>
    <n v="60"/>
  </r>
  <r>
    <x v="5"/>
    <s v="Fizyka"/>
    <d v="2025-11-11T00:00:00"/>
    <d v="1899-12-30T09:00:00"/>
    <d v="1899-12-30T10:00:00"/>
    <n v="40"/>
    <d v="1899-12-30T01:00:00"/>
    <n v="40"/>
  </r>
  <r>
    <x v="4"/>
    <s v="Fizyka"/>
    <d v="2025-11-12T00:00:00"/>
    <d v="1899-12-30T09:00:00"/>
    <d v="1899-12-30T10:00:00"/>
    <n v="40"/>
    <d v="1899-12-30T01:00:00"/>
    <n v="40"/>
  </r>
  <r>
    <x v="0"/>
    <s v="Informatyka"/>
    <d v="2025-11-18T00:00:00"/>
    <d v="1899-12-30T09:00:00"/>
    <d v="1899-12-30T10:00:00"/>
    <n v="60"/>
    <d v="1899-12-30T01:00:00"/>
    <n v="60"/>
  </r>
  <r>
    <x v="1"/>
    <s v="Matematyka"/>
    <d v="2025-11-20T00:00:00"/>
    <d v="1899-12-30T09:00:00"/>
    <d v="1899-12-30T10:00:00"/>
    <n v="50"/>
    <d v="1899-12-30T01:00:00"/>
    <n v="50"/>
  </r>
  <r>
    <x v="9"/>
    <s v="Informatyka"/>
    <d v="2025-11-26T00:00:00"/>
    <d v="1899-12-30T09:00:00"/>
    <d v="1899-12-30T10:00:00"/>
    <n v="60"/>
    <d v="1899-12-30T01:00:00"/>
    <n v="60"/>
  </r>
  <r>
    <x v="15"/>
    <s v="Matematyka"/>
    <d v="2025-12-02T00:00:00"/>
    <d v="1899-12-30T09:00:00"/>
    <d v="1899-12-30T10:00:00"/>
    <n v="50"/>
    <d v="1899-12-30T01:00:00"/>
    <n v="50"/>
  </r>
  <r>
    <x v="10"/>
    <s v="Informatyka"/>
    <d v="2025-12-02T00:00:00"/>
    <d v="1899-12-30T10:30:00"/>
    <d v="1899-12-30T11:30:00"/>
    <n v="60"/>
    <d v="1899-12-30T01:00:00"/>
    <n v="60"/>
  </r>
  <r>
    <x v="5"/>
    <s v="Fizyka"/>
    <d v="2025-12-05T00:00:00"/>
    <d v="1899-12-30T11:00:00"/>
    <d v="1899-12-30T12:00:00"/>
    <n v="40"/>
    <d v="1899-12-30T01:00:00"/>
    <n v="40"/>
  </r>
  <r>
    <x v="7"/>
    <s v="Matematyka"/>
    <d v="2025-12-09T00:00:00"/>
    <d v="1899-12-30T10:30:00"/>
    <d v="1899-12-30T11:30:00"/>
    <n v="50"/>
    <d v="1899-12-30T01:00:00"/>
    <n v="50"/>
  </r>
  <r>
    <x v="10"/>
    <s v="Informatyka"/>
    <d v="2025-12-12T00:00:00"/>
    <d v="1899-12-30T10:30:00"/>
    <d v="1899-12-30T11:30:00"/>
    <n v="60"/>
    <d v="1899-12-30T01:00:00"/>
    <n v="60"/>
  </r>
  <r>
    <x v="13"/>
    <s v="Informatyka"/>
    <d v="2025-12-16T00:00:00"/>
    <d v="1899-12-30T09:00:00"/>
    <d v="1899-12-30T10:00:00"/>
    <n v="60"/>
    <d v="1899-12-30T01:00:00"/>
    <n v="60"/>
  </r>
  <r>
    <x v="7"/>
    <s v="Matematyka"/>
    <d v="2026-01-13T00:00:00"/>
    <d v="1899-12-30T11:00:00"/>
    <d v="1899-12-30T12:00:00"/>
    <n v="50"/>
    <d v="1899-12-30T01:00:00"/>
    <n v="50"/>
  </r>
  <r>
    <x v="5"/>
    <s v="Informatyka"/>
    <d v="2026-01-20T00:00:00"/>
    <d v="1899-12-30T10:30:00"/>
    <d v="1899-12-30T11:30:00"/>
    <n v="60"/>
    <d v="1899-12-30T01:00:00"/>
    <n v="60"/>
  </r>
  <r>
    <x v="9"/>
    <s v="Informatyka"/>
    <d v="2026-01-23T00:00:00"/>
    <d v="1899-12-30T09:00:00"/>
    <d v="1899-12-30T10:00:00"/>
    <n v="60"/>
    <d v="1899-12-30T01:00:00"/>
    <n v="60"/>
  </r>
  <r>
    <x v="4"/>
    <s v="Fizyka"/>
    <d v="2026-01-28T00:00:00"/>
    <d v="1899-12-30T09:00:00"/>
    <d v="1899-12-30T10:00:00"/>
    <n v="40"/>
    <d v="1899-12-30T01:00:00"/>
    <n v="40"/>
  </r>
  <r>
    <x v="11"/>
    <s v="Informatyka"/>
    <d v="2026-02-04T00:00:00"/>
    <d v="1899-12-30T09:00:00"/>
    <d v="1899-12-30T10:00:00"/>
    <n v="60"/>
    <d v="1899-12-30T01:00:00"/>
    <n v="60"/>
  </r>
  <r>
    <x v="11"/>
    <s v="Informatyka"/>
    <d v="2026-02-10T00:00:00"/>
    <d v="1899-12-30T09:00:00"/>
    <d v="1899-12-30T10:00:00"/>
    <n v="60"/>
    <d v="1899-12-30T01:00:00"/>
    <n v="60"/>
  </r>
  <r>
    <x v="4"/>
    <s v="Fizyka"/>
    <d v="2026-02-13T00:00:00"/>
    <d v="1899-12-30T11:00:00"/>
    <d v="1899-12-30T12:00:00"/>
    <n v="40"/>
    <d v="1899-12-30T01:00:00"/>
    <n v="40"/>
  </r>
  <r>
    <x v="11"/>
    <s v="Informatyka"/>
    <d v="2025-10-10T00:00:00"/>
    <d v="1899-12-30T12:45:00"/>
    <d v="1899-12-30T13:45:00"/>
    <n v="60"/>
    <d v="1899-12-30T01:00:00"/>
    <n v="60"/>
  </r>
  <r>
    <x v="5"/>
    <s v="Informatyka"/>
    <d v="2025-10-20T00:00:00"/>
    <d v="1899-12-30T14:00:00"/>
    <d v="1899-12-30T15:00:00"/>
    <n v="60"/>
    <d v="1899-12-30T01:00:00"/>
    <n v="60"/>
  </r>
  <r>
    <x v="9"/>
    <s v="Informatyka"/>
    <d v="2025-10-22T00:00:00"/>
    <d v="1899-12-30T10:45:00"/>
    <d v="1899-12-30T11:45:00"/>
    <n v="60"/>
    <d v="1899-12-30T01:00:00"/>
    <n v="60"/>
  </r>
  <r>
    <x v="0"/>
    <s v="Matematyka"/>
    <d v="2025-11-06T00:00:00"/>
    <d v="1899-12-30T17:00:00"/>
    <d v="1899-12-30T18:00:00"/>
    <n v="50"/>
    <d v="1899-12-30T01:00:00"/>
    <n v="50"/>
  </r>
  <r>
    <x v="9"/>
    <s v="Informatyka"/>
    <d v="2025-11-11T00:00:00"/>
    <d v="1899-12-30T11:15:00"/>
    <d v="1899-12-30T12:15:00"/>
    <n v="60"/>
    <d v="1899-12-30T01:00:00"/>
    <n v="60"/>
  </r>
  <r>
    <x v="8"/>
    <s v="Informatyka"/>
    <d v="2025-11-12T00:00:00"/>
    <d v="1899-12-30T12:45:00"/>
    <d v="1899-12-30T13:45:00"/>
    <n v="60"/>
    <d v="1899-12-30T01:00:00"/>
    <n v="60"/>
  </r>
  <r>
    <x v="16"/>
    <s v="Informatyka"/>
    <d v="2025-11-19T00:00:00"/>
    <d v="1899-12-30T11:15:00"/>
    <d v="1899-12-30T12:15:00"/>
    <n v="60"/>
    <d v="1899-12-30T01:00:00"/>
    <n v="60"/>
  </r>
  <r>
    <x v="10"/>
    <s v="Fizyka"/>
    <d v="2025-11-20T00:00:00"/>
    <d v="1899-12-30T12:45:00"/>
    <d v="1899-12-30T13:45:00"/>
    <n v="40"/>
    <d v="1899-12-30T01:00:00"/>
    <n v="40"/>
  </r>
  <r>
    <x v="1"/>
    <s v="Matematyka"/>
    <d v="2025-11-20T00:00:00"/>
    <d v="1899-12-30T14:15:00"/>
    <d v="1899-12-30T15:15:00"/>
    <n v="50"/>
    <d v="1899-12-30T01:00:00"/>
    <n v="50"/>
  </r>
  <r>
    <x v="4"/>
    <s v="Fizyka"/>
    <d v="2025-11-24T00:00:00"/>
    <d v="1899-12-30T12:30:00"/>
    <d v="1899-12-30T13:30:00"/>
    <n v="40"/>
    <d v="1899-12-30T01:00:00"/>
    <n v="40"/>
  </r>
  <r>
    <x v="8"/>
    <s v="Informatyka"/>
    <d v="2025-11-26T00:00:00"/>
    <d v="1899-12-30T16:30:00"/>
    <d v="1899-12-30T17:30:00"/>
    <n v="60"/>
    <d v="1899-12-30T01:00:00"/>
    <n v="60"/>
  </r>
  <r>
    <x v="4"/>
    <s v="Fizyka"/>
    <d v="2025-12-03T00:00:00"/>
    <d v="1899-12-30T18:00:00"/>
    <d v="1899-12-30T19:00:00"/>
    <n v="40"/>
    <d v="1899-12-30T01:00:00"/>
    <n v="40"/>
  </r>
  <r>
    <x v="5"/>
    <s v="Informatyka"/>
    <d v="2025-12-10T00:00:00"/>
    <d v="1899-12-30T14:45:00"/>
    <d v="1899-12-30T15:45:00"/>
    <n v="60"/>
    <d v="1899-12-30T01:00:00"/>
    <n v="60"/>
  </r>
  <r>
    <x v="1"/>
    <s v="Matematyka"/>
    <d v="2026-01-07T00:00:00"/>
    <d v="1899-12-30T14:00:00"/>
    <d v="1899-12-30T15:00:00"/>
    <n v="50"/>
    <d v="1899-12-30T01:00:00"/>
    <n v="50"/>
  </r>
  <r>
    <x v="13"/>
    <s v="Informatyka"/>
    <d v="2026-01-12T00:00:00"/>
    <d v="1899-12-30T12:00:00"/>
    <d v="1899-12-30T13:00:00"/>
    <n v="60"/>
    <d v="1899-12-30T01:00:00"/>
    <n v="60"/>
  </r>
  <r>
    <x v="1"/>
    <s v="Matematyka"/>
    <d v="2026-01-22T00:00:00"/>
    <d v="1899-12-30T14:15:00"/>
    <d v="1899-12-30T15:15:00"/>
    <n v="50"/>
    <d v="1899-12-30T01:00:00"/>
    <n v="50"/>
  </r>
  <r>
    <x v="2"/>
    <s v="Fizyka"/>
    <d v="2026-01-23T00:00:00"/>
    <d v="1899-12-30T10:00:00"/>
    <d v="1899-12-30T11:00:00"/>
    <n v="40"/>
    <d v="1899-12-30T01:00:00"/>
    <n v="40"/>
  </r>
  <r>
    <x v="1"/>
    <s v="Matematyka"/>
    <d v="2026-01-23T00:00:00"/>
    <d v="1899-12-30T15:45:00"/>
    <d v="1899-12-30T16:45:00"/>
    <n v="50"/>
    <d v="1899-12-30T01:00:00"/>
    <n v="50"/>
  </r>
  <r>
    <x v="10"/>
    <s v="Informatyka"/>
    <d v="2026-01-29T00:00:00"/>
    <d v="1899-12-30T12:45:00"/>
    <d v="1899-12-30T13:45:00"/>
    <n v="60"/>
    <d v="1899-12-30T01:00:00"/>
    <n v="60"/>
  </r>
  <r>
    <x v="1"/>
    <s v="Matematyka"/>
    <d v="2026-02-04T00:00:00"/>
    <d v="1899-12-30T14:15:00"/>
    <d v="1899-12-30T15:15:00"/>
    <n v="50"/>
    <d v="1899-12-30T01:00:00"/>
    <n v="50"/>
  </r>
  <r>
    <x v="7"/>
    <s v="Fizyka"/>
    <d v="2026-02-05T00:00:00"/>
    <d v="1899-12-30T12:45:00"/>
    <d v="1899-12-30T13:45:00"/>
    <n v="40"/>
    <d v="1899-12-30T01:00:00"/>
    <n v="40"/>
  </r>
  <r>
    <x v="7"/>
    <s v="Matematyka"/>
    <d v="2026-02-10T00:00:00"/>
    <d v="1899-12-30T15:30:00"/>
    <d v="1899-12-30T16:30:00"/>
    <n v="50"/>
    <d v="1899-12-30T01:00:00"/>
    <n v="50"/>
  </r>
  <r>
    <x v="1"/>
    <s v="Matematyka"/>
    <d v="2026-02-11T00:00:00"/>
    <d v="1899-12-30T12:00:00"/>
    <d v="1899-12-30T13:00:00"/>
    <n v="50"/>
    <d v="1899-12-30T01:00:00"/>
    <n v="50"/>
  </r>
  <r>
    <x v="9"/>
    <s v="Informatyka"/>
    <d v="2026-02-11T00:00:00"/>
    <d v="1899-12-30T13:15:00"/>
    <d v="1899-12-30T14:15:00"/>
    <n v="60"/>
    <d v="1899-12-30T01:00:00"/>
    <n v="60"/>
  </r>
  <r>
    <x v="4"/>
    <s v="Fizyka"/>
    <d v="2026-02-11T00:00:00"/>
    <d v="1899-12-30T14:15:00"/>
    <d v="1899-12-30T15:15:00"/>
    <n v="40"/>
    <d v="1899-12-30T01:00:0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x v="0"/>
    <s v="Informatyka"/>
    <d v="2025-10-01T00:00:00"/>
    <d v="1899-12-30T09:00:00"/>
    <d v="1899-12-30T10:00:00"/>
    <n v="60"/>
  </r>
  <r>
    <x v="1"/>
    <s v="Matematyka"/>
    <d v="2025-10-02T00:00:00"/>
    <d v="1899-12-30T09:00:00"/>
    <d v="1899-12-30T10:45:00"/>
    <n v="50"/>
  </r>
  <r>
    <x v="2"/>
    <s v="Matematyka"/>
    <d v="2025-10-02T00:00:00"/>
    <d v="1899-12-30T11:15:00"/>
    <d v="1899-12-30T13:15:00"/>
    <n v="50"/>
  </r>
  <r>
    <x v="3"/>
    <s v="Fizyka"/>
    <d v="2025-10-06T00:00:00"/>
    <d v="1899-12-30T09:00:00"/>
    <d v="1899-12-30T11:00:00"/>
    <n v="40"/>
  </r>
  <r>
    <x v="1"/>
    <s v="Matematyka"/>
    <d v="2025-10-06T00:00:00"/>
    <d v="1899-12-30T11:30:00"/>
    <d v="1899-12-30T12:30:00"/>
    <n v="50"/>
  </r>
  <r>
    <x v="4"/>
    <s v="Matematyka"/>
    <d v="2025-10-07T00:00:00"/>
    <d v="1899-12-30T09:00:00"/>
    <d v="1899-12-30T10:15:00"/>
    <n v="50"/>
  </r>
  <r>
    <x v="5"/>
    <s v="Informatyka"/>
    <d v="2025-10-07T00:00:00"/>
    <d v="1899-12-30T11:00:00"/>
    <d v="1899-12-30T12:45:00"/>
    <n v="60"/>
  </r>
  <r>
    <x v="6"/>
    <s v="Fizyka"/>
    <d v="2025-10-07T00:00:00"/>
    <d v="1899-12-30T13:30:00"/>
    <d v="1899-12-30T14:45:00"/>
    <n v="40"/>
  </r>
  <r>
    <x v="5"/>
    <s v="Informatyka"/>
    <d v="2025-10-08T00:00:00"/>
    <d v="1899-12-30T09:00:00"/>
    <d v="1899-12-30T10:00:00"/>
    <n v="60"/>
  </r>
  <r>
    <x v="3"/>
    <s v="Fizyka"/>
    <d v="2025-10-08T00:00:00"/>
    <d v="1899-12-30T10:45:00"/>
    <d v="1899-12-30T12:15:00"/>
    <n v="40"/>
  </r>
  <r>
    <x v="3"/>
    <s v="Fizyka"/>
    <d v="2025-10-08T00:00:00"/>
    <d v="1899-12-30T12:30:00"/>
    <d v="1899-12-30T14:15:00"/>
    <n v="40"/>
  </r>
  <r>
    <x v="1"/>
    <s v="Matematyka"/>
    <d v="2025-10-10T00:00:00"/>
    <d v="1899-12-30T09:00:00"/>
    <d v="1899-12-30T10:00:00"/>
    <n v="50"/>
  </r>
  <r>
    <x v="0"/>
    <s v="Informatyka"/>
    <d v="2025-10-10T00:00:00"/>
    <d v="1899-12-30T10:30:00"/>
    <d v="1899-12-30T12:00:00"/>
    <n v="60"/>
  </r>
  <r>
    <x v="5"/>
    <s v="Informatyka"/>
    <d v="2025-10-10T00:00:00"/>
    <d v="1899-12-30T12:45:00"/>
    <d v="1899-12-30T13:45:00"/>
    <n v="60"/>
  </r>
  <r>
    <x v="0"/>
    <s v="Informatyka"/>
    <d v="2025-10-10T00:00:00"/>
    <d v="1899-12-30T14:15:00"/>
    <d v="1899-12-30T15:45:00"/>
    <n v="60"/>
  </r>
  <r>
    <x v="2"/>
    <s v="Informatyka"/>
    <d v="2025-10-13T00:00:00"/>
    <d v="1899-12-30T09:30:00"/>
    <d v="1899-12-30T11:00:00"/>
    <n v="60"/>
  </r>
  <r>
    <x v="3"/>
    <s v="Fizyka"/>
    <d v="2025-10-13T00:00:00"/>
    <d v="1899-12-30T11:15:00"/>
    <d v="1899-12-30T12:30:00"/>
    <n v="40"/>
  </r>
  <r>
    <x v="1"/>
    <s v="Matematyka"/>
    <d v="2025-10-13T00:00:00"/>
    <d v="1899-12-30T12:45:00"/>
    <d v="1899-12-30T14:45:00"/>
    <n v="50"/>
  </r>
  <r>
    <x v="3"/>
    <s v="Fizyka"/>
    <d v="2025-10-13T00:00:00"/>
    <d v="1899-12-30T15:00:00"/>
    <d v="1899-12-30T17:00:00"/>
    <n v="40"/>
  </r>
  <r>
    <x v="7"/>
    <s v="Informatyka"/>
    <d v="2025-10-13T00:00:00"/>
    <d v="1899-12-30T17:00:00"/>
    <d v="1899-12-30T18:15:00"/>
    <n v="60"/>
  </r>
  <r>
    <x v="8"/>
    <s v="Matematyka"/>
    <d v="2025-10-14T00:00:00"/>
    <d v="1899-12-30T09:00:00"/>
    <d v="1899-12-30T10:15:00"/>
    <n v="50"/>
  </r>
  <r>
    <x v="9"/>
    <s v="Fizyka"/>
    <d v="2025-10-14T00:00:00"/>
    <d v="1899-12-30T10:30:00"/>
    <d v="1899-12-30T11:30:00"/>
    <n v="40"/>
  </r>
  <r>
    <x v="9"/>
    <s v="Fizyka"/>
    <d v="2025-10-14T00:00:00"/>
    <d v="1899-12-30T11:30:00"/>
    <d v="1899-12-30T12:45:00"/>
    <n v="40"/>
  </r>
  <r>
    <x v="1"/>
    <s v="Matematyka"/>
    <d v="2025-10-14T00:00:00"/>
    <d v="1899-12-30T12:45:00"/>
    <d v="1899-12-30T14:15:00"/>
    <n v="50"/>
  </r>
  <r>
    <x v="10"/>
    <s v="Matematyka"/>
    <d v="2025-10-14T00:00:00"/>
    <d v="1899-12-30T14:30:00"/>
    <d v="1899-12-30T15:30:00"/>
    <n v="50"/>
  </r>
  <r>
    <x v="8"/>
    <s v="Matematyka"/>
    <d v="2025-10-15T00:00:00"/>
    <d v="1899-12-30T09:00:00"/>
    <d v="1899-12-30T10:15:00"/>
    <n v="50"/>
  </r>
  <r>
    <x v="5"/>
    <s v="Informatyka"/>
    <d v="2025-10-15T00:00:00"/>
    <d v="1899-12-30T10:15:00"/>
    <d v="1899-12-30T11:30:00"/>
    <n v="60"/>
  </r>
  <r>
    <x v="6"/>
    <s v="Informatyka"/>
    <d v="2025-10-15T00:00:00"/>
    <d v="1899-12-30T12:15:00"/>
    <d v="1899-12-30T14:00:00"/>
    <n v="60"/>
  </r>
  <r>
    <x v="1"/>
    <s v="Matematyka"/>
    <d v="2025-10-20T00:00:00"/>
    <d v="1899-12-30T09:00:00"/>
    <d v="1899-12-30T10:30:00"/>
    <n v="50"/>
  </r>
  <r>
    <x v="10"/>
    <s v="Matematyka"/>
    <d v="2025-10-20T00:00:00"/>
    <d v="1899-12-30T11:00:00"/>
    <d v="1899-12-30T13:00:00"/>
    <n v="50"/>
  </r>
  <r>
    <x v="7"/>
    <s v="Informatyka"/>
    <d v="2025-10-20T00:00:00"/>
    <d v="1899-12-30T14:00:00"/>
    <d v="1899-12-30T15:00:00"/>
    <n v="60"/>
  </r>
  <r>
    <x v="3"/>
    <s v="Fizyka"/>
    <d v="2025-10-20T00:00:00"/>
    <d v="1899-12-30T15:15:00"/>
    <d v="1899-12-30T16:45:00"/>
    <n v="40"/>
  </r>
  <r>
    <x v="2"/>
    <s v="Matematyka"/>
    <d v="2025-10-21T00:00:00"/>
    <d v="1899-12-30T09:00:00"/>
    <d v="1899-12-30T11:00:00"/>
    <n v="50"/>
  </r>
  <r>
    <x v="2"/>
    <s v="Informatyka"/>
    <d v="2025-10-21T00:00:00"/>
    <d v="1899-12-30T11:30:00"/>
    <d v="1899-12-30T13:15:00"/>
    <n v="60"/>
  </r>
  <r>
    <x v="10"/>
    <s v="Matematyka"/>
    <d v="2025-10-22T00:00:00"/>
    <d v="1899-12-30T09:00:00"/>
    <d v="1899-12-30T10:15:00"/>
    <n v="50"/>
  </r>
  <r>
    <x v="4"/>
    <s v="Informatyka"/>
    <d v="2025-10-22T00:00:00"/>
    <d v="1899-12-30T10:45:00"/>
    <d v="1899-12-30T11:45:00"/>
    <n v="60"/>
  </r>
  <r>
    <x v="10"/>
    <s v="Fizyka"/>
    <d v="2025-10-23T00:00:00"/>
    <d v="1899-12-30T09:00:00"/>
    <d v="1899-12-30T10:00:00"/>
    <n v="40"/>
  </r>
  <r>
    <x v="0"/>
    <s v="Informatyka"/>
    <d v="2025-10-24T00:00:00"/>
    <d v="1899-12-30T09:00:00"/>
    <d v="1899-12-30T10:00:00"/>
    <n v="60"/>
  </r>
  <r>
    <x v="9"/>
    <s v="Fizyka"/>
    <d v="2025-10-24T00:00:00"/>
    <d v="1899-12-30T10:30:00"/>
    <d v="1899-12-30T11:30:00"/>
    <n v="40"/>
  </r>
  <r>
    <x v="6"/>
    <s v="Informatyka"/>
    <d v="2025-10-31T00:00:00"/>
    <d v="1899-12-30T09:00:00"/>
    <d v="1899-12-30T10:45:00"/>
    <n v="60"/>
  </r>
  <r>
    <x v="5"/>
    <s v="Informatyka"/>
    <d v="2025-10-31T00:00:00"/>
    <d v="1899-12-30T10:45:00"/>
    <d v="1899-12-30T12:15:00"/>
    <n v="60"/>
  </r>
  <r>
    <x v="9"/>
    <s v="Fizyka"/>
    <d v="2025-10-31T00:00:00"/>
    <d v="1899-12-30T12:45:00"/>
    <d v="1899-12-30T14:30:00"/>
    <n v="40"/>
  </r>
  <r>
    <x v="0"/>
    <s v="Informatyka"/>
    <d v="2025-10-31T00:00:00"/>
    <d v="1899-12-30T14:30:00"/>
    <d v="1899-12-30T16:15:00"/>
    <n v="60"/>
  </r>
  <r>
    <x v="2"/>
    <s v="Informatyka"/>
    <d v="2025-11-03T00:00:00"/>
    <d v="1899-12-30T09:00:00"/>
    <d v="1899-12-30T10:30:00"/>
    <n v="60"/>
  </r>
  <r>
    <x v="1"/>
    <s v="Matematyka"/>
    <d v="2025-11-05T00:00:00"/>
    <d v="1899-12-30T09:00:00"/>
    <d v="1899-12-30T10:00:00"/>
    <n v="50"/>
  </r>
  <r>
    <x v="1"/>
    <s v="Matematyka"/>
    <d v="2025-11-05T00:00:00"/>
    <d v="1899-12-30T10:00:00"/>
    <d v="1899-12-30T12:00:00"/>
    <n v="50"/>
  </r>
  <r>
    <x v="2"/>
    <s v="Informatyka"/>
    <d v="2025-11-05T00:00:00"/>
    <d v="1899-12-30T12:30:00"/>
    <d v="1899-12-30T14:00:00"/>
    <n v="60"/>
  </r>
  <r>
    <x v="0"/>
    <s v="Informatyka"/>
    <d v="2025-11-06T00:00:00"/>
    <d v="1899-12-30T09:00:00"/>
    <d v="1899-12-30T10:30:00"/>
    <n v="60"/>
  </r>
  <r>
    <x v="8"/>
    <s v="Matematyka"/>
    <d v="2025-11-06T00:00:00"/>
    <d v="1899-12-30T11:00:00"/>
    <d v="1899-12-30T12:45:00"/>
    <n v="50"/>
  </r>
  <r>
    <x v="6"/>
    <s v="Fizyka"/>
    <d v="2025-11-06T00:00:00"/>
    <d v="1899-12-30T13:45:00"/>
    <d v="1899-12-30T15:30:00"/>
    <n v="40"/>
  </r>
  <r>
    <x v="4"/>
    <s v="Informatyka"/>
    <d v="2025-11-06T00:00:00"/>
    <d v="1899-12-30T15:30:00"/>
    <d v="1899-12-30T17:00:00"/>
    <n v="60"/>
  </r>
  <r>
    <x v="2"/>
    <s v="Matematyka"/>
    <d v="2025-11-06T00:00:00"/>
    <d v="1899-12-30T17:00:00"/>
    <d v="1899-12-30T18:00:00"/>
    <n v="50"/>
  </r>
  <r>
    <x v="5"/>
    <s v="Informatyka"/>
    <d v="2025-11-07T00:00:00"/>
    <d v="1899-12-30T09:00:00"/>
    <d v="1899-12-30T10:00:00"/>
    <n v="60"/>
  </r>
  <r>
    <x v="4"/>
    <s v="Informatyka"/>
    <d v="2025-11-07T00:00:00"/>
    <d v="1899-12-30T10:45:00"/>
    <d v="1899-12-30T12:15:00"/>
    <n v="60"/>
  </r>
  <r>
    <x v="3"/>
    <s v="Fizyka"/>
    <d v="2025-11-10T00:00:00"/>
    <d v="1899-12-30T09:00:00"/>
    <d v="1899-12-30T10:15:00"/>
    <n v="40"/>
  </r>
  <r>
    <x v="3"/>
    <s v="Fizyka"/>
    <d v="2025-11-10T00:00:00"/>
    <d v="1899-12-30T10:15:00"/>
    <d v="1899-12-30T11:30:00"/>
    <n v="40"/>
  </r>
  <r>
    <x v="7"/>
    <s v="Fizyka"/>
    <d v="2025-11-11T00:00:00"/>
    <d v="1899-12-30T09:00:00"/>
    <d v="1899-12-30T10:00:00"/>
    <n v="40"/>
  </r>
  <r>
    <x v="2"/>
    <s v="Informatyka"/>
    <d v="2025-11-11T00:00:00"/>
    <d v="1899-12-30T10:00:00"/>
    <d v="1899-12-30T11:15:00"/>
    <n v="60"/>
  </r>
  <r>
    <x v="4"/>
    <s v="Informatyka"/>
    <d v="2025-11-11T00:00:00"/>
    <d v="1899-12-30T11:15:00"/>
    <d v="1899-12-30T12:15:00"/>
    <n v="60"/>
  </r>
  <r>
    <x v="9"/>
    <s v="Fizyka"/>
    <d v="2025-11-12T00:00:00"/>
    <d v="1899-12-30T09:00:00"/>
    <d v="1899-12-30T10:00:00"/>
    <n v="40"/>
  </r>
  <r>
    <x v="7"/>
    <s v="Informatyka"/>
    <d v="2025-11-12T00:00:00"/>
    <d v="1899-12-30T11:00:00"/>
    <d v="1899-12-30T12:30:00"/>
    <n v="60"/>
  </r>
  <r>
    <x v="0"/>
    <s v="Informatyka"/>
    <d v="2025-11-12T00:00:00"/>
    <d v="1899-12-30T12:45:00"/>
    <d v="1899-12-30T13:45:00"/>
    <n v="60"/>
  </r>
  <r>
    <x v="4"/>
    <s v="Informatyka"/>
    <d v="2025-11-12T00:00:00"/>
    <d v="1899-12-30T13:45:00"/>
    <d v="1899-12-30T15:00:00"/>
    <n v="60"/>
  </r>
  <r>
    <x v="5"/>
    <s v="Informatyka"/>
    <d v="2025-11-12T00:00:00"/>
    <d v="1899-12-30T15:45:00"/>
    <d v="1899-12-30T17:15:00"/>
    <n v="60"/>
  </r>
  <r>
    <x v="9"/>
    <s v="Fizyka"/>
    <d v="2025-11-13T00:00:00"/>
    <d v="1899-12-30T09:00:00"/>
    <d v="1899-12-30T11:00:00"/>
    <n v="40"/>
  </r>
  <r>
    <x v="9"/>
    <s v="Fizyka"/>
    <d v="2025-11-13T00:00:00"/>
    <d v="1899-12-30T11:15:00"/>
    <d v="1899-12-30T12:45:00"/>
    <n v="40"/>
  </r>
  <r>
    <x v="4"/>
    <s v="Matematyka"/>
    <d v="2025-11-13T00:00:00"/>
    <d v="1899-12-30T13:30:00"/>
    <d v="1899-12-30T15:15:00"/>
    <n v="50"/>
  </r>
  <r>
    <x v="11"/>
    <s v="Fizyka"/>
    <d v="2025-11-13T00:00:00"/>
    <d v="1899-12-30T16:00:00"/>
    <d v="1899-12-30T18:00:00"/>
    <n v="40"/>
  </r>
  <r>
    <x v="7"/>
    <s v="Fizyka"/>
    <d v="2025-11-14T00:00:00"/>
    <d v="1899-12-30T09:00:00"/>
    <d v="1899-12-30T10:15:00"/>
    <n v="40"/>
  </r>
  <r>
    <x v="1"/>
    <s v="Matematyka"/>
    <d v="2025-11-14T00:00:00"/>
    <d v="1899-12-30T10:30:00"/>
    <d v="1899-12-30T11:45:00"/>
    <n v="50"/>
  </r>
  <r>
    <x v="3"/>
    <s v="Fizyka"/>
    <d v="2025-11-14T00:00:00"/>
    <d v="1899-12-30T12:15:00"/>
    <d v="1899-12-30T14:15:00"/>
    <n v="40"/>
  </r>
  <r>
    <x v="3"/>
    <s v="Fizyka"/>
    <d v="2025-11-17T00:00:00"/>
    <d v="1899-12-30T09:00:00"/>
    <d v="1899-12-30T11:00:00"/>
    <n v="40"/>
  </r>
  <r>
    <x v="0"/>
    <s v="Informatyka"/>
    <d v="2025-11-17T00:00:00"/>
    <d v="1899-12-30T11:30:00"/>
    <d v="1899-12-30T13:15:00"/>
    <n v="60"/>
  </r>
  <r>
    <x v="0"/>
    <s v="Informatyka"/>
    <d v="2025-11-17T00:00:00"/>
    <d v="1899-12-30T13:30:00"/>
    <d v="1899-12-30T15:00:00"/>
    <n v="60"/>
  </r>
  <r>
    <x v="10"/>
    <s v="Matematyka"/>
    <d v="2025-11-17T00:00:00"/>
    <d v="1899-12-30T16:15:00"/>
    <d v="1899-12-30T18:15:00"/>
    <n v="50"/>
  </r>
  <r>
    <x v="2"/>
    <s v="Informatyka"/>
    <d v="2025-11-18T00:00:00"/>
    <d v="1899-12-30T09:00:00"/>
    <d v="1899-12-30T10:00:00"/>
    <n v="60"/>
  </r>
  <r>
    <x v="9"/>
    <s v="Fizyka"/>
    <d v="2025-11-18T00:00:00"/>
    <d v="1899-12-30T10:30:00"/>
    <d v="1899-12-30T11:45:00"/>
    <n v="40"/>
  </r>
  <r>
    <x v="8"/>
    <s v="Matematyka"/>
    <d v="2025-11-19T00:00:00"/>
    <d v="1899-12-30T09:00:00"/>
    <d v="1899-12-30T10:45:00"/>
    <n v="50"/>
  </r>
  <r>
    <x v="12"/>
    <s v="Informatyka"/>
    <d v="2025-11-19T00:00:00"/>
    <d v="1899-12-30T11:15:00"/>
    <d v="1899-12-30T12:15:00"/>
    <n v="60"/>
  </r>
  <r>
    <x v="9"/>
    <s v="Fizyka"/>
    <d v="2025-11-19T00:00:00"/>
    <d v="1899-12-30T13:00:00"/>
    <d v="1899-12-30T14:45:00"/>
    <n v="40"/>
  </r>
  <r>
    <x v="8"/>
    <s v="Matematyka"/>
    <d v="2025-11-19T00:00:00"/>
    <d v="1899-12-30T15:45:00"/>
    <d v="1899-12-30T17:15:00"/>
    <n v="50"/>
  </r>
  <r>
    <x v="1"/>
    <s v="Matematyka"/>
    <d v="2025-11-20T00:00:00"/>
    <d v="1899-12-30T09:00:00"/>
    <d v="1899-12-30T10:00:00"/>
    <n v="50"/>
  </r>
  <r>
    <x v="3"/>
    <s v="Fizyka"/>
    <d v="2025-11-20T00:00:00"/>
    <d v="1899-12-30T10:00:00"/>
    <d v="1899-12-30T12:00:00"/>
    <n v="40"/>
  </r>
  <r>
    <x v="6"/>
    <s v="Fizyka"/>
    <d v="2025-11-20T00:00:00"/>
    <d v="1899-12-30T12:45:00"/>
    <d v="1899-12-30T13:45:00"/>
    <n v="40"/>
  </r>
  <r>
    <x v="1"/>
    <s v="Matematyka"/>
    <d v="2025-11-20T00:00:00"/>
    <d v="1899-12-30T14:15:00"/>
    <d v="1899-12-30T15:15:00"/>
    <n v="50"/>
  </r>
  <r>
    <x v="10"/>
    <s v="Matematyka"/>
    <d v="2025-11-20T00:00:00"/>
    <d v="1899-12-30T15:15:00"/>
    <d v="1899-12-30T16:15:00"/>
    <n v="50"/>
  </r>
  <r>
    <x v="3"/>
    <s v="Fizyka"/>
    <d v="2025-11-24T00:00:00"/>
    <d v="1899-12-30T09:00:00"/>
    <d v="1899-12-30T10:30:00"/>
    <n v="40"/>
  </r>
  <r>
    <x v="6"/>
    <s v="Fizyka"/>
    <d v="2025-11-24T00:00:00"/>
    <d v="1899-12-30T10:45:00"/>
    <d v="1899-12-30T12:00:00"/>
    <n v="40"/>
  </r>
  <r>
    <x v="9"/>
    <s v="Fizyka"/>
    <d v="2025-11-24T00:00:00"/>
    <d v="1899-12-30T12:30:00"/>
    <d v="1899-12-30T13:30:00"/>
    <n v="40"/>
  </r>
  <r>
    <x v="5"/>
    <s v="Informatyka"/>
    <d v="2025-11-24T00:00:00"/>
    <d v="1899-12-30T14:30:00"/>
    <d v="1899-12-30T16:00:00"/>
    <n v="60"/>
  </r>
  <r>
    <x v="6"/>
    <s v="Informatyka"/>
    <d v="2025-11-24T00:00:00"/>
    <d v="1899-12-30T16:30:00"/>
    <d v="1899-12-30T18:00:00"/>
    <n v="60"/>
  </r>
  <r>
    <x v="4"/>
    <s v="Informatyka"/>
    <d v="2025-11-25T00:00:00"/>
    <d v="1899-12-30T09:00:00"/>
    <d v="1899-12-30T10:15:00"/>
    <n v="60"/>
  </r>
  <r>
    <x v="4"/>
    <s v="Informatyka"/>
    <d v="2025-11-26T00:00:00"/>
    <d v="1899-12-30T09:00:00"/>
    <d v="1899-12-30T10:00:00"/>
    <n v="60"/>
  </r>
  <r>
    <x v="10"/>
    <s v="Fizyka"/>
    <d v="2025-11-26T00:00:00"/>
    <d v="1899-12-30T11:00:00"/>
    <d v="1899-12-30T12:45:00"/>
    <n v="40"/>
  </r>
  <r>
    <x v="9"/>
    <s v="Fizyka"/>
    <d v="2025-11-26T00:00:00"/>
    <d v="1899-12-30T13:45:00"/>
    <d v="1899-12-30T15:45:00"/>
    <n v="40"/>
  </r>
  <r>
    <x v="0"/>
    <s v="Informatyka"/>
    <d v="2025-11-26T00:00:00"/>
    <d v="1899-12-30T16:30:00"/>
    <d v="1899-12-30T17:30:00"/>
    <n v="60"/>
  </r>
  <r>
    <x v="2"/>
    <s v="Informatyka"/>
    <d v="2025-11-28T00:00:00"/>
    <d v="1899-12-30T09:30:00"/>
    <d v="1899-12-30T11:00:00"/>
    <n v="60"/>
  </r>
  <r>
    <x v="3"/>
    <s v="Fizyka"/>
    <d v="2025-11-28T00:00:00"/>
    <d v="1899-12-30T11:30:00"/>
    <d v="1899-12-30T12:45:00"/>
    <n v="40"/>
  </r>
  <r>
    <x v="13"/>
    <s v="Matematyka"/>
    <d v="2025-12-02T00:00:00"/>
    <d v="1899-12-30T09:00:00"/>
    <d v="1899-12-30T10:00:00"/>
    <n v="50"/>
  </r>
  <r>
    <x v="6"/>
    <s v="Informatyka"/>
    <d v="2025-12-02T00:00:00"/>
    <d v="1899-12-30T10:30:00"/>
    <d v="1899-12-30T11:30:00"/>
    <n v="60"/>
  </r>
  <r>
    <x v="0"/>
    <s v="Informatyka"/>
    <d v="2025-12-02T00:00:00"/>
    <d v="1899-12-30T11:30:00"/>
    <d v="1899-12-30T13:30:00"/>
    <n v="60"/>
  </r>
  <r>
    <x v="8"/>
    <s v="Matematyka"/>
    <d v="2025-12-03T00:00:00"/>
    <d v="1899-12-30T09:00:00"/>
    <d v="1899-12-30T10:45:00"/>
    <n v="50"/>
  </r>
  <r>
    <x v="9"/>
    <s v="Fizyka"/>
    <d v="2025-12-03T00:00:00"/>
    <d v="1899-12-30T11:30:00"/>
    <d v="1899-12-30T13:00:00"/>
    <n v="40"/>
  </r>
  <r>
    <x v="8"/>
    <s v="Matematyka"/>
    <d v="2025-12-03T00:00:00"/>
    <d v="1899-12-30T13:45:00"/>
    <d v="1899-12-30T14:45:00"/>
    <n v="50"/>
  </r>
  <r>
    <x v="10"/>
    <s v="Matematyka"/>
    <d v="2025-12-03T00:00:00"/>
    <d v="1899-12-30T15:45:00"/>
    <d v="1899-12-30T17:15:00"/>
    <n v="50"/>
  </r>
  <r>
    <x v="9"/>
    <s v="Fizyka"/>
    <d v="2025-12-03T00:00:00"/>
    <d v="1899-12-30T18:00:00"/>
    <d v="1899-12-30T19:00:00"/>
    <n v="40"/>
  </r>
  <r>
    <x v="5"/>
    <s v="Informatyka"/>
    <d v="2025-12-05T00:00:00"/>
    <d v="1899-12-30T09:00:00"/>
    <d v="1899-12-30T10:45:00"/>
    <n v="60"/>
  </r>
  <r>
    <x v="7"/>
    <s v="Fizyka"/>
    <d v="2025-12-05T00:00:00"/>
    <d v="1899-12-30T11:00:00"/>
    <d v="1899-12-30T12:00:00"/>
    <n v="40"/>
  </r>
  <r>
    <x v="2"/>
    <s v="Informatyka"/>
    <d v="2025-12-05T00:00:00"/>
    <d v="1899-12-30T12:45:00"/>
    <d v="1899-12-30T14:15:00"/>
    <n v="60"/>
  </r>
  <r>
    <x v="14"/>
    <s v="Informatyka"/>
    <d v="2025-12-08T00:00:00"/>
    <d v="1899-12-30T09:00:00"/>
    <d v="1899-12-30T10:45:00"/>
    <n v="60"/>
  </r>
  <r>
    <x v="3"/>
    <s v="Fizyka"/>
    <d v="2025-12-08T00:00:00"/>
    <d v="1899-12-30T11:15:00"/>
    <d v="1899-12-30T13:00:00"/>
    <n v="40"/>
  </r>
  <r>
    <x v="5"/>
    <s v="Informatyka"/>
    <d v="2025-12-09T00:00:00"/>
    <d v="1899-12-30T09:00:00"/>
    <d v="1899-12-30T10:15:00"/>
    <n v="60"/>
  </r>
  <r>
    <x v="10"/>
    <s v="Matematyka"/>
    <d v="2025-12-09T00:00:00"/>
    <d v="1899-12-30T10:30:00"/>
    <d v="1899-12-30T11:30:00"/>
    <n v="50"/>
  </r>
  <r>
    <x v="9"/>
    <s v="Fizyka"/>
    <d v="2025-12-10T00:00:00"/>
    <d v="1899-12-30T09:00:00"/>
    <d v="1899-12-30T10:30:00"/>
    <n v="40"/>
  </r>
  <r>
    <x v="15"/>
    <s v="Informatyka"/>
    <d v="2025-12-10T00:00:00"/>
    <d v="1899-12-30T10:30:00"/>
    <d v="1899-12-30T12:00:00"/>
    <n v="60"/>
  </r>
  <r>
    <x v="4"/>
    <s v="Informatyka"/>
    <d v="2025-12-10T00:00:00"/>
    <d v="1899-12-30T13:00:00"/>
    <d v="1899-12-30T14:15:00"/>
    <n v="60"/>
  </r>
  <r>
    <x v="7"/>
    <s v="Informatyka"/>
    <d v="2025-12-10T00:00:00"/>
    <d v="1899-12-30T14:45:00"/>
    <d v="1899-12-30T15:45:00"/>
    <n v="60"/>
  </r>
  <r>
    <x v="3"/>
    <s v="Fizyka"/>
    <d v="2025-12-10T00:00:00"/>
    <d v="1899-12-30T16:15:00"/>
    <d v="1899-12-30T17:45:00"/>
    <n v="40"/>
  </r>
  <r>
    <x v="6"/>
    <s v="Fizyka"/>
    <d v="2025-12-11T00:00:00"/>
    <d v="1899-12-30T09:00:00"/>
    <d v="1899-12-30T10:15:00"/>
    <n v="40"/>
  </r>
  <r>
    <x v="2"/>
    <s v="Informatyka"/>
    <d v="2025-12-11T00:00:00"/>
    <d v="1899-12-30T10:30:00"/>
    <d v="1899-12-30T11:45:00"/>
    <n v="60"/>
  </r>
  <r>
    <x v="3"/>
    <s v="Fizyka"/>
    <d v="2025-12-12T00:00:00"/>
    <d v="1899-12-30T09:00:00"/>
    <d v="1899-12-30T10:15:00"/>
    <n v="40"/>
  </r>
  <r>
    <x v="6"/>
    <s v="Informatyka"/>
    <d v="2025-12-12T00:00:00"/>
    <d v="1899-12-30T10:30:00"/>
    <d v="1899-12-30T11:30:00"/>
    <n v="60"/>
  </r>
  <r>
    <x v="0"/>
    <s v="Informatyka"/>
    <d v="2025-12-12T00:00:00"/>
    <d v="1899-12-30T11:30:00"/>
    <d v="1899-12-30T13:15:00"/>
    <n v="60"/>
  </r>
  <r>
    <x v="5"/>
    <s v="Informatyka"/>
    <d v="2025-12-15T00:00:00"/>
    <d v="1899-12-30T09:30:00"/>
    <d v="1899-12-30T11:00:00"/>
    <n v="60"/>
  </r>
  <r>
    <x v="5"/>
    <s v="Informatyka"/>
    <d v="2025-12-15T00:00:00"/>
    <d v="1899-12-30T11:15:00"/>
    <d v="1899-12-30T12:45:00"/>
    <n v="60"/>
  </r>
  <r>
    <x v="15"/>
    <s v="Informatyka"/>
    <d v="2025-12-16T00:00:00"/>
    <d v="1899-12-30T09:00:00"/>
    <d v="1899-12-30T10:00:00"/>
    <n v="60"/>
  </r>
  <r>
    <x v="0"/>
    <s v="Informatyka"/>
    <d v="2026-01-05T00:00:00"/>
    <d v="1899-12-30T09:00:00"/>
    <d v="1899-12-30T10:45:00"/>
    <n v="60"/>
  </r>
  <r>
    <x v="5"/>
    <s v="Informatyka"/>
    <d v="2026-01-05T00:00:00"/>
    <d v="1899-12-30T11:30:00"/>
    <d v="1899-12-30T13:00:00"/>
    <n v="60"/>
  </r>
  <r>
    <x v="15"/>
    <s v="Informatyka"/>
    <d v="2026-01-05T00:00:00"/>
    <d v="1899-12-30T13:45:00"/>
    <d v="1899-12-30T14:45:00"/>
    <n v="60"/>
  </r>
  <r>
    <x v="2"/>
    <s v="Matematyka"/>
    <d v="2026-01-05T00:00:00"/>
    <d v="1899-12-30T15:30:00"/>
    <d v="1899-12-30T16:45:00"/>
    <n v="50"/>
  </r>
  <r>
    <x v="5"/>
    <s v="Informatyka"/>
    <d v="2026-01-05T00:00:00"/>
    <d v="1899-12-30T17:30:00"/>
    <d v="1899-12-30T19:00:00"/>
    <n v="60"/>
  </r>
  <r>
    <x v="6"/>
    <s v="Fizyka"/>
    <d v="2026-01-07T00:00:00"/>
    <d v="1899-12-30T09:00:00"/>
    <d v="1899-12-30T10:45:00"/>
    <n v="40"/>
  </r>
  <r>
    <x v="15"/>
    <s v="Informatyka"/>
    <d v="2026-01-07T00:00:00"/>
    <d v="1899-12-30T11:15:00"/>
    <d v="1899-12-30T13:00:00"/>
    <n v="60"/>
  </r>
  <r>
    <x v="1"/>
    <s v="Matematyka"/>
    <d v="2026-01-07T00:00:00"/>
    <d v="1899-12-30T14:00:00"/>
    <d v="1899-12-30T15:00:00"/>
    <n v="50"/>
  </r>
  <r>
    <x v="1"/>
    <s v="Matematyka"/>
    <d v="2026-01-12T00:00:00"/>
    <d v="1899-12-30T09:00:00"/>
    <d v="1899-12-30T10:30:00"/>
    <n v="50"/>
  </r>
  <r>
    <x v="15"/>
    <s v="Informatyka"/>
    <d v="2026-01-12T00:00:00"/>
    <d v="1899-12-30T10:45:00"/>
    <d v="1899-12-30T12:00:00"/>
    <n v="60"/>
  </r>
  <r>
    <x v="15"/>
    <s v="Informatyka"/>
    <d v="2026-01-12T00:00:00"/>
    <d v="1899-12-30T12:00:00"/>
    <d v="1899-12-30T13:00:00"/>
    <n v="60"/>
  </r>
  <r>
    <x v="8"/>
    <s v="Matematyka"/>
    <d v="2026-01-12T00:00:00"/>
    <d v="1899-12-30T13:15:00"/>
    <d v="1899-12-30T15:15:00"/>
    <n v="50"/>
  </r>
  <r>
    <x v="7"/>
    <s v="Informatyka"/>
    <d v="2026-01-12T00:00:00"/>
    <d v="1899-12-30T15:30:00"/>
    <d v="1899-12-30T17:15:00"/>
    <n v="60"/>
  </r>
  <r>
    <x v="4"/>
    <s v="Matematyka"/>
    <d v="2026-01-13T00:00:00"/>
    <d v="1899-12-30T09:00:00"/>
    <d v="1899-12-30T11:00:00"/>
    <n v="50"/>
  </r>
  <r>
    <x v="10"/>
    <s v="Matematyka"/>
    <d v="2026-01-13T00:00:00"/>
    <d v="1899-12-30T11:00:00"/>
    <d v="1899-12-30T12:00:00"/>
    <n v="50"/>
  </r>
  <r>
    <x v="7"/>
    <s v="Fizyka"/>
    <d v="2026-01-13T00:00:00"/>
    <d v="1899-12-30T13:00:00"/>
    <d v="1899-12-30T15:00:00"/>
    <n v="40"/>
  </r>
  <r>
    <x v="0"/>
    <s v="Informatyka"/>
    <d v="2026-01-13T00:00:00"/>
    <d v="1899-12-30T15:45:00"/>
    <d v="1899-12-30T17:30:00"/>
    <n v="60"/>
  </r>
  <r>
    <x v="5"/>
    <s v="Informatyka"/>
    <d v="2026-01-14T00:00:00"/>
    <d v="1899-12-30T09:00:00"/>
    <d v="1899-12-30T10:30:00"/>
    <n v="60"/>
  </r>
  <r>
    <x v="8"/>
    <s v="Matematyka"/>
    <d v="2026-01-14T00:00:00"/>
    <d v="1899-12-30T11:15:00"/>
    <d v="1899-12-30T13:15:00"/>
    <n v="50"/>
  </r>
  <r>
    <x v="3"/>
    <s v="Fizyka"/>
    <d v="2026-01-14T00:00:00"/>
    <d v="1899-12-30T13:45:00"/>
    <d v="1899-12-30T14:45:00"/>
    <n v="40"/>
  </r>
  <r>
    <x v="8"/>
    <s v="Matematyka"/>
    <d v="2026-01-15T00:00:00"/>
    <d v="1899-12-30T09:00:00"/>
    <d v="1899-12-30T11:00:00"/>
    <n v="50"/>
  </r>
  <r>
    <x v="0"/>
    <s v="Informatyka"/>
    <d v="2026-01-15T00:00:00"/>
    <d v="1899-12-30T11:00:00"/>
    <d v="1899-12-30T12:15:00"/>
    <n v="60"/>
  </r>
  <r>
    <x v="1"/>
    <s v="Matematyka"/>
    <d v="2026-01-15T00:00:00"/>
    <d v="1899-12-30T12:30:00"/>
    <d v="1899-12-30T14:00:00"/>
    <n v="50"/>
  </r>
  <r>
    <x v="4"/>
    <s v="Matematyka"/>
    <d v="2026-01-15T00:00:00"/>
    <d v="1899-12-30T14:30:00"/>
    <d v="1899-12-30T16:15:00"/>
    <n v="50"/>
  </r>
  <r>
    <x v="1"/>
    <s v="Matematyka"/>
    <d v="2026-01-19T00:00:00"/>
    <d v="1899-12-30T09:00:00"/>
    <d v="1899-12-30T10:30:00"/>
    <n v="50"/>
  </r>
  <r>
    <x v="15"/>
    <s v="Informatyka"/>
    <d v="2026-01-19T00:00:00"/>
    <d v="1899-12-30T11:00:00"/>
    <d v="1899-12-30T12:30:00"/>
    <n v="60"/>
  </r>
  <r>
    <x v="5"/>
    <s v="Informatyka"/>
    <d v="2026-01-19T00:00:00"/>
    <d v="1899-12-30T13:00:00"/>
    <d v="1899-12-30T14:30:00"/>
    <n v="60"/>
  </r>
  <r>
    <x v="9"/>
    <s v="Fizyka"/>
    <d v="2026-01-19T00:00:00"/>
    <d v="1899-12-30T15:15:00"/>
    <d v="1899-12-30T16:30:00"/>
    <n v="40"/>
  </r>
  <r>
    <x v="9"/>
    <s v="Fizyka"/>
    <d v="2026-01-20T00:00:00"/>
    <d v="1899-12-30T09:00:00"/>
    <d v="1899-12-30T10:30:00"/>
    <n v="40"/>
  </r>
  <r>
    <x v="7"/>
    <s v="Informatyka"/>
    <d v="2026-01-20T00:00:00"/>
    <d v="1899-12-30T10:30:00"/>
    <d v="1899-12-30T11:30:00"/>
    <n v="60"/>
  </r>
  <r>
    <x v="7"/>
    <s v="Fizyka"/>
    <d v="2026-01-21T00:00:00"/>
    <d v="1899-12-30T09:00:00"/>
    <d v="1899-12-30T10:45:00"/>
    <n v="40"/>
  </r>
  <r>
    <x v="10"/>
    <s v="Fizyka"/>
    <d v="2026-01-21T00:00:00"/>
    <d v="1899-12-30T11:45:00"/>
    <d v="1899-12-30T13:45:00"/>
    <n v="40"/>
  </r>
  <r>
    <x v="15"/>
    <s v="Informatyka"/>
    <d v="2026-01-22T00:00:00"/>
    <d v="1899-12-30T09:00:00"/>
    <d v="1899-12-30T10:15:00"/>
    <n v="60"/>
  </r>
  <r>
    <x v="8"/>
    <s v="Matematyka"/>
    <d v="2026-01-22T00:00:00"/>
    <d v="1899-12-30T10:30:00"/>
    <d v="1899-12-30T11:45:00"/>
    <n v="50"/>
  </r>
  <r>
    <x v="2"/>
    <s v="Matematyka"/>
    <d v="2026-01-22T00:00:00"/>
    <d v="1899-12-30T11:45:00"/>
    <d v="1899-12-30T13:45:00"/>
    <n v="50"/>
  </r>
  <r>
    <x v="1"/>
    <s v="Matematyka"/>
    <d v="2026-01-22T00:00:00"/>
    <d v="1899-12-30T14:15:00"/>
    <d v="1899-12-30T15:15:00"/>
    <n v="50"/>
  </r>
  <r>
    <x v="1"/>
    <s v="Matematyka"/>
    <d v="2026-01-22T00:00:00"/>
    <d v="1899-12-30T16:00:00"/>
    <d v="1899-12-30T17:45:00"/>
    <n v="50"/>
  </r>
  <r>
    <x v="4"/>
    <s v="Informatyka"/>
    <d v="2026-01-23T00:00:00"/>
    <d v="1899-12-30T09:00:00"/>
    <d v="1899-12-30T10:00:00"/>
    <n v="60"/>
  </r>
  <r>
    <x v="3"/>
    <s v="Fizyka"/>
    <d v="2026-01-23T00:00:00"/>
    <d v="1899-12-30T10:00:00"/>
    <d v="1899-12-30T11:00:00"/>
    <n v="40"/>
  </r>
  <r>
    <x v="4"/>
    <s v="Matematyka"/>
    <d v="2026-01-23T00:00:00"/>
    <d v="1899-12-30T11:15:00"/>
    <d v="1899-12-30T12:45:00"/>
    <n v="50"/>
  </r>
  <r>
    <x v="3"/>
    <s v="Fizyka"/>
    <d v="2026-01-23T00:00:00"/>
    <d v="1899-12-30T13:45:00"/>
    <d v="1899-12-30T15:15:00"/>
    <n v="40"/>
  </r>
  <r>
    <x v="1"/>
    <s v="Matematyka"/>
    <d v="2026-01-23T00:00:00"/>
    <d v="1899-12-30T15:45:00"/>
    <d v="1899-12-30T16:45:00"/>
    <n v="50"/>
  </r>
  <r>
    <x v="2"/>
    <s v="Informatyka"/>
    <d v="2026-01-26T00:00:00"/>
    <d v="1899-12-30T09:00:00"/>
    <d v="1899-12-30T10:30:00"/>
    <n v="60"/>
  </r>
  <r>
    <x v="10"/>
    <s v="Fizyka"/>
    <d v="2026-01-27T00:00:00"/>
    <d v="1899-12-30T09:00:00"/>
    <d v="1899-12-30T11:00:00"/>
    <n v="40"/>
  </r>
  <r>
    <x v="5"/>
    <s v="Informatyka"/>
    <d v="2026-01-27T00:00:00"/>
    <d v="1899-12-30T12:30:00"/>
    <d v="1899-12-30T14:00:00"/>
    <n v="60"/>
  </r>
  <r>
    <x v="9"/>
    <s v="Fizyka"/>
    <d v="2026-01-28T00:00:00"/>
    <d v="1899-12-30T09:00:00"/>
    <d v="1899-12-30T10:00:00"/>
    <n v="40"/>
  </r>
  <r>
    <x v="1"/>
    <s v="Matematyka"/>
    <d v="2026-01-29T00:00:00"/>
    <d v="1899-12-30T09:00:00"/>
    <d v="1899-12-30T10:30:00"/>
    <n v="50"/>
  </r>
  <r>
    <x v="9"/>
    <s v="Fizyka"/>
    <d v="2026-01-29T00:00:00"/>
    <d v="1899-12-30T10:30:00"/>
    <d v="1899-12-30T12:15:00"/>
    <n v="40"/>
  </r>
  <r>
    <x v="6"/>
    <s v="Informatyka"/>
    <d v="2026-01-29T00:00:00"/>
    <d v="1899-12-30T12:45:00"/>
    <d v="1899-12-30T13:45:00"/>
    <n v="60"/>
  </r>
  <r>
    <x v="7"/>
    <s v="Informatyka"/>
    <d v="2026-02-03T00:00:00"/>
    <d v="1899-12-30T09:00:00"/>
    <d v="1899-12-30T10:15:00"/>
    <n v="60"/>
  </r>
  <r>
    <x v="7"/>
    <s v="Informatyka"/>
    <d v="2026-02-03T00:00:00"/>
    <d v="1899-12-30T11:15:00"/>
    <d v="1899-12-30T13:00:00"/>
    <n v="60"/>
  </r>
  <r>
    <x v="8"/>
    <s v="Matematyka"/>
    <d v="2026-02-03T00:00:00"/>
    <d v="1899-12-30T14:00:00"/>
    <d v="1899-12-30T16:00:00"/>
    <n v="50"/>
  </r>
  <r>
    <x v="3"/>
    <s v="Fizyka"/>
    <d v="2026-02-03T00:00:00"/>
    <d v="1899-12-30T16:00:00"/>
    <d v="1899-12-30T17:30:00"/>
    <n v="40"/>
  </r>
  <r>
    <x v="5"/>
    <s v="Informatyka"/>
    <d v="2026-02-04T00:00:00"/>
    <d v="1899-12-30T09:00:00"/>
    <d v="1899-12-30T10:00:00"/>
    <n v="60"/>
  </r>
  <r>
    <x v="10"/>
    <s v="Fizyka"/>
    <d v="2026-02-04T00:00:00"/>
    <d v="1899-12-30T10:15:00"/>
    <d v="1899-12-30T11:45:00"/>
    <n v="40"/>
  </r>
  <r>
    <x v="5"/>
    <s v="Informatyka"/>
    <d v="2026-02-04T00:00:00"/>
    <d v="1899-12-30T12:00:00"/>
    <d v="1899-12-30T13:30:00"/>
    <n v="60"/>
  </r>
  <r>
    <x v="1"/>
    <s v="Matematyka"/>
    <d v="2026-02-04T00:00:00"/>
    <d v="1899-12-30T14:15:00"/>
    <d v="1899-12-30T15:15:00"/>
    <n v="50"/>
  </r>
  <r>
    <x v="5"/>
    <s v="Informatyka"/>
    <d v="2026-02-05T00:00:00"/>
    <d v="1899-12-30T09:00:00"/>
    <d v="1899-12-30T10:30:00"/>
    <n v="60"/>
  </r>
  <r>
    <x v="5"/>
    <s v="Informatyka"/>
    <d v="2026-02-05T00:00:00"/>
    <d v="1899-12-30T11:00:00"/>
    <d v="1899-12-30T12:45:00"/>
    <n v="60"/>
  </r>
  <r>
    <x v="10"/>
    <s v="Fizyka"/>
    <d v="2026-02-05T00:00:00"/>
    <d v="1899-12-30T12:45:00"/>
    <d v="1899-12-30T13:45:00"/>
    <n v="40"/>
  </r>
  <r>
    <x v="0"/>
    <s v="Informatyka"/>
    <d v="2026-02-05T00:00:00"/>
    <d v="1899-12-30T13:45:00"/>
    <d v="1899-12-30T15:15:00"/>
    <n v="60"/>
  </r>
  <r>
    <x v="10"/>
    <s v="Matematyka"/>
    <d v="2026-02-06T00:00:00"/>
    <d v="1899-12-30T09:00:00"/>
    <d v="1899-12-30T10:45:00"/>
    <n v="50"/>
  </r>
  <r>
    <x v="1"/>
    <s v="Matematyka"/>
    <d v="2026-02-06T00:00:00"/>
    <d v="1899-12-30T11:00:00"/>
    <d v="1899-12-30T13:00:00"/>
    <n v="50"/>
  </r>
  <r>
    <x v="2"/>
    <s v="Informatyka"/>
    <d v="2026-02-06T00:00:00"/>
    <d v="1899-12-30T13:45:00"/>
    <d v="1899-12-30T14:45:00"/>
    <n v="60"/>
  </r>
  <r>
    <x v="3"/>
    <s v="Fizyka"/>
    <d v="2026-02-06T00:00:00"/>
    <d v="1899-12-30T15:30:00"/>
    <d v="1899-12-30T17:30:00"/>
    <n v="40"/>
  </r>
  <r>
    <x v="1"/>
    <s v="Matematyka"/>
    <d v="2026-02-09T00:00:00"/>
    <d v="1899-12-30T09:00:00"/>
    <d v="1899-12-30T10:15:00"/>
    <n v="50"/>
  </r>
  <r>
    <x v="5"/>
    <s v="Informatyka"/>
    <d v="2026-02-10T00:00:00"/>
    <d v="1899-12-30T09:00:00"/>
    <d v="1899-12-30T10:00:00"/>
    <n v="60"/>
  </r>
  <r>
    <x v="7"/>
    <s v="Informatyka"/>
    <d v="2026-02-10T00:00:00"/>
    <d v="1899-12-30T10:45:00"/>
    <d v="1899-12-30T12:30:00"/>
    <n v="60"/>
  </r>
  <r>
    <x v="1"/>
    <s v="Matematyka"/>
    <d v="2026-02-10T00:00:00"/>
    <d v="1899-12-30T13:30:00"/>
    <d v="1899-12-30T15:15:00"/>
    <n v="50"/>
  </r>
  <r>
    <x v="10"/>
    <s v="Matematyka"/>
    <d v="2026-02-10T00:00:00"/>
    <d v="1899-12-30T15:30:00"/>
    <d v="1899-12-30T16:30:00"/>
    <n v="50"/>
  </r>
  <r>
    <x v="5"/>
    <s v="Informatyka"/>
    <d v="2026-02-10T00:00:00"/>
    <d v="1899-12-30T16:45:00"/>
    <d v="1899-12-30T18:30:00"/>
    <n v="60"/>
  </r>
  <r>
    <x v="3"/>
    <s v="Fizyka"/>
    <d v="2026-02-11T00:00:00"/>
    <d v="1899-12-30T09:00:00"/>
    <d v="1899-12-30T10:15:00"/>
    <n v="40"/>
  </r>
  <r>
    <x v="15"/>
    <s v="Informatyka"/>
    <d v="2026-02-11T00:00:00"/>
    <d v="1899-12-30T10:45:00"/>
    <d v="1899-12-30T12:00:00"/>
    <n v="60"/>
  </r>
  <r>
    <x v="1"/>
    <s v="Matematyka"/>
    <d v="2026-02-11T00:00:00"/>
    <d v="1899-12-30T12:00:00"/>
    <d v="1899-12-30T13:00:00"/>
    <n v="50"/>
  </r>
  <r>
    <x v="4"/>
    <s v="Informatyka"/>
    <d v="2026-02-11T00:00:00"/>
    <d v="1899-12-30T13:15:00"/>
    <d v="1899-12-30T14:15:00"/>
    <n v="60"/>
  </r>
  <r>
    <x v="9"/>
    <s v="Fizyka"/>
    <d v="2026-02-11T00:00:00"/>
    <d v="1899-12-30T14:15:00"/>
    <d v="1899-12-30T15:15:00"/>
    <n v="40"/>
  </r>
  <r>
    <x v="6"/>
    <s v="Informatyka"/>
    <d v="2026-02-12T00:00:00"/>
    <d v="1899-12-30T09:30:00"/>
    <d v="1899-12-30T11:00:00"/>
    <n v="60"/>
  </r>
  <r>
    <x v="2"/>
    <s v="Matematyka"/>
    <d v="2026-02-12T00:00:00"/>
    <d v="1899-12-30T11:00:00"/>
    <d v="1899-12-30T12:15:00"/>
    <n v="50"/>
  </r>
  <r>
    <x v="7"/>
    <s v="Informatyka"/>
    <d v="2026-02-12T00:00:00"/>
    <d v="1899-12-30T13:15:00"/>
    <d v="1899-12-30T14:30:00"/>
    <n v="60"/>
  </r>
  <r>
    <x v="7"/>
    <s v="Informatyka"/>
    <d v="2026-02-13T00:00:00"/>
    <d v="1899-12-30T09:00:00"/>
    <d v="1899-12-30T10:15:00"/>
    <n v="60"/>
  </r>
  <r>
    <x v="9"/>
    <s v="Fizyka"/>
    <d v="2026-02-13T00:00:00"/>
    <d v="1899-12-30T11:00:00"/>
    <d v="1899-12-30T12:00:00"/>
    <n v="40"/>
  </r>
  <r>
    <x v="8"/>
    <s v="Matematyka"/>
    <d v="2026-02-13T00:00:00"/>
    <d v="1899-12-30T12:30:00"/>
    <d v="1899-12-30T13:45:00"/>
    <n v="50"/>
  </r>
  <r>
    <x v="1"/>
    <s v="Matematyka"/>
    <d v="2026-02-13T00:00:00"/>
    <d v="1899-12-30T14:30:00"/>
    <d v="1899-12-30T16:15:00"/>
    <n v="50"/>
  </r>
  <r>
    <x v="6"/>
    <s v="Fizyka"/>
    <d v="2026-02-16T00:00:00"/>
    <d v="1899-12-30T09:00:00"/>
    <d v="1899-12-30T10:30:00"/>
    <n v="40"/>
  </r>
  <r>
    <x v="1"/>
    <s v="Matematyka"/>
    <d v="2026-02-16T00:00:00"/>
    <d v="1899-12-30T11:30:00"/>
    <d v="1899-12-30T13:00:00"/>
    <n v="50"/>
  </r>
  <r>
    <x v="6"/>
    <s v="Informatyka"/>
    <d v="2026-02-17T00:00:00"/>
    <d v="1899-12-30T09:00:00"/>
    <d v="1899-12-30T10:15:00"/>
    <n v="60"/>
  </r>
  <r>
    <x v="1"/>
    <s v="Matematyka"/>
    <d v="2026-02-17T00:00:00"/>
    <d v="1899-12-30T10:30:00"/>
    <d v="1899-12-30T12:15:00"/>
    <n v="50"/>
  </r>
  <r>
    <x v="3"/>
    <s v="Fizyka"/>
    <d v="2026-02-17T00:00:00"/>
    <d v="1899-12-30T13:15:00"/>
    <d v="1899-12-30T15:15:00"/>
    <n v="40"/>
  </r>
  <r>
    <x v="2"/>
    <s v="Matematyka"/>
    <d v="2026-02-17T00:00:00"/>
    <d v="1899-12-30T15:15:00"/>
    <d v="1899-12-30T16:45:00"/>
    <n v="50"/>
  </r>
  <r>
    <x v="1"/>
    <s v="Matematyka"/>
    <d v="2026-02-18T00:00:00"/>
    <d v="1899-12-30T09:00:00"/>
    <d v="1899-12-30T10:30:00"/>
    <n v="50"/>
  </r>
  <r>
    <x v="0"/>
    <s v="Informatyka"/>
    <d v="2026-02-18T00:00:00"/>
    <d v="1899-12-30T11:30:00"/>
    <d v="1899-12-30T13:00:00"/>
    <n v="60"/>
  </r>
  <r>
    <x v="15"/>
    <s v="Informatyka"/>
    <d v="2026-02-18T00:00:00"/>
    <d v="1899-12-30T14:00:00"/>
    <d v="1899-12-30T15:30:00"/>
    <n v="60"/>
  </r>
  <r>
    <x v="1"/>
    <s v="Matematyka"/>
    <d v="2026-02-19T00:00:00"/>
    <d v="1899-12-30T09:00:00"/>
    <d v="1899-12-30T11:00:00"/>
    <n v="50"/>
  </r>
  <r>
    <x v="0"/>
    <s v="Informatyka"/>
    <d v="2026-02-20T00:00:00"/>
    <d v="1899-12-30T09:00:00"/>
    <d v="1899-12-30T10:15:00"/>
    <n v="60"/>
  </r>
  <r>
    <x v="0"/>
    <s v="Informatyka"/>
    <d v="2026-02-20T00:00:00"/>
    <d v="1899-12-30T10:30:00"/>
    <d v="1899-12-30T11:45:00"/>
    <n v="60"/>
  </r>
  <r>
    <x v="3"/>
    <s v="Fizyka"/>
    <d v="2026-02-20T00:00:00"/>
    <d v="1899-12-30T12:15:00"/>
    <d v="1899-12-30T14:15:00"/>
    <n v="40"/>
  </r>
  <r>
    <x v="8"/>
    <s v="Matematyka"/>
    <d v="2026-02-20T00:00:00"/>
    <d v="1899-12-30T14:30:00"/>
    <d v="1899-12-30T15:45:00"/>
    <n v="50"/>
  </r>
  <r>
    <x v="16"/>
    <s v="Informatyka"/>
    <d v="2026-02-20T00:00:00"/>
    <d v="1899-12-30T16:45:00"/>
    <d v="1899-12-30T18:15:00"/>
    <n v="60"/>
  </r>
  <r>
    <x v="7"/>
    <s v="Fizyka"/>
    <d v="2026-02-23T00:00:00"/>
    <d v="1899-12-30T09:00:00"/>
    <d v="1899-12-30T10:15:00"/>
    <n v="40"/>
  </r>
  <r>
    <x v="6"/>
    <s v="Fizyka"/>
    <d v="2026-02-24T00:00:00"/>
    <d v="1899-12-30T09:00:00"/>
    <d v="1899-12-30T10:30:00"/>
    <n v="40"/>
  </r>
  <r>
    <x v="0"/>
    <s v="Informatyka"/>
    <d v="2026-02-24T00:00:00"/>
    <d v="1899-12-30T10:30:00"/>
    <d v="1899-12-30T12:15:00"/>
    <n v="60"/>
  </r>
  <r>
    <x v="10"/>
    <s v="Fizyka"/>
    <d v="2026-02-24T00:00:00"/>
    <d v="1899-12-30T12:30:00"/>
    <d v="1899-12-30T14:00:00"/>
    <n v="40"/>
  </r>
  <r>
    <x v="7"/>
    <s v="Fizyka"/>
    <d v="2026-02-26T00:00:00"/>
    <d v="1899-12-30T09:00:00"/>
    <d v="1899-12-30T11:00:00"/>
    <n v="40"/>
  </r>
  <r>
    <x v="9"/>
    <s v="Fizyka"/>
    <d v="2026-02-26T00:00:00"/>
    <d v="1899-12-30T11:00:00"/>
    <d v="1899-12-30T12:15:00"/>
    <n v="40"/>
  </r>
  <r>
    <x v="5"/>
    <s v="Informatyka"/>
    <d v="2026-02-26T00:00:00"/>
    <d v="1899-12-30T12:30:00"/>
    <d v="1899-12-30T14:00:00"/>
    <n v="60"/>
  </r>
  <r>
    <x v="9"/>
    <s v="Fizyka"/>
    <d v="2026-02-27T00:00:00"/>
    <d v="1899-12-30T09:00:00"/>
    <d v="1899-12-30T10:45:00"/>
    <n v="40"/>
  </r>
  <r>
    <x v="10"/>
    <s v="Fizyka"/>
    <d v="2026-02-27T00:00:00"/>
    <d v="1899-12-30T11:00:00"/>
    <d v="1899-12-30T12:45:00"/>
    <n v="40"/>
  </r>
  <r>
    <x v="2"/>
    <s v="Informatyka"/>
    <d v="2026-02-27T00:00:00"/>
    <d v="1899-12-30T12:45:00"/>
    <d v="1899-12-30T14:00:00"/>
    <n v="60"/>
  </r>
  <r>
    <x v="4"/>
    <s v="Matematyka"/>
    <d v="2026-02-27T00:00:00"/>
    <d v="1899-12-30T14:15:00"/>
    <d v="1899-12-30T15:45:00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B122F0-9271-4A40-8B0F-9453E0C4CB96}" name="Tabela przestawna2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J1:K19" firstHeaderRow="1" firstDataRow="1" firstDataCol="1"/>
  <pivotFields count="8">
    <pivotField axis="axisRow" showAll="0" sortType="descending">
      <items count="18">
        <item x="9"/>
        <item x="16"/>
        <item x="13"/>
        <item x="8"/>
        <item x="6"/>
        <item x="2"/>
        <item x="5"/>
        <item x="11"/>
        <item x="4"/>
        <item x="15"/>
        <item x="14"/>
        <item x="12"/>
        <item x="3"/>
        <item x="1"/>
        <item x="10"/>
        <item x="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20" showAll="0"/>
    <pivotField numFmtId="20" showAll="0"/>
    <pivotField showAll="0"/>
    <pivotField numFmtId="167" showAll="0"/>
    <pivotField dataField="1" numFmtId="2" showAll="0"/>
  </pivotFields>
  <rowFields count="1">
    <field x="0"/>
  </rowFields>
  <rowItems count="18">
    <i>
      <x v="13"/>
    </i>
    <i>
      <x v="7"/>
    </i>
    <i>
      <x v="3"/>
    </i>
    <i>
      <x v="16"/>
    </i>
    <i>
      <x v="5"/>
    </i>
    <i>
      <x v="6"/>
    </i>
    <i>
      <x v="8"/>
    </i>
    <i>
      <x/>
    </i>
    <i>
      <x v="15"/>
    </i>
    <i>
      <x v="4"/>
    </i>
    <i>
      <x v="14"/>
    </i>
    <i>
      <x v="2"/>
    </i>
    <i>
      <x v="11"/>
    </i>
    <i>
      <x v="10"/>
    </i>
    <i>
      <x v="12"/>
    </i>
    <i>
      <x v="1"/>
    </i>
    <i>
      <x v="9"/>
    </i>
    <i t="grand">
      <x/>
    </i>
  </rowItems>
  <colItems count="1">
    <i/>
  </colItems>
  <dataFields count="1">
    <dataField name="Suma z Należność" fld="7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09DEC5-39B2-4E99-93A5-3C435C6985AD}" name="Tabela przestawna3" cacheId="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I1:J19" firstHeaderRow="1" firstDataRow="1" firstDataCol="1"/>
  <pivotFields count="6">
    <pivotField axis="axisRow" showAll="0" sortType="descending">
      <items count="18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4" showAll="0"/>
    <pivotField numFmtId="20" showAll="0"/>
    <pivotField numFmtId="20" showAll="0"/>
    <pivotField showAll="0"/>
  </pivotFields>
  <rowFields count="1">
    <field x="0"/>
  </rowFields>
  <rowItems count="18">
    <i>
      <x v="13"/>
    </i>
    <i>
      <x v="7"/>
    </i>
    <i>
      <x v="5"/>
    </i>
    <i>
      <x v="8"/>
    </i>
    <i>
      <x v="3"/>
    </i>
    <i>
      <x v="16"/>
    </i>
    <i>
      <x v="6"/>
    </i>
    <i>
      <x v="15"/>
    </i>
    <i>
      <x v="14"/>
    </i>
    <i>
      <x/>
    </i>
    <i>
      <x v="4"/>
    </i>
    <i>
      <x v="2"/>
    </i>
    <i>
      <x v="1"/>
    </i>
    <i>
      <x v="11"/>
    </i>
    <i>
      <x v="12"/>
    </i>
    <i>
      <x v="9"/>
    </i>
    <i>
      <x v="10"/>
    </i>
    <i t="grand">
      <x/>
    </i>
  </rowItems>
  <colItems count="1">
    <i/>
  </colItems>
  <dataFields count="1">
    <dataField name="Liczba z Dat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8DFECF-F8B2-40AC-B238-7DA26014FCC8}" name="Tabela przestawna3" cacheId="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N1:O19" firstHeaderRow="1" firstDataRow="1" firstDataCol="1"/>
  <pivotFields count="6">
    <pivotField axis="axisRow" showAll="0" sortType="descending">
      <items count="18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4" showAll="0"/>
    <pivotField numFmtId="20" showAll="0"/>
    <pivotField numFmtId="20" showAll="0"/>
    <pivotField showAll="0"/>
  </pivotFields>
  <rowFields count="1">
    <field x="0"/>
  </rowFields>
  <rowItems count="18">
    <i>
      <x v="13"/>
    </i>
    <i>
      <x v="7"/>
    </i>
    <i>
      <x v="5"/>
    </i>
    <i>
      <x v="8"/>
    </i>
    <i>
      <x v="3"/>
    </i>
    <i>
      <x v="16"/>
    </i>
    <i>
      <x v="6"/>
    </i>
    <i>
      <x v="15"/>
    </i>
    <i>
      <x v="14"/>
    </i>
    <i>
      <x/>
    </i>
    <i>
      <x v="4"/>
    </i>
    <i>
      <x v="2"/>
    </i>
    <i>
      <x v="1"/>
    </i>
    <i>
      <x v="11"/>
    </i>
    <i>
      <x v="12"/>
    </i>
    <i>
      <x v="9"/>
    </i>
    <i>
      <x v="10"/>
    </i>
    <i t="grand">
      <x/>
    </i>
  </rowItems>
  <colItems count="1">
    <i/>
  </colItems>
  <dataFields count="1">
    <dataField name="Liczba z Dat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41040F-29F1-4854-B56E-0712A06F6B0E}" name="Tabela1" displayName="Tabela1" ref="L1:M236" totalsRowShown="0">
  <autoFilter ref="L1:M236" xr:uid="{3441040F-29F1-4854-B56E-0712A06F6B0E}">
    <filterColumn colId="0">
      <customFilters>
        <customFilter operator="notEqual" val=" "/>
      </customFilters>
    </filterColumn>
  </autoFilter>
  <sortState xmlns:xlrd2="http://schemas.microsoft.com/office/spreadsheetml/2017/richdata2" ref="L25:M236">
    <sortCondition ref="M25:M236"/>
  </sortState>
  <tableColumns count="2">
    <tableColumn id="1" xr3:uid="{E4D5ADEC-7F55-4907-9BEC-0B9ABAE1FEF5}" name="Hasło">
      <calculatedColumnFormula>IF(J3&gt;J2,"",K2)</calculatedColumnFormula>
    </tableColumn>
    <tableColumn id="2" xr3:uid="{3BD17BD5-D5BE-495D-92B0-B2EDBC3B522C}" name="Imie">
      <calculatedColumnFormula>IF(L2&lt;&gt;"",A2,"")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F2A4F-68A3-43F0-AA1E-9405A05511E0}">
  <dimension ref="A1:F236"/>
  <sheetViews>
    <sheetView workbookViewId="0">
      <selection activeCell="I28" sqref="I28"/>
    </sheetView>
  </sheetViews>
  <sheetFormatPr defaultRowHeight="15" x14ac:dyDescent="0.25"/>
  <cols>
    <col min="1" max="1" width="16.85546875" customWidth="1"/>
    <col min="2" max="2" width="17" customWidth="1"/>
    <col min="3" max="3" width="21.28515625" customWidth="1"/>
    <col min="4" max="4" width="16.5703125" customWidth="1"/>
    <col min="5" max="5" width="19.85546875" customWidth="1"/>
    <col min="6" max="6" width="17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</row>
    <row r="3" spans="1:6" x14ac:dyDescent="0.25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</row>
    <row r="4" spans="1:6" x14ac:dyDescent="0.25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</row>
    <row r="5" spans="1:6" x14ac:dyDescent="0.25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</row>
    <row r="6" spans="1:6" x14ac:dyDescent="0.25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</row>
    <row r="7" spans="1:6" x14ac:dyDescent="0.25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</row>
    <row r="8" spans="1:6" x14ac:dyDescent="0.25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</row>
    <row r="9" spans="1:6" x14ac:dyDescent="0.25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</row>
    <row r="10" spans="1:6" x14ac:dyDescent="0.25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</row>
    <row r="11" spans="1:6" x14ac:dyDescent="0.25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</row>
    <row r="12" spans="1:6" x14ac:dyDescent="0.25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</row>
    <row r="13" spans="1:6" x14ac:dyDescent="0.25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</row>
    <row r="14" spans="1:6" x14ac:dyDescent="0.25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</row>
    <row r="15" spans="1:6" x14ac:dyDescent="0.25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</row>
    <row r="16" spans="1:6" x14ac:dyDescent="0.25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</row>
    <row r="17" spans="1:6" x14ac:dyDescent="0.25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</row>
    <row r="18" spans="1:6" x14ac:dyDescent="0.25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</row>
    <row r="19" spans="1:6" x14ac:dyDescent="0.25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</row>
    <row r="20" spans="1:6" x14ac:dyDescent="0.25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</row>
    <row r="21" spans="1:6" x14ac:dyDescent="0.25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</row>
    <row r="22" spans="1:6" x14ac:dyDescent="0.25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</row>
    <row r="23" spans="1:6" x14ac:dyDescent="0.25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</row>
    <row r="24" spans="1:6" x14ac:dyDescent="0.25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</row>
    <row r="25" spans="1:6" x14ac:dyDescent="0.25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</row>
    <row r="26" spans="1:6" x14ac:dyDescent="0.25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</row>
    <row r="27" spans="1:6" x14ac:dyDescent="0.25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</row>
    <row r="28" spans="1:6" x14ac:dyDescent="0.25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</row>
    <row r="29" spans="1:6" x14ac:dyDescent="0.25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</row>
    <row r="30" spans="1:6" x14ac:dyDescent="0.25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</row>
    <row r="31" spans="1:6" x14ac:dyDescent="0.25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</row>
    <row r="32" spans="1:6" x14ac:dyDescent="0.25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</row>
    <row r="33" spans="1:6" x14ac:dyDescent="0.25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</row>
    <row r="34" spans="1:6" x14ac:dyDescent="0.25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</row>
    <row r="35" spans="1:6" x14ac:dyDescent="0.25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</row>
    <row r="36" spans="1:6" x14ac:dyDescent="0.25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</row>
    <row r="37" spans="1:6" x14ac:dyDescent="0.25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</row>
    <row r="38" spans="1:6" x14ac:dyDescent="0.25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</row>
    <row r="39" spans="1:6" x14ac:dyDescent="0.25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</row>
    <row r="40" spans="1:6" x14ac:dyDescent="0.25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</row>
    <row r="41" spans="1:6" x14ac:dyDescent="0.25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</row>
    <row r="42" spans="1:6" x14ac:dyDescent="0.25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</row>
    <row r="43" spans="1:6" x14ac:dyDescent="0.25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</row>
    <row r="44" spans="1:6" x14ac:dyDescent="0.25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</row>
    <row r="45" spans="1:6" x14ac:dyDescent="0.25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</row>
    <row r="46" spans="1:6" x14ac:dyDescent="0.25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</row>
    <row r="47" spans="1:6" x14ac:dyDescent="0.25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</row>
    <row r="48" spans="1:6" x14ac:dyDescent="0.25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</row>
    <row r="49" spans="1:6" x14ac:dyDescent="0.25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</row>
    <row r="50" spans="1:6" x14ac:dyDescent="0.25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</row>
    <row r="51" spans="1:6" x14ac:dyDescent="0.25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</row>
    <row r="52" spans="1:6" x14ac:dyDescent="0.25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</row>
    <row r="53" spans="1:6" x14ac:dyDescent="0.25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</row>
    <row r="54" spans="1:6" x14ac:dyDescent="0.25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</row>
    <row r="55" spans="1:6" x14ac:dyDescent="0.25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</row>
    <row r="56" spans="1:6" x14ac:dyDescent="0.25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</row>
    <row r="57" spans="1:6" x14ac:dyDescent="0.25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</row>
    <row r="58" spans="1:6" x14ac:dyDescent="0.25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</row>
    <row r="59" spans="1:6" x14ac:dyDescent="0.25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</row>
    <row r="60" spans="1:6" x14ac:dyDescent="0.25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</row>
    <row r="61" spans="1:6" x14ac:dyDescent="0.25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</row>
    <row r="62" spans="1:6" x14ac:dyDescent="0.25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</row>
    <row r="63" spans="1:6" x14ac:dyDescent="0.25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</row>
    <row r="64" spans="1:6" x14ac:dyDescent="0.25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</row>
    <row r="65" spans="1:6" x14ac:dyDescent="0.25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</row>
    <row r="66" spans="1:6" x14ac:dyDescent="0.25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</row>
    <row r="67" spans="1:6" x14ac:dyDescent="0.25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</row>
    <row r="68" spans="1:6" x14ac:dyDescent="0.25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</row>
    <row r="69" spans="1:6" x14ac:dyDescent="0.25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</row>
    <row r="70" spans="1:6" x14ac:dyDescent="0.25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</row>
    <row r="71" spans="1:6" x14ac:dyDescent="0.25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</row>
    <row r="72" spans="1:6" x14ac:dyDescent="0.25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</row>
    <row r="73" spans="1:6" x14ac:dyDescent="0.25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</row>
    <row r="74" spans="1:6" x14ac:dyDescent="0.25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</row>
    <row r="75" spans="1:6" x14ac:dyDescent="0.25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</row>
    <row r="76" spans="1:6" x14ac:dyDescent="0.25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</row>
    <row r="77" spans="1:6" x14ac:dyDescent="0.25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</row>
    <row r="78" spans="1:6" x14ac:dyDescent="0.25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</row>
    <row r="79" spans="1:6" x14ac:dyDescent="0.25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</row>
    <row r="80" spans="1:6" x14ac:dyDescent="0.25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</row>
    <row r="81" spans="1:6" x14ac:dyDescent="0.25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</row>
    <row r="82" spans="1:6" x14ac:dyDescent="0.25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</row>
    <row r="83" spans="1:6" x14ac:dyDescent="0.25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</row>
    <row r="84" spans="1:6" x14ac:dyDescent="0.25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</row>
    <row r="85" spans="1:6" x14ac:dyDescent="0.25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</row>
    <row r="86" spans="1:6" x14ac:dyDescent="0.25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</row>
    <row r="87" spans="1:6" x14ac:dyDescent="0.25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</row>
    <row r="88" spans="1:6" x14ac:dyDescent="0.25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</row>
    <row r="89" spans="1:6" x14ac:dyDescent="0.25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</row>
    <row r="90" spans="1:6" x14ac:dyDescent="0.25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</row>
    <row r="91" spans="1:6" x14ac:dyDescent="0.25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</row>
    <row r="92" spans="1:6" x14ac:dyDescent="0.25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</row>
    <row r="93" spans="1:6" x14ac:dyDescent="0.25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</row>
    <row r="94" spans="1:6" x14ac:dyDescent="0.25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</row>
    <row r="95" spans="1:6" x14ac:dyDescent="0.25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</row>
    <row r="96" spans="1:6" x14ac:dyDescent="0.25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</row>
    <row r="97" spans="1:6" x14ac:dyDescent="0.25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</row>
    <row r="98" spans="1:6" x14ac:dyDescent="0.25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</row>
    <row r="99" spans="1:6" x14ac:dyDescent="0.25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</row>
    <row r="100" spans="1:6" x14ac:dyDescent="0.25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</row>
    <row r="101" spans="1:6" x14ac:dyDescent="0.25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</row>
    <row r="102" spans="1:6" x14ac:dyDescent="0.25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</row>
    <row r="103" spans="1:6" x14ac:dyDescent="0.25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</row>
    <row r="104" spans="1:6" x14ac:dyDescent="0.25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</row>
    <row r="105" spans="1:6" x14ac:dyDescent="0.25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</row>
    <row r="106" spans="1:6" x14ac:dyDescent="0.25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</row>
    <row r="107" spans="1:6" x14ac:dyDescent="0.25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</row>
    <row r="108" spans="1:6" x14ac:dyDescent="0.25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</row>
    <row r="109" spans="1:6" x14ac:dyDescent="0.25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</row>
    <row r="110" spans="1:6" x14ac:dyDescent="0.25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</row>
    <row r="111" spans="1:6" x14ac:dyDescent="0.25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</row>
    <row r="112" spans="1:6" x14ac:dyDescent="0.25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</row>
    <row r="113" spans="1:6" x14ac:dyDescent="0.25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</row>
    <row r="114" spans="1:6" x14ac:dyDescent="0.25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</row>
    <row r="115" spans="1:6" x14ac:dyDescent="0.25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</row>
    <row r="116" spans="1:6" x14ac:dyDescent="0.25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</row>
    <row r="117" spans="1:6" x14ac:dyDescent="0.25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</row>
    <row r="118" spans="1:6" x14ac:dyDescent="0.25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</row>
    <row r="119" spans="1:6" x14ac:dyDescent="0.25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</row>
    <row r="120" spans="1:6" x14ac:dyDescent="0.25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</row>
    <row r="121" spans="1:6" x14ac:dyDescent="0.25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</row>
    <row r="122" spans="1:6" x14ac:dyDescent="0.25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</row>
    <row r="123" spans="1:6" x14ac:dyDescent="0.25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</row>
    <row r="124" spans="1:6" x14ac:dyDescent="0.25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</row>
    <row r="125" spans="1:6" x14ac:dyDescent="0.25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</row>
    <row r="126" spans="1:6" x14ac:dyDescent="0.25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</row>
    <row r="127" spans="1:6" x14ac:dyDescent="0.25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</row>
    <row r="128" spans="1:6" x14ac:dyDescent="0.25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</row>
    <row r="129" spans="1:6" x14ac:dyDescent="0.25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</row>
    <row r="130" spans="1:6" x14ac:dyDescent="0.25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</row>
    <row r="131" spans="1:6" x14ac:dyDescent="0.25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</row>
    <row r="132" spans="1:6" x14ac:dyDescent="0.25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</row>
    <row r="133" spans="1:6" x14ac:dyDescent="0.25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</row>
    <row r="134" spans="1:6" x14ac:dyDescent="0.25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</row>
    <row r="135" spans="1:6" x14ac:dyDescent="0.25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</row>
    <row r="136" spans="1:6" x14ac:dyDescent="0.25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</row>
    <row r="137" spans="1:6" x14ac:dyDescent="0.25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</row>
    <row r="138" spans="1:6" x14ac:dyDescent="0.25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</row>
    <row r="139" spans="1:6" x14ac:dyDescent="0.25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</row>
    <row r="140" spans="1:6" x14ac:dyDescent="0.25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</row>
    <row r="141" spans="1:6" x14ac:dyDescent="0.25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</row>
    <row r="142" spans="1:6" x14ac:dyDescent="0.25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</row>
    <row r="143" spans="1:6" x14ac:dyDescent="0.25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</row>
    <row r="144" spans="1:6" x14ac:dyDescent="0.25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</row>
    <row r="145" spans="1:6" x14ac:dyDescent="0.25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</row>
    <row r="146" spans="1:6" x14ac:dyDescent="0.25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</row>
    <row r="147" spans="1:6" x14ac:dyDescent="0.25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</row>
    <row r="148" spans="1:6" x14ac:dyDescent="0.25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</row>
    <row r="149" spans="1:6" x14ac:dyDescent="0.25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</row>
    <row r="150" spans="1:6" x14ac:dyDescent="0.25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</row>
    <row r="151" spans="1:6" x14ac:dyDescent="0.25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</row>
    <row r="152" spans="1:6" x14ac:dyDescent="0.25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</row>
    <row r="153" spans="1:6" x14ac:dyDescent="0.25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</row>
    <row r="154" spans="1:6" x14ac:dyDescent="0.25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</row>
    <row r="155" spans="1:6" x14ac:dyDescent="0.25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</row>
    <row r="156" spans="1:6" x14ac:dyDescent="0.25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</row>
    <row r="157" spans="1:6" x14ac:dyDescent="0.25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</row>
    <row r="158" spans="1:6" x14ac:dyDescent="0.25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</row>
    <row r="159" spans="1:6" x14ac:dyDescent="0.25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</row>
    <row r="160" spans="1:6" x14ac:dyDescent="0.25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</row>
    <row r="161" spans="1:6" x14ac:dyDescent="0.25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</row>
    <row r="162" spans="1:6" x14ac:dyDescent="0.25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</row>
    <row r="163" spans="1:6" x14ac:dyDescent="0.25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</row>
    <row r="164" spans="1:6" x14ac:dyDescent="0.25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</row>
    <row r="165" spans="1:6" x14ac:dyDescent="0.25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</row>
    <row r="166" spans="1:6" x14ac:dyDescent="0.25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</row>
    <row r="167" spans="1:6" x14ac:dyDescent="0.25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</row>
    <row r="168" spans="1:6" x14ac:dyDescent="0.25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</row>
    <row r="169" spans="1:6" x14ac:dyDescent="0.25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</row>
    <row r="170" spans="1:6" x14ac:dyDescent="0.25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</row>
    <row r="171" spans="1:6" x14ac:dyDescent="0.25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</row>
    <row r="172" spans="1:6" x14ac:dyDescent="0.25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</row>
    <row r="173" spans="1:6" x14ac:dyDescent="0.25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</row>
    <row r="174" spans="1:6" x14ac:dyDescent="0.25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</row>
    <row r="175" spans="1:6" x14ac:dyDescent="0.25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</row>
    <row r="176" spans="1:6" x14ac:dyDescent="0.25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</row>
    <row r="177" spans="1:6" x14ac:dyDescent="0.25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</row>
    <row r="178" spans="1:6" x14ac:dyDescent="0.25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</row>
    <row r="179" spans="1:6" x14ac:dyDescent="0.25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</row>
    <row r="180" spans="1:6" x14ac:dyDescent="0.25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</row>
    <row r="181" spans="1:6" x14ac:dyDescent="0.25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</row>
    <row r="182" spans="1:6" x14ac:dyDescent="0.25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</row>
    <row r="183" spans="1:6" x14ac:dyDescent="0.25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</row>
    <row r="184" spans="1:6" x14ac:dyDescent="0.25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</row>
    <row r="185" spans="1:6" x14ac:dyDescent="0.25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</row>
    <row r="186" spans="1:6" x14ac:dyDescent="0.25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</row>
    <row r="187" spans="1:6" x14ac:dyDescent="0.25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</row>
    <row r="188" spans="1:6" x14ac:dyDescent="0.25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</row>
    <row r="189" spans="1:6" x14ac:dyDescent="0.25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</row>
    <row r="190" spans="1:6" x14ac:dyDescent="0.25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</row>
    <row r="191" spans="1:6" x14ac:dyDescent="0.25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</row>
    <row r="192" spans="1:6" x14ac:dyDescent="0.25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</row>
    <row r="193" spans="1:6" x14ac:dyDescent="0.25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</row>
    <row r="194" spans="1:6" x14ac:dyDescent="0.25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</row>
    <row r="195" spans="1:6" x14ac:dyDescent="0.25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</row>
    <row r="196" spans="1:6" x14ac:dyDescent="0.25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</row>
    <row r="197" spans="1:6" x14ac:dyDescent="0.25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</row>
    <row r="198" spans="1:6" x14ac:dyDescent="0.25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</row>
    <row r="199" spans="1:6" x14ac:dyDescent="0.25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</row>
    <row r="200" spans="1:6" x14ac:dyDescent="0.25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</row>
    <row r="201" spans="1:6" x14ac:dyDescent="0.25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</row>
    <row r="202" spans="1:6" x14ac:dyDescent="0.25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</row>
    <row r="203" spans="1:6" x14ac:dyDescent="0.25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</row>
    <row r="204" spans="1:6" x14ac:dyDescent="0.25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</row>
    <row r="205" spans="1:6" x14ac:dyDescent="0.25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</row>
    <row r="206" spans="1:6" x14ac:dyDescent="0.25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</row>
    <row r="207" spans="1:6" x14ac:dyDescent="0.25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</row>
    <row r="208" spans="1:6" x14ac:dyDescent="0.25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</row>
    <row r="209" spans="1:6" x14ac:dyDescent="0.25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</row>
    <row r="210" spans="1:6" x14ac:dyDescent="0.25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</row>
    <row r="211" spans="1:6" x14ac:dyDescent="0.25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</row>
    <row r="212" spans="1:6" x14ac:dyDescent="0.25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</row>
    <row r="213" spans="1:6" x14ac:dyDescent="0.25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</row>
    <row r="214" spans="1:6" x14ac:dyDescent="0.25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</row>
    <row r="215" spans="1:6" x14ac:dyDescent="0.25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</row>
    <row r="216" spans="1:6" x14ac:dyDescent="0.25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</row>
    <row r="217" spans="1:6" x14ac:dyDescent="0.25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</row>
    <row r="218" spans="1:6" x14ac:dyDescent="0.25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</row>
    <row r="219" spans="1:6" x14ac:dyDescent="0.25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</row>
    <row r="220" spans="1:6" x14ac:dyDescent="0.25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</row>
    <row r="221" spans="1:6" x14ac:dyDescent="0.25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</row>
    <row r="222" spans="1:6" x14ac:dyDescent="0.25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</row>
    <row r="223" spans="1:6" x14ac:dyDescent="0.25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</row>
    <row r="224" spans="1:6" x14ac:dyDescent="0.25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</row>
    <row r="225" spans="1:6" x14ac:dyDescent="0.25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</row>
    <row r="226" spans="1:6" x14ac:dyDescent="0.25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</row>
    <row r="227" spans="1:6" x14ac:dyDescent="0.25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</row>
    <row r="228" spans="1:6" x14ac:dyDescent="0.25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</row>
    <row r="229" spans="1:6" x14ac:dyDescent="0.25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</row>
    <row r="230" spans="1:6" x14ac:dyDescent="0.25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</row>
    <row r="231" spans="1:6" x14ac:dyDescent="0.25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</row>
    <row r="232" spans="1:6" x14ac:dyDescent="0.25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</row>
    <row r="233" spans="1:6" x14ac:dyDescent="0.25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</row>
    <row r="234" spans="1:6" x14ac:dyDescent="0.25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</row>
    <row r="235" spans="1:6" x14ac:dyDescent="0.25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</row>
    <row r="236" spans="1:6" x14ac:dyDescent="0.25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253C-FB85-49F5-9DB7-D74A98B8EE3E}">
  <dimension ref="A1:H236"/>
  <sheetViews>
    <sheetView workbookViewId="0">
      <selection activeCell="H18" sqref="H18"/>
    </sheetView>
  </sheetViews>
  <sheetFormatPr defaultRowHeight="15" x14ac:dyDescent="0.25"/>
  <cols>
    <col min="1" max="1" width="16.85546875" customWidth="1"/>
    <col min="2" max="2" width="17" customWidth="1"/>
    <col min="3" max="3" width="21.28515625" customWidth="1"/>
    <col min="4" max="4" width="16.5703125" customWidth="1"/>
    <col min="5" max="5" width="19.85546875" customWidth="1"/>
    <col min="6" max="6" width="17.42578125" customWidth="1"/>
    <col min="7" max="7" width="19.140625" style="7" customWidth="1"/>
    <col min="8" max="8" width="18.28515625" customWidth="1"/>
    <col min="9" max="9" width="29" bestFit="1" customWidth="1"/>
    <col min="10" max="10" width="17.85546875" bestFit="1" customWidth="1"/>
    <col min="11" max="11" width="11.7109375" bestFit="1" customWidth="1"/>
    <col min="12" max="12" width="11.85546875" bestFit="1" customWidth="1"/>
    <col min="13" max="13" width="14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7" t="s">
        <v>29</v>
      </c>
    </row>
    <row r="2" spans="1:8" x14ac:dyDescent="0.25">
      <c r="A2" t="s">
        <v>10</v>
      </c>
      <c r="B2" t="s">
        <v>9</v>
      </c>
      <c r="C2" s="1">
        <v>45932</v>
      </c>
      <c r="D2" s="2">
        <v>0.46875</v>
      </c>
      <c r="E2" s="2">
        <v>0.55208333333333337</v>
      </c>
      <c r="F2">
        <v>50</v>
      </c>
      <c r="G2" s="7">
        <f>E2-D2</f>
        <v>8.333333333333337E-2</v>
      </c>
      <c r="H2" s="2"/>
    </row>
    <row r="3" spans="1:8" x14ac:dyDescent="0.25">
      <c r="A3" t="s">
        <v>8</v>
      </c>
      <c r="B3" t="s">
        <v>9</v>
      </c>
      <c r="C3" s="1">
        <v>45943</v>
      </c>
      <c r="D3" s="2">
        <v>0.53125</v>
      </c>
      <c r="E3" s="2">
        <v>0.61458333333333337</v>
      </c>
      <c r="F3">
        <v>50</v>
      </c>
      <c r="G3" s="7">
        <f>E3-D3</f>
        <v>8.333333333333337E-2</v>
      </c>
    </row>
    <row r="4" spans="1:8" x14ac:dyDescent="0.25">
      <c r="A4" t="s">
        <v>11</v>
      </c>
      <c r="B4" t="s">
        <v>12</v>
      </c>
      <c r="C4" s="1">
        <v>45943</v>
      </c>
      <c r="D4" s="2">
        <v>0.625</v>
      </c>
      <c r="E4" s="2">
        <v>0.70833333333333337</v>
      </c>
      <c r="F4">
        <v>40</v>
      </c>
      <c r="G4" s="7">
        <f>E4-D4</f>
        <v>8.333333333333337E-2</v>
      </c>
    </row>
    <row r="5" spans="1:8" x14ac:dyDescent="0.25">
      <c r="A5" t="s">
        <v>20</v>
      </c>
      <c r="B5" t="s">
        <v>12</v>
      </c>
      <c r="C5" s="1">
        <v>45974</v>
      </c>
      <c r="D5" s="2">
        <v>0.66666666666666663</v>
      </c>
      <c r="E5" s="2">
        <v>0.75</v>
      </c>
      <c r="F5">
        <v>40</v>
      </c>
      <c r="G5" s="7">
        <f>E5-D5</f>
        <v>8.333333333333337E-2</v>
      </c>
    </row>
    <row r="6" spans="1:8" x14ac:dyDescent="0.25">
      <c r="A6" t="s">
        <v>11</v>
      </c>
      <c r="B6" t="s">
        <v>12</v>
      </c>
      <c r="C6" s="1">
        <v>45975</v>
      </c>
      <c r="D6" s="2">
        <v>0.51041666666666663</v>
      </c>
      <c r="E6" s="2">
        <v>0.59375</v>
      </c>
      <c r="F6">
        <v>40</v>
      </c>
      <c r="G6" s="7">
        <f>E6-D6</f>
        <v>8.333333333333337E-2</v>
      </c>
    </row>
    <row r="7" spans="1:8" x14ac:dyDescent="0.25">
      <c r="A7" t="s">
        <v>18</v>
      </c>
      <c r="B7" t="s">
        <v>12</v>
      </c>
      <c r="C7" s="1">
        <v>45987</v>
      </c>
      <c r="D7" s="2">
        <v>0.57291666666666663</v>
      </c>
      <c r="E7" s="2">
        <v>0.65625</v>
      </c>
      <c r="F7">
        <v>40</v>
      </c>
      <c r="G7" s="7">
        <f>E7-D7</f>
        <v>8.333333333333337E-2</v>
      </c>
    </row>
    <row r="8" spans="1:8" x14ac:dyDescent="0.25">
      <c r="A8" t="s">
        <v>16</v>
      </c>
      <c r="B8" t="s">
        <v>12</v>
      </c>
      <c r="C8" s="1">
        <v>46035</v>
      </c>
      <c r="D8" s="2">
        <v>0.54166666666666663</v>
      </c>
      <c r="E8" s="2">
        <v>0.625</v>
      </c>
      <c r="F8">
        <v>40</v>
      </c>
      <c r="G8" s="7">
        <f>E8-D8</f>
        <v>8.333333333333337E-2</v>
      </c>
    </row>
    <row r="9" spans="1:8" x14ac:dyDescent="0.25">
      <c r="A9" t="s">
        <v>17</v>
      </c>
      <c r="B9" t="s">
        <v>9</v>
      </c>
      <c r="C9" s="1">
        <v>46036</v>
      </c>
      <c r="D9" s="2">
        <v>0.46875</v>
      </c>
      <c r="E9" s="2">
        <v>0.55208333333333337</v>
      </c>
      <c r="F9">
        <v>50</v>
      </c>
      <c r="G9" s="7">
        <f>E9-D9</f>
        <v>8.333333333333337E-2</v>
      </c>
    </row>
    <row r="10" spans="1:8" x14ac:dyDescent="0.25">
      <c r="A10" t="s">
        <v>11</v>
      </c>
      <c r="B10" t="s">
        <v>12</v>
      </c>
      <c r="C10" s="1">
        <v>46073</v>
      </c>
      <c r="D10" s="2">
        <v>0.51041666666666663</v>
      </c>
      <c r="E10" s="2">
        <v>0.59375</v>
      </c>
      <c r="F10">
        <v>40</v>
      </c>
      <c r="G10" s="7">
        <f>E10-D10</f>
        <v>8.333333333333337E-2</v>
      </c>
    </row>
    <row r="11" spans="1:8" x14ac:dyDescent="0.25">
      <c r="A11" t="s">
        <v>11</v>
      </c>
      <c r="B11" t="s">
        <v>12</v>
      </c>
      <c r="C11" s="1">
        <v>45936</v>
      </c>
      <c r="D11" s="2">
        <v>0.375</v>
      </c>
      <c r="E11" s="2">
        <v>0.45833333333333331</v>
      </c>
      <c r="F11">
        <v>40</v>
      </c>
      <c r="G11" s="7">
        <f>E11-D11</f>
        <v>8.3333333333333315E-2</v>
      </c>
    </row>
    <row r="12" spans="1:8" x14ac:dyDescent="0.25">
      <c r="A12" t="s">
        <v>19</v>
      </c>
      <c r="B12" t="s">
        <v>9</v>
      </c>
      <c r="C12" s="1">
        <v>45950</v>
      </c>
      <c r="D12" s="2">
        <v>0.45833333333333331</v>
      </c>
      <c r="E12" s="2">
        <v>0.54166666666666663</v>
      </c>
      <c r="F12">
        <v>50</v>
      </c>
      <c r="G12" s="7">
        <f>E12-D12</f>
        <v>8.3333333333333315E-2</v>
      </c>
    </row>
    <row r="13" spans="1:8" x14ac:dyDescent="0.25">
      <c r="A13" t="s">
        <v>10</v>
      </c>
      <c r="B13" t="s">
        <v>9</v>
      </c>
      <c r="C13" s="1">
        <v>45951</v>
      </c>
      <c r="D13" s="2">
        <v>0.375</v>
      </c>
      <c r="E13" s="2">
        <v>0.45833333333333331</v>
      </c>
      <c r="F13">
        <v>50</v>
      </c>
      <c r="G13" s="7">
        <f>E13-D13</f>
        <v>8.3333333333333315E-2</v>
      </c>
    </row>
    <row r="14" spans="1:8" x14ac:dyDescent="0.25">
      <c r="A14" t="s">
        <v>8</v>
      </c>
      <c r="B14" t="s">
        <v>9</v>
      </c>
      <c r="C14" s="1">
        <v>45966</v>
      </c>
      <c r="D14" s="2">
        <v>0.41666666666666669</v>
      </c>
      <c r="E14" s="2">
        <v>0.5</v>
      </c>
      <c r="F14">
        <v>50</v>
      </c>
      <c r="G14" s="7">
        <f>E14-D14</f>
        <v>8.3333333333333315E-2</v>
      </c>
    </row>
    <row r="15" spans="1:8" x14ac:dyDescent="0.25">
      <c r="A15" t="s">
        <v>18</v>
      </c>
      <c r="B15" t="s">
        <v>12</v>
      </c>
      <c r="C15" s="1">
        <v>45974</v>
      </c>
      <c r="D15" s="2">
        <v>0.375</v>
      </c>
      <c r="E15" s="2">
        <v>0.45833333333333331</v>
      </c>
      <c r="F15">
        <v>40</v>
      </c>
      <c r="G15" s="7">
        <f>E15-D15</f>
        <v>8.3333333333333315E-2</v>
      </c>
    </row>
    <row r="16" spans="1:8" x14ac:dyDescent="0.25">
      <c r="A16" t="s">
        <v>11</v>
      </c>
      <c r="B16" t="s">
        <v>12</v>
      </c>
      <c r="C16" s="1">
        <v>45978</v>
      </c>
      <c r="D16" s="2">
        <v>0.375</v>
      </c>
      <c r="E16" s="2">
        <v>0.45833333333333331</v>
      </c>
      <c r="F16">
        <v>40</v>
      </c>
      <c r="G16" s="7">
        <f>E16-D16</f>
        <v>8.3333333333333315E-2</v>
      </c>
    </row>
    <row r="17" spans="1:8" x14ac:dyDescent="0.25">
      <c r="A17" t="s">
        <v>11</v>
      </c>
      <c r="B17" t="s">
        <v>12</v>
      </c>
      <c r="C17" s="1">
        <v>45981</v>
      </c>
      <c r="D17" s="2">
        <v>0.41666666666666669</v>
      </c>
      <c r="E17" s="2">
        <v>0.5</v>
      </c>
      <c r="F17">
        <v>40</v>
      </c>
      <c r="G17" s="7">
        <f>E17-D17</f>
        <v>8.3333333333333315E-2</v>
      </c>
    </row>
    <row r="18" spans="1:8" x14ac:dyDescent="0.25">
      <c r="A18" s="8" t="s">
        <v>6</v>
      </c>
      <c r="B18" s="8" t="s">
        <v>7</v>
      </c>
      <c r="C18" s="9">
        <v>45993</v>
      </c>
      <c r="D18" s="10">
        <v>0.47916666666666669</v>
      </c>
      <c r="E18" s="10">
        <v>0.5625</v>
      </c>
      <c r="F18" s="8">
        <v>60</v>
      </c>
      <c r="G18" s="11">
        <f>E18-D18</f>
        <v>8.3333333333333315E-2</v>
      </c>
      <c r="H18" s="8">
        <f>F18*2</f>
        <v>120</v>
      </c>
    </row>
    <row r="19" spans="1:8" x14ac:dyDescent="0.25">
      <c r="A19" t="s">
        <v>13</v>
      </c>
      <c r="B19" t="s">
        <v>9</v>
      </c>
      <c r="C19" s="1">
        <v>46035</v>
      </c>
      <c r="D19" s="2">
        <v>0.375</v>
      </c>
      <c r="E19" s="2">
        <v>0.45833333333333331</v>
      </c>
      <c r="F19">
        <v>50</v>
      </c>
      <c r="G19" s="7">
        <f>E19-D19</f>
        <v>8.3333333333333315E-2</v>
      </c>
    </row>
    <row r="20" spans="1:8" x14ac:dyDescent="0.25">
      <c r="A20" t="s">
        <v>17</v>
      </c>
      <c r="B20" t="s">
        <v>9</v>
      </c>
      <c r="C20" s="1">
        <v>46037</v>
      </c>
      <c r="D20" s="2">
        <v>0.375</v>
      </c>
      <c r="E20" s="2">
        <v>0.45833333333333331</v>
      </c>
      <c r="F20">
        <v>50</v>
      </c>
      <c r="G20" s="7">
        <f>E20-D20</f>
        <v>8.3333333333333315E-2</v>
      </c>
    </row>
    <row r="21" spans="1:8" x14ac:dyDescent="0.25">
      <c r="A21" t="s">
        <v>19</v>
      </c>
      <c r="B21" t="s">
        <v>12</v>
      </c>
      <c r="C21" s="1">
        <v>46043</v>
      </c>
      <c r="D21" s="2">
        <v>0.48958333333333331</v>
      </c>
      <c r="E21" s="2">
        <v>0.57291666666666663</v>
      </c>
      <c r="F21">
        <v>40</v>
      </c>
      <c r="G21" s="7">
        <f>E21-D21</f>
        <v>8.3333333333333315E-2</v>
      </c>
    </row>
    <row r="22" spans="1:8" x14ac:dyDescent="0.25">
      <c r="A22" t="s">
        <v>10</v>
      </c>
      <c r="B22" t="s">
        <v>9</v>
      </c>
      <c r="C22" s="1">
        <v>46044</v>
      </c>
      <c r="D22" s="2">
        <v>0.48958333333333331</v>
      </c>
      <c r="E22" s="2">
        <v>0.57291666666666663</v>
      </c>
      <c r="F22">
        <v>50</v>
      </c>
      <c r="G22" s="7">
        <f>E22-D22</f>
        <v>8.3333333333333315E-2</v>
      </c>
    </row>
    <row r="23" spans="1:8" x14ac:dyDescent="0.25">
      <c r="A23" t="s">
        <v>19</v>
      </c>
      <c r="B23" t="s">
        <v>12</v>
      </c>
      <c r="C23" s="1">
        <v>46049</v>
      </c>
      <c r="D23" s="2">
        <v>0.375</v>
      </c>
      <c r="E23" s="2">
        <v>0.45833333333333331</v>
      </c>
      <c r="F23">
        <v>40</v>
      </c>
      <c r="G23" s="7">
        <f>E23-D23</f>
        <v>8.3333333333333315E-2</v>
      </c>
    </row>
    <row r="24" spans="1:8" x14ac:dyDescent="0.25">
      <c r="A24" t="s">
        <v>8</v>
      </c>
      <c r="B24" t="s">
        <v>9</v>
      </c>
      <c r="C24" s="1">
        <v>46059</v>
      </c>
      <c r="D24" s="2">
        <v>0.45833333333333331</v>
      </c>
      <c r="E24" s="2">
        <v>0.54166666666666663</v>
      </c>
      <c r="F24">
        <v>50</v>
      </c>
      <c r="G24" s="7">
        <f>E24-D24</f>
        <v>8.3333333333333315E-2</v>
      </c>
    </row>
    <row r="25" spans="1:8" x14ac:dyDescent="0.25">
      <c r="A25" t="s">
        <v>8</v>
      </c>
      <c r="B25" t="s">
        <v>9</v>
      </c>
      <c r="C25" s="1">
        <v>46072</v>
      </c>
      <c r="D25" s="2">
        <v>0.375</v>
      </c>
      <c r="E25" s="2">
        <v>0.45833333333333331</v>
      </c>
      <c r="F25">
        <v>50</v>
      </c>
      <c r="G25" s="7">
        <f>E25-D25</f>
        <v>8.3333333333333315E-2</v>
      </c>
    </row>
    <row r="26" spans="1:8" x14ac:dyDescent="0.25">
      <c r="A26" t="s">
        <v>16</v>
      </c>
      <c r="B26" t="s">
        <v>12</v>
      </c>
      <c r="C26" s="1">
        <v>46079</v>
      </c>
      <c r="D26" s="2">
        <v>0.375</v>
      </c>
      <c r="E26" s="2">
        <v>0.45833333333333331</v>
      </c>
      <c r="F26">
        <v>40</v>
      </c>
      <c r="G26" s="7">
        <f>E26-D26</f>
        <v>8.3333333333333315E-2</v>
      </c>
    </row>
    <row r="27" spans="1:8" x14ac:dyDescent="0.25">
      <c r="A27" t="s">
        <v>19</v>
      </c>
      <c r="B27" t="s">
        <v>9</v>
      </c>
      <c r="C27" s="1">
        <v>45978</v>
      </c>
      <c r="D27" s="2">
        <v>0.67708333333333337</v>
      </c>
      <c r="E27" s="2">
        <v>0.76041666666666663</v>
      </c>
      <c r="F27">
        <v>50</v>
      </c>
      <c r="G27" s="7">
        <f>E27-D27</f>
        <v>8.3333333333333259E-2</v>
      </c>
    </row>
    <row r="28" spans="1:8" x14ac:dyDescent="0.25">
      <c r="A28" t="s">
        <v>17</v>
      </c>
      <c r="B28" t="s">
        <v>9</v>
      </c>
      <c r="C28" s="1">
        <v>46034</v>
      </c>
      <c r="D28" s="2">
        <v>0.55208333333333337</v>
      </c>
      <c r="E28" s="2">
        <v>0.63541666666666663</v>
      </c>
      <c r="F28">
        <v>50</v>
      </c>
      <c r="G28" s="7">
        <f>E28-D28</f>
        <v>8.3333333333333259E-2</v>
      </c>
    </row>
    <row r="29" spans="1:8" x14ac:dyDescent="0.25">
      <c r="A29" t="s">
        <v>17</v>
      </c>
      <c r="B29" t="s">
        <v>9</v>
      </c>
      <c r="C29" s="1">
        <v>46056</v>
      </c>
      <c r="D29" s="2">
        <v>0.58333333333333337</v>
      </c>
      <c r="E29" s="2">
        <v>0.66666666666666663</v>
      </c>
      <c r="F29">
        <v>50</v>
      </c>
      <c r="G29" s="7">
        <f>E29-D29</f>
        <v>8.3333333333333259E-2</v>
      </c>
    </row>
    <row r="30" spans="1:8" x14ac:dyDescent="0.25">
      <c r="A30" t="s">
        <v>11</v>
      </c>
      <c r="B30" t="s">
        <v>12</v>
      </c>
      <c r="C30" s="1">
        <v>46059</v>
      </c>
      <c r="D30" s="2">
        <v>0.64583333333333337</v>
      </c>
      <c r="E30" s="2">
        <v>0.72916666666666663</v>
      </c>
      <c r="F30">
        <v>40</v>
      </c>
      <c r="G30" s="7">
        <f>E30-D30</f>
        <v>8.3333333333333259E-2</v>
      </c>
    </row>
    <row r="31" spans="1:8" x14ac:dyDescent="0.25">
      <c r="A31" t="s">
        <v>11</v>
      </c>
      <c r="B31" t="s">
        <v>12</v>
      </c>
      <c r="C31" s="1">
        <v>46070</v>
      </c>
      <c r="D31" s="2">
        <v>0.55208333333333337</v>
      </c>
      <c r="E31" s="2">
        <v>0.63541666666666663</v>
      </c>
      <c r="F31">
        <v>40</v>
      </c>
      <c r="G31" s="7">
        <f>E31-D31</f>
        <v>8.3333333333333259E-2</v>
      </c>
    </row>
    <row r="32" spans="1:8" x14ac:dyDescent="0.25">
      <c r="A32" t="s">
        <v>15</v>
      </c>
      <c r="B32" t="s">
        <v>7</v>
      </c>
      <c r="C32" s="1">
        <v>45945</v>
      </c>
      <c r="D32" s="2">
        <v>0.51041666666666663</v>
      </c>
      <c r="E32" s="2">
        <v>0.58333333333333337</v>
      </c>
      <c r="F32">
        <v>60</v>
      </c>
      <c r="G32" s="7">
        <f>E32-D32</f>
        <v>7.2916666666666741E-2</v>
      </c>
    </row>
    <row r="33" spans="1:7" x14ac:dyDescent="0.25">
      <c r="A33" t="s">
        <v>6</v>
      </c>
      <c r="B33" t="s">
        <v>7</v>
      </c>
      <c r="C33" s="1">
        <v>45961</v>
      </c>
      <c r="D33" s="2">
        <v>0.60416666666666663</v>
      </c>
      <c r="E33" s="2">
        <v>0.67708333333333337</v>
      </c>
      <c r="F33">
        <v>60</v>
      </c>
      <c r="G33" s="7">
        <f>E33-D33</f>
        <v>7.2916666666666741E-2</v>
      </c>
    </row>
    <row r="34" spans="1:7" x14ac:dyDescent="0.25">
      <c r="A34" t="s">
        <v>15</v>
      </c>
      <c r="B34" t="s">
        <v>12</v>
      </c>
      <c r="C34" s="1">
        <v>45967</v>
      </c>
      <c r="D34" s="2">
        <v>0.57291666666666663</v>
      </c>
      <c r="E34" s="2">
        <v>0.64583333333333337</v>
      </c>
      <c r="F34">
        <v>40</v>
      </c>
      <c r="G34" s="7">
        <f>E34-D34</f>
        <v>7.2916666666666741E-2</v>
      </c>
    </row>
    <row r="35" spans="1:7" x14ac:dyDescent="0.25">
      <c r="A35" t="s">
        <v>18</v>
      </c>
      <c r="B35" t="s">
        <v>12</v>
      </c>
      <c r="C35" s="1">
        <v>45980</v>
      </c>
      <c r="D35" s="2">
        <v>0.54166666666666663</v>
      </c>
      <c r="E35" s="2">
        <v>0.61458333333333337</v>
      </c>
      <c r="F35">
        <v>40</v>
      </c>
      <c r="G35" s="7">
        <f>E35-D35</f>
        <v>7.2916666666666741E-2</v>
      </c>
    </row>
    <row r="36" spans="1:7" x14ac:dyDescent="0.25">
      <c r="A36" t="s">
        <v>13</v>
      </c>
      <c r="B36" t="s">
        <v>9</v>
      </c>
      <c r="C36" s="1">
        <v>46037</v>
      </c>
      <c r="D36" s="2">
        <v>0.60416666666666663</v>
      </c>
      <c r="E36" s="2">
        <v>0.67708333333333337</v>
      </c>
      <c r="F36">
        <v>50</v>
      </c>
      <c r="G36" s="7">
        <f>E36-D36</f>
        <v>7.2916666666666741E-2</v>
      </c>
    </row>
    <row r="37" spans="1:7" x14ac:dyDescent="0.25">
      <c r="A37" t="s">
        <v>8</v>
      </c>
      <c r="B37" t="s">
        <v>9</v>
      </c>
      <c r="C37" s="1">
        <v>46044</v>
      </c>
      <c r="D37" s="2">
        <v>0.66666666666666663</v>
      </c>
      <c r="E37" s="2">
        <v>0.73958333333333337</v>
      </c>
      <c r="F37">
        <v>50</v>
      </c>
      <c r="G37" s="7">
        <f>E37-D37</f>
        <v>7.2916666666666741E-2</v>
      </c>
    </row>
    <row r="38" spans="1:7" x14ac:dyDescent="0.25">
      <c r="A38" t="s">
        <v>14</v>
      </c>
      <c r="B38" t="s">
        <v>7</v>
      </c>
      <c r="C38" s="1">
        <v>46063</v>
      </c>
      <c r="D38" s="2">
        <v>0.69791666666666663</v>
      </c>
      <c r="E38" s="2">
        <v>0.77083333333333337</v>
      </c>
      <c r="F38">
        <v>60</v>
      </c>
      <c r="G38" s="7">
        <f>E38-D38</f>
        <v>7.2916666666666741E-2</v>
      </c>
    </row>
    <row r="39" spans="1:7" x14ac:dyDescent="0.25">
      <c r="A39" t="s">
        <v>8</v>
      </c>
      <c r="B39" t="s">
        <v>9</v>
      </c>
      <c r="C39" s="1">
        <v>46066</v>
      </c>
      <c r="D39" s="2">
        <v>0.60416666666666663</v>
      </c>
      <c r="E39" s="2">
        <v>0.67708333333333337</v>
      </c>
      <c r="F39">
        <v>50</v>
      </c>
      <c r="G39" s="7">
        <f>E39-D39</f>
        <v>7.2916666666666741E-2</v>
      </c>
    </row>
    <row r="40" spans="1:7" x14ac:dyDescent="0.25">
      <c r="A40" t="s">
        <v>8</v>
      </c>
      <c r="B40" t="s">
        <v>9</v>
      </c>
      <c r="C40" s="1">
        <v>45932</v>
      </c>
      <c r="D40" s="2">
        <v>0.375</v>
      </c>
      <c r="E40" s="2">
        <v>0.44791666666666669</v>
      </c>
      <c r="F40">
        <v>50</v>
      </c>
      <c r="G40" s="7">
        <f>E40-D40</f>
        <v>7.2916666666666685E-2</v>
      </c>
    </row>
    <row r="41" spans="1:7" x14ac:dyDescent="0.25">
      <c r="A41" t="s">
        <v>14</v>
      </c>
      <c r="B41" t="s">
        <v>7</v>
      </c>
      <c r="C41" s="1">
        <v>45937</v>
      </c>
      <c r="D41" s="2">
        <v>0.45833333333333331</v>
      </c>
      <c r="E41" s="2">
        <v>0.53125</v>
      </c>
      <c r="F41">
        <v>60</v>
      </c>
      <c r="G41" s="7">
        <f>E41-D41</f>
        <v>7.2916666666666685E-2</v>
      </c>
    </row>
    <row r="42" spans="1:7" x14ac:dyDescent="0.25">
      <c r="A42" t="s">
        <v>10</v>
      </c>
      <c r="B42" t="s">
        <v>7</v>
      </c>
      <c r="C42" s="1">
        <v>45951</v>
      </c>
      <c r="D42" s="2">
        <v>0.47916666666666669</v>
      </c>
      <c r="E42" s="2">
        <v>0.55208333333333337</v>
      </c>
      <c r="F42">
        <v>60</v>
      </c>
      <c r="G42" s="7">
        <f>E42-D42</f>
        <v>7.2916666666666685E-2</v>
      </c>
    </row>
    <row r="43" spans="1:7" x14ac:dyDescent="0.25">
      <c r="A43" t="s">
        <v>15</v>
      </c>
      <c r="B43" t="s">
        <v>7</v>
      </c>
      <c r="C43" s="1">
        <v>45961</v>
      </c>
      <c r="D43" s="2">
        <v>0.375</v>
      </c>
      <c r="E43" s="2">
        <v>0.44791666666666669</v>
      </c>
      <c r="F43">
        <v>60</v>
      </c>
      <c r="G43" s="7">
        <f>E43-D43</f>
        <v>7.2916666666666685E-2</v>
      </c>
    </row>
    <row r="44" spans="1:7" x14ac:dyDescent="0.25">
      <c r="A44" t="s">
        <v>17</v>
      </c>
      <c r="B44" t="s">
        <v>9</v>
      </c>
      <c r="C44" s="1">
        <v>45967</v>
      </c>
      <c r="D44" s="2">
        <v>0.45833333333333331</v>
      </c>
      <c r="E44" s="2">
        <v>0.53125</v>
      </c>
      <c r="F44">
        <v>50</v>
      </c>
      <c r="G44" s="7">
        <f>E44-D44</f>
        <v>7.2916666666666685E-2</v>
      </c>
    </row>
    <row r="45" spans="1:7" x14ac:dyDescent="0.25">
      <c r="A45" t="s">
        <v>6</v>
      </c>
      <c r="B45" t="s">
        <v>7</v>
      </c>
      <c r="C45" s="1">
        <v>45978</v>
      </c>
      <c r="D45" s="2">
        <v>0.47916666666666669</v>
      </c>
      <c r="E45" s="2">
        <v>0.55208333333333337</v>
      </c>
      <c r="F45">
        <v>60</v>
      </c>
      <c r="G45" s="7">
        <f>E45-D45</f>
        <v>7.2916666666666685E-2</v>
      </c>
    </row>
    <row r="46" spans="1:7" x14ac:dyDescent="0.25">
      <c r="A46" t="s">
        <v>17</v>
      </c>
      <c r="B46" t="s">
        <v>9</v>
      </c>
      <c r="C46" s="1">
        <v>45980</v>
      </c>
      <c r="D46" s="2">
        <v>0.375</v>
      </c>
      <c r="E46" s="2">
        <v>0.44791666666666669</v>
      </c>
      <c r="F46">
        <v>50</v>
      </c>
      <c r="G46" s="7">
        <f>E46-D46</f>
        <v>7.2916666666666685E-2</v>
      </c>
    </row>
    <row r="47" spans="1:7" x14ac:dyDescent="0.25">
      <c r="A47" t="s">
        <v>19</v>
      </c>
      <c r="B47" t="s">
        <v>12</v>
      </c>
      <c r="C47" s="1">
        <v>45987</v>
      </c>
      <c r="D47" s="2">
        <v>0.45833333333333331</v>
      </c>
      <c r="E47" s="2">
        <v>0.53125</v>
      </c>
      <c r="F47">
        <v>40</v>
      </c>
      <c r="G47" s="7">
        <f>E47-D47</f>
        <v>7.2916666666666685E-2</v>
      </c>
    </row>
    <row r="48" spans="1:7" x14ac:dyDescent="0.25">
      <c r="A48" t="s">
        <v>17</v>
      </c>
      <c r="B48" t="s">
        <v>9</v>
      </c>
      <c r="C48" s="1">
        <v>45994</v>
      </c>
      <c r="D48" s="2">
        <v>0.375</v>
      </c>
      <c r="E48" s="2">
        <v>0.44791666666666669</v>
      </c>
      <c r="F48">
        <v>50</v>
      </c>
      <c r="G48" s="7">
        <f>E48-D48</f>
        <v>7.2916666666666685E-2</v>
      </c>
    </row>
    <row r="49" spans="1:7" x14ac:dyDescent="0.25">
      <c r="A49" t="s">
        <v>14</v>
      </c>
      <c r="B49" t="s">
        <v>7</v>
      </c>
      <c r="C49" s="1">
        <v>45996</v>
      </c>
      <c r="D49" s="2">
        <v>0.375</v>
      </c>
      <c r="E49" s="2">
        <v>0.44791666666666669</v>
      </c>
      <c r="F49">
        <v>60</v>
      </c>
      <c r="G49" s="7">
        <f>E49-D49</f>
        <v>7.2916666666666685E-2</v>
      </c>
    </row>
    <row r="50" spans="1:7" x14ac:dyDescent="0.25">
      <c r="A50" t="s">
        <v>23</v>
      </c>
      <c r="B50" t="s">
        <v>7</v>
      </c>
      <c r="C50" s="1">
        <v>45999</v>
      </c>
      <c r="D50" s="2">
        <v>0.375</v>
      </c>
      <c r="E50" s="2">
        <v>0.44791666666666669</v>
      </c>
      <c r="F50">
        <v>60</v>
      </c>
      <c r="G50" s="7">
        <f>E50-D50</f>
        <v>7.2916666666666685E-2</v>
      </c>
    </row>
    <row r="51" spans="1:7" x14ac:dyDescent="0.25">
      <c r="A51" t="s">
        <v>6</v>
      </c>
      <c r="B51" t="s">
        <v>7</v>
      </c>
      <c r="C51" s="1">
        <v>46003</v>
      </c>
      <c r="D51" s="2">
        <v>0.47916666666666669</v>
      </c>
      <c r="E51" s="2">
        <v>0.55208333333333337</v>
      </c>
      <c r="F51">
        <v>60</v>
      </c>
      <c r="G51" s="7">
        <f>E51-D51</f>
        <v>7.2916666666666685E-2</v>
      </c>
    </row>
    <row r="52" spans="1:7" x14ac:dyDescent="0.25">
      <c r="A52" t="s">
        <v>6</v>
      </c>
      <c r="B52" t="s">
        <v>7</v>
      </c>
      <c r="C52" s="1">
        <v>46027</v>
      </c>
      <c r="D52" s="2">
        <v>0.375</v>
      </c>
      <c r="E52" s="2">
        <v>0.44791666666666669</v>
      </c>
      <c r="F52">
        <v>60</v>
      </c>
      <c r="G52" s="7">
        <f>E52-D52</f>
        <v>7.2916666666666685E-2</v>
      </c>
    </row>
    <row r="53" spans="1:7" x14ac:dyDescent="0.25">
      <c r="A53" t="s">
        <v>15</v>
      </c>
      <c r="B53" t="s">
        <v>12</v>
      </c>
      <c r="C53" s="1">
        <v>46029</v>
      </c>
      <c r="D53" s="2">
        <v>0.375</v>
      </c>
      <c r="E53" s="2">
        <v>0.44791666666666669</v>
      </c>
      <c r="F53">
        <v>40</v>
      </c>
      <c r="G53" s="7">
        <f>E53-D53</f>
        <v>7.2916666666666685E-2</v>
      </c>
    </row>
    <row r="54" spans="1:7" x14ac:dyDescent="0.25">
      <c r="A54" t="s">
        <v>16</v>
      </c>
      <c r="B54" t="s">
        <v>12</v>
      </c>
      <c r="C54" s="1">
        <v>46043</v>
      </c>
      <c r="D54" s="2">
        <v>0.375</v>
      </c>
      <c r="E54" s="2">
        <v>0.44791666666666669</v>
      </c>
      <c r="F54">
        <v>40</v>
      </c>
      <c r="G54" s="7">
        <f>E54-D54</f>
        <v>7.2916666666666685E-2</v>
      </c>
    </row>
    <row r="55" spans="1:7" x14ac:dyDescent="0.25">
      <c r="A55" t="s">
        <v>14</v>
      </c>
      <c r="B55" t="s">
        <v>7</v>
      </c>
      <c r="C55" s="1">
        <v>46058</v>
      </c>
      <c r="D55" s="2">
        <v>0.45833333333333331</v>
      </c>
      <c r="E55" s="2">
        <v>0.53125</v>
      </c>
      <c r="F55">
        <v>60</v>
      </c>
      <c r="G55" s="7">
        <f>E55-D55</f>
        <v>7.2916666666666685E-2</v>
      </c>
    </row>
    <row r="56" spans="1:7" x14ac:dyDescent="0.25">
      <c r="A56" t="s">
        <v>19</v>
      </c>
      <c r="B56" t="s">
        <v>9</v>
      </c>
      <c r="C56" s="1">
        <v>46059</v>
      </c>
      <c r="D56" s="2">
        <v>0.375</v>
      </c>
      <c r="E56" s="2">
        <v>0.44791666666666669</v>
      </c>
      <c r="F56">
        <v>50</v>
      </c>
      <c r="G56" s="7">
        <f>E56-D56</f>
        <v>7.2916666666666685E-2</v>
      </c>
    </row>
    <row r="57" spans="1:7" x14ac:dyDescent="0.25">
      <c r="A57" t="s">
        <v>16</v>
      </c>
      <c r="B57" t="s">
        <v>7</v>
      </c>
      <c r="C57" s="1">
        <v>46063</v>
      </c>
      <c r="D57" s="2">
        <v>0.44791666666666669</v>
      </c>
      <c r="E57" s="2">
        <v>0.52083333333333337</v>
      </c>
      <c r="F57">
        <v>60</v>
      </c>
      <c r="G57" s="7">
        <f>E57-D57</f>
        <v>7.2916666666666685E-2</v>
      </c>
    </row>
    <row r="58" spans="1:7" x14ac:dyDescent="0.25">
      <c r="A58" t="s">
        <v>18</v>
      </c>
      <c r="B58" t="s">
        <v>12</v>
      </c>
      <c r="C58" s="1">
        <v>46080</v>
      </c>
      <c r="D58" s="2">
        <v>0.375</v>
      </c>
      <c r="E58" s="2">
        <v>0.44791666666666669</v>
      </c>
      <c r="F58">
        <v>40</v>
      </c>
      <c r="G58" s="7">
        <f>E58-D58</f>
        <v>7.2916666666666685E-2</v>
      </c>
    </row>
    <row r="59" spans="1:7" x14ac:dyDescent="0.25">
      <c r="A59" t="s">
        <v>19</v>
      </c>
      <c r="B59" t="s">
        <v>12</v>
      </c>
      <c r="C59" s="1">
        <v>46080</v>
      </c>
      <c r="D59" s="2">
        <v>0.45833333333333331</v>
      </c>
      <c r="E59" s="2">
        <v>0.53125</v>
      </c>
      <c r="F59">
        <v>40</v>
      </c>
      <c r="G59" s="7">
        <f>E59-D59</f>
        <v>7.2916666666666685E-2</v>
      </c>
    </row>
    <row r="60" spans="1:7" x14ac:dyDescent="0.25">
      <c r="A60" t="s">
        <v>11</v>
      </c>
      <c r="B60" t="s">
        <v>12</v>
      </c>
      <c r="C60" s="1">
        <v>45938</v>
      </c>
      <c r="D60" s="2">
        <v>0.52083333333333337</v>
      </c>
      <c r="E60" s="2">
        <v>0.59375</v>
      </c>
      <c r="F60">
        <v>40</v>
      </c>
      <c r="G60" s="7">
        <f>E60-D60</f>
        <v>7.291666666666663E-2</v>
      </c>
    </row>
    <row r="61" spans="1:7" x14ac:dyDescent="0.25">
      <c r="A61" t="s">
        <v>18</v>
      </c>
      <c r="B61" t="s">
        <v>12</v>
      </c>
      <c r="C61" s="1">
        <v>45961</v>
      </c>
      <c r="D61" s="2">
        <v>0.53125</v>
      </c>
      <c r="E61" s="2">
        <v>0.60416666666666663</v>
      </c>
      <c r="F61">
        <v>40</v>
      </c>
      <c r="G61" s="7">
        <f>E61-D61</f>
        <v>7.291666666666663E-2</v>
      </c>
    </row>
    <row r="62" spans="1:7" x14ac:dyDescent="0.25">
      <c r="A62" t="s">
        <v>13</v>
      </c>
      <c r="B62" t="s">
        <v>9</v>
      </c>
      <c r="C62" s="1">
        <v>45974</v>
      </c>
      <c r="D62" s="2">
        <v>0.5625</v>
      </c>
      <c r="E62" s="2">
        <v>0.63541666666666663</v>
      </c>
      <c r="F62">
        <v>50</v>
      </c>
      <c r="G62" s="7">
        <f>E62-D62</f>
        <v>7.291666666666663E-2</v>
      </c>
    </row>
    <row r="63" spans="1:7" x14ac:dyDescent="0.25">
      <c r="A63" t="s">
        <v>11</v>
      </c>
      <c r="B63" t="s">
        <v>12</v>
      </c>
      <c r="C63" s="1">
        <v>45999</v>
      </c>
      <c r="D63" s="2">
        <v>0.46875</v>
      </c>
      <c r="E63" s="2">
        <v>0.54166666666666663</v>
      </c>
      <c r="F63">
        <v>40</v>
      </c>
      <c r="G63" s="7">
        <f>E63-D63</f>
        <v>7.291666666666663E-2</v>
      </c>
    </row>
    <row r="64" spans="1:7" x14ac:dyDescent="0.25">
      <c r="A64" t="s">
        <v>24</v>
      </c>
      <c r="B64" t="s">
        <v>7</v>
      </c>
      <c r="C64" s="1">
        <v>46029</v>
      </c>
      <c r="D64" s="2">
        <v>0.46875</v>
      </c>
      <c r="E64" s="2">
        <v>0.54166666666666663</v>
      </c>
      <c r="F64">
        <v>60</v>
      </c>
      <c r="G64" s="7">
        <f>E64-D64</f>
        <v>7.291666666666663E-2</v>
      </c>
    </row>
    <row r="65" spans="1:7" x14ac:dyDescent="0.25">
      <c r="A65" t="s">
        <v>16</v>
      </c>
      <c r="B65" t="s">
        <v>7</v>
      </c>
      <c r="C65" s="1">
        <v>46034</v>
      </c>
      <c r="D65" s="2">
        <v>0.64583333333333337</v>
      </c>
      <c r="E65" s="2">
        <v>0.71875</v>
      </c>
      <c r="F65">
        <v>60</v>
      </c>
      <c r="G65" s="7">
        <f>E65-D65</f>
        <v>7.291666666666663E-2</v>
      </c>
    </row>
    <row r="66" spans="1:7" x14ac:dyDescent="0.25">
      <c r="A66" t="s">
        <v>6</v>
      </c>
      <c r="B66" t="s">
        <v>7</v>
      </c>
      <c r="C66" s="1">
        <v>46035</v>
      </c>
      <c r="D66" s="2">
        <v>0.65625</v>
      </c>
      <c r="E66" s="2">
        <v>0.72916666666666663</v>
      </c>
      <c r="F66">
        <v>60</v>
      </c>
      <c r="G66" s="7">
        <f>E66-D66</f>
        <v>7.291666666666663E-2</v>
      </c>
    </row>
    <row r="67" spans="1:7" x14ac:dyDescent="0.25">
      <c r="A67" t="s">
        <v>18</v>
      </c>
      <c r="B67" t="s">
        <v>12</v>
      </c>
      <c r="C67" s="1">
        <v>46051</v>
      </c>
      <c r="D67" s="2">
        <v>0.4375</v>
      </c>
      <c r="E67" s="2">
        <v>0.51041666666666663</v>
      </c>
      <c r="F67">
        <v>40</v>
      </c>
      <c r="G67" s="7">
        <f>E67-D67</f>
        <v>7.291666666666663E-2</v>
      </c>
    </row>
    <row r="68" spans="1:7" x14ac:dyDescent="0.25">
      <c r="A68" t="s">
        <v>16</v>
      </c>
      <c r="B68" t="s">
        <v>7</v>
      </c>
      <c r="C68" s="1">
        <v>46056</v>
      </c>
      <c r="D68" s="2">
        <v>0.46875</v>
      </c>
      <c r="E68" s="2">
        <v>0.54166666666666663</v>
      </c>
      <c r="F68">
        <v>60</v>
      </c>
      <c r="G68" s="7">
        <f>E68-D68</f>
        <v>7.291666666666663E-2</v>
      </c>
    </row>
    <row r="69" spans="1:7" x14ac:dyDescent="0.25">
      <c r="A69" t="s">
        <v>8</v>
      </c>
      <c r="B69" t="s">
        <v>9</v>
      </c>
      <c r="C69" s="1">
        <v>46063</v>
      </c>
      <c r="D69" s="2">
        <v>0.5625</v>
      </c>
      <c r="E69" s="2">
        <v>0.63541666666666663</v>
      </c>
      <c r="F69">
        <v>50</v>
      </c>
      <c r="G69" s="7">
        <f>E69-D69</f>
        <v>7.291666666666663E-2</v>
      </c>
    </row>
    <row r="70" spans="1:7" x14ac:dyDescent="0.25">
      <c r="A70" t="s">
        <v>8</v>
      </c>
      <c r="B70" t="s">
        <v>9</v>
      </c>
      <c r="C70" s="1">
        <v>46070</v>
      </c>
      <c r="D70" s="2">
        <v>0.4375</v>
      </c>
      <c r="E70" s="2">
        <v>0.51041666666666663</v>
      </c>
      <c r="F70">
        <v>50</v>
      </c>
      <c r="G70" s="7">
        <f>E70-D70</f>
        <v>7.291666666666663E-2</v>
      </c>
    </row>
    <row r="71" spans="1:7" x14ac:dyDescent="0.25">
      <c r="A71" t="s">
        <v>6</v>
      </c>
      <c r="B71" t="s">
        <v>7</v>
      </c>
      <c r="C71" s="1">
        <v>46077</v>
      </c>
      <c r="D71" s="2">
        <v>0.4375</v>
      </c>
      <c r="E71" s="2">
        <v>0.51041666666666663</v>
      </c>
      <c r="F71">
        <v>60</v>
      </c>
      <c r="G71" s="7">
        <f>E71-D71</f>
        <v>7.291666666666663E-2</v>
      </c>
    </row>
    <row r="72" spans="1:7" x14ac:dyDescent="0.25">
      <c r="A72" t="s">
        <v>16</v>
      </c>
      <c r="B72" t="s">
        <v>7</v>
      </c>
      <c r="C72" s="1">
        <v>45973</v>
      </c>
      <c r="D72" s="2">
        <v>0.45833333333333331</v>
      </c>
      <c r="E72" s="2">
        <v>0.52083333333333337</v>
      </c>
      <c r="F72">
        <v>60</v>
      </c>
      <c r="G72" s="7">
        <f>E72-D72</f>
        <v>6.2500000000000056E-2</v>
      </c>
    </row>
    <row r="73" spans="1:7" x14ac:dyDescent="0.25">
      <c r="A73" t="s">
        <v>24</v>
      </c>
      <c r="B73" t="s">
        <v>7</v>
      </c>
      <c r="C73" s="1">
        <v>46041</v>
      </c>
      <c r="D73" s="2">
        <v>0.45833333333333331</v>
      </c>
      <c r="E73" s="2">
        <v>0.52083333333333337</v>
      </c>
      <c r="F73">
        <v>60</v>
      </c>
      <c r="G73" s="7">
        <f>E73-D73</f>
        <v>6.2500000000000056E-2</v>
      </c>
    </row>
    <row r="74" spans="1:7" x14ac:dyDescent="0.25">
      <c r="A74" t="s">
        <v>6</v>
      </c>
      <c r="B74" t="s">
        <v>7</v>
      </c>
      <c r="C74" s="1">
        <v>45940</v>
      </c>
      <c r="D74" s="2">
        <v>0.4375</v>
      </c>
      <c r="E74" s="2">
        <v>0.5</v>
      </c>
      <c r="F74">
        <v>60</v>
      </c>
      <c r="G74" s="7">
        <f>E74-D74</f>
        <v>6.25E-2</v>
      </c>
    </row>
    <row r="75" spans="1:7" x14ac:dyDescent="0.25">
      <c r="A75" t="s">
        <v>6</v>
      </c>
      <c r="B75" t="s">
        <v>7</v>
      </c>
      <c r="C75" s="1">
        <v>45940</v>
      </c>
      <c r="D75" s="2">
        <v>0.59375</v>
      </c>
      <c r="E75" s="2">
        <v>0.65625</v>
      </c>
      <c r="F75">
        <v>60</v>
      </c>
      <c r="G75" s="7">
        <f>E75-D75</f>
        <v>6.25E-2</v>
      </c>
    </row>
    <row r="76" spans="1:7" x14ac:dyDescent="0.25">
      <c r="A76" t="s">
        <v>10</v>
      </c>
      <c r="B76" t="s">
        <v>7</v>
      </c>
      <c r="C76" s="1">
        <v>45943</v>
      </c>
      <c r="D76" s="2">
        <v>0.39583333333333331</v>
      </c>
      <c r="E76" s="2">
        <v>0.45833333333333331</v>
      </c>
      <c r="F76">
        <v>60</v>
      </c>
      <c r="G76" s="7">
        <f>E76-D76</f>
        <v>6.25E-2</v>
      </c>
    </row>
    <row r="77" spans="1:7" x14ac:dyDescent="0.25">
      <c r="A77" t="s">
        <v>8</v>
      </c>
      <c r="B77" t="s">
        <v>9</v>
      </c>
      <c r="C77" s="1">
        <v>45944</v>
      </c>
      <c r="D77" s="2">
        <v>0.53125</v>
      </c>
      <c r="E77" s="2">
        <v>0.59375</v>
      </c>
      <c r="F77">
        <v>50</v>
      </c>
      <c r="G77" s="7">
        <f>E77-D77</f>
        <v>6.25E-2</v>
      </c>
    </row>
    <row r="78" spans="1:7" x14ac:dyDescent="0.25">
      <c r="A78" t="s">
        <v>8</v>
      </c>
      <c r="B78" t="s">
        <v>9</v>
      </c>
      <c r="C78" s="1">
        <v>45950</v>
      </c>
      <c r="D78" s="2">
        <v>0.375</v>
      </c>
      <c r="E78" s="2">
        <v>0.4375</v>
      </c>
      <c r="F78">
        <v>50</v>
      </c>
      <c r="G78" s="7">
        <f>E78-D78</f>
        <v>6.25E-2</v>
      </c>
    </row>
    <row r="79" spans="1:7" x14ac:dyDescent="0.25">
      <c r="A79" t="s">
        <v>11</v>
      </c>
      <c r="B79" t="s">
        <v>12</v>
      </c>
      <c r="C79" s="1">
        <v>45950</v>
      </c>
      <c r="D79" s="2">
        <v>0.63541666666666663</v>
      </c>
      <c r="E79" s="2">
        <v>0.69791666666666663</v>
      </c>
      <c r="F79">
        <v>40</v>
      </c>
      <c r="G79" s="7">
        <f>E79-D79</f>
        <v>6.25E-2</v>
      </c>
    </row>
    <row r="80" spans="1:7" x14ac:dyDescent="0.25">
      <c r="A80" t="s">
        <v>10</v>
      </c>
      <c r="B80" t="s">
        <v>7</v>
      </c>
      <c r="C80" s="1">
        <v>45964</v>
      </c>
      <c r="D80" s="2">
        <v>0.375</v>
      </c>
      <c r="E80" s="2">
        <v>0.4375</v>
      </c>
      <c r="F80">
        <v>60</v>
      </c>
      <c r="G80" s="7">
        <f>E80-D80</f>
        <v>6.25E-2</v>
      </c>
    </row>
    <row r="81" spans="1:7" x14ac:dyDescent="0.25">
      <c r="A81" t="s">
        <v>10</v>
      </c>
      <c r="B81" t="s">
        <v>7</v>
      </c>
      <c r="C81" s="1">
        <v>45966</v>
      </c>
      <c r="D81" s="2">
        <v>0.52083333333333337</v>
      </c>
      <c r="E81" s="2">
        <v>0.58333333333333337</v>
      </c>
      <c r="F81">
        <v>60</v>
      </c>
      <c r="G81" s="7">
        <f>E81-D81</f>
        <v>6.25E-2</v>
      </c>
    </row>
    <row r="82" spans="1:7" x14ac:dyDescent="0.25">
      <c r="A82" t="s">
        <v>6</v>
      </c>
      <c r="B82" t="s">
        <v>7</v>
      </c>
      <c r="C82" s="1">
        <v>45967</v>
      </c>
      <c r="D82" s="2">
        <v>0.375</v>
      </c>
      <c r="E82" s="2">
        <v>0.4375</v>
      </c>
      <c r="F82">
        <v>60</v>
      </c>
      <c r="G82" s="7">
        <f>E82-D82</f>
        <v>6.25E-2</v>
      </c>
    </row>
    <row r="83" spans="1:7" x14ac:dyDescent="0.25">
      <c r="A83" t="s">
        <v>13</v>
      </c>
      <c r="B83" t="s">
        <v>7</v>
      </c>
      <c r="C83" s="1">
        <v>45967</v>
      </c>
      <c r="D83" s="2">
        <v>0.64583333333333337</v>
      </c>
      <c r="E83" s="2">
        <v>0.70833333333333337</v>
      </c>
      <c r="F83">
        <v>60</v>
      </c>
      <c r="G83" s="7">
        <f>E83-D83</f>
        <v>6.25E-2</v>
      </c>
    </row>
    <row r="84" spans="1:7" x14ac:dyDescent="0.25">
      <c r="A84" t="s">
        <v>14</v>
      </c>
      <c r="B84" t="s">
        <v>7</v>
      </c>
      <c r="C84" s="1">
        <v>45973</v>
      </c>
      <c r="D84" s="2">
        <v>0.65625</v>
      </c>
      <c r="E84" s="2">
        <v>0.71875</v>
      </c>
      <c r="F84">
        <v>60</v>
      </c>
      <c r="G84" s="7">
        <f>E84-D84</f>
        <v>6.25E-2</v>
      </c>
    </row>
    <row r="85" spans="1:7" x14ac:dyDescent="0.25">
      <c r="A85" t="s">
        <v>18</v>
      </c>
      <c r="B85" t="s">
        <v>12</v>
      </c>
      <c r="C85" s="1">
        <v>45974</v>
      </c>
      <c r="D85" s="2">
        <v>0.46875</v>
      </c>
      <c r="E85" s="2">
        <v>0.53125</v>
      </c>
      <c r="F85">
        <v>40</v>
      </c>
      <c r="G85" s="7">
        <f>E85-D85</f>
        <v>6.25E-2</v>
      </c>
    </row>
    <row r="86" spans="1:7" x14ac:dyDescent="0.25">
      <c r="A86" t="s">
        <v>6</v>
      </c>
      <c r="B86" t="s">
        <v>7</v>
      </c>
      <c r="C86" s="1">
        <v>45978</v>
      </c>
      <c r="D86" s="2">
        <v>0.5625</v>
      </c>
      <c r="E86" s="2">
        <v>0.625</v>
      </c>
      <c r="F86">
        <v>60</v>
      </c>
      <c r="G86" s="7">
        <f>E86-D86</f>
        <v>6.25E-2</v>
      </c>
    </row>
    <row r="87" spans="1:7" x14ac:dyDescent="0.25">
      <c r="A87" t="s">
        <v>17</v>
      </c>
      <c r="B87" t="s">
        <v>9</v>
      </c>
      <c r="C87" s="1">
        <v>45980</v>
      </c>
      <c r="D87" s="2">
        <v>0.65625</v>
      </c>
      <c r="E87" s="2">
        <v>0.71875</v>
      </c>
      <c r="F87">
        <v>50</v>
      </c>
      <c r="G87" s="7">
        <f>E87-D87</f>
        <v>6.25E-2</v>
      </c>
    </row>
    <row r="88" spans="1:7" x14ac:dyDescent="0.25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  <c r="G88" s="7">
        <f>E88-D88</f>
        <v>6.25E-2</v>
      </c>
    </row>
    <row r="89" spans="1:7" x14ac:dyDescent="0.25">
      <c r="A89" t="s">
        <v>14</v>
      </c>
      <c r="B89" t="s">
        <v>7</v>
      </c>
      <c r="C89" s="1">
        <v>45985</v>
      </c>
      <c r="D89" s="2">
        <v>0.60416666666666663</v>
      </c>
      <c r="E89" s="2">
        <v>0.66666666666666663</v>
      </c>
      <c r="F89">
        <v>60</v>
      </c>
      <c r="G89" s="7">
        <f>E89-D89</f>
        <v>6.25E-2</v>
      </c>
    </row>
    <row r="90" spans="1:7" x14ac:dyDescent="0.25">
      <c r="A90" t="s">
        <v>15</v>
      </c>
      <c r="B90" t="s">
        <v>7</v>
      </c>
      <c r="C90" s="1">
        <v>45985</v>
      </c>
      <c r="D90" s="2">
        <v>0.6875</v>
      </c>
      <c r="E90" s="2">
        <v>0.75</v>
      </c>
      <c r="F90">
        <v>60</v>
      </c>
      <c r="G90" s="7">
        <f>E90-D90</f>
        <v>6.25E-2</v>
      </c>
    </row>
    <row r="91" spans="1:7" x14ac:dyDescent="0.25">
      <c r="A91" t="s">
        <v>10</v>
      </c>
      <c r="B91" t="s">
        <v>7</v>
      </c>
      <c r="C91" s="1">
        <v>45989</v>
      </c>
      <c r="D91" s="2">
        <v>0.39583333333333331</v>
      </c>
      <c r="E91" s="2">
        <v>0.45833333333333331</v>
      </c>
      <c r="F91">
        <v>60</v>
      </c>
      <c r="G91" s="7">
        <f>E91-D91</f>
        <v>6.25E-2</v>
      </c>
    </row>
    <row r="92" spans="1:7" x14ac:dyDescent="0.25">
      <c r="A92" t="s">
        <v>19</v>
      </c>
      <c r="B92" t="s">
        <v>9</v>
      </c>
      <c r="C92" s="1">
        <v>45994</v>
      </c>
      <c r="D92" s="2">
        <v>0.65625</v>
      </c>
      <c r="E92" s="2">
        <v>0.71875</v>
      </c>
      <c r="F92">
        <v>50</v>
      </c>
      <c r="G92" s="7">
        <f>E92-D92</f>
        <v>6.25E-2</v>
      </c>
    </row>
    <row r="93" spans="1:7" x14ac:dyDescent="0.25">
      <c r="A93" t="s">
        <v>10</v>
      </c>
      <c r="B93" t="s">
        <v>7</v>
      </c>
      <c r="C93" s="1">
        <v>45996</v>
      </c>
      <c r="D93" s="2">
        <v>0.53125</v>
      </c>
      <c r="E93" s="2">
        <v>0.59375</v>
      </c>
      <c r="F93">
        <v>60</v>
      </c>
      <c r="G93" s="7">
        <f>E93-D93</f>
        <v>6.25E-2</v>
      </c>
    </row>
    <row r="94" spans="1:7" x14ac:dyDescent="0.25">
      <c r="A94" t="s">
        <v>18</v>
      </c>
      <c r="B94" t="s">
        <v>12</v>
      </c>
      <c r="C94" s="1">
        <v>46001</v>
      </c>
      <c r="D94" s="2">
        <v>0.375</v>
      </c>
      <c r="E94" s="2">
        <v>0.4375</v>
      </c>
      <c r="F94">
        <v>40</v>
      </c>
      <c r="G94" s="7">
        <f>E94-D94</f>
        <v>6.25E-2</v>
      </c>
    </row>
    <row r="95" spans="1:7" x14ac:dyDescent="0.25">
      <c r="A95" t="s">
        <v>24</v>
      </c>
      <c r="B95" t="s">
        <v>7</v>
      </c>
      <c r="C95" s="1">
        <v>46001</v>
      </c>
      <c r="D95" s="2">
        <v>0.4375</v>
      </c>
      <c r="E95" s="2">
        <v>0.5</v>
      </c>
      <c r="F95">
        <v>60</v>
      </c>
      <c r="G95" s="7">
        <f>E95-D95</f>
        <v>6.25E-2</v>
      </c>
    </row>
    <row r="96" spans="1:7" x14ac:dyDescent="0.25">
      <c r="A96" t="s">
        <v>11</v>
      </c>
      <c r="B96" t="s">
        <v>12</v>
      </c>
      <c r="C96" s="1">
        <v>46001</v>
      </c>
      <c r="D96" s="2">
        <v>0.67708333333333337</v>
      </c>
      <c r="E96" s="2">
        <v>0.73958333333333337</v>
      </c>
      <c r="F96">
        <v>40</v>
      </c>
      <c r="G96" s="7">
        <f>E96-D96</f>
        <v>6.25E-2</v>
      </c>
    </row>
    <row r="97" spans="1:7" x14ac:dyDescent="0.25">
      <c r="A97" t="s">
        <v>14</v>
      </c>
      <c r="B97" t="s">
        <v>7</v>
      </c>
      <c r="C97" s="1">
        <v>46006</v>
      </c>
      <c r="D97" s="2">
        <v>0.39583333333333331</v>
      </c>
      <c r="E97" s="2">
        <v>0.45833333333333331</v>
      </c>
      <c r="F97">
        <v>60</v>
      </c>
      <c r="G97" s="7">
        <f>E97-D97</f>
        <v>6.25E-2</v>
      </c>
    </row>
    <row r="98" spans="1:7" x14ac:dyDescent="0.25">
      <c r="A98" t="s">
        <v>14</v>
      </c>
      <c r="B98" t="s">
        <v>7</v>
      </c>
      <c r="C98" s="1">
        <v>46006</v>
      </c>
      <c r="D98" s="2">
        <v>0.46875</v>
      </c>
      <c r="E98" s="2">
        <v>0.53125</v>
      </c>
      <c r="F98">
        <v>60</v>
      </c>
      <c r="G98" s="7">
        <f>E98-D98</f>
        <v>6.25E-2</v>
      </c>
    </row>
    <row r="99" spans="1:7" x14ac:dyDescent="0.25">
      <c r="A99" t="s">
        <v>14</v>
      </c>
      <c r="B99" t="s">
        <v>7</v>
      </c>
      <c r="C99" s="1">
        <v>46027</v>
      </c>
      <c r="D99" s="2">
        <v>0.72916666666666663</v>
      </c>
      <c r="E99" s="2">
        <v>0.79166666666666663</v>
      </c>
      <c r="F99">
        <v>60</v>
      </c>
      <c r="G99" s="7">
        <f>E99-D99</f>
        <v>6.25E-2</v>
      </c>
    </row>
    <row r="100" spans="1:7" x14ac:dyDescent="0.25">
      <c r="A100" t="s">
        <v>8</v>
      </c>
      <c r="B100" t="s">
        <v>9</v>
      </c>
      <c r="C100" s="1">
        <v>46034</v>
      </c>
      <c r="D100" s="2">
        <v>0.375</v>
      </c>
      <c r="E100" s="2">
        <v>0.4375</v>
      </c>
      <c r="F100">
        <v>50</v>
      </c>
      <c r="G100" s="7">
        <f>E100-D100</f>
        <v>6.25E-2</v>
      </c>
    </row>
    <row r="101" spans="1:7" x14ac:dyDescent="0.25">
      <c r="A101" t="s">
        <v>14</v>
      </c>
      <c r="B101" t="s">
        <v>7</v>
      </c>
      <c r="C101" s="1">
        <v>46036</v>
      </c>
      <c r="D101" s="2">
        <v>0.375</v>
      </c>
      <c r="E101" s="2">
        <v>0.4375</v>
      </c>
      <c r="F101">
        <v>60</v>
      </c>
      <c r="G101" s="7">
        <f>E101-D101</f>
        <v>6.25E-2</v>
      </c>
    </row>
    <row r="102" spans="1:7" x14ac:dyDescent="0.25">
      <c r="A102" t="s">
        <v>8</v>
      </c>
      <c r="B102" t="s">
        <v>9</v>
      </c>
      <c r="C102" s="1">
        <v>46037</v>
      </c>
      <c r="D102" s="2">
        <v>0.52083333333333337</v>
      </c>
      <c r="E102" s="2">
        <v>0.58333333333333337</v>
      </c>
      <c r="F102">
        <v>50</v>
      </c>
      <c r="G102" s="7">
        <f>E102-D102</f>
        <v>6.25E-2</v>
      </c>
    </row>
    <row r="103" spans="1:7" x14ac:dyDescent="0.25">
      <c r="A103" t="s">
        <v>8</v>
      </c>
      <c r="B103" t="s">
        <v>9</v>
      </c>
      <c r="C103" s="1">
        <v>46041</v>
      </c>
      <c r="D103" s="2">
        <v>0.375</v>
      </c>
      <c r="E103" s="2">
        <v>0.4375</v>
      </c>
      <c r="F103">
        <v>50</v>
      </c>
      <c r="G103" s="7">
        <f>E103-D103</f>
        <v>6.25E-2</v>
      </c>
    </row>
    <row r="104" spans="1:7" x14ac:dyDescent="0.25">
      <c r="A104" t="s">
        <v>14</v>
      </c>
      <c r="B104" t="s">
        <v>7</v>
      </c>
      <c r="C104" s="1">
        <v>46041</v>
      </c>
      <c r="D104" s="2">
        <v>0.54166666666666663</v>
      </c>
      <c r="E104" s="2">
        <v>0.60416666666666663</v>
      </c>
      <c r="F104">
        <v>60</v>
      </c>
      <c r="G104" s="7">
        <f>E104-D104</f>
        <v>6.25E-2</v>
      </c>
    </row>
    <row r="105" spans="1:7" x14ac:dyDescent="0.25">
      <c r="A105" t="s">
        <v>18</v>
      </c>
      <c r="B105" t="s">
        <v>12</v>
      </c>
      <c r="C105" s="1">
        <v>46042</v>
      </c>
      <c r="D105" s="2">
        <v>0.375</v>
      </c>
      <c r="E105" s="2">
        <v>0.4375</v>
      </c>
      <c r="F105">
        <v>40</v>
      </c>
      <c r="G105" s="7">
        <f>E105-D105</f>
        <v>6.25E-2</v>
      </c>
    </row>
    <row r="106" spans="1:7" x14ac:dyDescent="0.25">
      <c r="A106" t="s">
        <v>13</v>
      </c>
      <c r="B106" t="s">
        <v>9</v>
      </c>
      <c r="C106" s="1">
        <v>46045</v>
      </c>
      <c r="D106" s="2">
        <v>0.46875</v>
      </c>
      <c r="E106" s="2">
        <v>0.53125</v>
      </c>
      <c r="F106">
        <v>50</v>
      </c>
      <c r="G106" s="7">
        <f>E106-D106</f>
        <v>6.25E-2</v>
      </c>
    </row>
    <row r="107" spans="1:7" x14ac:dyDescent="0.25">
      <c r="A107" t="s">
        <v>11</v>
      </c>
      <c r="B107" t="s">
        <v>12</v>
      </c>
      <c r="C107" s="1">
        <v>46045</v>
      </c>
      <c r="D107" s="2">
        <v>0.57291666666666663</v>
      </c>
      <c r="E107" s="2">
        <v>0.63541666666666663</v>
      </c>
      <c r="F107">
        <v>40</v>
      </c>
      <c r="G107" s="7">
        <f>E107-D107</f>
        <v>6.25E-2</v>
      </c>
    </row>
    <row r="108" spans="1:7" x14ac:dyDescent="0.25">
      <c r="A108" t="s">
        <v>10</v>
      </c>
      <c r="B108" t="s">
        <v>7</v>
      </c>
      <c r="C108" s="1">
        <v>46048</v>
      </c>
      <c r="D108" s="2">
        <v>0.375</v>
      </c>
      <c r="E108" s="2">
        <v>0.4375</v>
      </c>
      <c r="F108">
        <v>60</v>
      </c>
      <c r="G108" s="7">
        <f>E108-D108</f>
        <v>6.25E-2</v>
      </c>
    </row>
    <row r="109" spans="1:7" x14ac:dyDescent="0.25">
      <c r="A109" t="s">
        <v>14</v>
      </c>
      <c r="B109" t="s">
        <v>7</v>
      </c>
      <c r="C109" s="1">
        <v>46049</v>
      </c>
      <c r="D109" s="2">
        <v>0.52083333333333337</v>
      </c>
      <c r="E109" s="2">
        <v>0.58333333333333337</v>
      </c>
      <c r="F109">
        <v>60</v>
      </c>
      <c r="G109" s="7">
        <f>E109-D109</f>
        <v>6.25E-2</v>
      </c>
    </row>
    <row r="110" spans="1:7" x14ac:dyDescent="0.25">
      <c r="A110" t="s">
        <v>8</v>
      </c>
      <c r="B110" t="s">
        <v>9</v>
      </c>
      <c r="C110" s="1">
        <v>46051</v>
      </c>
      <c r="D110" s="2">
        <v>0.375</v>
      </c>
      <c r="E110" s="2">
        <v>0.4375</v>
      </c>
      <c r="F110">
        <v>50</v>
      </c>
      <c r="G110" s="7">
        <f>E110-D110</f>
        <v>6.25E-2</v>
      </c>
    </row>
    <row r="111" spans="1:7" x14ac:dyDescent="0.25">
      <c r="A111" t="s">
        <v>11</v>
      </c>
      <c r="B111" t="s">
        <v>12</v>
      </c>
      <c r="C111" s="1">
        <v>46056</v>
      </c>
      <c r="D111" s="2">
        <v>0.66666666666666663</v>
      </c>
      <c r="E111" s="2">
        <v>0.72916666666666663</v>
      </c>
      <c r="F111">
        <v>40</v>
      </c>
      <c r="G111" s="7">
        <f>E111-D111</f>
        <v>6.25E-2</v>
      </c>
    </row>
    <row r="112" spans="1:7" x14ac:dyDescent="0.25">
      <c r="A112" t="s">
        <v>19</v>
      </c>
      <c r="B112" t="s">
        <v>12</v>
      </c>
      <c r="C112" s="1">
        <v>46057</v>
      </c>
      <c r="D112" s="2">
        <v>0.42708333333333331</v>
      </c>
      <c r="E112" s="2">
        <v>0.48958333333333331</v>
      </c>
      <c r="F112">
        <v>40</v>
      </c>
      <c r="G112" s="7">
        <f>E112-D112</f>
        <v>6.25E-2</v>
      </c>
    </row>
    <row r="113" spans="1:7" x14ac:dyDescent="0.25">
      <c r="A113" t="s">
        <v>14</v>
      </c>
      <c r="B113" t="s">
        <v>7</v>
      </c>
      <c r="C113" s="1">
        <v>46057</v>
      </c>
      <c r="D113" s="2">
        <v>0.5</v>
      </c>
      <c r="E113" s="2">
        <v>0.5625</v>
      </c>
      <c r="F113">
        <v>60</v>
      </c>
      <c r="G113" s="7">
        <f>E113-D113</f>
        <v>6.25E-2</v>
      </c>
    </row>
    <row r="114" spans="1:7" x14ac:dyDescent="0.25">
      <c r="A114" t="s">
        <v>14</v>
      </c>
      <c r="B114" t="s">
        <v>7</v>
      </c>
      <c r="C114" s="1">
        <v>46058</v>
      </c>
      <c r="D114" s="2">
        <v>0.375</v>
      </c>
      <c r="E114" s="2">
        <v>0.4375</v>
      </c>
      <c r="F114">
        <v>60</v>
      </c>
      <c r="G114" s="7">
        <f>E114-D114</f>
        <v>6.25E-2</v>
      </c>
    </row>
    <row r="115" spans="1:7" x14ac:dyDescent="0.25">
      <c r="A115" t="s">
        <v>6</v>
      </c>
      <c r="B115" t="s">
        <v>7</v>
      </c>
      <c r="C115" s="1">
        <v>46058</v>
      </c>
      <c r="D115" s="2">
        <v>0.57291666666666663</v>
      </c>
      <c r="E115" s="2">
        <v>0.63541666666666663</v>
      </c>
      <c r="F115">
        <v>60</v>
      </c>
      <c r="G115" s="7">
        <f>E115-D115</f>
        <v>6.25E-2</v>
      </c>
    </row>
    <row r="116" spans="1:7" x14ac:dyDescent="0.25">
      <c r="A116" t="s">
        <v>15</v>
      </c>
      <c r="B116" t="s">
        <v>7</v>
      </c>
      <c r="C116" s="1">
        <v>46065</v>
      </c>
      <c r="D116" s="2">
        <v>0.39583333333333331</v>
      </c>
      <c r="E116" s="2">
        <v>0.45833333333333331</v>
      </c>
      <c r="F116">
        <v>60</v>
      </c>
      <c r="G116" s="7">
        <f>E116-D116</f>
        <v>6.25E-2</v>
      </c>
    </row>
    <row r="117" spans="1:7" x14ac:dyDescent="0.25">
      <c r="A117" t="s">
        <v>15</v>
      </c>
      <c r="B117" t="s">
        <v>12</v>
      </c>
      <c r="C117" s="1">
        <v>46069</v>
      </c>
      <c r="D117" s="2">
        <v>0.375</v>
      </c>
      <c r="E117" s="2">
        <v>0.4375</v>
      </c>
      <c r="F117">
        <v>40</v>
      </c>
      <c r="G117" s="7">
        <f>E117-D117</f>
        <v>6.25E-2</v>
      </c>
    </row>
    <row r="118" spans="1:7" x14ac:dyDescent="0.25">
      <c r="A118" t="s">
        <v>10</v>
      </c>
      <c r="B118" t="s">
        <v>9</v>
      </c>
      <c r="C118" s="1">
        <v>46070</v>
      </c>
      <c r="D118" s="2">
        <v>0.63541666666666663</v>
      </c>
      <c r="E118" s="2">
        <v>0.69791666666666663</v>
      </c>
      <c r="F118">
        <v>50</v>
      </c>
      <c r="G118" s="7">
        <f>E118-D118</f>
        <v>6.25E-2</v>
      </c>
    </row>
    <row r="119" spans="1:7" x14ac:dyDescent="0.25">
      <c r="A119" t="s">
        <v>8</v>
      </c>
      <c r="B119" t="s">
        <v>9</v>
      </c>
      <c r="C119" s="1">
        <v>46071</v>
      </c>
      <c r="D119" s="2">
        <v>0.375</v>
      </c>
      <c r="E119" s="2">
        <v>0.4375</v>
      </c>
      <c r="F119">
        <v>50</v>
      </c>
      <c r="G119" s="7">
        <f>E119-D119</f>
        <v>6.25E-2</v>
      </c>
    </row>
    <row r="120" spans="1:7" x14ac:dyDescent="0.25">
      <c r="A120" t="s">
        <v>24</v>
      </c>
      <c r="B120" t="s">
        <v>7</v>
      </c>
      <c r="C120" s="1">
        <v>46071</v>
      </c>
      <c r="D120" s="2">
        <v>0.58333333333333337</v>
      </c>
      <c r="E120" s="2">
        <v>0.64583333333333337</v>
      </c>
      <c r="F120">
        <v>60</v>
      </c>
      <c r="G120" s="7">
        <f>E120-D120</f>
        <v>6.25E-2</v>
      </c>
    </row>
    <row r="121" spans="1:7" x14ac:dyDescent="0.25">
      <c r="A121" t="s">
        <v>25</v>
      </c>
      <c r="B121" t="s">
        <v>7</v>
      </c>
      <c r="C121" s="1">
        <v>46073</v>
      </c>
      <c r="D121" s="2">
        <v>0.69791666666666663</v>
      </c>
      <c r="E121" s="2">
        <v>0.76041666666666663</v>
      </c>
      <c r="F121">
        <v>60</v>
      </c>
      <c r="G121" s="7">
        <f>E121-D121</f>
        <v>6.25E-2</v>
      </c>
    </row>
    <row r="122" spans="1:7" x14ac:dyDescent="0.25">
      <c r="A122" t="s">
        <v>15</v>
      </c>
      <c r="B122" t="s">
        <v>12</v>
      </c>
      <c r="C122" s="1">
        <v>46077</v>
      </c>
      <c r="D122" s="2">
        <v>0.375</v>
      </c>
      <c r="E122" s="2">
        <v>0.4375</v>
      </c>
      <c r="F122">
        <v>40</v>
      </c>
      <c r="G122" s="7">
        <f>E122-D122</f>
        <v>6.25E-2</v>
      </c>
    </row>
    <row r="123" spans="1:7" x14ac:dyDescent="0.25">
      <c r="A123" t="s">
        <v>19</v>
      </c>
      <c r="B123" t="s">
        <v>12</v>
      </c>
      <c r="C123" s="1">
        <v>46077</v>
      </c>
      <c r="D123" s="2">
        <v>0.52083333333333337</v>
      </c>
      <c r="E123" s="2">
        <v>0.58333333333333337</v>
      </c>
      <c r="F123">
        <v>40</v>
      </c>
      <c r="G123" s="7">
        <f>E123-D123</f>
        <v>6.25E-2</v>
      </c>
    </row>
    <row r="124" spans="1:7" x14ac:dyDescent="0.25">
      <c r="A124" t="s">
        <v>14</v>
      </c>
      <c r="B124" t="s">
        <v>7</v>
      </c>
      <c r="C124" s="1">
        <v>46079</v>
      </c>
      <c r="D124" s="2">
        <v>0.52083333333333337</v>
      </c>
      <c r="E124" s="2">
        <v>0.58333333333333337</v>
      </c>
      <c r="F124">
        <v>60</v>
      </c>
      <c r="G124" s="7">
        <f>E124-D124</f>
        <v>6.25E-2</v>
      </c>
    </row>
    <row r="125" spans="1:7" x14ac:dyDescent="0.25">
      <c r="A125" t="s">
        <v>13</v>
      </c>
      <c r="B125" t="s">
        <v>9</v>
      </c>
      <c r="C125" s="1">
        <v>46080</v>
      </c>
      <c r="D125" s="2">
        <v>0.59375</v>
      </c>
      <c r="E125" s="2">
        <v>0.65625</v>
      </c>
      <c r="F125">
        <v>50</v>
      </c>
      <c r="G125" s="7">
        <f>E125-D125</f>
        <v>6.25E-2</v>
      </c>
    </row>
    <row r="126" spans="1:7" x14ac:dyDescent="0.25">
      <c r="A126" t="s">
        <v>11</v>
      </c>
      <c r="B126" t="s">
        <v>12</v>
      </c>
      <c r="C126" s="1">
        <v>45938</v>
      </c>
      <c r="D126" s="2">
        <v>0.44791666666666669</v>
      </c>
      <c r="E126" s="2">
        <v>0.51041666666666663</v>
      </c>
      <c r="F126">
        <v>40</v>
      </c>
      <c r="G126" s="7">
        <f>E126-D126</f>
        <v>6.2499999999999944E-2</v>
      </c>
    </row>
    <row r="127" spans="1:7" x14ac:dyDescent="0.25">
      <c r="A127" t="s">
        <v>14</v>
      </c>
      <c r="B127" t="s">
        <v>7</v>
      </c>
      <c r="C127" s="1">
        <v>45961</v>
      </c>
      <c r="D127" s="2">
        <v>0.44791666666666669</v>
      </c>
      <c r="E127" s="2">
        <v>0.51041666666666663</v>
      </c>
      <c r="F127">
        <v>60</v>
      </c>
      <c r="G127" s="7">
        <f>E127-D127</f>
        <v>6.2499999999999944E-2</v>
      </c>
    </row>
    <row r="128" spans="1:7" x14ac:dyDescent="0.25">
      <c r="A128" t="s">
        <v>13</v>
      </c>
      <c r="B128" t="s">
        <v>7</v>
      </c>
      <c r="C128" s="1">
        <v>45968</v>
      </c>
      <c r="D128" s="2">
        <v>0.44791666666666669</v>
      </c>
      <c r="E128" s="2">
        <v>0.51041666666666663</v>
      </c>
      <c r="F128">
        <v>60</v>
      </c>
      <c r="G128" s="7">
        <f>E128-D128</f>
        <v>6.2499999999999944E-2</v>
      </c>
    </row>
    <row r="129" spans="1:7" x14ac:dyDescent="0.25">
      <c r="A129" t="s">
        <v>18</v>
      </c>
      <c r="B129" t="s">
        <v>12</v>
      </c>
      <c r="C129" s="1">
        <v>45994</v>
      </c>
      <c r="D129" s="2">
        <v>0.47916666666666669</v>
      </c>
      <c r="E129" s="2">
        <v>0.54166666666666663</v>
      </c>
      <c r="F129">
        <v>40</v>
      </c>
      <c r="G129" s="7">
        <f>E129-D129</f>
        <v>6.2499999999999944E-2</v>
      </c>
    </row>
    <row r="130" spans="1:7" x14ac:dyDescent="0.25">
      <c r="A130" t="s">
        <v>14</v>
      </c>
      <c r="B130" t="s">
        <v>7</v>
      </c>
      <c r="C130" s="1">
        <v>46027</v>
      </c>
      <c r="D130" s="2">
        <v>0.47916666666666669</v>
      </c>
      <c r="E130" s="2">
        <v>0.54166666666666663</v>
      </c>
      <c r="F130">
        <v>60</v>
      </c>
      <c r="G130" s="7">
        <f>E130-D130</f>
        <v>6.2499999999999944E-2</v>
      </c>
    </row>
    <row r="131" spans="1:7" x14ac:dyDescent="0.25">
      <c r="A131" t="s">
        <v>8</v>
      </c>
      <c r="B131" t="s">
        <v>9</v>
      </c>
      <c r="C131" s="1">
        <v>46069</v>
      </c>
      <c r="D131" s="2">
        <v>0.47916666666666669</v>
      </c>
      <c r="E131" s="2">
        <v>0.54166666666666663</v>
      </c>
      <c r="F131">
        <v>50</v>
      </c>
      <c r="G131" s="7">
        <f>E131-D131</f>
        <v>6.2499999999999944E-2</v>
      </c>
    </row>
    <row r="132" spans="1:7" x14ac:dyDescent="0.25">
      <c r="A132" t="s">
        <v>6</v>
      </c>
      <c r="B132" t="s">
        <v>7</v>
      </c>
      <c r="C132" s="1">
        <v>46071</v>
      </c>
      <c r="D132" s="2">
        <v>0.47916666666666669</v>
      </c>
      <c r="E132" s="2">
        <v>0.54166666666666663</v>
      </c>
      <c r="F132">
        <v>60</v>
      </c>
      <c r="G132" s="7">
        <f>E132-D132</f>
        <v>6.2499999999999944E-2</v>
      </c>
    </row>
    <row r="133" spans="1:7" x14ac:dyDescent="0.25">
      <c r="A133" t="s">
        <v>15</v>
      </c>
      <c r="B133" t="s">
        <v>12</v>
      </c>
      <c r="C133" s="1">
        <v>45937</v>
      </c>
      <c r="D133" s="2">
        <v>0.5625</v>
      </c>
      <c r="E133" s="2">
        <v>0.61458333333333337</v>
      </c>
      <c r="F133">
        <v>40</v>
      </c>
      <c r="G133" s="7">
        <f>E133-D133</f>
        <v>5.208333333333337E-2</v>
      </c>
    </row>
    <row r="134" spans="1:7" x14ac:dyDescent="0.25">
      <c r="A134" t="s">
        <v>11</v>
      </c>
      <c r="B134" t="s">
        <v>12</v>
      </c>
      <c r="C134" s="1">
        <v>45943</v>
      </c>
      <c r="D134" s="2">
        <v>0.46875</v>
      </c>
      <c r="E134" s="2">
        <v>0.52083333333333337</v>
      </c>
      <c r="F134">
        <v>40</v>
      </c>
      <c r="G134" s="7">
        <f>E134-D134</f>
        <v>5.208333333333337E-2</v>
      </c>
    </row>
    <row r="135" spans="1:7" x14ac:dyDescent="0.25">
      <c r="A135" t="s">
        <v>14</v>
      </c>
      <c r="B135" t="s">
        <v>7</v>
      </c>
      <c r="C135" s="1">
        <v>45945</v>
      </c>
      <c r="D135" s="2">
        <v>0.42708333333333331</v>
      </c>
      <c r="E135" s="2">
        <v>0.47916666666666669</v>
      </c>
      <c r="F135">
        <v>60</v>
      </c>
      <c r="G135" s="7">
        <f>E135-D135</f>
        <v>5.208333333333337E-2</v>
      </c>
    </row>
    <row r="136" spans="1:7" x14ac:dyDescent="0.25">
      <c r="A136" t="s">
        <v>11</v>
      </c>
      <c r="B136" t="s">
        <v>12</v>
      </c>
      <c r="C136" s="1">
        <v>45971</v>
      </c>
      <c r="D136" s="2">
        <v>0.42708333333333331</v>
      </c>
      <c r="E136" s="2">
        <v>0.47916666666666669</v>
      </c>
      <c r="F136">
        <v>40</v>
      </c>
      <c r="G136" s="7">
        <f>E136-D136</f>
        <v>5.208333333333337E-2</v>
      </c>
    </row>
    <row r="137" spans="1:7" x14ac:dyDescent="0.25">
      <c r="A137" t="s">
        <v>13</v>
      </c>
      <c r="B137" t="s">
        <v>7</v>
      </c>
      <c r="C137" s="1">
        <v>45973</v>
      </c>
      <c r="D137" s="2">
        <v>0.57291666666666663</v>
      </c>
      <c r="E137" s="2">
        <v>0.625</v>
      </c>
      <c r="F137">
        <v>60</v>
      </c>
      <c r="G137" s="7">
        <f>E137-D137</f>
        <v>5.208333333333337E-2</v>
      </c>
    </row>
    <row r="138" spans="1:7" x14ac:dyDescent="0.25">
      <c r="A138" t="s">
        <v>13</v>
      </c>
      <c r="B138" t="s">
        <v>7</v>
      </c>
      <c r="C138" s="1">
        <v>46001</v>
      </c>
      <c r="D138" s="2">
        <v>0.54166666666666663</v>
      </c>
      <c r="E138" s="2">
        <v>0.59375</v>
      </c>
      <c r="F138">
        <v>60</v>
      </c>
      <c r="G138" s="7">
        <f>E138-D138</f>
        <v>5.208333333333337E-2</v>
      </c>
    </row>
    <row r="139" spans="1:7" x14ac:dyDescent="0.25">
      <c r="A139" t="s">
        <v>18</v>
      </c>
      <c r="B139" t="s">
        <v>12</v>
      </c>
      <c r="C139" s="1">
        <v>46041</v>
      </c>
      <c r="D139" s="2">
        <v>0.63541666666666663</v>
      </c>
      <c r="E139" s="2">
        <v>0.6875</v>
      </c>
      <c r="F139">
        <v>40</v>
      </c>
      <c r="G139" s="7">
        <f>E139-D139</f>
        <v>5.208333333333337E-2</v>
      </c>
    </row>
    <row r="140" spans="1:7" x14ac:dyDescent="0.25">
      <c r="A140" t="s">
        <v>17</v>
      </c>
      <c r="B140" t="s">
        <v>9</v>
      </c>
      <c r="C140" s="1">
        <v>46073</v>
      </c>
      <c r="D140" s="2">
        <v>0.60416666666666663</v>
      </c>
      <c r="E140" s="2">
        <v>0.65625</v>
      </c>
      <c r="F140">
        <v>50</v>
      </c>
      <c r="G140" s="7">
        <f>E140-D140</f>
        <v>5.208333333333337E-2</v>
      </c>
    </row>
    <row r="141" spans="1:7" x14ac:dyDescent="0.25">
      <c r="A141" t="s">
        <v>10</v>
      </c>
      <c r="B141" t="s">
        <v>7</v>
      </c>
      <c r="C141" s="1">
        <v>46080</v>
      </c>
      <c r="D141" s="2">
        <v>0.53125</v>
      </c>
      <c r="E141" s="2">
        <v>0.58333333333333337</v>
      </c>
      <c r="F141">
        <v>60</v>
      </c>
      <c r="G141" s="7">
        <f>E141-D141</f>
        <v>5.208333333333337E-2</v>
      </c>
    </row>
    <row r="142" spans="1:7" x14ac:dyDescent="0.25">
      <c r="A142" t="s">
        <v>13</v>
      </c>
      <c r="B142" t="s">
        <v>9</v>
      </c>
      <c r="C142" s="1">
        <v>45937</v>
      </c>
      <c r="D142" s="2">
        <v>0.375</v>
      </c>
      <c r="E142" s="2">
        <v>0.42708333333333331</v>
      </c>
      <c r="F142">
        <v>50</v>
      </c>
      <c r="G142" s="7">
        <f>E142-D142</f>
        <v>5.2083333333333315E-2</v>
      </c>
    </row>
    <row r="143" spans="1:7" x14ac:dyDescent="0.25">
      <c r="A143" t="s">
        <v>17</v>
      </c>
      <c r="B143" t="s">
        <v>9</v>
      </c>
      <c r="C143" s="1">
        <v>45944</v>
      </c>
      <c r="D143" s="2">
        <v>0.375</v>
      </c>
      <c r="E143" s="2">
        <v>0.42708333333333331</v>
      </c>
      <c r="F143">
        <v>50</v>
      </c>
      <c r="G143" s="7">
        <f>E143-D143</f>
        <v>5.2083333333333315E-2</v>
      </c>
    </row>
    <row r="144" spans="1:7" x14ac:dyDescent="0.25">
      <c r="A144" t="s">
        <v>18</v>
      </c>
      <c r="B144" t="s">
        <v>12</v>
      </c>
      <c r="C144" s="1">
        <v>45944</v>
      </c>
      <c r="D144" s="2">
        <v>0.47916666666666669</v>
      </c>
      <c r="E144" s="2">
        <v>0.53125</v>
      </c>
      <c r="F144">
        <v>40</v>
      </c>
      <c r="G144" s="7">
        <f>E144-D144</f>
        <v>5.2083333333333315E-2</v>
      </c>
    </row>
    <row r="145" spans="1:7" x14ac:dyDescent="0.25">
      <c r="A145" t="s">
        <v>17</v>
      </c>
      <c r="B145" t="s">
        <v>9</v>
      </c>
      <c r="C145" s="1">
        <v>45945</v>
      </c>
      <c r="D145" s="2">
        <v>0.375</v>
      </c>
      <c r="E145" s="2">
        <v>0.42708333333333331</v>
      </c>
      <c r="F145">
        <v>50</v>
      </c>
      <c r="G145" s="7">
        <f>E145-D145</f>
        <v>5.2083333333333315E-2</v>
      </c>
    </row>
    <row r="146" spans="1:7" x14ac:dyDescent="0.25">
      <c r="A146" t="s">
        <v>19</v>
      </c>
      <c r="B146" t="s">
        <v>9</v>
      </c>
      <c r="C146" s="1">
        <v>45952</v>
      </c>
      <c r="D146" s="2">
        <v>0.375</v>
      </c>
      <c r="E146" s="2">
        <v>0.42708333333333331</v>
      </c>
      <c r="F146">
        <v>50</v>
      </c>
      <c r="G146" s="7">
        <f>E146-D146</f>
        <v>5.2083333333333315E-2</v>
      </c>
    </row>
    <row r="147" spans="1:7" x14ac:dyDescent="0.25">
      <c r="A147" t="s">
        <v>11</v>
      </c>
      <c r="B147" t="s">
        <v>12</v>
      </c>
      <c r="C147" s="1">
        <v>45971</v>
      </c>
      <c r="D147" s="2">
        <v>0.375</v>
      </c>
      <c r="E147" s="2">
        <v>0.42708333333333331</v>
      </c>
      <c r="F147">
        <v>40</v>
      </c>
      <c r="G147" s="7">
        <f>E147-D147</f>
        <v>5.2083333333333315E-2</v>
      </c>
    </row>
    <row r="148" spans="1:7" x14ac:dyDescent="0.25">
      <c r="A148" t="s">
        <v>10</v>
      </c>
      <c r="B148" t="s">
        <v>7</v>
      </c>
      <c r="C148" s="1">
        <v>45972</v>
      </c>
      <c r="D148" s="2">
        <v>0.41666666666666669</v>
      </c>
      <c r="E148" s="2">
        <v>0.46875</v>
      </c>
      <c r="F148">
        <v>60</v>
      </c>
      <c r="G148" s="7">
        <f>E148-D148</f>
        <v>5.2083333333333315E-2</v>
      </c>
    </row>
    <row r="149" spans="1:7" x14ac:dyDescent="0.25">
      <c r="A149" t="s">
        <v>16</v>
      </c>
      <c r="B149" t="s">
        <v>12</v>
      </c>
      <c r="C149" s="1">
        <v>45975</v>
      </c>
      <c r="D149" s="2">
        <v>0.375</v>
      </c>
      <c r="E149" s="2">
        <v>0.42708333333333331</v>
      </c>
      <c r="F149">
        <v>40</v>
      </c>
      <c r="G149" s="7">
        <f>E149-D149</f>
        <v>5.2083333333333315E-2</v>
      </c>
    </row>
    <row r="150" spans="1:7" x14ac:dyDescent="0.25">
      <c r="A150" t="s">
        <v>8</v>
      </c>
      <c r="B150" t="s">
        <v>9</v>
      </c>
      <c r="C150" s="1">
        <v>45975</v>
      </c>
      <c r="D150" s="2">
        <v>0.4375</v>
      </c>
      <c r="E150" s="2">
        <v>0.48958333333333331</v>
      </c>
      <c r="F150">
        <v>50</v>
      </c>
      <c r="G150" s="7">
        <f>E150-D150</f>
        <v>5.2083333333333315E-2</v>
      </c>
    </row>
    <row r="151" spans="1:7" x14ac:dyDescent="0.25">
      <c r="A151" t="s">
        <v>18</v>
      </c>
      <c r="B151" t="s">
        <v>12</v>
      </c>
      <c r="C151" s="1">
        <v>45979</v>
      </c>
      <c r="D151" s="2">
        <v>0.4375</v>
      </c>
      <c r="E151" s="2">
        <v>0.48958333333333331</v>
      </c>
      <c r="F151">
        <v>40</v>
      </c>
      <c r="G151" s="7">
        <f>E151-D151</f>
        <v>5.2083333333333315E-2</v>
      </c>
    </row>
    <row r="152" spans="1:7" x14ac:dyDescent="0.25">
      <c r="A152" t="s">
        <v>15</v>
      </c>
      <c r="B152" t="s">
        <v>12</v>
      </c>
      <c r="C152" s="1">
        <v>45985</v>
      </c>
      <c r="D152" s="2">
        <v>0.44791666666666669</v>
      </c>
      <c r="E152" s="2">
        <v>0.5</v>
      </c>
      <c r="F152">
        <v>40</v>
      </c>
      <c r="G152" s="7">
        <f>E152-D152</f>
        <v>5.2083333333333315E-2</v>
      </c>
    </row>
    <row r="153" spans="1:7" x14ac:dyDescent="0.25">
      <c r="A153" t="s">
        <v>13</v>
      </c>
      <c r="B153" t="s">
        <v>7</v>
      </c>
      <c r="C153" s="1">
        <v>45986</v>
      </c>
      <c r="D153" s="2">
        <v>0.375</v>
      </c>
      <c r="E153" s="2">
        <v>0.42708333333333331</v>
      </c>
      <c r="F153">
        <v>60</v>
      </c>
      <c r="G153" s="7">
        <f>E153-D153</f>
        <v>5.2083333333333315E-2</v>
      </c>
    </row>
    <row r="154" spans="1:7" x14ac:dyDescent="0.25">
      <c r="A154" t="s">
        <v>11</v>
      </c>
      <c r="B154" t="s">
        <v>12</v>
      </c>
      <c r="C154" s="1">
        <v>45989</v>
      </c>
      <c r="D154" s="2">
        <v>0.47916666666666669</v>
      </c>
      <c r="E154" s="2">
        <v>0.53125</v>
      </c>
      <c r="F154">
        <v>40</v>
      </c>
      <c r="G154" s="7">
        <f>E154-D154</f>
        <v>5.2083333333333315E-2</v>
      </c>
    </row>
    <row r="155" spans="1:7" x14ac:dyDescent="0.25">
      <c r="A155" t="s">
        <v>14</v>
      </c>
      <c r="B155" t="s">
        <v>7</v>
      </c>
      <c r="C155" s="1">
        <v>46000</v>
      </c>
      <c r="D155" s="2">
        <v>0.375</v>
      </c>
      <c r="E155" s="2">
        <v>0.42708333333333331</v>
      </c>
      <c r="F155">
        <v>60</v>
      </c>
      <c r="G155" s="7">
        <f>E155-D155</f>
        <v>5.2083333333333315E-2</v>
      </c>
    </row>
    <row r="156" spans="1:7" x14ac:dyDescent="0.25">
      <c r="A156" t="s">
        <v>15</v>
      </c>
      <c r="B156" t="s">
        <v>12</v>
      </c>
      <c r="C156" s="1">
        <v>46002</v>
      </c>
      <c r="D156" s="2">
        <v>0.375</v>
      </c>
      <c r="E156" s="2">
        <v>0.42708333333333331</v>
      </c>
      <c r="F156">
        <v>40</v>
      </c>
      <c r="G156" s="7">
        <f>E156-D156</f>
        <v>5.2083333333333315E-2</v>
      </c>
    </row>
    <row r="157" spans="1:7" x14ac:dyDescent="0.25">
      <c r="A157" t="s">
        <v>10</v>
      </c>
      <c r="B157" t="s">
        <v>7</v>
      </c>
      <c r="C157" s="1">
        <v>46002</v>
      </c>
      <c r="D157" s="2">
        <v>0.4375</v>
      </c>
      <c r="E157" s="2">
        <v>0.48958333333333331</v>
      </c>
      <c r="F157">
        <v>60</v>
      </c>
      <c r="G157" s="7">
        <f>E157-D157</f>
        <v>5.2083333333333315E-2</v>
      </c>
    </row>
    <row r="158" spans="1:7" x14ac:dyDescent="0.25">
      <c r="A158" t="s">
        <v>11</v>
      </c>
      <c r="B158" t="s">
        <v>12</v>
      </c>
      <c r="C158" s="1">
        <v>46003</v>
      </c>
      <c r="D158" s="2">
        <v>0.375</v>
      </c>
      <c r="E158" s="2">
        <v>0.42708333333333331</v>
      </c>
      <c r="F158">
        <v>40</v>
      </c>
      <c r="G158" s="7">
        <f>E158-D158</f>
        <v>5.2083333333333315E-2</v>
      </c>
    </row>
    <row r="159" spans="1:7" x14ac:dyDescent="0.25">
      <c r="A159" t="s">
        <v>24</v>
      </c>
      <c r="B159" t="s">
        <v>7</v>
      </c>
      <c r="C159" s="1">
        <v>46034</v>
      </c>
      <c r="D159" s="2">
        <v>0.44791666666666669</v>
      </c>
      <c r="E159" s="2">
        <v>0.5</v>
      </c>
      <c r="F159">
        <v>60</v>
      </c>
      <c r="G159" s="7">
        <f>E159-D159</f>
        <v>5.2083333333333315E-2</v>
      </c>
    </row>
    <row r="160" spans="1:7" x14ac:dyDescent="0.25">
      <c r="A160" t="s">
        <v>6</v>
      </c>
      <c r="B160" t="s">
        <v>7</v>
      </c>
      <c r="C160" s="1">
        <v>46037</v>
      </c>
      <c r="D160" s="2">
        <v>0.45833333333333331</v>
      </c>
      <c r="E160" s="2">
        <v>0.51041666666666663</v>
      </c>
      <c r="F160">
        <v>60</v>
      </c>
      <c r="G160" s="7">
        <f>E160-D160</f>
        <v>5.2083333333333315E-2</v>
      </c>
    </row>
    <row r="161" spans="1:7" x14ac:dyDescent="0.25">
      <c r="A161" t="s">
        <v>24</v>
      </c>
      <c r="B161" t="s">
        <v>7</v>
      </c>
      <c r="C161" s="1">
        <v>46044</v>
      </c>
      <c r="D161" s="2">
        <v>0.375</v>
      </c>
      <c r="E161" s="2">
        <v>0.42708333333333331</v>
      </c>
      <c r="F161">
        <v>60</v>
      </c>
      <c r="G161" s="7">
        <f>E161-D161</f>
        <v>5.2083333333333315E-2</v>
      </c>
    </row>
    <row r="162" spans="1:7" x14ac:dyDescent="0.25">
      <c r="A162" t="s">
        <v>17</v>
      </c>
      <c r="B162" t="s">
        <v>9</v>
      </c>
      <c r="C162" s="1">
        <v>46044</v>
      </c>
      <c r="D162" s="2">
        <v>0.4375</v>
      </c>
      <c r="E162" s="2">
        <v>0.48958333333333331</v>
      </c>
      <c r="F162">
        <v>50</v>
      </c>
      <c r="G162" s="7">
        <f>E162-D162</f>
        <v>5.2083333333333315E-2</v>
      </c>
    </row>
    <row r="163" spans="1:7" x14ac:dyDescent="0.25">
      <c r="A163" t="s">
        <v>16</v>
      </c>
      <c r="B163" t="s">
        <v>7</v>
      </c>
      <c r="C163" s="1">
        <v>46056</v>
      </c>
      <c r="D163" s="2">
        <v>0.375</v>
      </c>
      <c r="E163" s="2">
        <v>0.42708333333333331</v>
      </c>
      <c r="F163">
        <v>60</v>
      </c>
      <c r="G163" s="7">
        <f>E163-D163</f>
        <v>5.2083333333333315E-2</v>
      </c>
    </row>
    <row r="164" spans="1:7" x14ac:dyDescent="0.25">
      <c r="A164" t="s">
        <v>8</v>
      </c>
      <c r="B164" t="s">
        <v>9</v>
      </c>
      <c r="C164" s="1">
        <v>46062</v>
      </c>
      <c r="D164" s="2">
        <v>0.375</v>
      </c>
      <c r="E164" s="2">
        <v>0.42708333333333331</v>
      </c>
      <c r="F164">
        <v>50</v>
      </c>
      <c r="G164" s="7">
        <f>E164-D164</f>
        <v>5.2083333333333315E-2</v>
      </c>
    </row>
    <row r="165" spans="1:7" x14ac:dyDescent="0.25">
      <c r="A165" t="s">
        <v>11</v>
      </c>
      <c r="B165" t="s">
        <v>12</v>
      </c>
      <c r="C165" s="1">
        <v>46064</v>
      </c>
      <c r="D165" s="2">
        <v>0.375</v>
      </c>
      <c r="E165" s="2">
        <v>0.42708333333333331</v>
      </c>
      <c r="F165">
        <v>40</v>
      </c>
      <c r="G165" s="7">
        <f>E165-D165</f>
        <v>5.2083333333333315E-2</v>
      </c>
    </row>
    <row r="166" spans="1:7" x14ac:dyDescent="0.25">
      <c r="A166" t="s">
        <v>24</v>
      </c>
      <c r="B166" t="s">
        <v>7</v>
      </c>
      <c r="C166" s="1">
        <v>46064</v>
      </c>
      <c r="D166" s="2">
        <v>0.44791666666666669</v>
      </c>
      <c r="E166" s="2">
        <v>0.5</v>
      </c>
      <c r="F166">
        <v>60</v>
      </c>
      <c r="G166" s="7">
        <f>E166-D166</f>
        <v>5.2083333333333315E-2</v>
      </c>
    </row>
    <row r="167" spans="1:7" x14ac:dyDescent="0.25">
      <c r="A167" t="s">
        <v>10</v>
      </c>
      <c r="B167" t="s">
        <v>9</v>
      </c>
      <c r="C167" s="1">
        <v>46065</v>
      </c>
      <c r="D167" s="2">
        <v>0.45833333333333331</v>
      </c>
      <c r="E167" s="2">
        <v>0.51041666666666663</v>
      </c>
      <c r="F167">
        <v>50</v>
      </c>
      <c r="G167" s="7">
        <f>E167-D167</f>
        <v>5.2083333333333315E-2</v>
      </c>
    </row>
    <row r="168" spans="1:7" x14ac:dyDescent="0.25">
      <c r="A168" t="s">
        <v>16</v>
      </c>
      <c r="B168" t="s">
        <v>7</v>
      </c>
      <c r="C168" s="1">
        <v>46066</v>
      </c>
      <c r="D168" s="2">
        <v>0.375</v>
      </c>
      <c r="E168" s="2">
        <v>0.42708333333333331</v>
      </c>
      <c r="F168">
        <v>60</v>
      </c>
      <c r="G168" s="7">
        <f>E168-D168</f>
        <v>5.2083333333333315E-2</v>
      </c>
    </row>
    <row r="169" spans="1:7" x14ac:dyDescent="0.25">
      <c r="A169" t="s">
        <v>15</v>
      </c>
      <c r="B169" t="s">
        <v>7</v>
      </c>
      <c r="C169" s="1">
        <v>46070</v>
      </c>
      <c r="D169" s="2">
        <v>0.375</v>
      </c>
      <c r="E169" s="2">
        <v>0.42708333333333331</v>
      </c>
      <c r="F169">
        <v>60</v>
      </c>
      <c r="G169" s="7">
        <f>E169-D169</f>
        <v>5.2083333333333315E-2</v>
      </c>
    </row>
    <row r="170" spans="1:7" x14ac:dyDescent="0.25">
      <c r="A170" t="s">
        <v>6</v>
      </c>
      <c r="B170" t="s">
        <v>7</v>
      </c>
      <c r="C170" s="1">
        <v>46073</v>
      </c>
      <c r="D170" s="2">
        <v>0.375</v>
      </c>
      <c r="E170" s="2">
        <v>0.42708333333333331</v>
      </c>
      <c r="F170">
        <v>60</v>
      </c>
      <c r="G170" s="7">
        <f>E170-D170</f>
        <v>5.2083333333333315E-2</v>
      </c>
    </row>
    <row r="171" spans="1:7" x14ac:dyDescent="0.25">
      <c r="A171" t="s">
        <v>6</v>
      </c>
      <c r="B171" t="s">
        <v>7</v>
      </c>
      <c r="C171" s="1">
        <v>46073</v>
      </c>
      <c r="D171" s="2">
        <v>0.4375</v>
      </c>
      <c r="E171" s="2">
        <v>0.48958333333333331</v>
      </c>
      <c r="F171">
        <v>60</v>
      </c>
      <c r="G171" s="7">
        <f>E171-D171</f>
        <v>5.2083333333333315E-2</v>
      </c>
    </row>
    <row r="172" spans="1:7" x14ac:dyDescent="0.25">
      <c r="A172" t="s">
        <v>16</v>
      </c>
      <c r="B172" t="s">
        <v>12</v>
      </c>
      <c r="C172" s="1">
        <v>46076</v>
      </c>
      <c r="D172" s="2">
        <v>0.375</v>
      </c>
      <c r="E172" s="2">
        <v>0.42708333333333331</v>
      </c>
      <c r="F172">
        <v>40</v>
      </c>
      <c r="G172" s="7">
        <f>E172-D172</f>
        <v>5.2083333333333315E-2</v>
      </c>
    </row>
    <row r="173" spans="1:7" x14ac:dyDescent="0.25">
      <c r="A173" t="s">
        <v>18</v>
      </c>
      <c r="B173" t="s">
        <v>12</v>
      </c>
      <c r="C173" s="1">
        <v>46079</v>
      </c>
      <c r="D173" s="2">
        <v>0.45833333333333331</v>
      </c>
      <c r="E173" s="2">
        <v>0.51041666666666663</v>
      </c>
      <c r="F173">
        <v>40</v>
      </c>
      <c r="G173" s="7">
        <f>E173-D173</f>
        <v>5.2083333333333315E-2</v>
      </c>
    </row>
    <row r="174" spans="1:7" x14ac:dyDescent="0.25">
      <c r="A174" t="s">
        <v>16</v>
      </c>
      <c r="B174" t="s">
        <v>7</v>
      </c>
      <c r="C174" s="1">
        <v>45943</v>
      </c>
      <c r="D174" s="2">
        <v>0.70833333333333337</v>
      </c>
      <c r="E174" s="2">
        <v>0.76041666666666663</v>
      </c>
      <c r="F174">
        <v>60</v>
      </c>
      <c r="G174" s="7">
        <f>E174-D174</f>
        <v>5.2083333333333259E-2</v>
      </c>
    </row>
    <row r="175" spans="1:7" x14ac:dyDescent="0.25">
      <c r="A175" t="s">
        <v>10</v>
      </c>
      <c r="B175" t="s">
        <v>9</v>
      </c>
      <c r="C175" s="1">
        <v>46027</v>
      </c>
      <c r="D175" s="2">
        <v>0.64583333333333337</v>
      </c>
      <c r="E175" s="2">
        <v>0.69791666666666663</v>
      </c>
      <c r="F175">
        <v>50</v>
      </c>
      <c r="G175" s="7">
        <f>E175-D175</f>
        <v>5.2083333333333259E-2</v>
      </c>
    </row>
    <row r="176" spans="1:7" x14ac:dyDescent="0.25">
      <c r="A176" t="s">
        <v>16</v>
      </c>
      <c r="B176" t="s">
        <v>7</v>
      </c>
      <c r="C176" s="1">
        <v>46065</v>
      </c>
      <c r="D176" s="2">
        <v>0.55208333333333337</v>
      </c>
      <c r="E176" s="2">
        <v>0.60416666666666663</v>
      </c>
      <c r="F176">
        <v>60</v>
      </c>
      <c r="G176" s="7">
        <f>E176-D176</f>
        <v>5.2083333333333259E-2</v>
      </c>
    </row>
    <row r="177" spans="1:7" x14ac:dyDescent="0.25">
      <c r="A177" t="s">
        <v>17</v>
      </c>
      <c r="B177" t="s">
        <v>9</v>
      </c>
      <c r="C177" s="1">
        <v>46066</v>
      </c>
      <c r="D177" s="2">
        <v>0.52083333333333337</v>
      </c>
      <c r="E177" s="2">
        <v>0.57291666666666663</v>
      </c>
      <c r="F177">
        <v>50</v>
      </c>
      <c r="G177" s="7">
        <f>E177-D177</f>
        <v>5.2083333333333259E-2</v>
      </c>
    </row>
    <row r="178" spans="1:7" x14ac:dyDescent="0.25">
      <c r="A178" t="s">
        <v>19</v>
      </c>
      <c r="B178" t="s">
        <v>9</v>
      </c>
      <c r="C178" s="1">
        <v>45944</v>
      </c>
      <c r="D178" s="2">
        <v>0.60416666666666663</v>
      </c>
      <c r="E178" s="2">
        <v>0.64583333333333337</v>
      </c>
      <c r="F178">
        <v>50</v>
      </c>
      <c r="G178" s="7">
        <f>E178-D178</f>
        <v>4.1666666666666741E-2</v>
      </c>
    </row>
    <row r="179" spans="1:7" x14ac:dyDescent="0.25">
      <c r="A179" t="s">
        <v>19</v>
      </c>
      <c r="B179" t="s">
        <v>9</v>
      </c>
      <c r="C179" s="1">
        <v>45981</v>
      </c>
      <c r="D179" s="2">
        <v>0.63541666666666663</v>
      </c>
      <c r="E179" s="2">
        <v>0.67708333333333337</v>
      </c>
      <c r="F179">
        <v>50</v>
      </c>
      <c r="G179" s="7">
        <f>E179-D179</f>
        <v>4.1666666666666741E-2</v>
      </c>
    </row>
    <row r="180" spans="1:7" x14ac:dyDescent="0.25">
      <c r="A180" t="s">
        <v>17</v>
      </c>
      <c r="B180" t="s">
        <v>9</v>
      </c>
      <c r="C180" s="1">
        <v>45994</v>
      </c>
      <c r="D180" s="2">
        <v>0.57291666666666663</v>
      </c>
      <c r="E180" s="2">
        <v>0.61458333333333337</v>
      </c>
      <c r="F180">
        <v>50</v>
      </c>
      <c r="G180" s="7">
        <f>E180-D180</f>
        <v>4.1666666666666741E-2</v>
      </c>
    </row>
    <row r="181" spans="1:7" x14ac:dyDescent="0.25">
      <c r="A181" t="s">
        <v>24</v>
      </c>
      <c r="B181" t="s">
        <v>7</v>
      </c>
      <c r="C181" s="1">
        <v>46027</v>
      </c>
      <c r="D181" s="2">
        <v>0.57291666666666663</v>
      </c>
      <c r="E181" s="2">
        <v>0.61458333333333337</v>
      </c>
      <c r="F181">
        <v>60</v>
      </c>
      <c r="G181" s="7">
        <f>E181-D181</f>
        <v>4.1666666666666741E-2</v>
      </c>
    </row>
    <row r="182" spans="1:7" x14ac:dyDescent="0.25">
      <c r="A182" t="s">
        <v>11</v>
      </c>
      <c r="B182" t="s">
        <v>12</v>
      </c>
      <c r="C182" s="1">
        <v>46036</v>
      </c>
      <c r="D182" s="2">
        <v>0.57291666666666663</v>
      </c>
      <c r="E182" s="2">
        <v>0.61458333333333337</v>
      </c>
      <c r="F182">
        <v>40</v>
      </c>
      <c r="G182" s="7">
        <f>E182-D182</f>
        <v>4.1666666666666741E-2</v>
      </c>
    </row>
    <row r="183" spans="1:7" x14ac:dyDescent="0.25">
      <c r="A183" t="s">
        <v>10</v>
      </c>
      <c r="B183" t="s">
        <v>7</v>
      </c>
      <c r="C183" s="1">
        <v>46059</v>
      </c>
      <c r="D183" s="2">
        <v>0.57291666666666663</v>
      </c>
      <c r="E183" s="2">
        <v>0.61458333333333337</v>
      </c>
      <c r="F183">
        <v>60</v>
      </c>
      <c r="G183" s="7">
        <f>E183-D183</f>
        <v>4.1666666666666741E-2</v>
      </c>
    </row>
    <row r="184" spans="1:7" x14ac:dyDescent="0.25">
      <c r="A184" t="s">
        <v>6</v>
      </c>
      <c r="B184" t="s">
        <v>7</v>
      </c>
      <c r="C184" s="1">
        <v>45931</v>
      </c>
      <c r="D184" s="2">
        <v>0.375</v>
      </c>
      <c r="E184" s="2">
        <v>0.41666666666666669</v>
      </c>
      <c r="F184">
        <v>60</v>
      </c>
      <c r="G184" s="7">
        <f>E184-D184</f>
        <v>4.1666666666666685E-2</v>
      </c>
    </row>
    <row r="185" spans="1:7" x14ac:dyDescent="0.25">
      <c r="A185" t="s">
        <v>8</v>
      </c>
      <c r="B185" t="s">
        <v>9</v>
      </c>
      <c r="C185" s="1">
        <v>45936</v>
      </c>
      <c r="D185" s="2">
        <v>0.47916666666666669</v>
      </c>
      <c r="E185" s="2">
        <v>0.52083333333333337</v>
      </c>
      <c r="F185">
        <v>50</v>
      </c>
      <c r="G185" s="7">
        <f>E185-D185</f>
        <v>4.1666666666666685E-2</v>
      </c>
    </row>
    <row r="186" spans="1:7" x14ac:dyDescent="0.25">
      <c r="A186" t="s">
        <v>14</v>
      </c>
      <c r="B186" t="s">
        <v>7</v>
      </c>
      <c r="C186" s="1">
        <v>45938</v>
      </c>
      <c r="D186" s="2">
        <v>0.375</v>
      </c>
      <c r="E186" s="2">
        <v>0.41666666666666669</v>
      </c>
      <c r="F186">
        <v>60</v>
      </c>
      <c r="G186" s="7">
        <f>E186-D186</f>
        <v>4.1666666666666685E-2</v>
      </c>
    </row>
    <row r="187" spans="1:7" x14ac:dyDescent="0.25">
      <c r="A187" t="s">
        <v>8</v>
      </c>
      <c r="B187" t="s">
        <v>9</v>
      </c>
      <c r="C187" s="1">
        <v>45940</v>
      </c>
      <c r="D187" s="2">
        <v>0.375</v>
      </c>
      <c r="E187" s="2">
        <v>0.41666666666666669</v>
      </c>
      <c r="F187">
        <v>50</v>
      </c>
      <c r="G187" s="7">
        <f>E187-D187</f>
        <v>4.1666666666666685E-2</v>
      </c>
    </row>
    <row r="188" spans="1:7" x14ac:dyDescent="0.25">
      <c r="A188" t="s">
        <v>18</v>
      </c>
      <c r="B188" t="s">
        <v>12</v>
      </c>
      <c r="C188" s="1">
        <v>45944</v>
      </c>
      <c r="D188" s="2">
        <v>0.4375</v>
      </c>
      <c r="E188" s="2">
        <v>0.47916666666666669</v>
      </c>
      <c r="F188">
        <v>40</v>
      </c>
      <c r="G188" s="7">
        <f>E188-D188</f>
        <v>4.1666666666666685E-2</v>
      </c>
    </row>
    <row r="189" spans="1:7" x14ac:dyDescent="0.25">
      <c r="A189" t="s">
        <v>19</v>
      </c>
      <c r="B189" t="s">
        <v>12</v>
      </c>
      <c r="C189" s="1">
        <v>45953</v>
      </c>
      <c r="D189" s="2">
        <v>0.375</v>
      </c>
      <c r="E189" s="2">
        <v>0.41666666666666669</v>
      </c>
      <c r="F189">
        <v>40</v>
      </c>
      <c r="G189" s="7">
        <f>E189-D189</f>
        <v>4.1666666666666685E-2</v>
      </c>
    </row>
    <row r="190" spans="1:7" x14ac:dyDescent="0.25">
      <c r="A190" t="s">
        <v>6</v>
      </c>
      <c r="B190" t="s">
        <v>7</v>
      </c>
      <c r="C190" s="1">
        <v>45954</v>
      </c>
      <c r="D190" s="2">
        <v>0.375</v>
      </c>
      <c r="E190" s="2">
        <v>0.41666666666666669</v>
      </c>
      <c r="F190">
        <v>60</v>
      </c>
      <c r="G190" s="7">
        <f>E190-D190</f>
        <v>4.1666666666666685E-2</v>
      </c>
    </row>
    <row r="191" spans="1:7" x14ac:dyDescent="0.25">
      <c r="A191" t="s">
        <v>18</v>
      </c>
      <c r="B191" t="s">
        <v>12</v>
      </c>
      <c r="C191" s="1">
        <v>45954</v>
      </c>
      <c r="D191" s="2">
        <v>0.4375</v>
      </c>
      <c r="E191" s="2">
        <v>0.47916666666666669</v>
      </c>
      <c r="F191">
        <v>40</v>
      </c>
      <c r="G191" s="7">
        <f>E191-D191</f>
        <v>4.1666666666666685E-2</v>
      </c>
    </row>
    <row r="192" spans="1:7" x14ac:dyDescent="0.25">
      <c r="A192" t="s">
        <v>8</v>
      </c>
      <c r="B192" t="s">
        <v>9</v>
      </c>
      <c r="C192" s="1">
        <v>45966</v>
      </c>
      <c r="D192" s="2">
        <v>0.375</v>
      </c>
      <c r="E192" s="2">
        <v>0.41666666666666669</v>
      </c>
      <c r="F192">
        <v>50</v>
      </c>
      <c r="G192" s="7">
        <f>E192-D192</f>
        <v>4.1666666666666685E-2</v>
      </c>
    </row>
    <row r="193" spans="1:7" x14ac:dyDescent="0.25">
      <c r="A193" t="s">
        <v>14</v>
      </c>
      <c r="B193" t="s">
        <v>7</v>
      </c>
      <c r="C193" s="1">
        <v>45968</v>
      </c>
      <c r="D193" s="2">
        <v>0.375</v>
      </c>
      <c r="E193" s="2">
        <v>0.41666666666666669</v>
      </c>
      <c r="F193">
        <v>60</v>
      </c>
      <c r="G193" s="7">
        <f>E193-D193</f>
        <v>4.1666666666666685E-2</v>
      </c>
    </row>
    <row r="194" spans="1:7" x14ac:dyDescent="0.25">
      <c r="A194" t="s">
        <v>16</v>
      </c>
      <c r="B194" t="s">
        <v>12</v>
      </c>
      <c r="C194" s="1">
        <v>45972</v>
      </c>
      <c r="D194" s="2">
        <v>0.375</v>
      </c>
      <c r="E194" s="2">
        <v>0.41666666666666669</v>
      </c>
      <c r="F194">
        <v>40</v>
      </c>
      <c r="G194" s="7">
        <f>E194-D194</f>
        <v>4.1666666666666685E-2</v>
      </c>
    </row>
    <row r="195" spans="1:7" x14ac:dyDescent="0.25">
      <c r="A195" t="s">
        <v>18</v>
      </c>
      <c r="B195" t="s">
        <v>12</v>
      </c>
      <c r="C195" s="1">
        <v>45973</v>
      </c>
      <c r="D195" s="2">
        <v>0.375</v>
      </c>
      <c r="E195" s="2">
        <v>0.41666666666666669</v>
      </c>
      <c r="F195">
        <v>40</v>
      </c>
      <c r="G195" s="7">
        <f>E195-D195</f>
        <v>4.1666666666666685E-2</v>
      </c>
    </row>
    <row r="196" spans="1:7" x14ac:dyDescent="0.25">
      <c r="A196" t="s">
        <v>10</v>
      </c>
      <c r="B196" t="s">
        <v>7</v>
      </c>
      <c r="C196" s="1">
        <v>45979</v>
      </c>
      <c r="D196" s="2">
        <v>0.375</v>
      </c>
      <c r="E196" s="2">
        <v>0.41666666666666669</v>
      </c>
      <c r="F196">
        <v>60</v>
      </c>
      <c r="G196" s="7">
        <f>E196-D196</f>
        <v>4.1666666666666685E-2</v>
      </c>
    </row>
    <row r="197" spans="1:7" x14ac:dyDescent="0.25">
      <c r="A197" t="s">
        <v>8</v>
      </c>
      <c r="B197" t="s">
        <v>9</v>
      </c>
      <c r="C197" s="1">
        <v>45981</v>
      </c>
      <c r="D197" s="2">
        <v>0.375</v>
      </c>
      <c r="E197" s="2">
        <v>0.41666666666666669</v>
      </c>
      <c r="F197">
        <v>50</v>
      </c>
      <c r="G197" s="7">
        <f>E197-D197</f>
        <v>4.1666666666666685E-2</v>
      </c>
    </row>
    <row r="198" spans="1:7" x14ac:dyDescent="0.25">
      <c r="A198" t="s">
        <v>13</v>
      </c>
      <c r="B198" t="s">
        <v>7</v>
      </c>
      <c r="C198" s="1">
        <v>45987</v>
      </c>
      <c r="D198" s="2">
        <v>0.375</v>
      </c>
      <c r="E198" s="2">
        <v>0.41666666666666669</v>
      </c>
      <c r="F198">
        <v>60</v>
      </c>
      <c r="G198" s="7">
        <f>E198-D198</f>
        <v>4.1666666666666685E-2</v>
      </c>
    </row>
    <row r="199" spans="1:7" x14ac:dyDescent="0.25">
      <c r="A199" t="s">
        <v>22</v>
      </c>
      <c r="B199" t="s">
        <v>9</v>
      </c>
      <c r="C199" s="1">
        <v>45993</v>
      </c>
      <c r="D199" s="2">
        <v>0.375</v>
      </c>
      <c r="E199" s="2">
        <v>0.41666666666666669</v>
      </c>
      <c r="F199">
        <v>50</v>
      </c>
      <c r="G199" s="7">
        <f>E199-D199</f>
        <v>4.1666666666666685E-2</v>
      </c>
    </row>
    <row r="200" spans="1:7" x14ac:dyDescent="0.25">
      <c r="A200" t="s">
        <v>15</v>
      </c>
      <c r="B200" t="s">
        <v>7</v>
      </c>
      <c r="C200" s="1">
        <v>45993</v>
      </c>
      <c r="D200" s="2">
        <v>0.4375</v>
      </c>
      <c r="E200" s="2">
        <v>0.47916666666666669</v>
      </c>
      <c r="F200">
        <v>60</v>
      </c>
      <c r="G200" s="7">
        <f>E200-D200</f>
        <v>4.1666666666666685E-2</v>
      </c>
    </row>
    <row r="201" spans="1:7" x14ac:dyDescent="0.25">
      <c r="A201" t="s">
        <v>16</v>
      </c>
      <c r="B201" t="s">
        <v>12</v>
      </c>
      <c r="C201" s="1">
        <v>45996</v>
      </c>
      <c r="D201" s="2">
        <v>0.45833333333333331</v>
      </c>
      <c r="E201" s="2">
        <v>0.5</v>
      </c>
      <c r="F201">
        <v>40</v>
      </c>
      <c r="G201" s="7">
        <f>E201-D201</f>
        <v>4.1666666666666685E-2</v>
      </c>
    </row>
    <row r="202" spans="1:7" x14ac:dyDescent="0.25">
      <c r="A202" t="s">
        <v>19</v>
      </c>
      <c r="B202" t="s">
        <v>9</v>
      </c>
      <c r="C202" s="1">
        <v>46000</v>
      </c>
      <c r="D202" s="2">
        <v>0.4375</v>
      </c>
      <c r="E202" s="2">
        <v>0.47916666666666669</v>
      </c>
      <c r="F202">
        <v>50</v>
      </c>
      <c r="G202" s="7">
        <f>E202-D202</f>
        <v>4.1666666666666685E-2</v>
      </c>
    </row>
    <row r="203" spans="1:7" x14ac:dyDescent="0.25">
      <c r="A203" t="s">
        <v>15</v>
      </c>
      <c r="B203" t="s">
        <v>7</v>
      </c>
      <c r="C203" s="1">
        <v>46003</v>
      </c>
      <c r="D203" s="2">
        <v>0.4375</v>
      </c>
      <c r="E203" s="2">
        <v>0.47916666666666669</v>
      </c>
      <c r="F203">
        <v>60</v>
      </c>
      <c r="G203" s="7">
        <f>E203-D203</f>
        <v>4.1666666666666685E-2</v>
      </c>
    </row>
    <row r="204" spans="1:7" x14ac:dyDescent="0.25">
      <c r="A204" t="s">
        <v>24</v>
      </c>
      <c r="B204" t="s">
        <v>7</v>
      </c>
      <c r="C204" s="1">
        <v>46007</v>
      </c>
      <c r="D204" s="2">
        <v>0.375</v>
      </c>
      <c r="E204" s="2">
        <v>0.41666666666666669</v>
      </c>
      <c r="F204">
        <v>60</v>
      </c>
      <c r="G204" s="7">
        <f>E204-D204</f>
        <v>4.1666666666666685E-2</v>
      </c>
    </row>
    <row r="205" spans="1:7" x14ac:dyDescent="0.25">
      <c r="A205" t="s">
        <v>19</v>
      </c>
      <c r="B205" t="s">
        <v>9</v>
      </c>
      <c r="C205" s="1">
        <v>46035</v>
      </c>
      <c r="D205" s="2">
        <v>0.45833333333333331</v>
      </c>
      <c r="E205" s="2">
        <v>0.5</v>
      </c>
      <c r="F205">
        <v>50</v>
      </c>
      <c r="G205" s="7">
        <f>E205-D205</f>
        <v>4.1666666666666685E-2</v>
      </c>
    </row>
    <row r="206" spans="1:7" x14ac:dyDescent="0.25">
      <c r="A206" t="s">
        <v>16</v>
      </c>
      <c r="B206" t="s">
        <v>7</v>
      </c>
      <c r="C206" s="1">
        <v>46042</v>
      </c>
      <c r="D206" s="2">
        <v>0.4375</v>
      </c>
      <c r="E206" s="2">
        <v>0.47916666666666669</v>
      </c>
      <c r="F206">
        <v>60</v>
      </c>
      <c r="G206" s="7">
        <f>E206-D206</f>
        <v>4.1666666666666685E-2</v>
      </c>
    </row>
    <row r="207" spans="1:7" x14ac:dyDescent="0.25">
      <c r="A207" t="s">
        <v>13</v>
      </c>
      <c r="B207" t="s">
        <v>7</v>
      </c>
      <c r="C207" s="1">
        <v>46045</v>
      </c>
      <c r="D207" s="2">
        <v>0.375</v>
      </c>
      <c r="E207" s="2">
        <v>0.41666666666666669</v>
      </c>
      <c r="F207">
        <v>60</v>
      </c>
      <c r="G207" s="7">
        <f>E207-D207</f>
        <v>4.1666666666666685E-2</v>
      </c>
    </row>
    <row r="208" spans="1:7" x14ac:dyDescent="0.25">
      <c r="A208" t="s">
        <v>18</v>
      </c>
      <c r="B208" t="s">
        <v>12</v>
      </c>
      <c r="C208" s="1">
        <v>46050</v>
      </c>
      <c r="D208" s="2">
        <v>0.375</v>
      </c>
      <c r="E208" s="2">
        <v>0.41666666666666669</v>
      </c>
      <c r="F208">
        <v>40</v>
      </c>
      <c r="G208" s="7">
        <f>E208-D208</f>
        <v>4.1666666666666685E-2</v>
      </c>
    </row>
    <row r="209" spans="1:7" x14ac:dyDescent="0.25">
      <c r="A209" t="s">
        <v>14</v>
      </c>
      <c r="B209" t="s">
        <v>7</v>
      </c>
      <c r="C209" s="1">
        <v>46057</v>
      </c>
      <c r="D209" s="2">
        <v>0.375</v>
      </c>
      <c r="E209" s="2">
        <v>0.41666666666666669</v>
      </c>
      <c r="F209">
        <v>60</v>
      </c>
      <c r="G209" s="7">
        <f>E209-D209</f>
        <v>4.1666666666666685E-2</v>
      </c>
    </row>
    <row r="210" spans="1:7" x14ac:dyDescent="0.25">
      <c r="A210" t="s">
        <v>14</v>
      </c>
      <c r="B210" t="s">
        <v>7</v>
      </c>
      <c r="C210" s="1">
        <v>46063</v>
      </c>
      <c r="D210" s="2">
        <v>0.375</v>
      </c>
      <c r="E210" s="2">
        <v>0.41666666666666669</v>
      </c>
      <c r="F210">
        <v>60</v>
      </c>
      <c r="G210" s="7">
        <f>E210-D210</f>
        <v>4.1666666666666685E-2</v>
      </c>
    </row>
    <row r="211" spans="1:7" x14ac:dyDescent="0.25">
      <c r="A211" t="s">
        <v>18</v>
      </c>
      <c r="B211" t="s">
        <v>12</v>
      </c>
      <c r="C211" s="1">
        <v>46066</v>
      </c>
      <c r="D211" s="2">
        <v>0.45833333333333331</v>
      </c>
      <c r="E211" s="2">
        <v>0.5</v>
      </c>
      <c r="F211">
        <v>40</v>
      </c>
      <c r="G211" s="7">
        <f>E211-D211</f>
        <v>4.1666666666666685E-2</v>
      </c>
    </row>
    <row r="212" spans="1:7" x14ac:dyDescent="0.25">
      <c r="A212" t="s">
        <v>14</v>
      </c>
      <c r="B212" t="s">
        <v>7</v>
      </c>
      <c r="C212" s="1">
        <v>45940</v>
      </c>
      <c r="D212" s="2">
        <v>0.53125</v>
      </c>
      <c r="E212" s="2">
        <v>0.57291666666666663</v>
      </c>
      <c r="F212">
        <v>60</v>
      </c>
      <c r="G212" s="7">
        <f>E212-D212</f>
        <v>4.166666666666663E-2</v>
      </c>
    </row>
    <row r="213" spans="1:7" x14ac:dyDescent="0.25">
      <c r="A213" t="s">
        <v>16</v>
      </c>
      <c r="B213" t="s">
        <v>7</v>
      </c>
      <c r="C213" s="1">
        <v>45950</v>
      </c>
      <c r="D213" s="2">
        <v>0.58333333333333337</v>
      </c>
      <c r="E213" s="2">
        <v>0.625</v>
      </c>
      <c r="F213">
        <v>60</v>
      </c>
      <c r="G213" s="7">
        <f>E213-D213</f>
        <v>4.166666666666663E-2</v>
      </c>
    </row>
    <row r="214" spans="1:7" x14ac:dyDescent="0.25">
      <c r="A214" t="s">
        <v>13</v>
      </c>
      <c r="B214" t="s">
        <v>7</v>
      </c>
      <c r="C214" s="1">
        <v>45952</v>
      </c>
      <c r="D214" s="2">
        <v>0.44791666666666669</v>
      </c>
      <c r="E214" s="2">
        <v>0.48958333333333331</v>
      </c>
      <c r="F214">
        <v>60</v>
      </c>
      <c r="G214" s="7">
        <f>E214-D214</f>
        <v>4.166666666666663E-2</v>
      </c>
    </row>
    <row r="215" spans="1:7" x14ac:dyDescent="0.25">
      <c r="A215" t="s">
        <v>10</v>
      </c>
      <c r="B215" t="s">
        <v>9</v>
      </c>
      <c r="C215" s="1">
        <v>45967</v>
      </c>
      <c r="D215" s="2">
        <v>0.70833333333333337</v>
      </c>
      <c r="E215" s="2">
        <v>0.75</v>
      </c>
      <c r="F215">
        <v>50</v>
      </c>
      <c r="G215" s="7">
        <f>E215-D215</f>
        <v>4.166666666666663E-2</v>
      </c>
    </row>
    <row r="216" spans="1:7" x14ac:dyDescent="0.25">
      <c r="A216" t="s">
        <v>13</v>
      </c>
      <c r="B216" t="s">
        <v>7</v>
      </c>
      <c r="C216" s="1">
        <v>45972</v>
      </c>
      <c r="D216" s="2">
        <v>0.46875</v>
      </c>
      <c r="E216" s="2">
        <v>0.51041666666666663</v>
      </c>
      <c r="F216">
        <v>60</v>
      </c>
      <c r="G216" s="7">
        <f>E216-D216</f>
        <v>4.166666666666663E-2</v>
      </c>
    </row>
    <row r="217" spans="1:7" x14ac:dyDescent="0.25">
      <c r="A217" t="s">
        <v>6</v>
      </c>
      <c r="B217" t="s">
        <v>7</v>
      </c>
      <c r="C217" s="1">
        <v>45973</v>
      </c>
      <c r="D217" s="2">
        <v>0.53125</v>
      </c>
      <c r="E217" s="2">
        <v>0.57291666666666663</v>
      </c>
      <c r="F217">
        <v>60</v>
      </c>
      <c r="G217" s="7">
        <f>E217-D217</f>
        <v>4.166666666666663E-2</v>
      </c>
    </row>
    <row r="218" spans="1:7" x14ac:dyDescent="0.25">
      <c r="A218" t="s">
        <v>21</v>
      </c>
      <c r="B218" t="s">
        <v>7</v>
      </c>
      <c r="C218" s="1">
        <v>45980</v>
      </c>
      <c r="D218" s="2">
        <v>0.46875</v>
      </c>
      <c r="E218" s="2">
        <v>0.51041666666666663</v>
      </c>
      <c r="F218">
        <v>60</v>
      </c>
      <c r="G218" s="7">
        <f>E218-D218</f>
        <v>4.166666666666663E-2</v>
      </c>
    </row>
    <row r="219" spans="1:7" x14ac:dyDescent="0.25">
      <c r="A219" t="s">
        <v>15</v>
      </c>
      <c r="B219" t="s">
        <v>12</v>
      </c>
      <c r="C219" s="1">
        <v>45981</v>
      </c>
      <c r="D219" s="2">
        <v>0.53125</v>
      </c>
      <c r="E219" s="2">
        <v>0.57291666666666663</v>
      </c>
      <c r="F219">
        <v>40</v>
      </c>
      <c r="G219" s="7">
        <f>E219-D219</f>
        <v>4.166666666666663E-2</v>
      </c>
    </row>
    <row r="220" spans="1:7" x14ac:dyDescent="0.25">
      <c r="A220" t="s">
        <v>8</v>
      </c>
      <c r="B220" t="s">
        <v>9</v>
      </c>
      <c r="C220" s="1">
        <v>45981</v>
      </c>
      <c r="D220" s="2">
        <v>0.59375</v>
      </c>
      <c r="E220" s="2">
        <v>0.63541666666666663</v>
      </c>
      <c r="F220">
        <v>50</v>
      </c>
      <c r="G220" s="7">
        <f>E220-D220</f>
        <v>4.166666666666663E-2</v>
      </c>
    </row>
    <row r="221" spans="1:7" x14ac:dyDescent="0.25">
      <c r="A221" t="s">
        <v>18</v>
      </c>
      <c r="B221" t="s">
        <v>12</v>
      </c>
      <c r="C221" s="1">
        <v>45985</v>
      </c>
      <c r="D221" s="2">
        <v>0.52083333333333337</v>
      </c>
      <c r="E221" s="2">
        <v>0.5625</v>
      </c>
      <c r="F221">
        <v>40</v>
      </c>
      <c r="G221" s="7">
        <f>E221-D221</f>
        <v>4.166666666666663E-2</v>
      </c>
    </row>
    <row r="222" spans="1:7" x14ac:dyDescent="0.25">
      <c r="A222" t="s">
        <v>6</v>
      </c>
      <c r="B222" t="s">
        <v>7</v>
      </c>
      <c r="C222" s="1">
        <v>45987</v>
      </c>
      <c r="D222" s="2">
        <v>0.6875</v>
      </c>
      <c r="E222" s="2">
        <v>0.72916666666666663</v>
      </c>
      <c r="F222">
        <v>60</v>
      </c>
      <c r="G222" s="7">
        <f>E222-D222</f>
        <v>4.166666666666663E-2</v>
      </c>
    </row>
    <row r="223" spans="1:7" x14ac:dyDescent="0.25">
      <c r="A223" t="s">
        <v>18</v>
      </c>
      <c r="B223" t="s">
        <v>12</v>
      </c>
      <c r="C223" s="1">
        <v>45994</v>
      </c>
      <c r="D223" s="2">
        <v>0.75</v>
      </c>
      <c r="E223" s="2">
        <v>0.79166666666666663</v>
      </c>
      <c r="F223">
        <v>40</v>
      </c>
      <c r="G223" s="7">
        <f>E223-D223</f>
        <v>4.166666666666663E-2</v>
      </c>
    </row>
    <row r="224" spans="1:7" x14ac:dyDescent="0.25">
      <c r="A224" t="s">
        <v>16</v>
      </c>
      <c r="B224" t="s">
        <v>7</v>
      </c>
      <c r="C224" s="1">
        <v>46001</v>
      </c>
      <c r="D224" s="2">
        <v>0.61458333333333337</v>
      </c>
      <c r="E224" s="2">
        <v>0.65625</v>
      </c>
      <c r="F224">
        <v>60</v>
      </c>
      <c r="G224" s="7">
        <f>E224-D224</f>
        <v>4.166666666666663E-2</v>
      </c>
    </row>
    <row r="225" spans="1:7" x14ac:dyDescent="0.25">
      <c r="A225" t="s">
        <v>8</v>
      </c>
      <c r="B225" t="s">
        <v>9</v>
      </c>
      <c r="C225" s="1">
        <v>46029</v>
      </c>
      <c r="D225" s="2">
        <v>0.58333333333333337</v>
      </c>
      <c r="E225" s="2">
        <v>0.625</v>
      </c>
      <c r="F225">
        <v>50</v>
      </c>
      <c r="G225" s="7">
        <f>E225-D225</f>
        <v>4.166666666666663E-2</v>
      </c>
    </row>
    <row r="226" spans="1:7" x14ac:dyDescent="0.25">
      <c r="A226" t="s">
        <v>24</v>
      </c>
      <c r="B226" t="s">
        <v>7</v>
      </c>
      <c r="C226" s="1">
        <v>46034</v>
      </c>
      <c r="D226" s="2">
        <v>0.5</v>
      </c>
      <c r="E226" s="2">
        <v>0.54166666666666663</v>
      </c>
      <c r="F226">
        <v>60</v>
      </c>
      <c r="G226" s="7">
        <f>E226-D226</f>
        <v>4.166666666666663E-2</v>
      </c>
    </row>
    <row r="227" spans="1:7" x14ac:dyDescent="0.25">
      <c r="A227" t="s">
        <v>8</v>
      </c>
      <c r="B227" t="s">
        <v>9</v>
      </c>
      <c r="C227" s="1">
        <v>46044</v>
      </c>
      <c r="D227" s="2">
        <v>0.59375</v>
      </c>
      <c r="E227" s="2">
        <v>0.63541666666666663</v>
      </c>
      <c r="F227">
        <v>50</v>
      </c>
      <c r="G227" s="7">
        <f>E227-D227</f>
        <v>4.166666666666663E-2</v>
      </c>
    </row>
    <row r="228" spans="1:7" x14ac:dyDescent="0.25">
      <c r="A228" t="s">
        <v>11</v>
      </c>
      <c r="B228" t="s">
        <v>12</v>
      </c>
      <c r="C228" s="1">
        <v>46045</v>
      </c>
      <c r="D228" s="2">
        <v>0.41666666666666669</v>
      </c>
      <c r="E228" s="2">
        <v>0.45833333333333331</v>
      </c>
      <c r="F228">
        <v>40</v>
      </c>
      <c r="G228" s="7">
        <f>E228-D228</f>
        <v>4.166666666666663E-2</v>
      </c>
    </row>
    <row r="229" spans="1:7" x14ac:dyDescent="0.25">
      <c r="A229" t="s">
        <v>8</v>
      </c>
      <c r="B229" t="s">
        <v>9</v>
      </c>
      <c r="C229" s="1">
        <v>46045</v>
      </c>
      <c r="D229" s="2">
        <v>0.65625</v>
      </c>
      <c r="E229" s="2">
        <v>0.69791666666666663</v>
      </c>
      <c r="F229">
        <v>50</v>
      </c>
      <c r="G229" s="7">
        <f>E229-D229</f>
        <v>4.166666666666663E-2</v>
      </c>
    </row>
    <row r="230" spans="1:7" x14ac:dyDescent="0.25">
      <c r="A230" t="s">
        <v>15</v>
      </c>
      <c r="B230" t="s">
        <v>7</v>
      </c>
      <c r="C230" s="1">
        <v>46051</v>
      </c>
      <c r="D230" s="2">
        <v>0.53125</v>
      </c>
      <c r="E230" s="2">
        <v>0.57291666666666663</v>
      </c>
      <c r="F230">
        <v>60</v>
      </c>
      <c r="G230" s="7">
        <f>E230-D230</f>
        <v>4.166666666666663E-2</v>
      </c>
    </row>
    <row r="231" spans="1:7" x14ac:dyDescent="0.25">
      <c r="A231" t="s">
        <v>8</v>
      </c>
      <c r="B231" t="s">
        <v>9</v>
      </c>
      <c r="C231" s="1">
        <v>46057</v>
      </c>
      <c r="D231" s="2">
        <v>0.59375</v>
      </c>
      <c r="E231" s="2">
        <v>0.63541666666666663</v>
      </c>
      <c r="F231">
        <v>50</v>
      </c>
      <c r="G231" s="7">
        <f>E231-D231</f>
        <v>4.166666666666663E-2</v>
      </c>
    </row>
    <row r="232" spans="1:7" x14ac:dyDescent="0.25">
      <c r="A232" t="s">
        <v>19</v>
      </c>
      <c r="B232" t="s">
        <v>12</v>
      </c>
      <c r="C232" s="1">
        <v>46058</v>
      </c>
      <c r="D232" s="2">
        <v>0.53125</v>
      </c>
      <c r="E232" s="2">
        <v>0.57291666666666663</v>
      </c>
      <c r="F232">
        <v>40</v>
      </c>
      <c r="G232" s="7">
        <f>E232-D232</f>
        <v>4.166666666666663E-2</v>
      </c>
    </row>
    <row r="233" spans="1:7" x14ac:dyDescent="0.25">
      <c r="A233" t="s">
        <v>19</v>
      </c>
      <c r="B233" t="s">
        <v>9</v>
      </c>
      <c r="C233" s="1">
        <v>46063</v>
      </c>
      <c r="D233" s="2">
        <v>0.64583333333333337</v>
      </c>
      <c r="E233" s="2">
        <v>0.6875</v>
      </c>
      <c r="F233">
        <v>50</v>
      </c>
      <c r="G233" s="7">
        <f>E233-D233</f>
        <v>4.166666666666663E-2</v>
      </c>
    </row>
    <row r="234" spans="1:7" x14ac:dyDescent="0.25">
      <c r="A234" t="s">
        <v>8</v>
      </c>
      <c r="B234" t="s">
        <v>9</v>
      </c>
      <c r="C234" s="1">
        <v>46064</v>
      </c>
      <c r="D234" s="2">
        <v>0.5</v>
      </c>
      <c r="E234" s="2">
        <v>0.54166666666666663</v>
      </c>
      <c r="F234">
        <v>50</v>
      </c>
      <c r="G234" s="7">
        <f>E234-D234</f>
        <v>4.166666666666663E-2</v>
      </c>
    </row>
    <row r="235" spans="1:7" x14ac:dyDescent="0.25">
      <c r="A235" t="s">
        <v>13</v>
      </c>
      <c r="B235" t="s">
        <v>7</v>
      </c>
      <c r="C235" s="1">
        <v>46064</v>
      </c>
      <c r="D235" s="2">
        <v>0.55208333333333337</v>
      </c>
      <c r="E235" s="2">
        <v>0.59375</v>
      </c>
      <c r="F235">
        <v>60</v>
      </c>
      <c r="G235" s="7">
        <f>E235-D235</f>
        <v>4.166666666666663E-2</v>
      </c>
    </row>
    <row r="236" spans="1:7" x14ac:dyDescent="0.25">
      <c r="A236" t="s">
        <v>18</v>
      </c>
      <c r="B236" t="s">
        <v>12</v>
      </c>
      <c r="C236" s="1">
        <v>46064</v>
      </c>
      <c r="D236" s="2">
        <v>0.59375</v>
      </c>
      <c r="E236" s="2">
        <v>0.63541666666666663</v>
      </c>
      <c r="F236">
        <v>40</v>
      </c>
      <c r="G236" s="7">
        <f>E236-D236</f>
        <v>4.166666666666663E-2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F54C-A458-4F34-BEDA-9F6BEBC0391D}">
  <dimension ref="A1:K236"/>
  <sheetViews>
    <sheetView topLeftCell="B1" workbookViewId="0">
      <selection activeCell="J1" sqref="J1:K18"/>
    </sheetView>
  </sheetViews>
  <sheetFormatPr defaultRowHeight="15" x14ac:dyDescent="0.25"/>
  <cols>
    <col min="1" max="1" width="16.85546875" customWidth="1"/>
    <col min="2" max="2" width="17" customWidth="1"/>
    <col min="3" max="3" width="21.28515625" customWidth="1"/>
    <col min="4" max="4" width="16.5703125" customWidth="1"/>
    <col min="5" max="5" width="19.85546875" customWidth="1"/>
    <col min="6" max="6" width="17.42578125" customWidth="1"/>
    <col min="7" max="7" width="19.140625" style="5" customWidth="1"/>
    <col min="8" max="8" width="26" style="6" customWidth="1"/>
    <col min="9" max="9" width="29" bestFit="1" customWidth="1"/>
    <col min="10" max="10" width="17.85546875" bestFit="1" customWidth="1"/>
    <col min="11" max="11" width="17.28515625" bestFit="1" customWidth="1"/>
    <col min="12" max="12" width="11.85546875" bestFit="1" customWidth="1"/>
    <col min="13" max="13" width="14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29</v>
      </c>
      <c r="H1" s="6" t="s">
        <v>28</v>
      </c>
      <c r="J1" s="3" t="s">
        <v>26</v>
      </c>
      <c r="K1" t="s">
        <v>30</v>
      </c>
    </row>
    <row r="2" spans="1:11" x14ac:dyDescent="0.25">
      <c r="A2" t="s">
        <v>10</v>
      </c>
      <c r="B2" t="s">
        <v>9</v>
      </c>
      <c r="C2" s="1">
        <v>45932</v>
      </c>
      <c r="D2" s="2">
        <v>0.46875</v>
      </c>
      <c r="E2" s="2">
        <v>0.55208333333333337</v>
      </c>
      <c r="F2">
        <v>50</v>
      </c>
      <c r="G2" s="7">
        <f>E2-D2</f>
        <v>8.333333333333337E-2</v>
      </c>
      <c r="H2" s="6">
        <f>F2*2</f>
        <v>100</v>
      </c>
      <c r="J2" s="4" t="s">
        <v>8</v>
      </c>
      <c r="K2" s="6">
        <v>2062.5</v>
      </c>
    </row>
    <row r="3" spans="1:11" x14ac:dyDescent="0.25">
      <c r="A3" t="s">
        <v>8</v>
      </c>
      <c r="B3" t="s">
        <v>9</v>
      </c>
      <c r="C3" s="1">
        <v>45943</v>
      </c>
      <c r="D3" s="2">
        <v>0.53125</v>
      </c>
      <c r="E3" s="2">
        <v>0.61458333333333337</v>
      </c>
      <c r="F3">
        <v>50</v>
      </c>
      <c r="G3" s="7">
        <f t="shared" ref="G3:G66" si="0">E3-D3</f>
        <v>8.333333333333337E-2</v>
      </c>
      <c r="H3" s="6">
        <f t="shared" ref="H3:H31" si="1">F3*2</f>
        <v>100</v>
      </c>
      <c r="J3" s="4" t="s">
        <v>14</v>
      </c>
      <c r="K3" s="6">
        <v>2040</v>
      </c>
    </row>
    <row r="4" spans="1:11" x14ac:dyDescent="0.25">
      <c r="A4" t="s">
        <v>11</v>
      </c>
      <c r="B4" t="s">
        <v>12</v>
      </c>
      <c r="C4" s="1">
        <v>45943</v>
      </c>
      <c r="D4" s="2">
        <v>0.625</v>
      </c>
      <c r="E4" s="2">
        <v>0.70833333333333337</v>
      </c>
      <c r="F4">
        <v>40</v>
      </c>
      <c r="G4" s="7">
        <f t="shared" si="0"/>
        <v>8.333333333333337E-2</v>
      </c>
      <c r="H4" s="6">
        <f t="shared" si="1"/>
        <v>80</v>
      </c>
      <c r="J4" s="4" t="s">
        <v>6</v>
      </c>
      <c r="K4" s="6">
        <v>1755</v>
      </c>
    </row>
    <row r="5" spans="1:11" x14ac:dyDescent="0.25">
      <c r="A5" t="s">
        <v>20</v>
      </c>
      <c r="B5" t="s">
        <v>12</v>
      </c>
      <c r="C5" s="1">
        <v>45974</v>
      </c>
      <c r="D5" s="2">
        <v>0.66666666666666663</v>
      </c>
      <c r="E5" s="2">
        <v>0.75</v>
      </c>
      <c r="F5">
        <v>40</v>
      </c>
      <c r="G5" s="7">
        <f t="shared" si="0"/>
        <v>8.333333333333337E-2</v>
      </c>
      <c r="H5" s="6">
        <f t="shared" si="1"/>
        <v>80</v>
      </c>
      <c r="J5" s="4" t="s">
        <v>10</v>
      </c>
      <c r="K5" s="6">
        <v>1540</v>
      </c>
    </row>
    <row r="6" spans="1:11" x14ac:dyDescent="0.25">
      <c r="A6" t="s">
        <v>11</v>
      </c>
      <c r="B6" t="s">
        <v>12</v>
      </c>
      <c r="C6" s="1">
        <v>45975</v>
      </c>
      <c r="D6" s="2">
        <v>0.51041666666666663</v>
      </c>
      <c r="E6" s="2">
        <v>0.59375</v>
      </c>
      <c r="F6">
        <v>40</v>
      </c>
      <c r="G6" s="7">
        <f t="shared" si="0"/>
        <v>8.333333333333337E-2</v>
      </c>
      <c r="H6" s="6">
        <f t="shared" si="1"/>
        <v>80</v>
      </c>
      <c r="J6" s="4" t="s">
        <v>11</v>
      </c>
      <c r="K6" s="6">
        <v>1520</v>
      </c>
    </row>
    <row r="7" spans="1:11" x14ac:dyDescent="0.25">
      <c r="A7" t="s">
        <v>18</v>
      </c>
      <c r="B7" t="s">
        <v>12</v>
      </c>
      <c r="C7" s="1">
        <v>45987</v>
      </c>
      <c r="D7" s="2">
        <v>0.57291666666666663</v>
      </c>
      <c r="E7" s="2">
        <v>0.65625</v>
      </c>
      <c r="F7">
        <v>40</v>
      </c>
      <c r="G7" s="7">
        <f t="shared" si="0"/>
        <v>8.333333333333337E-2</v>
      </c>
      <c r="H7" s="6">
        <f t="shared" si="1"/>
        <v>80</v>
      </c>
      <c r="J7" s="4" t="s">
        <v>16</v>
      </c>
      <c r="K7" s="6">
        <v>1295</v>
      </c>
    </row>
    <row r="8" spans="1:11" x14ac:dyDescent="0.25">
      <c r="A8" t="s">
        <v>16</v>
      </c>
      <c r="B8" t="s">
        <v>12</v>
      </c>
      <c r="C8" s="1">
        <v>46035</v>
      </c>
      <c r="D8" s="2">
        <v>0.54166666666666663</v>
      </c>
      <c r="E8" s="2">
        <v>0.625</v>
      </c>
      <c r="F8">
        <v>40</v>
      </c>
      <c r="G8" s="7">
        <f t="shared" si="0"/>
        <v>8.333333333333337E-2</v>
      </c>
      <c r="H8" s="6">
        <f t="shared" si="1"/>
        <v>80</v>
      </c>
      <c r="J8" s="4" t="s">
        <v>18</v>
      </c>
      <c r="K8" s="6">
        <v>1200</v>
      </c>
    </row>
    <row r="9" spans="1:11" x14ac:dyDescent="0.25">
      <c r="A9" t="s">
        <v>17</v>
      </c>
      <c r="B9" t="s">
        <v>9</v>
      </c>
      <c r="C9" s="1">
        <v>46036</v>
      </c>
      <c r="D9" s="2">
        <v>0.46875</v>
      </c>
      <c r="E9" s="2">
        <v>0.55208333333333337</v>
      </c>
      <c r="F9">
        <v>50</v>
      </c>
      <c r="G9" s="7">
        <f t="shared" si="0"/>
        <v>8.333333333333337E-2</v>
      </c>
      <c r="H9" s="6">
        <f t="shared" si="1"/>
        <v>100</v>
      </c>
      <c r="J9" s="4" t="s">
        <v>13</v>
      </c>
      <c r="K9" s="6">
        <v>1192.5</v>
      </c>
    </row>
    <row r="10" spans="1:11" x14ac:dyDescent="0.25">
      <c r="A10" t="s">
        <v>11</v>
      </c>
      <c r="B10" t="s">
        <v>12</v>
      </c>
      <c r="C10" s="1">
        <v>46073</v>
      </c>
      <c r="D10" s="2">
        <v>0.51041666666666663</v>
      </c>
      <c r="E10" s="2">
        <v>0.59375</v>
      </c>
      <c r="F10">
        <v>40</v>
      </c>
      <c r="G10" s="7">
        <f t="shared" si="0"/>
        <v>8.333333333333337E-2</v>
      </c>
      <c r="H10" s="6">
        <f t="shared" si="1"/>
        <v>80</v>
      </c>
      <c r="J10" s="4" t="s">
        <v>19</v>
      </c>
      <c r="K10" s="6">
        <v>1175</v>
      </c>
    </row>
    <row r="11" spans="1:11" x14ac:dyDescent="0.25">
      <c r="A11" t="s">
        <v>11</v>
      </c>
      <c r="B11" t="s">
        <v>12</v>
      </c>
      <c r="C11" s="1">
        <v>45936</v>
      </c>
      <c r="D11" s="2">
        <v>0.375</v>
      </c>
      <c r="E11" s="2">
        <v>0.45833333333333331</v>
      </c>
      <c r="F11">
        <v>40</v>
      </c>
      <c r="G11" s="7">
        <f t="shared" si="0"/>
        <v>8.3333333333333315E-2</v>
      </c>
      <c r="H11" s="6">
        <f t="shared" si="1"/>
        <v>80</v>
      </c>
      <c r="J11" s="4" t="s">
        <v>17</v>
      </c>
      <c r="K11" s="6">
        <v>1100</v>
      </c>
    </row>
    <row r="12" spans="1:11" x14ac:dyDescent="0.25">
      <c r="A12" t="s">
        <v>19</v>
      </c>
      <c r="B12" t="s">
        <v>9</v>
      </c>
      <c r="C12" s="1">
        <v>45950</v>
      </c>
      <c r="D12" s="2">
        <v>0.45833333333333331</v>
      </c>
      <c r="E12" s="2">
        <v>0.54166666666666663</v>
      </c>
      <c r="F12">
        <v>50</v>
      </c>
      <c r="G12" s="7">
        <f t="shared" si="0"/>
        <v>8.3333333333333315E-2</v>
      </c>
      <c r="H12" s="6">
        <f t="shared" si="1"/>
        <v>100</v>
      </c>
      <c r="J12" s="4" t="s">
        <v>15</v>
      </c>
      <c r="K12" s="6">
        <v>1095</v>
      </c>
    </row>
    <row r="13" spans="1:11" x14ac:dyDescent="0.25">
      <c r="A13" t="s">
        <v>10</v>
      </c>
      <c r="B13" t="s">
        <v>9</v>
      </c>
      <c r="C13" s="1">
        <v>45951</v>
      </c>
      <c r="D13" s="2">
        <v>0.375</v>
      </c>
      <c r="E13" s="2">
        <v>0.45833333333333331</v>
      </c>
      <c r="F13">
        <v>50</v>
      </c>
      <c r="G13" s="7">
        <f t="shared" si="0"/>
        <v>8.3333333333333315E-2</v>
      </c>
      <c r="H13" s="6">
        <f t="shared" si="1"/>
        <v>100</v>
      </c>
      <c r="J13" s="4" t="s">
        <v>24</v>
      </c>
      <c r="K13" s="6">
        <v>780</v>
      </c>
    </row>
    <row r="14" spans="1:11" x14ac:dyDescent="0.25">
      <c r="A14" t="s">
        <v>8</v>
      </c>
      <c r="B14" t="s">
        <v>9</v>
      </c>
      <c r="C14" s="1">
        <v>45966</v>
      </c>
      <c r="D14" s="2">
        <v>0.41666666666666669</v>
      </c>
      <c r="E14" s="2">
        <v>0.5</v>
      </c>
      <c r="F14">
        <v>50</v>
      </c>
      <c r="G14" s="7">
        <f t="shared" si="0"/>
        <v>8.3333333333333315E-2</v>
      </c>
      <c r="H14" s="6">
        <f t="shared" si="1"/>
        <v>100</v>
      </c>
      <c r="J14" s="4" t="s">
        <v>23</v>
      </c>
      <c r="K14" s="6">
        <v>105</v>
      </c>
    </row>
    <row r="15" spans="1:11" x14ac:dyDescent="0.25">
      <c r="A15" t="s">
        <v>18</v>
      </c>
      <c r="B15" t="s">
        <v>12</v>
      </c>
      <c r="C15" s="1">
        <v>45974</v>
      </c>
      <c r="D15" s="2">
        <v>0.375</v>
      </c>
      <c r="E15" s="2">
        <v>0.45833333333333331</v>
      </c>
      <c r="F15">
        <v>40</v>
      </c>
      <c r="G15" s="7">
        <f t="shared" si="0"/>
        <v>8.3333333333333315E-2</v>
      </c>
      <c r="H15" s="6">
        <f t="shared" si="1"/>
        <v>80</v>
      </c>
      <c r="J15" s="4" t="s">
        <v>25</v>
      </c>
      <c r="K15" s="6">
        <v>90</v>
      </c>
    </row>
    <row r="16" spans="1:11" x14ac:dyDescent="0.25">
      <c r="A16" t="s">
        <v>11</v>
      </c>
      <c r="B16" t="s">
        <v>12</v>
      </c>
      <c r="C16" s="1">
        <v>45978</v>
      </c>
      <c r="D16" s="2">
        <v>0.375</v>
      </c>
      <c r="E16" s="2">
        <v>0.45833333333333331</v>
      </c>
      <c r="F16">
        <v>40</v>
      </c>
      <c r="G16" s="7">
        <f t="shared" si="0"/>
        <v>8.3333333333333315E-2</v>
      </c>
      <c r="H16" s="6">
        <f t="shared" si="1"/>
        <v>80</v>
      </c>
      <c r="J16" s="4" t="s">
        <v>20</v>
      </c>
      <c r="K16" s="6">
        <v>80</v>
      </c>
    </row>
    <row r="17" spans="1:11" x14ac:dyDescent="0.25">
      <c r="A17" t="s">
        <v>11</v>
      </c>
      <c r="B17" t="s">
        <v>12</v>
      </c>
      <c r="C17" s="1">
        <v>45981</v>
      </c>
      <c r="D17" s="2">
        <v>0.41666666666666669</v>
      </c>
      <c r="E17" s="2">
        <v>0.5</v>
      </c>
      <c r="F17">
        <v>40</v>
      </c>
      <c r="G17" s="7">
        <f t="shared" si="0"/>
        <v>8.3333333333333315E-2</v>
      </c>
      <c r="H17" s="6">
        <f t="shared" si="1"/>
        <v>80</v>
      </c>
      <c r="J17" s="4" t="s">
        <v>21</v>
      </c>
      <c r="K17" s="6">
        <v>60</v>
      </c>
    </row>
    <row r="18" spans="1:11" x14ac:dyDescent="0.25">
      <c r="A18" t="s">
        <v>6</v>
      </c>
      <c r="B18" t="s">
        <v>7</v>
      </c>
      <c r="C18" s="1">
        <v>45993</v>
      </c>
      <c r="D18" s="2">
        <v>0.47916666666666669</v>
      </c>
      <c r="E18" s="2">
        <v>0.5625</v>
      </c>
      <c r="F18">
        <v>60</v>
      </c>
      <c r="G18" s="7">
        <f t="shared" si="0"/>
        <v>8.3333333333333315E-2</v>
      </c>
      <c r="H18" s="6">
        <f t="shared" si="1"/>
        <v>120</v>
      </c>
      <c r="J18" s="4" t="s">
        <v>22</v>
      </c>
      <c r="K18" s="6">
        <v>50</v>
      </c>
    </row>
    <row r="19" spans="1:11" x14ac:dyDescent="0.25">
      <c r="A19" t="s">
        <v>13</v>
      </c>
      <c r="B19" t="s">
        <v>9</v>
      </c>
      <c r="C19" s="1">
        <v>46035</v>
      </c>
      <c r="D19" s="2">
        <v>0.375</v>
      </c>
      <c r="E19" s="2">
        <v>0.45833333333333331</v>
      </c>
      <c r="F19">
        <v>50</v>
      </c>
      <c r="G19" s="7">
        <f t="shared" si="0"/>
        <v>8.3333333333333315E-2</v>
      </c>
      <c r="H19" s="6">
        <f t="shared" si="1"/>
        <v>100</v>
      </c>
      <c r="J19" s="4" t="s">
        <v>27</v>
      </c>
      <c r="K19" s="6">
        <v>17140</v>
      </c>
    </row>
    <row r="20" spans="1:11" x14ac:dyDescent="0.25">
      <c r="A20" t="s">
        <v>17</v>
      </c>
      <c r="B20" t="s">
        <v>9</v>
      </c>
      <c r="C20" s="1">
        <v>46037</v>
      </c>
      <c r="D20" s="2">
        <v>0.375</v>
      </c>
      <c r="E20" s="2">
        <v>0.45833333333333331</v>
      </c>
      <c r="F20">
        <v>50</v>
      </c>
      <c r="G20" s="7">
        <f t="shared" si="0"/>
        <v>8.3333333333333315E-2</v>
      </c>
      <c r="H20" s="6">
        <f t="shared" si="1"/>
        <v>100</v>
      </c>
    </row>
    <row r="21" spans="1:11" x14ac:dyDescent="0.25">
      <c r="A21" t="s">
        <v>19</v>
      </c>
      <c r="B21" t="s">
        <v>12</v>
      </c>
      <c r="C21" s="1">
        <v>46043</v>
      </c>
      <c r="D21" s="2">
        <v>0.48958333333333331</v>
      </c>
      <c r="E21" s="2">
        <v>0.57291666666666663</v>
      </c>
      <c r="F21">
        <v>40</v>
      </c>
      <c r="G21" s="7">
        <f t="shared" si="0"/>
        <v>8.3333333333333315E-2</v>
      </c>
      <c r="H21" s="6">
        <f t="shared" si="1"/>
        <v>80</v>
      </c>
    </row>
    <row r="22" spans="1:11" x14ac:dyDescent="0.25">
      <c r="A22" t="s">
        <v>10</v>
      </c>
      <c r="B22" t="s">
        <v>9</v>
      </c>
      <c r="C22" s="1">
        <v>46044</v>
      </c>
      <c r="D22" s="2">
        <v>0.48958333333333331</v>
      </c>
      <c r="E22" s="2">
        <v>0.57291666666666663</v>
      </c>
      <c r="F22">
        <v>50</v>
      </c>
      <c r="G22" s="7">
        <f t="shared" si="0"/>
        <v>8.3333333333333315E-2</v>
      </c>
      <c r="H22" s="6">
        <f t="shared" si="1"/>
        <v>100</v>
      </c>
    </row>
    <row r="23" spans="1:11" x14ac:dyDescent="0.25">
      <c r="A23" t="s">
        <v>19</v>
      </c>
      <c r="B23" t="s">
        <v>12</v>
      </c>
      <c r="C23" s="1">
        <v>46049</v>
      </c>
      <c r="D23" s="2">
        <v>0.375</v>
      </c>
      <c r="E23" s="2">
        <v>0.45833333333333331</v>
      </c>
      <c r="F23">
        <v>40</v>
      </c>
      <c r="G23" s="7">
        <f t="shared" si="0"/>
        <v>8.3333333333333315E-2</v>
      </c>
      <c r="H23" s="6">
        <f t="shared" si="1"/>
        <v>80</v>
      </c>
    </row>
    <row r="24" spans="1:11" x14ac:dyDescent="0.25">
      <c r="A24" t="s">
        <v>8</v>
      </c>
      <c r="B24" t="s">
        <v>9</v>
      </c>
      <c r="C24" s="1">
        <v>46059</v>
      </c>
      <c r="D24" s="2">
        <v>0.45833333333333331</v>
      </c>
      <c r="E24" s="2">
        <v>0.54166666666666663</v>
      </c>
      <c r="F24">
        <v>50</v>
      </c>
      <c r="G24" s="7">
        <f t="shared" si="0"/>
        <v>8.3333333333333315E-2</v>
      </c>
      <c r="H24" s="6">
        <f t="shared" si="1"/>
        <v>100</v>
      </c>
    </row>
    <row r="25" spans="1:11" x14ac:dyDescent="0.25">
      <c r="A25" t="s">
        <v>8</v>
      </c>
      <c r="B25" t="s">
        <v>9</v>
      </c>
      <c r="C25" s="1">
        <v>46072</v>
      </c>
      <c r="D25" s="2">
        <v>0.375</v>
      </c>
      <c r="E25" s="2">
        <v>0.45833333333333331</v>
      </c>
      <c r="F25">
        <v>50</v>
      </c>
      <c r="G25" s="7">
        <f t="shared" si="0"/>
        <v>8.3333333333333315E-2</v>
      </c>
      <c r="H25" s="6">
        <f t="shared" si="1"/>
        <v>100</v>
      </c>
    </row>
    <row r="26" spans="1:11" x14ac:dyDescent="0.25">
      <c r="A26" t="s">
        <v>16</v>
      </c>
      <c r="B26" t="s">
        <v>12</v>
      </c>
      <c r="C26" s="1">
        <v>46079</v>
      </c>
      <c r="D26" s="2">
        <v>0.375</v>
      </c>
      <c r="E26" s="2">
        <v>0.45833333333333331</v>
      </c>
      <c r="F26">
        <v>40</v>
      </c>
      <c r="G26" s="7">
        <f t="shared" si="0"/>
        <v>8.3333333333333315E-2</v>
      </c>
      <c r="H26" s="6">
        <f t="shared" si="1"/>
        <v>80</v>
      </c>
    </row>
    <row r="27" spans="1:11" x14ac:dyDescent="0.25">
      <c r="A27" t="s">
        <v>19</v>
      </c>
      <c r="B27" t="s">
        <v>9</v>
      </c>
      <c r="C27" s="1">
        <v>45978</v>
      </c>
      <c r="D27" s="2">
        <v>0.67708333333333337</v>
      </c>
      <c r="E27" s="2">
        <v>0.76041666666666663</v>
      </c>
      <c r="F27">
        <v>50</v>
      </c>
      <c r="G27" s="7">
        <f t="shared" si="0"/>
        <v>8.3333333333333259E-2</v>
      </c>
      <c r="H27" s="6">
        <f t="shared" si="1"/>
        <v>100</v>
      </c>
    </row>
    <row r="28" spans="1:11" x14ac:dyDescent="0.25">
      <c r="A28" t="s">
        <v>17</v>
      </c>
      <c r="B28" t="s">
        <v>9</v>
      </c>
      <c r="C28" s="1">
        <v>46034</v>
      </c>
      <c r="D28" s="2">
        <v>0.55208333333333337</v>
      </c>
      <c r="E28" s="2">
        <v>0.63541666666666663</v>
      </c>
      <c r="F28">
        <v>50</v>
      </c>
      <c r="G28" s="7">
        <f t="shared" si="0"/>
        <v>8.3333333333333259E-2</v>
      </c>
      <c r="H28" s="6">
        <f t="shared" si="1"/>
        <v>100</v>
      </c>
    </row>
    <row r="29" spans="1:11" x14ac:dyDescent="0.25">
      <c r="A29" t="s">
        <v>17</v>
      </c>
      <c r="B29" t="s">
        <v>9</v>
      </c>
      <c r="C29" s="1">
        <v>46056</v>
      </c>
      <c r="D29" s="2">
        <v>0.58333333333333337</v>
      </c>
      <c r="E29" s="2">
        <v>0.66666666666666663</v>
      </c>
      <c r="F29">
        <v>50</v>
      </c>
      <c r="G29" s="7">
        <f t="shared" si="0"/>
        <v>8.3333333333333259E-2</v>
      </c>
      <c r="H29" s="6">
        <f t="shared" si="1"/>
        <v>100</v>
      </c>
    </row>
    <row r="30" spans="1:11" x14ac:dyDescent="0.25">
      <c r="A30" t="s">
        <v>11</v>
      </c>
      <c r="B30" t="s">
        <v>12</v>
      </c>
      <c r="C30" s="1">
        <v>46059</v>
      </c>
      <c r="D30" s="2">
        <v>0.64583333333333337</v>
      </c>
      <c r="E30" s="2">
        <v>0.72916666666666663</v>
      </c>
      <c r="F30">
        <v>40</v>
      </c>
      <c r="G30" s="7">
        <f t="shared" si="0"/>
        <v>8.3333333333333259E-2</v>
      </c>
      <c r="H30" s="6">
        <f t="shared" si="1"/>
        <v>80</v>
      </c>
    </row>
    <row r="31" spans="1:11" x14ac:dyDescent="0.25">
      <c r="A31" t="s">
        <v>11</v>
      </c>
      <c r="B31" t="s">
        <v>12</v>
      </c>
      <c r="C31" s="1">
        <v>46070</v>
      </c>
      <c r="D31" s="2">
        <v>0.55208333333333337</v>
      </c>
      <c r="E31" s="2">
        <v>0.63541666666666663</v>
      </c>
      <c r="F31">
        <v>40</v>
      </c>
      <c r="G31" s="7">
        <f t="shared" si="0"/>
        <v>8.3333333333333259E-2</v>
      </c>
      <c r="H31" s="6">
        <f t="shared" si="1"/>
        <v>80</v>
      </c>
    </row>
    <row r="32" spans="1:11" x14ac:dyDescent="0.25">
      <c r="A32" t="s">
        <v>15</v>
      </c>
      <c r="B32" t="s">
        <v>7</v>
      </c>
      <c r="C32" s="1">
        <v>45945</v>
      </c>
      <c r="D32" s="2">
        <v>0.51041666666666663</v>
      </c>
      <c r="E32" s="2">
        <v>0.58333333333333337</v>
      </c>
      <c r="F32">
        <v>60</v>
      </c>
      <c r="G32" s="7">
        <f t="shared" si="0"/>
        <v>7.2916666666666741E-2</v>
      </c>
      <c r="H32" s="6">
        <f>F32*1+F32*0.75</f>
        <v>105</v>
      </c>
    </row>
    <row r="33" spans="1:8" x14ac:dyDescent="0.25">
      <c r="A33" t="s">
        <v>6</v>
      </c>
      <c r="B33" t="s">
        <v>7</v>
      </c>
      <c r="C33" s="1">
        <v>45961</v>
      </c>
      <c r="D33" s="2">
        <v>0.60416666666666663</v>
      </c>
      <c r="E33" s="2">
        <v>0.67708333333333337</v>
      </c>
      <c r="F33">
        <v>60</v>
      </c>
      <c r="G33" s="7">
        <f t="shared" si="0"/>
        <v>7.2916666666666741E-2</v>
      </c>
      <c r="H33" s="6">
        <f t="shared" ref="H33:H71" si="2">F33*1+F33*0.75</f>
        <v>105</v>
      </c>
    </row>
    <row r="34" spans="1:8" x14ac:dyDescent="0.25">
      <c r="A34" t="s">
        <v>15</v>
      </c>
      <c r="B34" t="s">
        <v>12</v>
      </c>
      <c r="C34" s="1">
        <v>45967</v>
      </c>
      <c r="D34" s="2">
        <v>0.57291666666666663</v>
      </c>
      <c r="E34" s="2">
        <v>0.64583333333333337</v>
      </c>
      <c r="F34">
        <v>40</v>
      </c>
      <c r="G34" s="7">
        <f t="shared" si="0"/>
        <v>7.2916666666666741E-2</v>
      </c>
      <c r="H34" s="6">
        <f t="shared" si="2"/>
        <v>70</v>
      </c>
    </row>
    <row r="35" spans="1:8" x14ac:dyDescent="0.25">
      <c r="A35" t="s">
        <v>18</v>
      </c>
      <c r="B35" t="s">
        <v>12</v>
      </c>
      <c r="C35" s="1">
        <v>45980</v>
      </c>
      <c r="D35" s="2">
        <v>0.54166666666666663</v>
      </c>
      <c r="E35" s="2">
        <v>0.61458333333333337</v>
      </c>
      <c r="F35">
        <v>40</v>
      </c>
      <c r="G35" s="7">
        <f t="shared" si="0"/>
        <v>7.2916666666666741E-2</v>
      </c>
      <c r="H35" s="6">
        <f t="shared" si="2"/>
        <v>70</v>
      </c>
    </row>
    <row r="36" spans="1:8" x14ac:dyDescent="0.25">
      <c r="A36" t="s">
        <v>13</v>
      </c>
      <c r="B36" t="s">
        <v>9</v>
      </c>
      <c r="C36" s="1">
        <v>46037</v>
      </c>
      <c r="D36" s="2">
        <v>0.60416666666666663</v>
      </c>
      <c r="E36" s="2">
        <v>0.67708333333333337</v>
      </c>
      <c r="F36">
        <v>50</v>
      </c>
      <c r="G36" s="7">
        <f t="shared" si="0"/>
        <v>7.2916666666666741E-2</v>
      </c>
      <c r="H36" s="6">
        <f t="shared" si="2"/>
        <v>87.5</v>
      </c>
    </row>
    <row r="37" spans="1:8" x14ac:dyDescent="0.25">
      <c r="A37" t="s">
        <v>8</v>
      </c>
      <c r="B37" t="s">
        <v>9</v>
      </c>
      <c r="C37" s="1">
        <v>46044</v>
      </c>
      <c r="D37" s="2">
        <v>0.66666666666666663</v>
      </c>
      <c r="E37" s="2">
        <v>0.73958333333333337</v>
      </c>
      <c r="F37">
        <v>50</v>
      </c>
      <c r="G37" s="7">
        <f t="shared" si="0"/>
        <v>7.2916666666666741E-2</v>
      </c>
      <c r="H37" s="6">
        <f t="shared" si="2"/>
        <v>87.5</v>
      </c>
    </row>
    <row r="38" spans="1:8" x14ac:dyDescent="0.25">
      <c r="A38" t="s">
        <v>14</v>
      </c>
      <c r="B38" t="s">
        <v>7</v>
      </c>
      <c r="C38" s="1">
        <v>46063</v>
      </c>
      <c r="D38" s="2">
        <v>0.69791666666666663</v>
      </c>
      <c r="E38" s="2">
        <v>0.77083333333333337</v>
      </c>
      <c r="F38">
        <v>60</v>
      </c>
      <c r="G38" s="7">
        <f t="shared" si="0"/>
        <v>7.2916666666666741E-2</v>
      </c>
      <c r="H38" s="6">
        <f t="shared" si="2"/>
        <v>105</v>
      </c>
    </row>
    <row r="39" spans="1:8" x14ac:dyDescent="0.25">
      <c r="A39" t="s">
        <v>8</v>
      </c>
      <c r="B39" t="s">
        <v>9</v>
      </c>
      <c r="C39" s="1">
        <v>46066</v>
      </c>
      <c r="D39" s="2">
        <v>0.60416666666666663</v>
      </c>
      <c r="E39" s="2">
        <v>0.67708333333333337</v>
      </c>
      <c r="F39">
        <v>50</v>
      </c>
      <c r="G39" s="7">
        <f t="shared" si="0"/>
        <v>7.2916666666666741E-2</v>
      </c>
      <c r="H39" s="6">
        <f t="shared" si="2"/>
        <v>87.5</v>
      </c>
    </row>
    <row r="40" spans="1:8" x14ac:dyDescent="0.25">
      <c r="A40" t="s">
        <v>8</v>
      </c>
      <c r="B40" t="s">
        <v>9</v>
      </c>
      <c r="C40" s="1">
        <v>45932</v>
      </c>
      <c r="D40" s="2">
        <v>0.375</v>
      </c>
      <c r="E40" s="2">
        <v>0.44791666666666669</v>
      </c>
      <c r="F40">
        <v>50</v>
      </c>
      <c r="G40" s="7">
        <f t="shared" si="0"/>
        <v>7.2916666666666685E-2</v>
      </c>
      <c r="H40" s="6">
        <f t="shared" si="2"/>
        <v>87.5</v>
      </c>
    </row>
    <row r="41" spans="1:8" x14ac:dyDescent="0.25">
      <c r="A41" t="s">
        <v>14</v>
      </c>
      <c r="B41" t="s">
        <v>7</v>
      </c>
      <c r="C41" s="1">
        <v>45937</v>
      </c>
      <c r="D41" s="2">
        <v>0.45833333333333331</v>
      </c>
      <c r="E41" s="2">
        <v>0.53125</v>
      </c>
      <c r="F41">
        <v>60</v>
      </c>
      <c r="G41" s="7">
        <f t="shared" si="0"/>
        <v>7.2916666666666685E-2</v>
      </c>
      <c r="H41" s="6">
        <f t="shared" si="2"/>
        <v>105</v>
      </c>
    </row>
    <row r="42" spans="1:8" x14ac:dyDescent="0.25">
      <c r="A42" t="s">
        <v>10</v>
      </c>
      <c r="B42" t="s">
        <v>7</v>
      </c>
      <c r="C42" s="1">
        <v>45951</v>
      </c>
      <c r="D42" s="2">
        <v>0.47916666666666669</v>
      </c>
      <c r="E42" s="2">
        <v>0.55208333333333337</v>
      </c>
      <c r="F42">
        <v>60</v>
      </c>
      <c r="G42" s="7">
        <f t="shared" si="0"/>
        <v>7.2916666666666685E-2</v>
      </c>
      <c r="H42" s="6">
        <f t="shared" si="2"/>
        <v>105</v>
      </c>
    </row>
    <row r="43" spans="1:8" x14ac:dyDescent="0.25">
      <c r="A43" t="s">
        <v>15</v>
      </c>
      <c r="B43" t="s">
        <v>7</v>
      </c>
      <c r="C43" s="1">
        <v>45961</v>
      </c>
      <c r="D43" s="2">
        <v>0.375</v>
      </c>
      <c r="E43" s="2">
        <v>0.44791666666666669</v>
      </c>
      <c r="F43">
        <v>60</v>
      </c>
      <c r="G43" s="7">
        <f t="shared" si="0"/>
        <v>7.2916666666666685E-2</v>
      </c>
      <c r="H43" s="6">
        <f t="shared" si="2"/>
        <v>105</v>
      </c>
    </row>
    <row r="44" spans="1:8" x14ac:dyDescent="0.25">
      <c r="A44" t="s">
        <v>17</v>
      </c>
      <c r="B44" t="s">
        <v>9</v>
      </c>
      <c r="C44" s="1">
        <v>45967</v>
      </c>
      <c r="D44" s="2">
        <v>0.45833333333333331</v>
      </c>
      <c r="E44" s="2">
        <v>0.53125</v>
      </c>
      <c r="F44">
        <v>50</v>
      </c>
      <c r="G44" s="7">
        <f t="shared" si="0"/>
        <v>7.2916666666666685E-2</v>
      </c>
      <c r="H44" s="6">
        <f t="shared" si="2"/>
        <v>87.5</v>
      </c>
    </row>
    <row r="45" spans="1:8" x14ac:dyDescent="0.25">
      <c r="A45" t="s">
        <v>6</v>
      </c>
      <c r="B45" t="s">
        <v>7</v>
      </c>
      <c r="C45" s="1">
        <v>45978</v>
      </c>
      <c r="D45" s="2">
        <v>0.47916666666666669</v>
      </c>
      <c r="E45" s="2">
        <v>0.55208333333333337</v>
      </c>
      <c r="F45">
        <v>60</v>
      </c>
      <c r="G45" s="7">
        <f t="shared" si="0"/>
        <v>7.2916666666666685E-2</v>
      </c>
      <c r="H45" s="6">
        <f t="shared" si="2"/>
        <v>105</v>
      </c>
    </row>
    <row r="46" spans="1:8" x14ac:dyDescent="0.25">
      <c r="A46" t="s">
        <v>17</v>
      </c>
      <c r="B46" t="s">
        <v>9</v>
      </c>
      <c r="C46" s="1">
        <v>45980</v>
      </c>
      <c r="D46" s="2">
        <v>0.375</v>
      </c>
      <c r="E46" s="2">
        <v>0.44791666666666669</v>
      </c>
      <c r="F46">
        <v>50</v>
      </c>
      <c r="G46" s="7">
        <f t="shared" si="0"/>
        <v>7.2916666666666685E-2</v>
      </c>
      <c r="H46" s="6">
        <f t="shared" si="2"/>
        <v>87.5</v>
      </c>
    </row>
    <row r="47" spans="1:8" x14ac:dyDescent="0.25">
      <c r="A47" t="s">
        <v>19</v>
      </c>
      <c r="B47" t="s">
        <v>12</v>
      </c>
      <c r="C47" s="1">
        <v>45987</v>
      </c>
      <c r="D47" s="2">
        <v>0.45833333333333331</v>
      </c>
      <c r="E47" s="2">
        <v>0.53125</v>
      </c>
      <c r="F47">
        <v>40</v>
      </c>
      <c r="G47" s="7">
        <f t="shared" si="0"/>
        <v>7.2916666666666685E-2</v>
      </c>
      <c r="H47" s="6">
        <f t="shared" si="2"/>
        <v>70</v>
      </c>
    </row>
    <row r="48" spans="1:8" x14ac:dyDescent="0.25">
      <c r="A48" t="s">
        <v>17</v>
      </c>
      <c r="B48" t="s">
        <v>9</v>
      </c>
      <c r="C48" s="1">
        <v>45994</v>
      </c>
      <c r="D48" s="2">
        <v>0.375</v>
      </c>
      <c r="E48" s="2">
        <v>0.44791666666666669</v>
      </c>
      <c r="F48">
        <v>50</v>
      </c>
      <c r="G48" s="7">
        <f t="shared" si="0"/>
        <v>7.2916666666666685E-2</v>
      </c>
      <c r="H48" s="6">
        <f t="shared" si="2"/>
        <v>87.5</v>
      </c>
    </row>
    <row r="49" spans="1:8" x14ac:dyDescent="0.25">
      <c r="A49" t="s">
        <v>14</v>
      </c>
      <c r="B49" t="s">
        <v>7</v>
      </c>
      <c r="C49" s="1">
        <v>45996</v>
      </c>
      <c r="D49" s="2">
        <v>0.375</v>
      </c>
      <c r="E49" s="2">
        <v>0.44791666666666669</v>
      </c>
      <c r="F49">
        <v>60</v>
      </c>
      <c r="G49" s="7">
        <f t="shared" si="0"/>
        <v>7.2916666666666685E-2</v>
      </c>
      <c r="H49" s="6">
        <f t="shared" si="2"/>
        <v>105</v>
      </c>
    </row>
    <row r="50" spans="1:8" x14ac:dyDescent="0.25">
      <c r="A50" t="s">
        <v>23</v>
      </c>
      <c r="B50" t="s">
        <v>7</v>
      </c>
      <c r="C50" s="1">
        <v>45999</v>
      </c>
      <c r="D50" s="2">
        <v>0.375</v>
      </c>
      <c r="E50" s="2">
        <v>0.44791666666666669</v>
      </c>
      <c r="F50">
        <v>60</v>
      </c>
      <c r="G50" s="7">
        <f t="shared" si="0"/>
        <v>7.2916666666666685E-2</v>
      </c>
      <c r="H50" s="6">
        <f t="shared" si="2"/>
        <v>105</v>
      </c>
    </row>
    <row r="51" spans="1:8" x14ac:dyDescent="0.25">
      <c r="A51" t="s">
        <v>6</v>
      </c>
      <c r="B51" t="s">
        <v>7</v>
      </c>
      <c r="C51" s="1">
        <v>46003</v>
      </c>
      <c r="D51" s="2">
        <v>0.47916666666666669</v>
      </c>
      <c r="E51" s="2">
        <v>0.55208333333333337</v>
      </c>
      <c r="F51">
        <v>60</v>
      </c>
      <c r="G51" s="7">
        <f t="shared" si="0"/>
        <v>7.2916666666666685E-2</v>
      </c>
      <c r="H51" s="6">
        <f t="shared" si="2"/>
        <v>105</v>
      </c>
    </row>
    <row r="52" spans="1:8" x14ac:dyDescent="0.25">
      <c r="A52" t="s">
        <v>6</v>
      </c>
      <c r="B52" t="s">
        <v>7</v>
      </c>
      <c r="C52" s="1">
        <v>46027</v>
      </c>
      <c r="D52" s="2">
        <v>0.375</v>
      </c>
      <c r="E52" s="2">
        <v>0.44791666666666669</v>
      </c>
      <c r="F52">
        <v>60</v>
      </c>
      <c r="G52" s="7">
        <f t="shared" si="0"/>
        <v>7.2916666666666685E-2</v>
      </c>
      <c r="H52" s="6">
        <f t="shared" si="2"/>
        <v>105</v>
      </c>
    </row>
    <row r="53" spans="1:8" x14ac:dyDescent="0.25">
      <c r="A53" t="s">
        <v>15</v>
      </c>
      <c r="B53" t="s">
        <v>12</v>
      </c>
      <c r="C53" s="1">
        <v>46029</v>
      </c>
      <c r="D53" s="2">
        <v>0.375</v>
      </c>
      <c r="E53" s="2">
        <v>0.44791666666666669</v>
      </c>
      <c r="F53">
        <v>40</v>
      </c>
      <c r="G53" s="7">
        <f t="shared" si="0"/>
        <v>7.2916666666666685E-2</v>
      </c>
      <c r="H53" s="6">
        <f t="shared" si="2"/>
        <v>70</v>
      </c>
    </row>
    <row r="54" spans="1:8" x14ac:dyDescent="0.25">
      <c r="A54" t="s">
        <v>16</v>
      </c>
      <c r="B54" t="s">
        <v>12</v>
      </c>
      <c r="C54" s="1">
        <v>46043</v>
      </c>
      <c r="D54" s="2">
        <v>0.375</v>
      </c>
      <c r="E54" s="2">
        <v>0.44791666666666669</v>
      </c>
      <c r="F54">
        <v>40</v>
      </c>
      <c r="G54" s="7">
        <f t="shared" si="0"/>
        <v>7.2916666666666685E-2</v>
      </c>
      <c r="H54" s="6">
        <f t="shared" si="2"/>
        <v>70</v>
      </c>
    </row>
    <row r="55" spans="1:8" x14ac:dyDescent="0.25">
      <c r="A55" t="s">
        <v>14</v>
      </c>
      <c r="B55" t="s">
        <v>7</v>
      </c>
      <c r="C55" s="1">
        <v>46058</v>
      </c>
      <c r="D55" s="2">
        <v>0.45833333333333331</v>
      </c>
      <c r="E55" s="2">
        <v>0.53125</v>
      </c>
      <c r="F55">
        <v>60</v>
      </c>
      <c r="G55" s="7">
        <f t="shared" si="0"/>
        <v>7.2916666666666685E-2</v>
      </c>
      <c r="H55" s="6">
        <f t="shared" si="2"/>
        <v>105</v>
      </c>
    </row>
    <row r="56" spans="1:8" x14ac:dyDescent="0.25">
      <c r="A56" t="s">
        <v>19</v>
      </c>
      <c r="B56" t="s">
        <v>9</v>
      </c>
      <c r="C56" s="1">
        <v>46059</v>
      </c>
      <c r="D56" s="2">
        <v>0.375</v>
      </c>
      <c r="E56" s="2">
        <v>0.44791666666666669</v>
      </c>
      <c r="F56">
        <v>50</v>
      </c>
      <c r="G56" s="7">
        <f t="shared" si="0"/>
        <v>7.2916666666666685E-2</v>
      </c>
      <c r="H56" s="6">
        <f t="shared" si="2"/>
        <v>87.5</v>
      </c>
    </row>
    <row r="57" spans="1:8" x14ac:dyDescent="0.25">
      <c r="A57" t="s">
        <v>16</v>
      </c>
      <c r="B57" t="s">
        <v>7</v>
      </c>
      <c r="C57" s="1">
        <v>46063</v>
      </c>
      <c r="D57" s="2">
        <v>0.44791666666666669</v>
      </c>
      <c r="E57" s="2">
        <v>0.52083333333333337</v>
      </c>
      <c r="F57">
        <v>60</v>
      </c>
      <c r="G57" s="7">
        <f t="shared" si="0"/>
        <v>7.2916666666666685E-2</v>
      </c>
      <c r="H57" s="6">
        <f t="shared" si="2"/>
        <v>105</v>
      </c>
    </row>
    <row r="58" spans="1:8" x14ac:dyDescent="0.25">
      <c r="A58" t="s">
        <v>18</v>
      </c>
      <c r="B58" t="s">
        <v>12</v>
      </c>
      <c r="C58" s="1">
        <v>46080</v>
      </c>
      <c r="D58" s="2">
        <v>0.375</v>
      </c>
      <c r="E58" s="2">
        <v>0.44791666666666669</v>
      </c>
      <c r="F58">
        <v>40</v>
      </c>
      <c r="G58" s="7">
        <f t="shared" si="0"/>
        <v>7.2916666666666685E-2</v>
      </c>
      <c r="H58" s="6">
        <f t="shared" si="2"/>
        <v>70</v>
      </c>
    </row>
    <row r="59" spans="1:8" x14ac:dyDescent="0.25">
      <c r="A59" t="s">
        <v>19</v>
      </c>
      <c r="B59" t="s">
        <v>12</v>
      </c>
      <c r="C59" s="1">
        <v>46080</v>
      </c>
      <c r="D59" s="2">
        <v>0.45833333333333331</v>
      </c>
      <c r="E59" s="2">
        <v>0.53125</v>
      </c>
      <c r="F59">
        <v>40</v>
      </c>
      <c r="G59" s="7">
        <f t="shared" si="0"/>
        <v>7.2916666666666685E-2</v>
      </c>
      <c r="H59" s="6">
        <f t="shared" si="2"/>
        <v>70</v>
      </c>
    </row>
    <row r="60" spans="1:8" x14ac:dyDescent="0.25">
      <c r="A60" t="s">
        <v>11</v>
      </c>
      <c r="B60" t="s">
        <v>12</v>
      </c>
      <c r="C60" s="1">
        <v>45938</v>
      </c>
      <c r="D60" s="2">
        <v>0.52083333333333337</v>
      </c>
      <c r="E60" s="2">
        <v>0.59375</v>
      </c>
      <c r="F60">
        <v>40</v>
      </c>
      <c r="G60" s="7">
        <f t="shared" si="0"/>
        <v>7.291666666666663E-2</v>
      </c>
      <c r="H60" s="6">
        <f t="shared" si="2"/>
        <v>70</v>
      </c>
    </row>
    <row r="61" spans="1:8" x14ac:dyDescent="0.25">
      <c r="A61" t="s">
        <v>18</v>
      </c>
      <c r="B61" t="s">
        <v>12</v>
      </c>
      <c r="C61" s="1">
        <v>45961</v>
      </c>
      <c r="D61" s="2">
        <v>0.53125</v>
      </c>
      <c r="E61" s="2">
        <v>0.60416666666666663</v>
      </c>
      <c r="F61">
        <v>40</v>
      </c>
      <c r="G61" s="7">
        <f t="shared" si="0"/>
        <v>7.291666666666663E-2</v>
      </c>
      <c r="H61" s="6">
        <f t="shared" si="2"/>
        <v>70</v>
      </c>
    </row>
    <row r="62" spans="1:8" x14ac:dyDescent="0.25">
      <c r="A62" t="s">
        <v>13</v>
      </c>
      <c r="B62" t="s">
        <v>9</v>
      </c>
      <c r="C62" s="1">
        <v>45974</v>
      </c>
      <c r="D62" s="2">
        <v>0.5625</v>
      </c>
      <c r="E62" s="2">
        <v>0.63541666666666663</v>
      </c>
      <c r="F62">
        <v>50</v>
      </c>
      <c r="G62" s="7">
        <f t="shared" si="0"/>
        <v>7.291666666666663E-2</v>
      </c>
      <c r="H62" s="6">
        <f t="shared" si="2"/>
        <v>87.5</v>
      </c>
    </row>
    <row r="63" spans="1:8" x14ac:dyDescent="0.25">
      <c r="A63" t="s">
        <v>11</v>
      </c>
      <c r="B63" t="s">
        <v>12</v>
      </c>
      <c r="C63" s="1">
        <v>45999</v>
      </c>
      <c r="D63" s="2">
        <v>0.46875</v>
      </c>
      <c r="E63" s="2">
        <v>0.54166666666666663</v>
      </c>
      <c r="F63">
        <v>40</v>
      </c>
      <c r="G63" s="7">
        <f t="shared" si="0"/>
        <v>7.291666666666663E-2</v>
      </c>
      <c r="H63" s="6">
        <f t="shared" si="2"/>
        <v>70</v>
      </c>
    </row>
    <row r="64" spans="1:8" x14ac:dyDescent="0.25">
      <c r="A64" t="s">
        <v>24</v>
      </c>
      <c r="B64" t="s">
        <v>7</v>
      </c>
      <c r="C64" s="1">
        <v>46029</v>
      </c>
      <c r="D64" s="2">
        <v>0.46875</v>
      </c>
      <c r="E64" s="2">
        <v>0.54166666666666663</v>
      </c>
      <c r="F64">
        <v>60</v>
      </c>
      <c r="G64" s="7">
        <f t="shared" si="0"/>
        <v>7.291666666666663E-2</v>
      </c>
      <c r="H64" s="6">
        <f t="shared" si="2"/>
        <v>105</v>
      </c>
    </row>
    <row r="65" spans="1:8" x14ac:dyDescent="0.25">
      <c r="A65" t="s">
        <v>16</v>
      </c>
      <c r="B65" t="s">
        <v>7</v>
      </c>
      <c r="C65" s="1">
        <v>46034</v>
      </c>
      <c r="D65" s="2">
        <v>0.64583333333333337</v>
      </c>
      <c r="E65" s="2">
        <v>0.71875</v>
      </c>
      <c r="F65">
        <v>60</v>
      </c>
      <c r="G65" s="7">
        <f t="shared" si="0"/>
        <v>7.291666666666663E-2</v>
      </c>
      <c r="H65" s="6">
        <f t="shared" si="2"/>
        <v>105</v>
      </c>
    </row>
    <row r="66" spans="1:8" x14ac:dyDescent="0.25">
      <c r="A66" t="s">
        <v>6</v>
      </c>
      <c r="B66" t="s">
        <v>7</v>
      </c>
      <c r="C66" s="1">
        <v>46035</v>
      </c>
      <c r="D66" s="2">
        <v>0.65625</v>
      </c>
      <c r="E66" s="2">
        <v>0.72916666666666663</v>
      </c>
      <c r="F66">
        <v>60</v>
      </c>
      <c r="G66" s="7">
        <f t="shared" si="0"/>
        <v>7.291666666666663E-2</v>
      </c>
      <c r="H66" s="6">
        <f t="shared" si="2"/>
        <v>105</v>
      </c>
    </row>
    <row r="67" spans="1:8" x14ac:dyDescent="0.25">
      <c r="A67" t="s">
        <v>18</v>
      </c>
      <c r="B67" t="s">
        <v>12</v>
      </c>
      <c r="C67" s="1">
        <v>46051</v>
      </c>
      <c r="D67" s="2">
        <v>0.4375</v>
      </c>
      <c r="E67" s="2">
        <v>0.51041666666666663</v>
      </c>
      <c r="F67">
        <v>40</v>
      </c>
      <c r="G67" s="7">
        <f t="shared" ref="G67:G130" si="3">E67-D67</f>
        <v>7.291666666666663E-2</v>
      </c>
      <c r="H67" s="6">
        <f t="shared" si="2"/>
        <v>70</v>
      </c>
    </row>
    <row r="68" spans="1:8" x14ac:dyDescent="0.25">
      <c r="A68" t="s">
        <v>16</v>
      </c>
      <c r="B68" t="s">
        <v>7</v>
      </c>
      <c r="C68" s="1">
        <v>46056</v>
      </c>
      <c r="D68" s="2">
        <v>0.46875</v>
      </c>
      <c r="E68" s="2">
        <v>0.54166666666666663</v>
      </c>
      <c r="F68">
        <v>60</v>
      </c>
      <c r="G68" s="7">
        <f t="shared" si="3"/>
        <v>7.291666666666663E-2</v>
      </c>
      <c r="H68" s="6">
        <f t="shared" si="2"/>
        <v>105</v>
      </c>
    </row>
    <row r="69" spans="1:8" x14ac:dyDescent="0.25">
      <c r="A69" t="s">
        <v>8</v>
      </c>
      <c r="B69" t="s">
        <v>9</v>
      </c>
      <c r="C69" s="1">
        <v>46063</v>
      </c>
      <c r="D69" s="2">
        <v>0.5625</v>
      </c>
      <c r="E69" s="2">
        <v>0.63541666666666663</v>
      </c>
      <c r="F69">
        <v>50</v>
      </c>
      <c r="G69" s="7">
        <f t="shared" si="3"/>
        <v>7.291666666666663E-2</v>
      </c>
      <c r="H69" s="6">
        <f t="shared" si="2"/>
        <v>87.5</v>
      </c>
    </row>
    <row r="70" spans="1:8" x14ac:dyDescent="0.25">
      <c r="A70" t="s">
        <v>8</v>
      </c>
      <c r="B70" t="s">
        <v>9</v>
      </c>
      <c r="C70" s="1">
        <v>46070</v>
      </c>
      <c r="D70" s="2">
        <v>0.4375</v>
      </c>
      <c r="E70" s="2">
        <v>0.51041666666666663</v>
      </c>
      <c r="F70">
        <v>50</v>
      </c>
      <c r="G70" s="7">
        <f t="shared" si="3"/>
        <v>7.291666666666663E-2</v>
      </c>
      <c r="H70" s="6">
        <f t="shared" si="2"/>
        <v>87.5</v>
      </c>
    </row>
    <row r="71" spans="1:8" x14ac:dyDescent="0.25">
      <c r="A71" t="s">
        <v>6</v>
      </c>
      <c r="B71" t="s">
        <v>7</v>
      </c>
      <c r="C71" s="1">
        <v>46077</v>
      </c>
      <c r="D71" s="2">
        <v>0.4375</v>
      </c>
      <c r="E71" s="2">
        <v>0.51041666666666663</v>
      </c>
      <c r="F71">
        <v>60</v>
      </c>
      <c r="G71" s="7">
        <f t="shared" si="3"/>
        <v>7.291666666666663E-2</v>
      </c>
      <c r="H71" s="6">
        <f t="shared" si="2"/>
        <v>105</v>
      </c>
    </row>
    <row r="72" spans="1:8" x14ac:dyDescent="0.25">
      <c r="A72" t="s">
        <v>16</v>
      </c>
      <c r="B72" t="s">
        <v>7</v>
      </c>
      <c r="C72" s="1">
        <v>45973</v>
      </c>
      <c r="D72" s="2">
        <v>0.45833333333333331</v>
      </c>
      <c r="E72" s="2">
        <v>0.52083333333333337</v>
      </c>
      <c r="F72">
        <v>60</v>
      </c>
      <c r="G72" s="7">
        <f t="shared" si="3"/>
        <v>6.2500000000000056E-2</v>
      </c>
      <c r="H72" s="6">
        <f>F72*1+F72*0.5</f>
        <v>90</v>
      </c>
    </row>
    <row r="73" spans="1:8" x14ac:dyDescent="0.25">
      <c r="A73" t="s">
        <v>24</v>
      </c>
      <c r="B73" t="s">
        <v>7</v>
      </c>
      <c r="C73" s="1">
        <v>46041</v>
      </c>
      <c r="D73" s="2">
        <v>0.45833333333333331</v>
      </c>
      <c r="E73" s="2">
        <v>0.52083333333333337</v>
      </c>
      <c r="F73">
        <v>60</v>
      </c>
      <c r="G73" s="7">
        <f t="shared" si="3"/>
        <v>6.2500000000000056E-2</v>
      </c>
      <c r="H73" s="6">
        <f t="shared" ref="H73:H132" si="4">F73*1+F73*0.5</f>
        <v>90</v>
      </c>
    </row>
    <row r="74" spans="1:8" x14ac:dyDescent="0.25">
      <c r="A74" t="s">
        <v>6</v>
      </c>
      <c r="B74" t="s">
        <v>7</v>
      </c>
      <c r="C74" s="1">
        <v>45940</v>
      </c>
      <c r="D74" s="2">
        <v>0.4375</v>
      </c>
      <c r="E74" s="2">
        <v>0.5</v>
      </c>
      <c r="F74">
        <v>60</v>
      </c>
      <c r="G74" s="7">
        <f t="shared" si="3"/>
        <v>6.25E-2</v>
      </c>
      <c r="H74" s="6">
        <f t="shared" si="4"/>
        <v>90</v>
      </c>
    </row>
    <row r="75" spans="1:8" x14ac:dyDescent="0.25">
      <c r="A75" t="s">
        <v>6</v>
      </c>
      <c r="B75" t="s">
        <v>7</v>
      </c>
      <c r="C75" s="1">
        <v>45940</v>
      </c>
      <c r="D75" s="2">
        <v>0.59375</v>
      </c>
      <c r="E75" s="2">
        <v>0.65625</v>
      </c>
      <c r="F75">
        <v>60</v>
      </c>
      <c r="G75" s="7">
        <f t="shared" si="3"/>
        <v>6.25E-2</v>
      </c>
      <c r="H75" s="6">
        <f t="shared" si="4"/>
        <v>90</v>
      </c>
    </row>
    <row r="76" spans="1:8" x14ac:dyDescent="0.25">
      <c r="A76" t="s">
        <v>10</v>
      </c>
      <c r="B76" t="s">
        <v>7</v>
      </c>
      <c r="C76" s="1">
        <v>45943</v>
      </c>
      <c r="D76" s="2">
        <v>0.39583333333333331</v>
      </c>
      <c r="E76" s="2">
        <v>0.45833333333333331</v>
      </c>
      <c r="F76">
        <v>60</v>
      </c>
      <c r="G76" s="7">
        <f t="shared" si="3"/>
        <v>6.25E-2</v>
      </c>
      <c r="H76" s="6">
        <f t="shared" si="4"/>
        <v>90</v>
      </c>
    </row>
    <row r="77" spans="1:8" x14ac:dyDescent="0.25">
      <c r="A77" t="s">
        <v>8</v>
      </c>
      <c r="B77" t="s">
        <v>9</v>
      </c>
      <c r="C77" s="1">
        <v>45944</v>
      </c>
      <c r="D77" s="2">
        <v>0.53125</v>
      </c>
      <c r="E77" s="2">
        <v>0.59375</v>
      </c>
      <c r="F77">
        <v>50</v>
      </c>
      <c r="G77" s="7">
        <f t="shared" si="3"/>
        <v>6.25E-2</v>
      </c>
      <c r="H77" s="6">
        <f t="shared" si="4"/>
        <v>75</v>
      </c>
    </row>
    <row r="78" spans="1:8" x14ac:dyDescent="0.25">
      <c r="A78" t="s">
        <v>8</v>
      </c>
      <c r="B78" t="s">
        <v>9</v>
      </c>
      <c r="C78" s="1">
        <v>45950</v>
      </c>
      <c r="D78" s="2">
        <v>0.375</v>
      </c>
      <c r="E78" s="2">
        <v>0.4375</v>
      </c>
      <c r="F78">
        <v>50</v>
      </c>
      <c r="G78" s="7">
        <f t="shared" si="3"/>
        <v>6.25E-2</v>
      </c>
      <c r="H78" s="6">
        <f t="shared" si="4"/>
        <v>75</v>
      </c>
    </row>
    <row r="79" spans="1:8" x14ac:dyDescent="0.25">
      <c r="A79" t="s">
        <v>11</v>
      </c>
      <c r="B79" t="s">
        <v>12</v>
      </c>
      <c r="C79" s="1">
        <v>45950</v>
      </c>
      <c r="D79" s="2">
        <v>0.63541666666666663</v>
      </c>
      <c r="E79" s="2">
        <v>0.69791666666666663</v>
      </c>
      <c r="F79">
        <v>40</v>
      </c>
      <c r="G79" s="7">
        <f t="shared" si="3"/>
        <v>6.25E-2</v>
      </c>
      <c r="H79" s="6">
        <f t="shared" si="4"/>
        <v>60</v>
      </c>
    </row>
    <row r="80" spans="1:8" x14ac:dyDescent="0.25">
      <c r="A80" t="s">
        <v>10</v>
      </c>
      <c r="B80" t="s">
        <v>7</v>
      </c>
      <c r="C80" s="1">
        <v>45964</v>
      </c>
      <c r="D80" s="2">
        <v>0.375</v>
      </c>
      <c r="E80" s="2">
        <v>0.4375</v>
      </c>
      <c r="F80">
        <v>60</v>
      </c>
      <c r="G80" s="7">
        <f t="shared" si="3"/>
        <v>6.25E-2</v>
      </c>
      <c r="H80" s="6">
        <f t="shared" si="4"/>
        <v>90</v>
      </c>
    </row>
    <row r="81" spans="1:8" x14ac:dyDescent="0.25">
      <c r="A81" t="s">
        <v>10</v>
      </c>
      <c r="B81" t="s">
        <v>7</v>
      </c>
      <c r="C81" s="1">
        <v>45966</v>
      </c>
      <c r="D81" s="2">
        <v>0.52083333333333337</v>
      </c>
      <c r="E81" s="2">
        <v>0.58333333333333337</v>
      </c>
      <c r="F81">
        <v>60</v>
      </c>
      <c r="G81" s="7">
        <f t="shared" si="3"/>
        <v>6.25E-2</v>
      </c>
      <c r="H81" s="6">
        <f t="shared" si="4"/>
        <v>90</v>
      </c>
    </row>
    <row r="82" spans="1:8" x14ac:dyDescent="0.25">
      <c r="A82" t="s">
        <v>6</v>
      </c>
      <c r="B82" t="s">
        <v>7</v>
      </c>
      <c r="C82" s="1">
        <v>45967</v>
      </c>
      <c r="D82" s="2">
        <v>0.375</v>
      </c>
      <c r="E82" s="2">
        <v>0.4375</v>
      </c>
      <c r="F82">
        <v>60</v>
      </c>
      <c r="G82" s="7">
        <f t="shared" si="3"/>
        <v>6.25E-2</v>
      </c>
      <c r="H82" s="6">
        <f t="shared" si="4"/>
        <v>90</v>
      </c>
    </row>
    <row r="83" spans="1:8" x14ac:dyDescent="0.25">
      <c r="A83" t="s">
        <v>13</v>
      </c>
      <c r="B83" t="s">
        <v>7</v>
      </c>
      <c r="C83" s="1">
        <v>45967</v>
      </c>
      <c r="D83" s="2">
        <v>0.64583333333333337</v>
      </c>
      <c r="E83" s="2">
        <v>0.70833333333333337</v>
      </c>
      <c r="F83">
        <v>60</v>
      </c>
      <c r="G83" s="7">
        <f t="shared" si="3"/>
        <v>6.25E-2</v>
      </c>
      <c r="H83" s="6">
        <f t="shared" si="4"/>
        <v>90</v>
      </c>
    </row>
    <row r="84" spans="1:8" x14ac:dyDescent="0.25">
      <c r="A84" t="s">
        <v>14</v>
      </c>
      <c r="B84" t="s">
        <v>7</v>
      </c>
      <c r="C84" s="1">
        <v>45973</v>
      </c>
      <c r="D84" s="2">
        <v>0.65625</v>
      </c>
      <c r="E84" s="2">
        <v>0.71875</v>
      </c>
      <c r="F84">
        <v>60</v>
      </c>
      <c r="G84" s="7">
        <f t="shared" si="3"/>
        <v>6.25E-2</v>
      </c>
      <c r="H84" s="6">
        <f t="shared" si="4"/>
        <v>90</v>
      </c>
    </row>
    <row r="85" spans="1:8" x14ac:dyDescent="0.25">
      <c r="A85" t="s">
        <v>18</v>
      </c>
      <c r="B85" t="s">
        <v>12</v>
      </c>
      <c r="C85" s="1">
        <v>45974</v>
      </c>
      <c r="D85" s="2">
        <v>0.46875</v>
      </c>
      <c r="E85" s="2">
        <v>0.53125</v>
      </c>
      <c r="F85">
        <v>40</v>
      </c>
      <c r="G85" s="7">
        <f t="shared" si="3"/>
        <v>6.25E-2</v>
      </c>
      <c r="H85" s="6">
        <f t="shared" si="4"/>
        <v>60</v>
      </c>
    </row>
    <row r="86" spans="1:8" x14ac:dyDescent="0.25">
      <c r="A86" t="s">
        <v>6</v>
      </c>
      <c r="B86" t="s">
        <v>7</v>
      </c>
      <c r="C86" s="1">
        <v>45978</v>
      </c>
      <c r="D86" s="2">
        <v>0.5625</v>
      </c>
      <c r="E86" s="2">
        <v>0.625</v>
      </c>
      <c r="F86">
        <v>60</v>
      </c>
      <c r="G86" s="7">
        <f t="shared" si="3"/>
        <v>6.25E-2</v>
      </c>
      <c r="H86" s="6">
        <f t="shared" si="4"/>
        <v>90</v>
      </c>
    </row>
    <row r="87" spans="1:8" x14ac:dyDescent="0.25">
      <c r="A87" t="s">
        <v>17</v>
      </c>
      <c r="B87" t="s">
        <v>9</v>
      </c>
      <c r="C87" s="1">
        <v>45980</v>
      </c>
      <c r="D87" s="2">
        <v>0.65625</v>
      </c>
      <c r="E87" s="2">
        <v>0.71875</v>
      </c>
      <c r="F87">
        <v>50</v>
      </c>
      <c r="G87" s="7">
        <f t="shared" si="3"/>
        <v>6.25E-2</v>
      </c>
      <c r="H87" s="6">
        <f t="shared" si="4"/>
        <v>75</v>
      </c>
    </row>
    <row r="88" spans="1:8" x14ac:dyDescent="0.25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  <c r="G88" s="7">
        <f t="shared" si="3"/>
        <v>6.25E-2</v>
      </c>
      <c r="H88" s="6">
        <f t="shared" si="4"/>
        <v>60</v>
      </c>
    </row>
    <row r="89" spans="1:8" x14ac:dyDescent="0.25">
      <c r="A89" t="s">
        <v>14</v>
      </c>
      <c r="B89" t="s">
        <v>7</v>
      </c>
      <c r="C89" s="1">
        <v>45985</v>
      </c>
      <c r="D89" s="2">
        <v>0.60416666666666663</v>
      </c>
      <c r="E89" s="2">
        <v>0.66666666666666663</v>
      </c>
      <c r="F89">
        <v>60</v>
      </c>
      <c r="G89" s="7">
        <f t="shared" si="3"/>
        <v>6.25E-2</v>
      </c>
      <c r="H89" s="6">
        <f t="shared" si="4"/>
        <v>90</v>
      </c>
    </row>
    <row r="90" spans="1:8" x14ac:dyDescent="0.25">
      <c r="A90" t="s">
        <v>15</v>
      </c>
      <c r="B90" t="s">
        <v>7</v>
      </c>
      <c r="C90" s="1">
        <v>45985</v>
      </c>
      <c r="D90" s="2">
        <v>0.6875</v>
      </c>
      <c r="E90" s="2">
        <v>0.75</v>
      </c>
      <c r="F90">
        <v>60</v>
      </c>
      <c r="G90" s="7">
        <f t="shared" si="3"/>
        <v>6.25E-2</v>
      </c>
      <c r="H90" s="6">
        <f t="shared" si="4"/>
        <v>90</v>
      </c>
    </row>
    <row r="91" spans="1:8" x14ac:dyDescent="0.25">
      <c r="A91" t="s">
        <v>10</v>
      </c>
      <c r="B91" t="s">
        <v>7</v>
      </c>
      <c r="C91" s="1">
        <v>45989</v>
      </c>
      <c r="D91" s="2">
        <v>0.39583333333333331</v>
      </c>
      <c r="E91" s="2">
        <v>0.45833333333333331</v>
      </c>
      <c r="F91">
        <v>60</v>
      </c>
      <c r="G91" s="7">
        <f t="shared" si="3"/>
        <v>6.25E-2</v>
      </c>
      <c r="H91" s="6">
        <f t="shared" si="4"/>
        <v>90</v>
      </c>
    </row>
    <row r="92" spans="1:8" x14ac:dyDescent="0.25">
      <c r="A92" t="s">
        <v>19</v>
      </c>
      <c r="B92" t="s">
        <v>9</v>
      </c>
      <c r="C92" s="1">
        <v>45994</v>
      </c>
      <c r="D92" s="2">
        <v>0.65625</v>
      </c>
      <c r="E92" s="2">
        <v>0.71875</v>
      </c>
      <c r="F92">
        <v>50</v>
      </c>
      <c r="G92" s="7">
        <f t="shared" si="3"/>
        <v>6.25E-2</v>
      </c>
      <c r="H92" s="6">
        <f t="shared" si="4"/>
        <v>75</v>
      </c>
    </row>
    <row r="93" spans="1:8" x14ac:dyDescent="0.25">
      <c r="A93" t="s">
        <v>10</v>
      </c>
      <c r="B93" t="s">
        <v>7</v>
      </c>
      <c r="C93" s="1">
        <v>45996</v>
      </c>
      <c r="D93" s="2">
        <v>0.53125</v>
      </c>
      <c r="E93" s="2">
        <v>0.59375</v>
      </c>
      <c r="F93">
        <v>60</v>
      </c>
      <c r="G93" s="7">
        <f t="shared" si="3"/>
        <v>6.25E-2</v>
      </c>
      <c r="H93" s="6">
        <f t="shared" si="4"/>
        <v>90</v>
      </c>
    </row>
    <row r="94" spans="1:8" x14ac:dyDescent="0.25">
      <c r="A94" t="s">
        <v>18</v>
      </c>
      <c r="B94" t="s">
        <v>12</v>
      </c>
      <c r="C94" s="1">
        <v>46001</v>
      </c>
      <c r="D94" s="2">
        <v>0.375</v>
      </c>
      <c r="E94" s="2">
        <v>0.4375</v>
      </c>
      <c r="F94">
        <v>40</v>
      </c>
      <c r="G94" s="7">
        <f t="shared" si="3"/>
        <v>6.25E-2</v>
      </c>
      <c r="H94" s="6">
        <f t="shared" si="4"/>
        <v>60</v>
      </c>
    </row>
    <row r="95" spans="1:8" x14ac:dyDescent="0.25">
      <c r="A95" t="s">
        <v>24</v>
      </c>
      <c r="B95" t="s">
        <v>7</v>
      </c>
      <c r="C95" s="1">
        <v>46001</v>
      </c>
      <c r="D95" s="2">
        <v>0.4375</v>
      </c>
      <c r="E95" s="2">
        <v>0.5</v>
      </c>
      <c r="F95">
        <v>60</v>
      </c>
      <c r="G95" s="7">
        <f t="shared" si="3"/>
        <v>6.25E-2</v>
      </c>
      <c r="H95" s="6">
        <f t="shared" si="4"/>
        <v>90</v>
      </c>
    </row>
    <row r="96" spans="1:8" x14ac:dyDescent="0.25">
      <c r="A96" t="s">
        <v>11</v>
      </c>
      <c r="B96" t="s">
        <v>12</v>
      </c>
      <c r="C96" s="1">
        <v>46001</v>
      </c>
      <c r="D96" s="2">
        <v>0.67708333333333337</v>
      </c>
      <c r="E96" s="2">
        <v>0.73958333333333337</v>
      </c>
      <c r="F96">
        <v>40</v>
      </c>
      <c r="G96" s="7">
        <f t="shared" si="3"/>
        <v>6.25E-2</v>
      </c>
      <c r="H96" s="6">
        <f t="shared" si="4"/>
        <v>60</v>
      </c>
    </row>
    <row r="97" spans="1:8" x14ac:dyDescent="0.25">
      <c r="A97" t="s">
        <v>14</v>
      </c>
      <c r="B97" t="s">
        <v>7</v>
      </c>
      <c r="C97" s="1">
        <v>46006</v>
      </c>
      <c r="D97" s="2">
        <v>0.39583333333333331</v>
      </c>
      <c r="E97" s="2">
        <v>0.45833333333333331</v>
      </c>
      <c r="F97">
        <v>60</v>
      </c>
      <c r="G97" s="7">
        <f t="shared" si="3"/>
        <v>6.25E-2</v>
      </c>
      <c r="H97" s="6">
        <f t="shared" si="4"/>
        <v>90</v>
      </c>
    </row>
    <row r="98" spans="1:8" x14ac:dyDescent="0.25">
      <c r="A98" t="s">
        <v>14</v>
      </c>
      <c r="B98" t="s">
        <v>7</v>
      </c>
      <c r="C98" s="1">
        <v>46006</v>
      </c>
      <c r="D98" s="2">
        <v>0.46875</v>
      </c>
      <c r="E98" s="2">
        <v>0.53125</v>
      </c>
      <c r="F98">
        <v>60</v>
      </c>
      <c r="G98" s="7">
        <f t="shared" si="3"/>
        <v>6.25E-2</v>
      </c>
      <c r="H98" s="6">
        <f t="shared" si="4"/>
        <v>90</v>
      </c>
    </row>
    <row r="99" spans="1:8" x14ac:dyDescent="0.25">
      <c r="A99" t="s">
        <v>14</v>
      </c>
      <c r="B99" t="s">
        <v>7</v>
      </c>
      <c r="C99" s="1">
        <v>46027</v>
      </c>
      <c r="D99" s="2">
        <v>0.72916666666666663</v>
      </c>
      <c r="E99" s="2">
        <v>0.79166666666666663</v>
      </c>
      <c r="F99">
        <v>60</v>
      </c>
      <c r="G99" s="7">
        <f t="shared" si="3"/>
        <v>6.25E-2</v>
      </c>
      <c r="H99" s="6">
        <f t="shared" si="4"/>
        <v>90</v>
      </c>
    </row>
    <row r="100" spans="1:8" x14ac:dyDescent="0.25">
      <c r="A100" t="s">
        <v>8</v>
      </c>
      <c r="B100" t="s">
        <v>9</v>
      </c>
      <c r="C100" s="1">
        <v>46034</v>
      </c>
      <c r="D100" s="2">
        <v>0.375</v>
      </c>
      <c r="E100" s="2">
        <v>0.4375</v>
      </c>
      <c r="F100">
        <v>50</v>
      </c>
      <c r="G100" s="7">
        <f t="shared" si="3"/>
        <v>6.25E-2</v>
      </c>
      <c r="H100" s="6">
        <f t="shared" si="4"/>
        <v>75</v>
      </c>
    </row>
    <row r="101" spans="1:8" x14ac:dyDescent="0.25">
      <c r="A101" t="s">
        <v>14</v>
      </c>
      <c r="B101" t="s">
        <v>7</v>
      </c>
      <c r="C101" s="1">
        <v>46036</v>
      </c>
      <c r="D101" s="2">
        <v>0.375</v>
      </c>
      <c r="E101" s="2">
        <v>0.4375</v>
      </c>
      <c r="F101">
        <v>60</v>
      </c>
      <c r="G101" s="7">
        <f t="shared" si="3"/>
        <v>6.25E-2</v>
      </c>
      <c r="H101" s="6">
        <f t="shared" si="4"/>
        <v>90</v>
      </c>
    </row>
    <row r="102" spans="1:8" x14ac:dyDescent="0.25">
      <c r="A102" t="s">
        <v>8</v>
      </c>
      <c r="B102" t="s">
        <v>9</v>
      </c>
      <c r="C102" s="1">
        <v>46037</v>
      </c>
      <c r="D102" s="2">
        <v>0.52083333333333337</v>
      </c>
      <c r="E102" s="2">
        <v>0.58333333333333337</v>
      </c>
      <c r="F102">
        <v>50</v>
      </c>
      <c r="G102" s="7">
        <f t="shared" si="3"/>
        <v>6.25E-2</v>
      </c>
      <c r="H102" s="6">
        <f t="shared" si="4"/>
        <v>75</v>
      </c>
    </row>
    <row r="103" spans="1:8" x14ac:dyDescent="0.25">
      <c r="A103" t="s">
        <v>8</v>
      </c>
      <c r="B103" t="s">
        <v>9</v>
      </c>
      <c r="C103" s="1">
        <v>46041</v>
      </c>
      <c r="D103" s="2">
        <v>0.375</v>
      </c>
      <c r="E103" s="2">
        <v>0.4375</v>
      </c>
      <c r="F103">
        <v>50</v>
      </c>
      <c r="G103" s="7">
        <f t="shared" si="3"/>
        <v>6.25E-2</v>
      </c>
      <c r="H103" s="6">
        <f t="shared" si="4"/>
        <v>75</v>
      </c>
    </row>
    <row r="104" spans="1:8" x14ac:dyDescent="0.25">
      <c r="A104" t="s">
        <v>14</v>
      </c>
      <c r="B104" t="s">
        <v>7</v>
      </c>
      <c r="C104" s="1">
        <v>46041</v>
      </c>
      <c r="D104" s="2">
        <v>0.54166666666666663</v>
      </c>
      <c r="E104" s="2">
        <v>0.60416666666666663</v>
      </c>
      <c r="F104">
        <v>60</v>
      </c>
      <c r="G104" s="7">
        <f t="shared" si="3"/>
        <v>6.25E-2</v>
      </c>
      <c r="H104" s="6">
        <f t="shared" si="4"/>
        <v>90</v>
      </c>
    </row>
    <row r="105" spans="1:8" x14ac:dyDescent="0.25">
      <c r="A105" t="s">
        <v>18</v>
      </c>
      <c r="B105" t="s">
        <v>12</v>
      </c>
      <c r="C105" s="1">
        <v>46042</v>
      </c>
      <c r="D105" s="2">
        <v>0.375</v>
      </c>
      <c r="E105" s="2">
        <v>0.4375</v>
      </c>
      <c r="F105">
        <v>40</v>
      </c>
      <c r="G105" s="7">
        <f t="shared" si="3"/>
        <v>6.25E-2</v>
      </c>
      <c r="H105" s="6">
        <f t="shared" si="4"/>
        <v>60</v>
      </c>
    </row>
    <row r="106" spans="1:8" x14ac:dyDescent="0.25">
      <c r="A106" t="s">
        <v>13</v>
      </c>
      <c r="B106" t="s">
        <v>9</v>
      </c>
      <c r="C106" s="1">
        <v>46045</v>
      </c>
      <c r="D106" s="2">
        <v>0.46875</v>
      </c>
      <c r="E106" s="2">
        <v>0.53125</v>
      </c>
      <c r="F106">
        <v>50</v>
      </c>
      <c r="G106" s="7">
        <f t="shared" si="3"/>
        <v>6.25E-2</v>
      </c>
      <c r="H106" s="6">
        <f t="shared" si="4"/>
        <v>75</v>
      </c>
    </row>
    <row r="107" spans="1:8" x14ac:dyDescent="0.25">
      <c r="A107" t="s">
        <v>11</v>
      </c>
      <c r="B107" t="s">
        <v>12</v>
      </c>
      <c r="C107" s="1">
        <v>46045</v>
      </c>
      <c r="D107" s="2">
        <v>0.57291666666666663</v>
      </c>
      <c r="E107" s="2">
        <v>0.63541666666666663</v>
      </c>
      <c r="F107">
        <v>40</v>
      </c>
      <c r="G107" s="7">
        <f t="shared" si="3"/>
        <v>6.25E-2</v>
      </c>
      <c r="H107" s="6">
        <f t="shared" si="4"/>
        <v>60</v>
      </c>
    </row>
    <row r="108" spans="1:8" x14ac:dyDescent="0.25">
      <c r="A108" t="s">
        <v>10</v>
      </c>
      <c r="B108" t="s">
        <v>7</v>
      </c>
      <c r="C108" s="1">
        <v>46048</v>
      </c>
      <c r="D108" s="2">
        <v>0.375</v>
      </c>
      <c r="E108" s="2">
        <v>0.4375</v>
      </c>
      <c r="F108">
        <v>60</v>
      </c>
      <c r="G108" s="7">
        <f t="shared" si="3"/>
        <v>6.25E-2</v>
      </c>
      <c r="H108" s="6">
        <f t="shared" si="4"/>
        <v>90</v>
      </c>
    </row>
    <row r="109" spans="1:8" x14ac:dyDescent="0.25">
      <c r="A109" t="s">
        <v>14</v>
      </c>
      <c r="B109" t="s">
        <v>7</v>
      </c>
      <c r="C109" s="1">
        <v>46049</v>
      </c>
      <c r="D109" s="2">
        <v>0.52083333333333337</v>
      </c>
      <c r="E109" s="2">
        <v>0.58333333333333337</v>
      </c>
      <c r="F109">
        <v>60</v>
      </c>
      <c r="G109" s="7">
        <f t="shared" si="3"/>
        <v>6.25E-2</v>
      </c>
      <c r="H109" s="6">
        <f t="shared" si="4"/>
        <v>90</v>
      </c>
    </row>
    <row r="110" spans="1:8" x14ac:dyDescent="0.25">
      <c r="A110" t="s">
        <v>8</v>
      </c>
      <c r="B110" t="s">
        <v>9</v>
      </c>
      <c r="C110" s="1">
        <v>46051</v>
      </c>
      <c r="D110" s="2">
        <v>0.375</v>
      </c>
      <c r="E110" s="2">
        <v>0.4375</v>
      </c>
      <c r="F110">
        <v>50</v>
      </c>
      <c r="G110" s="7">
        <f t="shared" si="3"/>
        <v>6.25E-2</v>
      </c>
      <c r="H110" s="6">
        <f t="shared" si="4"/>
        <v>75</v>
      </c>
    </row>
    <row r="111" spans="1:8" x14ac:dyDescent="0.25">
      <c r="A111" t="s">
        <v>11</v>
      </c>
      <c r="B111" t="s">
        <v>12</v>
      </c>
      <c r="C111" s="1">
        <v>46056</v>
      </c>
      <c r="D111" s="2">
        <v>0.66666666666666663</v>
      </c>
      <c r="E111" s="2">
        <v>0.72916666666666663</v>
      </c>
      <c r="F111">
        <v>40</v>
      </c>
      <c r="G111" s="7">
        <f t="shared" si="3"/>
        <v>6.25E-2</v>
      </c>
      <c r="H111" s="6">
        <f t="shared" si="4"/>
        <v>60</v>
      </c>
    </row>
    <row r="112" spans="1:8" x14ac:dyDescent="0.25">
      <c r="A112" t="s">
        <v>19</v>
      </c>
      <c r="B112" t="s">
        <v>12</v>
      </c>
      <c r="C112" s="1">
        <v>46057</v>
      </c>
      <c r="D112" s="2">
        <v>0.42708333333333331</v>
      </c>
      <c r="E112" s="2">
        <v>0.48958333333333331</v>
      </c>
      <c r="F112">
        <v>40</v>
      </c>
      <c r="G112" s="7">
        <f t="shared" si="3"/>
        <v>6.25E-2</v>
      </c>
      <c r="H112" s="6">
        <f t="shared" si="4"/>
        <v>60</v>
      </c>
    </row>
    <row r="113" spans="1:8" x14ac:dyDescent="0.25">
      <c r="A113" t="s">
        <v>14</v>
      </c>
      <c r="B113" t="s">
        <v>7</v>
      </c>
      <c r="C113" s="1">
        <v>46057</v>
      </c>
      <c r="D113" s="2">
        <v>0.5</v>
      </c>
      <c r="E113" s="2">
        <v>0.5625</v>
      </c>
      <c r="F113">
        <v>60</v>
      </c>
      <c r="G113" s="7">
        <f t="shared" si="3"/>
        <v>6.25E-2</v>
      </c>
      <c r="H113" s="6">
        <f t="shared" si="4"/>
        <v>90</v>
      </c>
    </row>
    <row r="114" spans="1:8" x14ac:dyDescent="0.25">
      <c r="A114" t="s">
        <v>14</v>
      </c>
      <c r="B114" t="s">
        <v>7</v>
      </c>
      <c r="C114" s="1">
        <v>46058</v>
      </c>
      <c r="D114" s="2">
        <v>0.375</v>
      </c>
      <c r="E114" s="2">
        <v>0.4375</v>
      </c>
      <c r="F114">
        <v>60</v>
      </c>
      <c r="G114" s="7">
        <f t="shared" si="3"/>
        <v>6.25E-2</v>
      </c>
      <c r="H114" s="6">
        <f t="shared" si="4"/>
        <v>90</v>
      </c>
    </row>
    <row r="115" spans="1:8" x14ac:dyDescent="0.25">
      <c r="A115" t="s">
        <v>6</v>
      </c>
      <c r="B115" t="s">
        <v>7</v>
      </c>
      <c r="C115" s="1">
        <v>46058</v>
      </c>
      <c r="D115" s="2">
        <v>0.57291666666666663</v>
      </c>
      <c r="E115" s="2">
        <v>0.63541666666666663</v>
      </c>
      <c r="F115">
        <v>60</v>
      </c>
      <c r="G115" s="7">
        <f t="shared" si="3"/>
        <v>6.25E-2</v>
      </c>
      <c r="H115" s="6">
        <f t="shared" si="4"/>
        <v>90</v>
      </c>
    </row>
    <row r="116" spans="1:8" x14ac:dyDescent="0.25">
      <c r="A116" t="s">
        <v>15</v>
      </c>
      <c r="B116" t="s">
        <v>7</v>
      </c>
      <c r="C116" s="1">
        <v>46065</v>
      </c>
      <c r="D116" s="2">
        <v>0.39583333333333331</v>
      </c>
      <c r="E116" s="2">
        <v>0.45833333333333331</v>
      </c>
      <c r="F116">
        <v>60</v>
      </c>
      <c r="G116" s="7">
        <f t="shared" si="3"/>
        <v>6.25E-2</v>
      </c>
      <c r="H116" s="6">
        <f t="shared" si="4"/>
        <v>90</v>
      </c>
    </row>
    <row r="117" spans="1:8" x14ac:dyDescent="0.25">
      <c r="A117" t="s">
        <v>15</v>
      </c>
      <c r="B117" t="s">
        <v>12</v>
      </c>
      <c r="C117" s="1">
        <v>46069</v>
      </c>
      <c r="D117" s="2">
        <v>0.375</v>
      </c>
      <c r="E117" s="2">
        <v>0.4375</v>
      </c>
      <c r="F117">
        <v>40</v>
      </c>
      <c r="G117" s="7">
        <f t="shared" si="3"/>
        <v>6.25E-2</v>
      </c>
      <c r="H117" s="6">
        <f t="shared" si="4"/>
        <v>60</v>
      </c>
    </row>
    <row r="118" spans="1:8" x14ac:dyDescent="0.25">
      <c r="A118" t="s">
        <v>10</v>
      </c>
      <c r="B118" t="s">
        <v>9</v>
      </c>
      <c r="C118" s="1">
        <v>46070</v>
      </c>
      <c r="D118" s="2">
        <v>0.63541666666666663</v>
      </c>
      <c r="E118" s="2">
        <v>0.69791666666666663</v>
      </c>
      <c r="F118">
        <v>50</v>
      </c>
      <c r="G118" s="7">
        <f t="shared" si="3"/>
        <v>6.25E-2</v>
      </c>
      <c r="H118" s="6">
        <f t="shared" si="4"/>
        <v>75</v>
      </c>
    </row>
    <row r="119" spans="1:8" x14ac:dyDescent="0.25">
      <c r="A119" t="s">
        <v>8</v>
      </c>
      <c r="B119" t="s">
        <v>9</v>
      </c>
      <c r="C119" s="1">
        <v>46071</v>
      </c>
      <c r="D119" s="2">
        <v>0.375</v>
      </c>
      <c r="E119" s="2">
        <v>0.4375</v>
      </c>
      <c r="F119">
        <v>50</v>
      </c>
      <c r="G119" s="7">
        <f t="shared" si="3"/>
        <v>6.25E-2</v>
      </c>
      <c r="H119" s="6">
        <f t="shared" si="4"/>
        <v>75</v>
      </c>
    </row>
    <row r="120" spans="1:8" x14ac:dyDescent="0.25">
      <c r="A120" t="s">
        <v>24</v>
      </c>
      <c r="B120" t="s">
        <v>7</v>
      </c>
      <c r="C120" s="1">
        <v>46071</v>
      </c>
      <c r="D120" s="2">
        <v>0.58333333333333337</v>
      </c>
      <c r="E120" s="2">
        <v>0.64583333333333337</v>
      </c>
      <c r="F120">
        <v>60</v>
      </c>
      <c r="G120" s="7">
        <f t="shared" si="3"/>
        <v>6.25E-2</v>
      </c>
      <c r="H120" s="6">
        <f t="shared" si="4"/>
        <v>90</v>
      </c>
    </row>
    <row r="121" spans="1:8" x14ac:dyDescent="0.25">
      <c r="A121" t="s">
        <v>25</v>
      </c>
      <c r="B121" t="s">
        <v>7</v>
      </c>
      <c r="C121" s="1">
        <v>46073</v>
      </c>
      <c r="D121" s="2">
        <v>0.69791666666666663</v>
      </c>
      <c r="E121" s="2">
        <v>0.76041666666666663</v>
      </c>
      <c r="F121">
        <v>60</v>
      </c>
      <c r="G121" s="7">
        <f t="shared" si="3"/>
        <v>6.25E-2</v>
      </c>
      <c r="H121" s="6">
        <f t="shared" si="4"/>
        <v>90</v>
      </c>
    </row>
    <row r="122" spans="1:8" x14ac:dyDescent="0.25">
      <c r="A122" t="s">
        <v>15</v>
      </c>
      <c r="B122" t="s">
        <v>12</v>
      </c>
      <c r="C122" s="1">
        <v>46077</v>
      </c>
      <c r="D122" s="2">
        <v>0.375</v>
      </c>
      <c r="E122" s="2">
        <v>0.4375</v>
      </c>
      <c r="F122">
        <v>40</v>
      </c>
      <c r="G122" s="7">
        <f t="shared" si="3"/>
        <v>6.25E-2</v>
      </c>
      <c r="H122" s="6">
        <f t="shared" si="4"/>
        <v>60</v>
      </c>
    </row>
    <row r="123" spans="1:8" x14ac:dyDescent="0.25">
      <c r="A123" t="s">
        <v>19</v>
      </c>
      <c r="B123" t="s">
        <v>12</v>
      </c>
      <c r="C123" s="1">
        <v>46077</v>
      </c>
      <c r="D123" s="2">
        <v>0.52083333333333337</v>
      </c>
      <c r="E123" s="2">
        <v>0.58333333333333337</v>
      </c>
      <c r="F123">
        <v>40</v>
      </c>
      <c r="G123" s="7">
        <f t="shared" si="3"/>
        <v>6.25E-2</v>
      </c>
      <c r="H123" s="6">
        <f t="shared" si="4"/>
        <v>60</v>
      </c>
    </row>
    <row r="124" spans="1:8" x14ac:dyDescent="0.25">
      <c r="A124" t="s">
        <v>14</v>
      </c>
      <c r="B124" t="s">
        <v>7</v>
      </c>
      <c r="C124" s="1">
        <v>46079</v>
      </c>
      <c r="D124" s="2">
        <v>0.52083333333333337</v>
      </c>
      <c r="E124" s="2">
        <v>0.58333333333333337</v>
      </c>
      <c r="F124">
        <v>60</v>
      </c>
      <c r="G124" s="7">
        <f t="shared" si="3"/>
        <v>6.25E-2</v>
      </c>
      <c r="H124" s="6">
        <f t="shared" si="4"/>
        <v>90</v>
      </c>
    </row>
    <row r="125" spans="1:8" x14ac:dyDescent="0.25">
      <c r="A125" t="s">
        <v>13</v>
      </c>
      <c r="B125" t="s">
        <v>9</v>
      </c>
      <c r="C125" s="1">
        <v>46080</v>
      </c>
      <c r="D125" s="2">
        <v>0.59375</v>
      </c>
      <c r="E125" s="2">
        <v>0.65625</v>
      </c>
      <c r="F125">
        <v>50</v>
      </c>
      <c r="G125" s="7">
        <f t="shared" si="3"/>
        <v>6.25E-2</v>
      </c>
      <c r="H125" s="6">
        <f t="shared" si="4"/>
        <v>75</v>
      </c>
    </row>
    <row r="126" spans="1:8" x14ac:dyDescent="0.25">
      <c r="A126" t="s">
        <v>11</v>
      </c>
      <c r="B126" t="s">
        <v>12</v>
      </c>
      <c r="C126" s="1">
        <v>45938</v>
      </c>
      <c r="D126" s="2">
        <v>0.44791666666666669</v>
      </c>
      <c r="E126" s="2">
        <v>0.51041666666666663</v>
      </c>
      <c r="F126">
        <v>40</v>
      </c>
      <c r="G126" s="7">
        <f t="shared" si="3"/>
        <v>6.2499999999999944E-2</v>
      </c>
      <c r="H126" s="6">
        <f t="shared" si="4"/>
        <v>60</v>
      </c>
    </row>
    <row r="127" spans="1:8" x14ac:dyDescent="0.25">
      <c r="A127" t="s">
        <v>14</v>
      </c>
      <c r="B127" t="s">
        <v>7</v>
      </c>
      <c r="C127" s="1">
        <v>45961</v>
      </c>
      <c r="D127" s="2">
        <v>0.44791666666666669</v>
      </c>
      <c r="E127" s="2">
        <v>0.51041666666666663</v>
      </c>
      <c r="F127">
        <v>60</v>
      </c>
      <c r="G127" s="7">
        <f t="shared" si="3"/>
        <v>6.2499999999999944E-2</v>
      </c>
      <c r="H127" s="6">
        <f t="shared" si="4"/>
        <v>90</v>
      </c>
    </row>
    <row r="128" spans="1:8" x14ac:dyDescent="0.25">
      <c r="A128" t="s">
        <v>13</v>
      </c>
      <c r="B128" t="s">
        <v>7</v>
      </c>
      <c r="C128" s="1">
        <v>45968</v>
      </c>
      <c r="D128" s="2">
        <v>0.44791666666666669</v>
      </c>
      <c r="E128" s="2">
        <v>0.51041666666666663</v>
      </c>
      <c r="F128">
        <v>60</v>
      </c>
      <c r="G128" s="7">
        <f t="shared" si="3"/>
        <v>6.2499999999999944E-2</v>
      </c>
      <c r="H128" s="6">
        <f t="shared" si="4"/>
        <v>90</v>
      </c>
    </row>
    <row r="129" spans="1:8" x14ac:dyDescent="0.25">
      <c r="A129" t="s">
        <v>18</v>
      </c>
      <c r="B129" t="s">
        <v>12</v>
      </c>
      <c r="C129" s="1">
        <v>45994</v>
      </c>
      <c r="D129" s="2">
        <v>0.47916666666666669</v>
      </c>
      <c r="E129" s="2">
        <v>0.54166666666666663</v>
      </c>
      <c r="F129">
        <v>40</v>
      </c>
      <c r="G129" s="7">
        <f t="shared" si="3"/>
        <v>6.2499999999999944E-2</v>
      </c>
      <c r="H129" s="6">
        <f t="shared" si="4"/>
        <v>60</v>
      </c>
    </row>
    <row r="130" spans="1:8" x14ac:dyDescent="0.25">
      <c r="A130" t="s">
        <v>14</v>
      </c>
      <c r="B130" t="s">
        <v>7</v>
      </c>
      <c r="C130" s="1">
        <v>46027</v>
      </c>
      <c r="D130" s="2">
        <v>0.47916666666666669</v>
      </c>
      <c r="E130" s="2">
        <v>0.54166666666666663</v>
      </c>
      <c r="F130">
        <v>60</v>
      </c>
      <c r="G130" s="7">
        <f t="shared" si="3"/>
        <v>6.2499999999999944E-2</v>
      </c>
      <c r="H130" s="6">
        <f t="shared" si="4"/>
        <v>90</v>
      </c>
    </row>
    <row r="131" spans="1:8" x14ac:dyDescent="0.25">
      <c r="A131" t="s">
        <v>8</v>
      </c>
      <c r="B131" t="s">
        <v>9</v>
      </c>
      <c r="C131" s="1">
        <v>46069</v>
      </c>
      <c r="D131" s="2">
        <v>0.47916666666666669</v>
      </c>
      <c r="E131" s="2">
        <v>0.54166666666666663</v>
      </c>
      <c r="F131">
        <v>50</v>
      </c>
      <c r="G131" s="7">
        <f t="shared" ref="G131:G194" si="5">E131-D131</f>
        <v>6.2499999999999944E-2</v>
      </c>
      <c r="H131" s="6">
        <f t="shared" si="4"/>
        <v>75</v>
      </c>
    </row>
    <row r="132" spans="1:8" x14ac:dyDescent="0.25">
      <c r="A132" t="s">
        <v>6</v>
      </c>
      <c r="B132" t="s">
        <v>7</v>
      </c>
      <c r="C132" s="1">
        <v>46071</v>
      </c>
      <c r="D132" s="2">
        <v>0.47916666666666669</v>
      </c>
      <c r="E132" s="2">
        <v>0.54166666666666663</v>
      </c>
      <c r="F132">
        <v>60</v>
      </c>
      <c r="G132" s="7">
        <f t="shared" si="5"/>
        <v>6.2499999999999944E-2</v>
      </c>
      <c r="H132" s="6">
        <f t="shared" si="4"/>
        <v>90</v>
      </c>
    </row>
    <row r="133" spans="1:8" x14ac:dyDescent="0.25">
      <c r="A133" t="s">
        <v>15</v>
      </c>
      <c r="B133" t="s">
        <v>12</v>
      </c>
      <c r="C133" s="1">
        <v>45937</v>
      </c>
      <c r="D133" s="2">
        <v>0.5625</v>
      </c>
      <c r="E133" s="2">
        <v>0.61458333333333337</v>
      </c>
      <c r="F133">
        <v>40</v>
      </c>
      <c r="G133" s="7">
        <f t="shared" si="5"/>
        <v>5.208333333333337E-2</v>
      </c>
      <c r="H133" s="6">
        <f>F133*1+F133*0.25</f>
        <v>50</v>
      </c>
    </row>
    <row r="134" spans="1:8" x14ac:dyDescent="0.25">
      <c r="A134" t="s">
        <v>11</v>
      </c>
      <c r="B134" t="s">
        <v>12</v>
      </c>
      <c r="C134" s="1">
        <v>45943</v>
      </c>
      <c r="D134" s="2">
        <v>0.46875</v>
      </c>
      <c r="E134" s="2">
        <v>0.52083333333333337</v>
      </c>
      <c r="F134">
        <v>40</v>
      </c>
      <c r="G134" s="7">
        <f t="shared" si="5"/>
        <v>5.208333333333337E-2</v>
      </c>
      <c r="H134" s="6">
        <f t="shared" ref="H134:H177" si="6">F134*1+F134*0.25</f>
        <v>50</v>
      </c>
    </row>
    <row r="135" spans="1:8" x14ac:dyDescent="0.25">
      <c r="A135" t="s">
        <v>14</v>
      </c>
      <c r="B135" t="s">
        <v>7</v>
      </c>
      <c r="C135" s="1">
        <v>45945</v>
      </c>
      <c r="D135" s="2">
        <v>0.42708333333333331</v>
      </c>
      <c r="E135" s="2">
        <v>0.47916666666666669</v>
      </c>
      <c r="F135">
        <v>60</v>
      </c>
      <c r="G135" s="7">
        <f t="shared" si="5"/>
        <v>5.208333333333337E-2</v>
      </c>
      <c r="H135" s="6">
        <f t="shared" si="6"/>
        <v>75</v>
      </c>
    </row>
    <row r="136" spans="1:8" x14ac:dyDescent="0.25">
      <c r="A136" t="s">
        <v>11</v>
      </c>
      <c r="B136" t="s">
        <v>12</v>
      </c>
      <c r="C136" s="1">
        <v>45971</v>
      </c>
      <c r="D136" s="2">
        <v>0.42708333333333331</v>
      </c>
      <c r="E136" s="2">
        <v>0.47916666666666669</v>
      </c>
      <c r="F136">
        <v>40</v>
      </c>
      <c r="G136" s="7">
        <f t="shared" si="5"/>
        <v>5.208333333333337E-2</v>
      </c>
      <c r="H136" s="6">
        <f t="shared" si="6"/>
        <v>50</v>
      </c>
    </row>
    <row r="137" spans="1:8" x14ac:dyDescent="0.25">
      <c r="A137" t="s">
        <v>13</v>
      </c>
      <c r="B137" t="s">
        <v>7</v>
      </c>
      <c r="C137" s="1">
        <v>45973</v>
      </c>
      <c r="D137" s="2">
        <v>0.57291666666666663</v>
      </c>
      <c r="E137" s="2">
        <v>0.625</v>
      </c>
      <c r="F137">
        <v>60</v>
      </c>
      <c r="G137" s="7">
        <f t="shared" si="5"/>
        <v>5.208333333333337E-2</v>
      </c>
      <c r="H137" s="6">
        <f t="shared" si="6"/>
        <v>75</v>
      </c>
    </row>
    <row r="138" spans="1:8" x14ac:dyDescent="0.25">
      <c r="A138" t="s">
        <v>13</v>
      </c>
      <c r="B138" t="s">
        <v>7</v>
      </c>
      <c r="C138" s="1">
        <v>46001</v>
      </c>
      <c r="D138" s="2">
        <v>0.54166666666666663</v>
      </c>
      <c r="E138" s="2">
        <v>0.59375</v>
      </c>
      <c r="F138">
        <v>60</v>
      </c>
      <c r="G138" s="7">
        <f t="shared" si="5"/>
        <v>5.208333333333337E-2</v>
      </c>
      <c r="H138" s="6">
        <f t="shared" si="6"/>
        <v>75</v>
      </c>
    </row>
    <row r="139" spans="1:8" x14ac:dyDescent="0.25">
      <c r="A139" t="s">
        <v>18</v>
      </c>
      <c r="B139" t="s">
        <v>12</v>
      </c>
      <c r="C139" s="1">
        <v>46041</v>
      </c>
      <c r="D139" s="2">
        <v>0.63541666666666663</v>
      </c>
      <c r="E139" s="2">
        <v>0.6875</v>
      </c>
      <c r="F139">
        <v>40</v>
      </c>
      <c r="G139" s="7">
        <f t="shared" si="5"/>
        <v>5.208333333333337E-2</v>
      </c>
      <c r="H139" s="6">
        <f t="shared" si="6"/>
        <v>50</v>
      </c>
    </row>
    <row r="140" spans="1:8" x14ac:dyDescent="0.25">
      <c r="A140" t="s">
        <v>17</v>
      </c>
      <c r="B140" t="s">
        <v>9</v>
      </c>
      <c r="C140" s="1">
        <v>46073</v>
      </c>
      <c r="D140" s="2">
        <v>0.60416666666666663</v>
      </c>
      <c r="E140" s="2">
        <v>0.65625</v>
      </c>
      <c r="F140">
        <v>50</v>
      </c>
      <c r="G140" s="7">
        <f t="shared" si="5"/>
        <v>5.208333333333337E-2</v>
      </c>
      <c r="H140" s="6">
        <f t="shared" si="6"/>
        <v>62.5</v>
      </c>
    </row>
    <row r="141" spans="1:8" x14ac:dyDescent="0.25">
      <c r="A141" t="s">
        <v>10</v>
      </c>
      <c r="B141" t="s">
        <v>7</v>
      </c>
      <c r="C141" s="1">
        <v>46080</v>
      </c>
      <c r="D141" s="2">
        <v>0.53125</v>
      </c>
      <c r="E141" s="2">
        <v>0.58333333333333337</v>
      </c>
      <c r="F141">
        <v>60</v>
      </c>
      <c r="G141" s="7">
        <f t="shared" si="5"/>
        <v>5.208333333333337E-2</v>
      </c>
      <c r="H141" s="6">
        <f t="shared" si="6"/>
        <v>75</v>
      </c>
    </row>
    <row r="142" spans="1:8" x14ac:dyDescent="0.25">
      <c r="A142" t="s">
        <v>13</v>
      </c>
      <c r="B142" t="s">
        <v>9</v>
      </c>
      <c r="C142" s="1">
        <v>45937</v>
      </c>
      <c r="D142" s="2">
        <v>0.375</v>
      </c>
      <c r="E142" s="2">
        <v>0.42708333333333331</v>
      </c>
      <c r="F142">
        <v>50</v>
      </c>
      <c r="G142" s="7">
        <f t="shared" si="5"/>
        <v>5.2083333333333315E-2</v>
      </c>
      <c r="H142" s="6">
        <f t="shared" si="6"/>
        <v>62.5</v>
      </c>
    </row>
    <row r="143" spans="1:8" x14ac:dyDescent="0.25">
      <c r="A143" t="s">
        <v>17</v>
      </c>
      <c r="B143" t="s">
        <v>9</v>
      </c>
      <c r="C143" s="1">
        <v>45944</v>
      </c>
      <c r="D143" s="2">
        <v>0.375</v>
      </c>
      <c r="E143" s="2">
        <v>0.42708333333333331</v>
      </c>
      <c r="F143">
        <v>50</v>
      </c>
      <c r="G143" s="7">
        <f t="shared" si="5"/>
        <v>5.2083333333333315E-2</v>
      </c>
      <c r="H143" s="6">
        <f t="shared" si="6"/>
        <v>62.5</v>
      </c>
    </row>
    <row r="144" spans="1:8" x14ac:dyDescent="0.25">
      <c r="A144" t="s">
        <v>18</v>
      </c>
      <c r="B144" t="s">
        <v>12</v>
      </c>
      <c r="C144" s="1">
        <v>45944</v>
      </c>
      <c r="D144" s="2">
        <v>0.47916666666666669</v>
      </c>
      <c r="E144" s="2">
        <v>0.53125</v>
      </c>
      <c r="F144">
        <v>40</v>
      </c>
      <c r="G144" s="7">
        <f t="shared" si="5"/>
        <v>5.2083333333333315E-2</v>
      </c>
      <c r="H144" s="6">
        <f t="shared" si="6"/>
        <v>50</v>
      </c>
    </row>
    <row r="145" spans="1:8" x14ac:dyDescent="0.25">
      <c r="A145" t="s">
        <v>17</v>
      </c>
      <c r="B145" t="s">
        <v>9</v>
      </c>
      <c r="C145" s="1">
        <v>45945</v>
      </c>
      <c r="D145" s="2">
        <v>0.375</v>
      </c>
      <c r="E145" s="2">
        <v>0.42708333333333331</v>
      </c>
      <c r="F145">
        <v>50</v>
      </c>
      <c r="G145" s="7">
        <f t="shared" si="5"/>
        <v>5.2083333333333315E-2</v>
      </c>
      <c r="H145" s="6">
        <f t="shared" si="6"/>
        <v>62.5</v>
      </c>
    </row>
    <row r="146" spans="1:8" x14ac:dyDescent="0.25">
      <c r="A146" t="s">
        <v>19</v>
      </c>
      <c r="B146" t="s">
        <v>9</v>
      </c>
      <c r="C146" s="1">
        <v>45952</v>
      </c>
      <c r="D146" s="2">
        <v>0.375</v>
      </c>
      <c r="E146" s="2">
        <v>0.42708333333333331</v>
      </c>
      <c r="F146">
        <v>50</v>
      </c>
      <c r="G146" s="7">
        <f t="shared" si="5"/>
        <v>5.2083333333333315E-2</v>
      </c>
      <c r="H146" s="6">
        <f t="shared" si="6"/>
        <v>62.5</v>
      </c>
    </row>
    <row r="147" spans="1:8" x14ac:dyDescent="0.25">
      <c r="A147" t="s">
        <v>11</v>
      </c>
      <c r="B147" t="s">
        <v>12</v>
      </c>
      <c r="C147" s="1">
        <v>45971</v>
      </c>
      <c r="D147" s="2">
        <v>0.375</v>
      </c>
      <c r="E147" s="2">
        <v>0.42708333333333331</v>
      </c>
      <c r="F147">
        <v>40</v>
      </c>
      <c r="G147" s="7">
        <f t="shared" si="5"/>
        <v>5.2083333333333315E-2</v>
      </c>
      <c r="H147" s="6">
        <f t="shared" si="6"/>
        <v>50</v>
      </c>
    </row>
    <row r="148" spans="1:8" x14ac:dyDescent="0.25">
      <c r="A148" t="s">
        <v>10</v>
      </c>
      <c r="B148" t="s">
        <v>7</v>
      </c>
      <c r="C148" s="1">
        <v>45972</v>
      </c>
      <c r="D148" s="2">
        <v>0.41666666666666669</v>
      </c>
      <c r="E148" s="2">
        <v>0.46875</v>
      </c>
      <c r="F148">
        <v>60</v>
      </c>
      <c r="G148" s="7">
        <f t="shared" si="5"/>
        <v>5.2083333333333315E-2</v>
      </c>
      <c r="H148" s="6">
        <f t="shared" si="6"/>
        <v>75</v>
      </c>
    </row>
    <row r="149" spans="1:8" x14ac:dyDescent="0.25">
      <c r="A149" t="s">
        <v>16</v>
      </c>
      <c r="B149" t="s">
        <v>12</v>
      </c>
      <c r="C149" s="1">
        <v>45975</v>
      </c>
      <c r="D149" s="2">
        <v>0.375</v>
      </c>
      <c r="E149" s="2">
        <v>0.42708333333333331</v>
      </c>
      <c r="F149">
        <v>40</v>
      </c>
      <c r="G149" s="7">
        <f t="shared" si="5"/>
        <v>5.2083333333333315E-2</v>
      </c>
      <c r="H149" s="6">
        <f t="shared" si="6"/>
        <v>50</v>
      </c>
    </row>
    <row r="150" spans="1:8" x14ac:dyDescent="0.25">
      <c r="A150" t="s">
        <v>8</v>
      </c>
      <c r="B150" t="s">
        <v>9</v>
      </c>
      <c r="C150" s="1">
        <v>45975</v>
      </c>
      <c r="D150" s="2">
        <v>0.4375</v>
      </c>
      <c r="E150" s="2">
        <v>0.48958333333333331</v>
      </c>
      <c r="F150">
        <v>50</v>
      </c>
      <c r="G150" s="7">
        <f t="shared" si="5"/>
        <v>5.2083333333333315E-2</v>
      </c>
      <c r="H150" s="6">
        <f t="shared" si="6"/>
        <v>62.5</v>
      </c>
    </row>
    <row r="151" spans="1:8" x14ac:dyDescent="0.25">
      <c r="A151" t="s">
        <v>18</v>
      </c>
      <c r="B151" t="s">
        <v>12</v>
      </c>
      <c r="C151" s="1">
        <v>45979</v>
      </c>
      <c r="D151" s="2">
        <v>0.4375</v>
      </c>
      <c r="E151" s="2">
        <v>0.48958333333333331</v>
      </c>
      <c r="F151">
        <v>40</v>
      </c>
      <c r="G151" s="7">
        <f t="shared" si="5"/>
        <v>5.2083333333333315E-2</v>
      </c>
      <c r="H151" s="6">
        <f t="shared" si="6"/>
        <v>50</v>
      </c>
    </row>
    <row r="152" spans="1:8" x14ac:dyDescent="0.25">
      <c r="A152" t="s">
        <v>15</v>
      </c>
      <c r="B152" t="s">
        <v>12</v>
      </c>
      <c r="C152" s="1">
        <v>45985</v>
      </c>
      <c r="D152" s="2">
        <v>0.44791666666666669</v>
      </c>
      <c r="E152" s="2">
        <v>0.5</v>
      </c>
      <c r="F152">
        <v>40</v>
      </c>
      <c r="G152" s="7">
        <f t="shared" si="5"/>
        <v>5.2083333333333315E-2</v>
      </c>
      <c r="H152" s="6">
        <f t="shared" si="6"/>
        <v>50</v>
      </c>
    </row>
    <row r="153" spans="1:8" x14ac:dyDescent="0.25">
      <c r="A153" t="s">
        <v>13</v>
      </c>
      <c r="B153" t="s">
        <v>7</v>
      </c>
      <c r="C153" s="1">
        <v>45986</v>
      </c>
      <c r="D153" s="2">
        <v>0.375</v>
      </c>
      <c r="E153" s="2">
        <v>0.42708333333333331</v>
      </c>
      <c r="F153">
        <v>60</v>
      </c>
      <c r="G153" s="7">
        <f t="shared" si="5"/>
        <v>5.2083333333333315E-2</v>
      </c>
      <c r="H153" s="6">
        <f t="shared" si="6"/>
        <v>75</v>
      </c>
    </row>
    <row r="154" spans="1:8" x14ac:dyDescent="0.25">
      <c r="A154" t="s">
        <v>11</v>
      </c>
      <c r="B154" t="s">
        <v>12</v>
      </c>
      <c r="C154" s="1">
        <v>45989</v>
      </c>
      <c r="D154" s="2">
        <v>0.47916666666666669</v>
      </c>
      <c r="E154" s="2">
        <v>0.53125</v>
      </c>
      <c r="F154">
        <v>40</v>
      </c>
      <c r="G154" s="7">
        <f t="shared" si="5"/>
        <v>5.2083333333333315E-2</v>
      </c>
      <c r="H154" s="6">
        <f t="shared" si="6"/>
        <v>50</v>
      </c>
    </row>
    <row r="155" spans="1:8" x14ac:dyDescent="0.25">
      <c r="A155" t="s">
        <v>14</v>
      </c>
      <c r="B155" t="s">
        <v>7</v>
      </c>
      <c r="C155" s="1">
        <v>46000</v>
      </c>
      <c r="D155" s="2">
        <v>0.375</v>
      </c>
      <c r="E155" s="2">
        <v>0.42708333333333331</v>
      </c>
      <c r="F155">
        <v>60</v>
      </c>
      <c r="G155" s="7">
        <f t="shared" si="5"/>
        <v>5.2083333333333315E-2</v>
      </c>
      <c r="H155" s="6">
        <f t="shared" si="6"/>
        <v>75</v>
      </c>
    </row>
    <row r="156" spans="1:8" x14ac:dyDescent="0.25">
      <c r="A156" t="s">
        <v>15</v>
      </c>
      <c r="B156" t="s">
        <v>12</v>
      </c>
      <c r="C156" s="1">
        <v>46002</v>
      </c>
      <c r="D156" s="2">
        <v>0.375</v>
      </c>
      <c r="E156" s="2">
        <v>0.42708333333333331</v>
      </c>
      <c r="F156">
        <v>40</v>
      </c>
      <c r="G156" s="7">
        <f t="shared" si="5"/>
        <v>5.2083333333333315E-2</v>
      </c>
      <c r="H156" s="6">
        <f t="shared" si="6"/>
        <v>50</v>
      </c>
    </row>
    <row r="157" spans="1:8" x14ac:dyDescent="0.25">
      <c r="A157" t="s">
        <v>10</v>
      </c>
      <c r="B157" t="s">
        <v>7</v>
      </c>
      <c r="C157" s="1">
        <v>46002</v>
      </c>
      <c r="D157" s="2">
        <v>0.4375</v>
      </c>
      <c r="E157" s="2">
        <v>0.48958333333333331</v>
      </c>
      <c r="F157">
        <v>60</v>
      </c>
      <c r="G157" s="7">
        <f t="shared" si="5"/>
        <v>5.2083333333333315E-2</v>
      </c>
      <c r="H157" s="6">
        <f t="shared" si="6"/>
        <v>75</v>
      </c>
    </row>
    <row r="158" spans="1:8" x14ac:dyDescent="0.25">
      <c r="A158" t="s">
        <v>11</v>
      </c>
      <c r="B158" t="s">
        <v>12</v>
      </c>
      <c r="C158" s="1">
        <v>46003</v>
      </c>
      <c r="D158" s="2">
        <v>0.375</v>
      </c>
      <c r="E158" s="2">
        <v>0.42708333333333331</v>
      </c>
      <c r="F158">
        <v>40</v>
      </c>
      <c r="G158" s="7">
        <f t="shared" si="5"/>
        <v>5.2083333333333315E-2</v>
      </c>
      <c r="H158" s="6">
        <f t="shared" si="6"/>
        <v>50</v>
      </c>
    </row>
    <row r="159" spans="1:8" x14ac:dyDescent="0.25">
      <c r="A159" t="s">
        <v>24</v>
      </c>
      <c r="B159" t="s">
        <v>7</v>
      </c>
      <c r="C159" s="1">
        <v>46034</v>
      </c>
      <c r="D159" s="2">
        <v>0.44791666666666669</v>
      </c>
      <c r="E159" s="2">
        <v>0.5</v>
      </c>
      <c r="F159">
        <v>60</v>
      </c>
      <c r="G159" s="7">
        <f t="shared" si="5"/>
        <v>5.2083333333333315E-2</v>
      </c>
      <c r="H159" s="6">
        <f t="shared" si="6"/>
        <v>75</v>
      </c>
    </row>
    <row r="160" spans="1:8" x14ac:dyDescent="0.25">
      <c r="A160" t="s">
        <v>6</v>
      </c>
      <c r="B160" t="s">
        <v>7</v>
      </c>
      <c r="C160" s="1">
        <v>46037</v>
      </c>
      <c r="D160" s="2">
        <v>0.45833333333333331</v>
      </c>
      <c r="E160" s="2">
        <v>0.51041666666666663</v>
      </c>
      <c r="F160">
        <v>60</v>
      </c>
      <c r="G160" s="7">
        <f t="shared" si="5"/>
        <v>5.2083333333333315E-2</v>
      </c>
      <c r="H160" s="6">
        <f t="shared" si="6"/>
        <v>75</v>
      </c>
    </row>
    <row r="161" spans="1:8" x14ac:dyDescent="0.25">
      <c r="A161" t="s">
        <v>24</v>
      </c>
      <c r="B161" t="s">
        <v>7</v>
      </c>
      <c r="C161" s="1">
        <v>46044</v>
      </c>
      <c r="D161" s="2">
        <v>0.375</v>
      </c>
      <c r="E161" s="2">
        <v>0.42708333333333331</v>
      </c>
      <c r="F161">
        <v>60</v>
      </c>
      <c r="G161" s="7">
        <f t="shared" si="5"/>
        <v>5.2083333333333315E-2</v>
      </c>
      <c r="H161" s="6">
        <f t="shared" si="6"/>
        <v>75</v>
      </c>
    </row>
    <row r="162" spans="1:8" x14ac:dyDescent="0.25">
      <c r="A162" t="s">
        <v>17</v>
      </c>
      <c r="B162" t="s">
        <v>9</v>
      </c>
      <c r="C162" s="1">
        <v>46044</v>
      </c>
      <c r="D162" s="2">
        <v>0.4375</v>
      </c>
      <c r="E162" s="2">
        <v>0.48958333333333331</v>
      </c>
      <c r="F162">
        <v>50</v>
      </c>
      <c r="G162" s="7">
        <f t="shared" si="5"/>
        <v>5.2083333333333315E-2</v>
      </c>
      <c r="H162" s="6">
        <f t="shared" si="6"/>
        <v>62.5</v>
      </c>
    </row>
    <row r="163" spans="1:8" x14ac:dyDescent="0.25">
      <c r="A163" t="s">
        <v>16</v>
      </c>
      <c r="B163" t="s">
        <v>7</v>
      </c>
      <c r="C163" s="1">
        <v>46056</v>
      </c>
      <c r="D163" s="2">
        <v>0.375</v>
      </c>
      <c r="E163" s="2">
        <v>0.42708333333333331</v>
      </c>
      <c r="F163">
        <v>60</v>
      </c>
      <c r="G163" s="7">
        <f t="shared" si="5"/>
        <v>5.2083333333333315E-2</v>
      </c>
      <c r="H163" s="6">
        <f t="shared" si="6"/>
        <v>75</v>
      </c>
    </row>
    <row r="164" spans="1:8" x14ac:dyDescent="0.25">
      <c r="A164" t="s">
        <v>8</v>
      </c>
      <c r="B164" t="s">
        <v>9</v>
      </c>
      <c r="C164" s="1">
        <v>46062</v>
      </c>
      <c r="D164" s="2">
        <v>0.375</v>
      </c>
      <c r="E164" s="2">
        <v>0.42708333333333331</v>
      </c>
      <c r="F164">
        <v>50</v>
      </c>
      <c r="G164" s="7">
        <f t="shared" si="5"/>
        <v>5.2083333333333315E-2</v>
      </c>
      <c r="H164" s="6">
        <f t="shared" si="6"/>
        <v>62.5</v>
      </c>
    </row>
    <row r="165" spans="1:8" x14ac:dyDescent="0.25">
      <c r="A165" t="s">
        <v>11</v>
      </c>
      <c r="B165" t="s">
        <v>12</v>
      </c>
      <c r="C165" s="1">
        <v>46064</v>
      </c>
      <c r="D165" s="2">
        <v>0.375</v>
      </c>
      <c r="E165" s="2">
        <v>0.42708333333333331</v>
      </c>
      <c r="F165">
        <v>40</v>
      </c>
      <c r="G165" s="7">
        <f t="shared" si="5"/>
        <v>5.2083333333333315E-2</v>
      </c>
      <c r="H165" s="6">
        <f t="shared" si="6"/>
        <v>50</v>
      </c>
    </row>
    <row r="166" spans="1:8" x14ac:dyDescent="0.25">
      <c r="A166" t="s">
        <v>24</v>
      </c>
      <c r="B166" t="s">
        <v>7</v>
      </c>
      <c r="C166" s="1">
        <v>46064</v>
      </c>
      <c r="D166" s="2">
        <v>0.44791666666666669</v>
      </c>
      <c r="E166" s="2">
        <v>0.5</v>
      </c>
      <c r="F166">
        <v>60</v>
      </c>
      <c r="G166" s="7">
        <f t="shared" si="5"/>
        <v>5.2083333333333315E-2</v>
      </c>
      <c r="H166" s="6">
        <f t="shared" si="6"/>
        <v>75</v>
      </c>
    </row>
    <row r="167" spans="1:8" x14ac:dyDescent="0.25">
      <c r="A167" t="s">
        <v>10</v>
      </c>
      <c r="B167" t="s">
        <v>9</v>
      </c>
      <c r="C167" s="1">
        <v>46065</v>
      </c>
      <c r="D167" s="2">
        <v>0.45833333333333331</v>
      </c>
      <c r="E167" s="2">
        <v>0.51041666666666663</v>
      </c>
      <c r="F167">
        <v>50</v>
      </c>
      <c r="G167" s="7">
        <f t="shared" si="5"/>
        <v>5.2083333333333315E-2</v>
      </c>
      <c r="H167" s="6">
        <f t="shared" si="6"/>
        <v>62.5</v>
      </c>
    </row>
    <row r="168" spans="1:8" x14ac:dyDescent="0.25">
      <c r="A168" t="s">
        <v>16</v>
      </c>
      <c r="B168" t="s">
        <v>7</v>
      </c>
      <c r="C168" s="1">
        <v>46066</v>
      </c>
      <c r="D168" s="2">
        <v>0.375</v>
      </c>
      <c r="E168" s="2">
        <v>0.42708333333333331</v>
      </c>
      <c r="F168">
        <v>60</v>
      </c>
      <c r="G168" s="7">
        <f t="shared" si="5"/>
        <v>5.2083333333333315E-2</v>
      </c>
      <c r="H168" s="6">
        <f t="shared" si="6"/>
        <v>75</v>
      </c>
    </row>
    <row r="169" spans="1:8" x14ac:dyDescent="0.25">
      <c r="A169" t="s">
        <v>15</v>
      </c>
      <c r="B169" t="s">
        <v>7</v>
      </c>
      <c r="C169" s="1">
        <v>46070</v>
      </c>
      <c r="D169" s="2">
        <v>0.375</v>
      </c>
      <c r="E169" s="2">
        <v>0.42708333333333331</v>
      </c>
      <c r="F169">
        <v>60</v>
      </c>
      <c r="G169" s="7">
        <f t="shared" si="5"/>
        <v>5.2083333333333315E-2</v>
      </c>
      <c r="H169" s="6">
        <f t="shared" si="6"/>
        <v>75</v>
      </c>
    </row>
    <row r="170" spans="1:8" x14ac:dyDescent="0.25">
      <c r="A170" t="s">
        <v>6</v>
      </c>
      <c r="B170" t="s">
        <v>7</v>
      </c>
      <c r="C170" s="1">
        <v>46073</v>
      </c>
      <c r="D170" s="2">
        <v>0.375</v>
      </c>
      <c r="E170" s="2">
        <v>0.42708333333333331</v>
      </c>
      <c r="F170">
        <v>60</v>
      </c>
      <c r="G170" s="7">
        <f t="shared" si="5"/>
        <v>5.2083333333333315E-2</v>
      </c>
      <c r="H170" s="6">
        <f t="shared" si="6"/>
        <v>75</v>
      </c>
    </row>
    <row r="171" spans="1:8" x14ac:dyDescent="0.25">
      <c r="A171" t="s">
        <v>6</v>
      </c>
      <c r="B171" t="s">
        <v>7</v>
      </c>
      <c r="C171" s="1">
        <v>46073</v>
      </c>
      <c r="D171" s="2">
        <v>0.4375</v>
      </c>
      <c r="E171" s="2">
        <v>0.48958333333333331</v>
      </c>
      <c r="F171">
        <v>60</v>
      </c>
      <c r="G171" s="7">
        <f t="shared" si="5"/>
        <v>5.2083333333333315E-2</v>
      </c>
      <c r="H171" s="6">
        <f t="shared" si="6"/>
        <v>75</v>
      </c>
    </row>
    <row r="172" spans="1:8" x14ac:dyDescent="0.25">
      <c r="A172" t="s">
        <v>16</v>
      </c>
      <c r="B172" t="s">
        <v>12</v>
      </c>
      <c r="C172" s="1">
        <v>46076</v>
      </c>
      <c r="D172" s="2">
        <v>0.375</v>
      </c>
      <c r="E172" s="2">
        <v>0.42708333333333331</v>
      </c>
      <c r="F172">
        <v>40</v>
      </c>
      <c r="G172" s="7">
        <f t="shared" si="5"/>
        <v>5.2083333333333315E-2</v>
      </c>
      <c r="H172" s="6">
        <f t="shared" si="6"/>
        <v>50</v>
      </c>
    </row>
    <row r="173" spans="1:8" x14ac:dyDescent="0.25">
      <c r="A173" t="s">
        <v>18</v>
      </c>
      <c r="B173" t="s">
        <v>12</v>
      </c>
      <c r="C173" s="1">
        <v>46079</v>
      </c>
      <c r="D173" s="2">
        <v>0.45833333333333331</v>
      </c>
      <c r="E173" s="2">
        <v>0.51041666666666663</v>
      </c>
      <c r="F173">
        <v>40</v>
      </c>
      <c r="G173" s="7">
        <f t="shared" si="5"/>
        <v>5.2083333333333315E-2</v>
      </c>
      <c r="H173" s="6">
        <f t="shared" si="6"/>
        <v>50</v>
      </c>
    </row>
    <row r="174" spans="1:8" x14ac:dyDescent="0.25">
      <c r="A174" t="s">
        <v>16</v>
      </c>
      <c r="B174" t="s">
        <v>7</v>
      </c>
      <c r="C174" s="1">
        <v>45943</v>
      </c>
      <c r="D174" s="2">
        <v>0.70833333333333337</v>
      </c>
      <c r="E174" s="2">
        <v>0.76041666666666663</v>
      </c>
      <c r="F174">
        <v>60</v>
      </c>
      <c r="G174" s="7">
        <f t="shared" si="5"/>
        <v>5.2083333333333259E-2</v>
      </c>
      <c r="H174" s="6">
        <f t="shared" si="6"/>
        <v>75</v>
      </c>
    </row>
    <row r="175" spans="1:8" x14ac:dyDescent="0.25">
      <c r="A175" t="s">
        <v>10</v>
      </c>
      <c r="B175" t="s">
        <v>9</v>
      </c>
      <c r="C175" s="1">
        <v>46027</v>
      </c>
      <c r="D175" s="2">
        <v>0.64583333333333337</v>
      </c>
      <c r="E175" s="2">
        <v>0.69791666666666663</v>
      </c>
      <c r="F175">
        <v>50</v>
      </c>
      <c r="G175" s="7">
        <f t="shared" si="5"/>
        <v>5.2083333333333259E-2</v>
      </c>
      <c r="H175" s="6">
        <f t="shared" si="6"/>
        <v>62.5</v>
      </c>
    </row>
    <row r="176" spans="1:8" x14ac:dyDescent="0.25">
      <c r="A176" t="s">
        <v>16</v>
      </c>
      <c r="B176" t="s">
        <v>7</v>
      </c>
      <c r="C176" s="1">
        <v>46065</v>
      </c>
      <c r="D176" s="2">
        <v>0.55208333333333337</v>
      </c>
      <c r="E176" s="2">
        <v>0.60416666666666663</v>
      </c>
      <c r="F176">
        <v>60</v>
      </c>
      <c r="G176" s="7">
        <f t="shared" si="5"/>
        <v>5.2083333333333259E-2</v>
      </c>
      <c r="H176" s="6">
        <f t="shared" si="6"/>
        <v>75</v>
      </c>
    </row>
    <row r="177" spans="1:8" x14ac:dyDescent="0.25">
      <c r="A177" t="s">
        <v>17</v>
      </c>
      <c r="B177" t="s">
        <v>9</v>
      </c>
      <c r="C177" s="1">
        <v>46066</v>
      </c>
      <c r="D177" s="2">
        <v>0.52083333333333337</v>
      </c>
      <c r="E177" s="2">
        <v>0.57291666666666663</v>
      </c>
      <c r="F177">
        <v>50</v>
      </c>
      <c r="G177" s="7">
        <f t="shared" si="5"/>
        <v>5.2083333333333259E-2</v>
      </c>
      <c r="H177" s="6">
        <f t="shared" si="6"/>
        <v>62.5</v>
      </c>
    </row>
    <row r="178" spans="1:8" x14ac:dyDescent="0.25">
      <c r="A178" t="s">
        <v>19</v>
      </c>
      <c r="B178" t="s">
        <v>9</v>
      </c>
      <c r="C178" s="1">
        <v>45944</v>
      </c>
      <c r="D178" s="2">
        <v>0.60416666666666663</v>
      </c>
      <c r="E178" s="2">
        <v>0.64583333333333337</v>
      </c>
      <c r="F178">
        <v>50</v>
      </c>
      <c r="G178" s="7">
        <f t="shared" si="5"/>
        <v>4.1666666666666741E-2</v>
      </c>
      <c r="H178" s="6">
        <f>F178</f>
        <v>50</v>
      </c>
    </row>
    <row r="179" spans="1:8" x14ac:dyDescent="0.25">
      <c r="A179" t="s">
        <v>19</v>
      </c>
      <c r="B179" t="s">
        <v>9</v>
      </c>
      <c r="C179" s="1">
        <v>45981</v>
      </c>
      <c r="D179" s="2">
        <v>0.63541666666666663</v>
      </c>
      <c r="E179" s="2">
        <v>0.67708333333333337</v>
      </c>
      <c r="F179">
        <v>50</v>
      </c>
      <c r="G179" s="7">
        <f t="shared" si="5"/>
        <v>4.1666666666666741E-2</v>
      </c>
      <c r="H179" s="6">
        <f t="shared" ref="H179:H236" si="7">F179</f>
        <v>50</v>
      </c>
    </row>
    <row r="180" spans="1:8" x14ac:dyDescent="0.25">
      <c r="A180" t="s">
        <v>17</v>
      </c>
      <c r="B180" t="s">
        <v>9</v>
      </c>
      <c r="C180" s="1">
        <v>45994</v>
      </c>
      <c r="D180" s="2">
        <v>0.57291666666666663</v>
      </c>
      <c r="E180" s="2">
        <v>0.61458333333333337</v>
      </c>
      <c r="F180">
        <v>50</v>
      </c>
      <c r="G180" s="7">
        <f t="shared" si="5"/>
        <v>4.1666666666666741E-2</v>
      </c>
      <c r="H180" s="6">
        <f t="shared" si="7"/>
        <v>50</v>
      </c>
    </row>
    <row r="181" spans="1:8" x14ac:dyDescent="0.25">
      <c r="A181" t="s">
        <v>24</v>
      </c>
      <c r="B181" t="s">
        <v>7</v>
      </c>
      <c r="C181" s="1">
        <v>46027</v>
      </c>
      <c r="D181" s="2">
        <v>0.57291666666666663</v>
      </c>
      <c r="E181" s="2">
        <v>0.61458333333333337</v>
      </c>
      <c r="F181">
        <v>60</v>
      </c>
      <c r="G181" s="7">
        <f t="shared" si="5"/>
        <v>4.1666666666666741E-2</v>
      </c>
      <c r="H181" s="6">
        <f t="shared" si="7"/>
        <v>60</v>
      </c>
    </row>
    <row r="182" spans="1:8" x14ac:dyDescent="0.25">
      <c r="A182" t="s">
        <v>11</v>
      </c>
      <c r="B182" t="s">
        <v>12</v>
      </c>
      <c r="C182" s="1">
        <v>46036</v>
      </c>
      <c r="D182" s="2">
        <v>0.57291666666666663</v>
      </c>
      <c r="E182" s="2">
        <v>0.61458333333333337</v>
      </c>
      <c r="F182">
        <v>40</v>
      </c>
      <c r="G182" s="7">
        <f t="shared" si="5"/>
        <v>4.1666666666666741E-2</v>
      </c>
      <c r="H182" s="6">
        <f t="shared" si="7"/>
        <v>40</v>
      </c>
    </row>
    <row r="183" spans="1:8" x14ac:dyDescent="0.25">
      <c r="A183" t="s">
        <v>10</v>
      </c>
      <c r="B183" t="s">
        <v>7</v>
      </c>
      <c r="C183" s="1">
        <v>46059</v>
      </c>
      <c r="D183" s="2">
        <v>0.57291666666666663</v>
      </c>
      <c r="E183" s="2">
        <v>0.61458333333333337</v>
      </c>
      <c r="F183">
        <v>60</v>
      </c>
      <c r="G183" s="7">
        <f t="shared" si="5"/>
        <v>4.1666666666666741E-2</v>
      </c>
      <c r="H183" s="6">
        <f t="shared" si="7"/>
        <v>60</v>
      </c>
    </row>
    <row r="184" spans="1:8" x14ac:dyDescent="0.25">
      <c r="A184" t="s">
        <v>6</v>
      </c>
      <c r="B184" t="s">
        <v>7</v>
      </c>
      <c r="C184" s="1">
        <v>45931</v>
      </c>
      <c r="D184" s="2">
        <v>0.375</v>
      </c>
      <c r="E184" s="2">
        <v>0.41666666666666669</v>
      </c>
      <c r="F184">
        <v>60</v>
      </c>
      <c r="G184" s="7">
        <f t="shared" si="5"/>
        <v>4.1666666666666685E-2</v>
      </c>
      <c r="H184" s="6">
        <f t="shared" si="7"/>
        <v>60</v>
      </c>
    </row>
    <row r="185" spans="1:8" x14ac:dyDescent="0.25">
      <c r="A185" t="s">
        <v>8</v>
      </c>
      <c r="B185" t="s">
        <v>9</v>
      </c>
      <c r="C185" s="1">
        <v>45936</v>
      </c>
      <c r="D185" s="2">
        <v>0.47916666666666669</v>
      </c>
      <c r="E185" s="2">
        <v>0.52083333333333337</v>
      </c>
      <c r="F185">
        <v>50</v>
      </c>
      <c r="G185" s="7">
        <f t="shared" si="5"/>
        <v>4.1666666666666685E-2</v>
      </c>
      <c r="H185" s="6">
        <f t="shared" si="7"/>
        <v>50</v>
      </c>
    </row>
    <row r="186" spans="1:8" x14ac:dyDescent="0.25">
      <c r="A186" t="s">
        <v>14</v>
      </c>
      <c r="B186" t="s">
        <v>7</v>
      </c>
      <c r="C186" s="1">
        <v>45938</v>
      </c>
      <c r="D186" s="2">
        <v>0.375</v>
      </c>
      <c r="E186" s="2">
        <v>0.41666666666666669</v>
      </c>
      <c r="F186">
        <v>60</v>
      </c>
      <c r="G186" s="7">
        <f t="shared" si="5"/>
        <v>4.1666666666666685E-2</v>
      </c>
      <c r="H186" s="6">
        <f t="shared" si="7"/>
        <v>60</v>
      </c>
    </row>
    <row r="187" spans="1:8" x14ac:dyDescent="0.25">
      <c r="A187" t="s">
        <v>8</v>
      </c>
      <c r="B187" t="s">
        <v>9</v>
      </c>
      <c r="C187" s="1">
        <v>45940</v>
      </c>
      <c r="D187" s="2">
        <v>0.375</v>
      </c>
      <c r="E187" s="2">
        <v>0.41666666666666669</v>
      </c>
      <c r="F187">
        <v>50</v>
      </c>
      <c r="G187" s="7">
        <f t="shared" si="5"/>
        <v>4.1666666666666685E-2</v>
      </c>
      <c r="H187" s="6">
        <f t="shared" si="7"/>
        <v>50</v>
      </c>
    </row>
    <row r="188" spans="1:8" x14ac:dyDescent="0.25">
      <c r="A188" t="s">
        <v>18</v>
      </c>
      <c r="B188" t="s">
        <v>12</v>
      </c>
      <c r="C188" s="1">
        <v>45944</v>
      </c>
      <c r="D188" s="2">
        <v>0.4375</v>
      </c>
      <c r="E188" s="2">
        <v>0.47916666666666669</v>
      </c>
      <c r="F188">
        <v>40</v>
      </c>
      <c r="G188" s="7">
        <f t="shared" si="5"/>
        <v>4.1666666666666685E-2</v>
      </c>
      <c r="H188" s="6">
        <f t="shared" si="7"/>
        <v>40</v>
      </c>
    </row>
    <row r="189" spans="1:8" x14ac:dyDescent="0.25">
      <c r="A189" t="s">
        <v>19</v>
      </c>
      <c r="B189" t="s">
        <v>12</v>
      </c>
      <c r="C189" s="1">
        <v>45953</v>
      </c>
      <c r="D189" s="2">
        <v>0.375</v>
      </c>
      <c r="E189" s="2">
        <v>0.41666666666666669</v>
      </c>
      <c r="F189">
        <v>40</v>
      </c>
      <c r="G189" s="7">
        <f t="shared" si="5"/>
        <v>4.1666666666666685E-2</v>
      </c>
      <c r="H189" s="6">
        <f t="shared" si="7"/>
        <v>40</v>
      </c>
    </row>
    <row r="190" spans="1:8" x14ac:dyDescent="0.25">
      <c r="A190" t="s">
        <v>6</v>
      </c>
      <c r="B190" t="s">
        <v>7</v>
      </c>
      <c r="C190" s="1">
        <v>45954</v>
      </c>
      <c r="D190" s="2">
        <v>0.375</v>
      </c>
      <c r="E190" s="2">
        <v>0.41666666666666669</v>
      </c>
      <c r="F190">
        <v>60</v>
      </c>
      <c r="G190" s="7">
        <f t="shared" si="5"/>
        <v>4.1666666666666685E-2</v>
      </c>
      <c r="H190" s="6">
        <f t="shared" si="7"/>
        <v>60</v>
      </c>
    </row>
    <row r="191" spans="1:8" x14ac:dyDescent="0.25">
      <c r="A191" t="s">
        <v>18</v>
      </c>
      <c r="B191" t="s">
        <v>12</v>
      </c>
      <c r="C191" s="1">
        <v>45954</v>
      </c>
      <c r="D191" s="2">
        <v>0.4375</v>
      </c>
      <c r="E191" s="2">
        <v>0.47916666666666669</v>
      </c>
      <c r="F191">
        <v>40</v>
      </c>
      <c r="G191" s="7">
        <f t="shared" si="5"/>
        <v>4.1666666666666685E-2</v>
      </c>
      <c r="H191" s="6">
        <f t="shared" si="7"/>
        <v>40</v>
      </c>
    </row>
    <row r="192" spans="1:8" x14ac:dyDescent="0.25">
      <c r="A192" t="s">
        <v>8</v>
      </c>
      <c r="B192" t="s">
        <v>9</v>
      </c>
      <c r="C192" s="1">
        <v>45966</v>
      </c>
      <c r="D192" s="2">
        <v>0.375</v>
      </c>
      <c r="E192" s="2">
        <v>0.41666666666666669</v>
      </c>
      <c r="F192">
        <v>50</v>
      </c>
      <c r="G192" s="7">
        <f t="shared" si="5"/>
        <v>4.1666666666666685E-2</v>
      </c>
      <c r="H192" s="6">
        <f t="shared" si="7"/>
        <v>50</v>
      </c>
    </row>
    <row r="193" spans="1:8" x14ac:dyDescent="0.25">
      <c r="A193" t="s">
        <v>14</v>
      </c>
      <c r="B193" t="s">
        <v>7</v>
      </c>
      <c r="C193" s="1">
        <v>45968</v>
      </c>
      <c r="D193" s="2">
        <v>0.375</v>
      </c>
      <c r="E193" s="2">
        <v>0.41666666666666669</v>
      </c>
      <c r="F193">
        <v>60</v>
      </c>
      <c r="G193" s="7">
        <f t="shared" si="5"/>
        <v>4.1666666666666685E-2</v>
      </c>
      <c r="H193" s="6">
        <f t="shared" si="7"/>
        <v>60</v>
      </c>
    </row>
    <row r="194" spans="1:8" x14ac:dyDescent="0.25">
      <c r="A194" t="s">
        <v>16</v>
      </c>
      <c r="B194" t="s">
        <v>12</v>
      </c>
      <c r="C194" s="1">
        <v>45972</v>
      </c>
      <c r="D194" s="2">
        <v>0.375</v>
      </c>
      <c r="E194" s="2">
        <v>0.41666666666666669</v>
      </c>
      <c r="F194">
        <v>40</v>
      </c>
      <c r="G194" s="7">
        <f t="shared" si="5"/>
        <v>4.1666666666666685E-2</v>
      </c>
      <c r="H194" s="6">
        <f t="shared" si="7"/>
        <v>40</v>
      </c>
    </row>
    <row r="195" spans="1:8" x14ac:dyDescent="0.25">
      <c r="A195" t="s">
        <v>18</v>
      </c>
      <c r="B195" t="s">
        <v>12</v>
      </c>
      <c r="C195" s="1">
        <v>45973</v>
      </c>
      <c r="D195" s="2">
        <v>0.375</v>
      </c>
      <c r="E195" s="2">
        <v>0.41666666666666669</v>
      </c>
      <c r="F195">
        <v>40</v>
      </c>
      <c r="G195" s="7">
        <f t="shared" ref="G195:G236" si="8">E195-D195</f>
        <v>4.1666666666666685E-2</v>
      </c>
      <c r="H195" s="6">
        <f t="shared" si="7"/>
        <v>40</v>
      </c>
    </row>
    <row r="196" spans="1:8" x14ac:dyDescent="0.25">
      <c r="A196" t="s">
        <v>10</v>
      </c>
      <c r="B196" t="s">
        <v>7</v>
      </c>
      <c r="C196" s="1">
        <v>45979</v>
      </c>
      <c r="D196" s="2">
        <v>0.375</v>
      </c>
      <c r="E196" s="2">
        <v>0.41666666666666669</v>
      </c>
      <c r="F196">
        <v>60</v>
      </c>
      <c r="G196" s="7">
        <f t="shared" si="8"/>
        <v>4.1666666666666685E-2</v>
      </c>
      <c r="H196" s="6">
        <f t="shared" si="7"/>
        <v>60</v>
      </c>
    </row>
    <row r="197" spans="1:8" x14ac:dyDescent="0.25">
      <c r="A197" t="s">
        <v>8</v>
      </c>
      <c r="B197" t="s">
        <v>9</v>
      </c>
      <c r="C197" s="1">
        <v>45981</v>
      </c>
      <c r="D197" s="2">
        <v>0.375</v>
      </c>
      <c r="E197" s="2">
        <v>0.41666666666666669</v>
      </c>
      <c r="F197">
        <v>50</v>
      </c>
      <c r="G197" s="7">
        <f t="shared" si="8"/>
        <v>4.1666666666666685E-2</v>
      </c>
      <c r="H197" s="6">
        <f t="shared" si="7"/>
        <v>50</v>
      </c>
    </row>
    <row r="198" spans="1:8" x14ac:dyDescent="0.25">
      <c r="A198" t="s">
        <v>13</v>
      </c>
      <c r="B198" t="s">
        <v>7</v>
      </c>
      <c r="C198" s="1">
        <v>45987</v>
      </c>
      <c r="D198" s="2">
        <v>0.375</v>
      </c>
      <c r="E198" s="2">
        <v>0.41666666666666669</v>
      </c>
      <c r="F198">
        <v>60</v>
      </c>
      <c r="G198" s="7">
        <f t="shared" si="8"/>
        <v>4.1666666666666685E-2</v>
      </c>
      <c r="H198" s="6">
        <f t="shared" si="7"/>
        <v>60</v>
      </c>
    </row>
    <row r="199" spans="1:8" x14ac:dyDescent="0.25">
      <c r="A199" t="s">
        <v>22</v>
      </c>
      <c r="B199" t="s">
        <v>9</v>
      </c>
      <c r="C199" s="1">
        <v>45993</v>
      </c>
      <c r="D199" s="2">
        <v>0.375</v>
      </c>
      <c r="E199" s="2">
        <v>0.41666666666666669</v>
      </c>
      <c r="F199">
        <v>50</v>
      </c>
      <c r="G199" s="7">
        <f t="shared" si="8"/>
        <v>4.1666666666666685E-2</v>
      </c>
      <c r="H199" s="6">
        <f t="shared" si="7"/>
        <v>50</v>
      </c>
    </row>
    <row r="200" spans="1:8" x14ac:dyDescent="0.25">
      <c r="A200" t="s">
        <v>15</v>
      </c>
      <c r="B200" t="s">
        <v>7</v>
      </c>
      <c r="C200" s="1">
        <v>45993</v>
      </c>
      <c r="D200" s="2">
        <v>0.4375</v>
      </c>
      <c r="E200" s="2">
        <v>0.47916666666666669</v>
      </c>
      <c r="F200">
        <v>60</v>
      </c>
      <c r="G200" s="7">
        <f t="shared" si="8"/>
        <v>4.1666666666666685E-2</v>
      </c>
      <c r="H200" s="6">
        <f t="shared" si="7"/>
        <v>60</v>
      </c>
    </row>
    <row r="201" spans="1:8" x14ac:dyDescent="0.25">
      <c r="A201" t="s">
        <v>16</v>
      </c>
      <c r="B201" t="s">
        <v>12</v>
      </c>
      <c r="C201" s="1">
        <v>45996</v>
      </c>
      <c r="D201" s="2">
        <v>0.45833333333333331</v>
      </c>
      <c r="E201" s="2">
        <v>0.5</v>
      </c>
      <c r="F201">
        <v>40</v>
      </c>
      <c r="G201" s="7">
        <f t="shared" si="8"/>
        <v>4.1666666666666685E-2</v>
      </c>
      <c r="H201" s="6">
        <f t="shared" si="7"/>
        <v>40</v>
      </c>
    </row>
    <row r="202" spans="1:8" x14ac:dyDescent="0.25">
      <c r="A202" t="s">
        <v>19</v>
      </c>
      <c r="B202" t="s">
        <v>9</v>
      </c>
      <c r="C202" s="1">
        <v>46000</v>
      </c>
      <c r="D202" s="2">
        <v>0.4375</v>
      </c>
      <c r="E202" s="2">
        <v>0.47916666666666669</v>
      </c>
      <c r="F202">
        <v>50</v>
      </c>
      <c r="G202" s="7">
        <f t="shared" si="8"/>
        <v>4.1666666666666685E-2</v>
      </c>
      <c r="H202" s="6">
        <f t="shared" si="7"/>
        <v>50</v>
      </c>
    </row>
    <row r="203" spans="1:8" x14ac:dyDescent="0.25">
      <c r="A203" t="s">
        <v>15</v>
      </c>
      <c r="B203" t="s">
        <v>7</v>
      </c>
      <c r="C203" s="1">
        <v>46003</v>
      </c>
      <c r="D203" s="2">
        <v>0.4375</v>
      </c>
      <c r="E203" s="2">
        <v>0.47916666666666669</v>
      </c>
      <c r="F203">
        <v>60</v>
      </c>
      <c r="G203" s="7">
        <f t="shared" si="8"/>
        <v>4.1666666666666685E-2</v>
      </c>
      <c r="H203" s="6">
        <f t="shared" si="7"/>
        <v>60</v>
      </c>
    </row>
    <row r="204" spans="1:8" x14ac:dyDescent="0.25">
      <c r="A204" t="s">
        <v>24</v>
      </c>
      <c r="B204" t="s">
        <v>7</v>
      </c>
      <c r="C204" s="1">
        <v>46007</v>
      </c>
      <c r="D204" s="2">
        <v>0.375</v>
      </c>
      <c r="E204" s="2">
        <v>0.41666666666666669</v>
      </c>
      <c r="F204">
        <v>60</v>
      </c>
      <c r="G204" s="7">
        <f t="shared" si="8"/>
        <v>4.1666666666666685E-2</v>
      </c>
      <c r="H204" s="6">
        <f t="shared" si="7"/>
        <v>60</v>
      </c>
    </row>
    <row r="205" spans="1:8" x14ac:dyDescent="0.25">
      <c r="A205" t="s">
        <v>19</v>
      </c>
      <c r="B205" t="s">
        <v>9</v>
      </c>
      <c r="C205" s="1">
        <v>46035</v>
      </c>
      <c r="D205" s="2">
        <v>0.45833333333333331</v>
      </c>
      <c r="E205" s="2">
        <v>0.5</v>
      </c>
      <c r="F205">
        <v>50</v>
      </c>
      <c r="G205" s="7">
        <f t="shared" si="8"/>
        <v>4.1666666666666685E-2</v>
      </c>
      <c r="H205" s="6">
        <f t="shared" si="7"/>
        <v>50</v>
      </c>
    </row>
    <row r="206" spans="1:8" x14ac:dyDescent="0.25">
      <c r="A206" t="s">
        <v>16</v>
      </c>
      <c r="B206" t="s">
        <v>7</v>
      </c>
      <c r="C206" s="1">
        <v>46042</v>
      </c>
      <c r="D206" s="2">
        <v>0.4375</v>
      </c>
      <c r="E206" s="2">
        <v>0.47916666666666669</v>
      </c>
      <c r="F206">
        <v>60</v>
      </c>
      <c r="G206" s="7">
        <f t="shared" si="8"/>
        <v>4.1666666666666685E-2</v>
      </c>
      <c r="H206" s="6">
        <f t="shared" si="7"/>
        <v>60</v>
      </c>
    </row>
    <row r="207" spans="1:8" x14ac:dyDescent="0.25">
      <c r="A207" t="s">
        <v>13</v>
      </c>
      <c r="B207" t="s">
        <v>7</v>
      </c>
      <c r="C207" s="1">
        <v>46045</v>
      </c>
      <c r="D207" s="2">
        <v>0.375</v>
      </c>
      <c r="E207" s="2">
        <v>0.41666666666666669</v>
      </c>
      <c r="F207">
        <v>60</v>
      </c>
      <c r="G207" s="7">
        <f t="shared" si="8"/>
        <v>4.1666666666666685E-2</v>
      </c>
      <c r="H207" s="6">
        <f t="shared" si="7"/>
        <v>60</v>
      </c>
    </row>
    <row r="208" spans="1:8" x14ac:dyDescent="0.25">
      <c r="A208" t="s">
        <v>18</v>
      </c>
      <c r="B208" t="s">
        <v>12</v>
      </c>
      <c r="C208" s="1">
        <v>46050</v>
      </c>
      <c r="D208" s="2">
        <v>0.375</v>
      </c>
      <c r="E208" s="2">
        <v>0.41666666666666669</v>
      </c>
      <c r="F208">
        <v>40</v>
      </c>
      <c r="G208" s="7">
        <f t="shared" si="8"/>
        <v>4.1666666666666685E-2</v>
      </c>
      <c r="H208" s="6">
        <f t="shared" si="7"/>
        <v>40</v>
      </c>
    </row>
    <row r="209" spans="1:8" x14ac:dyDescent="0.25">
      <c r="A209" t="s">
        <v>14</v>
      </c>
      <c r="B209" t="s">
        <v>7</v>
      </c>
      <c r="C209" s="1">
        <v>46057</v>
      </c>
      <c r="D209" s="2">
        <v>0.375</v>
      </c>
      <c r="E209" s="2">
        <v>0.41666666666666669</v>
      </c>
      <c r="F209">
        <v>60</v>
      </c>
      <c r="G209" s="7">
        <f t="shared" si="8"/>
        <v>4.1666666666666685E-2</v>
      </c>
      <c r="H209" s="6">
        <f t="shared" si="7"/>
        <v>60</v>
      </c>
    </row>
    <row r="210" spans="1:8" x14ac:dyDescent="0.25">
      <c r="A210" t="s">
        <v>14</v>
      </c>
      <c r="B210" t="s">
        <v>7</v>
      </c>
      <c r="C210" s="1">
        <v>46063</v>
      </c>
      <c r="D210" s="2">
        <v>0.375</v>
      </c>
      <c r="E210" s="2">
        <v>0.41666666666666669</v>
      </c>
      <c r="F210">
        <v>60</v>
      </c>
      <c r="G210" s="7">
        <f t="shared" si="8"/>
        <v>4.1666666666666685E-2</v>
      </c>
      <c r="H210" s="6">
        <f t="shared" si="7"/>
        <v>60</v>
      </c>
    </row>
    <row r="211" spans="1:8" x14ac:dyDescent="0.25">
      <c r="A211" t="s">
        <v>18</v>
      </c>
      <c r="B211" t="s">
        <v>12</v>
      </c>
      <c r="C211" s="1">
        <v>46066</v>
      </c>
      <c r="D211" s="2">
        <v>0.45833333333333331</v>
      </c>
      <c r="E211" s="2">
        <v>0.5</v>
      </c>
      <c r="F211">
        <v>40</v>
      </c>
      <c r="G211" s="7">
        <f t="shared" si="8"/>
        <v>4.1666666666666685E-2</v>
      </c>
      <c r="H211" s="6">
        <f t="shared" si="7"/>
        <v>40</v>
      </c>
    </row>
    <row r="212" spans="1:8" x14ac:dyDescent="0.25">
      <c r="A212" t="s">
        <v>14</v>
      </c>
      <c r="B212" t="s">
        <v>7</v>
      </c>
      <c r="C212" s="1">
        <v>45940</v>
      </c>
      <c r="D212" s="2">
        <v>0.53125</v>
      </c>
      <c r="E212" s="2">
        <v>0.57291666666666663</v>
      </c>
      <c r="F212">
        <v>60</v>
      </c>
      <c r="G212" s="7">
        <f t="shared" si="8"/>
        <v>4.166666666666663E-2</v>
      </c>
      <c r="H212" s="6">
        <f t="shared" si="7"/>
        <v>60</v>
      </c>
    </row>
    <row r="213" spans="1:8" x14ac:dyDescent="0.25">
      <c r="A213" t="s">
        <v>16</v>
      </c>
      <c r="B213" t="s">
        <v>7</v>
      </c>
      <c r="C213" s="1">
        <v>45950</v>
      </c>
      <c r="D213" s="2">
        <v>0.58333333333333337</v>
      </c>
      <c r="E213" s="2">
        <v>0.625</v>
      </c>
      <c r="F213">
        <v>60</v>
      </c>
      <c r="G213" s="7">
        <f t="shared" si="8"/>
        <v>4.166666666666663E-2</v>
      </c>
      <c r="H213" s="6">
        <f t="shared" si="7"/>
        <v>60</v>
      </c>
    </row>
    <row r="214" spans="1:8" x14ac:dyDescent="0.25">
      <c r="A214" t="s">
        <v>13</v>
      </c>
      <c r="B214" t="s">
        <v>7</v>
      </c>
      <c r="C214" s="1">
        <v>45952</v>
      </c>
      <c r="D214" s="2">
        <v>0.44791666666666669</v>
      </c>
      <c r="E214" s="2">
        <v>0.48958333333333331</v>
      </c>
      <c r="F214">
        <v>60</v>
      </c>
      <c r="G214" s="7">
        <f t="shared" si="8"/>
        <v>4.166666666666663E-2</v>
      </c>
      <c r="H214" s="6">
        <f t="shared" si="7"/>
        <v>60</v>
      </c>
    </row>
    <row r="215" spans="1:8" x14ac:dyDescent="0.25">
      <c r="A215" t="s">
        <v>10</v>
      </c>
      <c r="B215" t="s">
        <v>9</v>
      </c>
      <c r="C215" s="1">
        <v>45967</v>
      </c>
      <c r="D215" s="2">
        <v>0.70833333333333337</v>
      </c>
      <c r="E215" s="2">
        <v>0.75</v>
      </c>
      <c r="F215">
        <v>50</v>
      </c>
      <c r="G215" s="7">
        <f t="shared" si="8"/>
        <v>4.166666666666663E-2</v>
      </c>
      <c r="H215" s="6">
        <f t="shared" si="7"/>
        <v>50</v>
      </c>
    </row>
    <row r="216" spans="1:8" x14ac:dyDescent="0.25">
      <c r="A216" t="s">
        <v>13</v>
      </c>
      <c r="B216" t="s">
        <v>7</v>
      </c>
      <c r="C216" s="1">
        <v>45972</v>
      </c>
      <c r="D216" s="2">
        <v>0.46875</v>
      </c>
      <c r="E216" s="2">
        <v>0.51041666666666663</v>
      </c>
      <c r="F216">
        <v>60</v>
      </c>
      <c r="G216" s="7">
        <f t="shared" si="8"/>
        <v>4.166666666666663E-2</v>
      </c>
      <c r="H216" s="6">
        <f t="shared" si="7"/>
        <v>60</v>
      </c>
    </row>
    <row r="217" spans="1:8" x14ac:dyDescent="0.25">
      <c r="A217" t="s">
        <v>6</v>
      </c>
      <c r="B217" t="s">
        <v>7</v>
      </c>
      <c r="C217" s="1">
        <v>45973</v>
      </c>
      <c r="D217" s="2">
        <v>0.53125</v>
      </c>
      <c r="E217" s="2">
        <v>0.57291666666666663</v>
      </c>
      <c r="F217">
        <v>60</v>
      </c>
      <c r="G217" s="7">
        <f t="shared" si="8"/>
        <v>4.166666666666663E-2</v>
      </c>
      <c r="H217" s="6">
        <f t="shared" si="7"/>
        <v>60</v>
      </c>
    </row>
    <row r="218" spans="1:8" x14ac:dyDescent="0.25">
      <c r="A218" t="s">
        <v>21</v>
      </c>
      <c r="B218" t="s">
        <v>7</v>
      </c>
      <c r="C218" s="1">
        <v>45980</v>
      </c>
      <c r="D218" s="2">
        <v>0.46875</v>
      </c>
      <c r="E218" s="2">
        <v>0.51041666666666663</v>
      </c>
      <c r="F218">
        <v>60</v>
      </c>
      <c r="G218" s="7">
        <f t="shared" si="8"/>
        <v>4.166666666666663E-2</v>
      </c>
      <c r="H218" s="6">
        <f t="shared" si="7"/>
        <v>60</v>
      </c>
    </row>
    <row r="219" spans="1:8" x14ac:dyDescent="0.25">
      <c r="A219" t="s">
        <v>15</v>
      </c>
      <c r="B219" t="s">
        <v>12</v>
      </c>
      <c r="C219" s="1">
        <v>45981</v>
      </c>
      <c r="D219" s="2">
        <v>0.53125</v>
      </c>
      <c r="E219" s="2">
        <v>0.57291666666666663</v>
      </c>
      <c r="F219">
        <v>40</v>
      </c>
      <c r="G219" s="7">
        <f t="shared" si="8"/>
        <v>4.166666666666663E-2</v>
      </c>
      <c r="H219" s="6">
        <f t="shared" si="7"/>
        <v>40</v>
      </c>
    </row>
    <row r="220" spans="1:8" x14ac:dyDescent="0.25">
      <c r="A220" t="s">
        <v>8</v>
      </c>
      <c r="B220" t="s">
        <v>9</v>
      </c>
      <c r="C220" s="1">
        <v>45981</v>
      </c>
      <c r="D220" s="2">
        <v>0.59375</v>
      </c>
      <c r="E220" s="2">
        <v>0.63541666666666663</v>
      </c>
      <c r="F220">
        <v>50</v>
      </c>
      <c r="G220" s="7">
        <f t="shared" si="8"/>
        <v>4.166666666666663E-2</v>
      </c>
      <c r="H220" s="6">
        <f t="shared" si="7"/>
        <v>50</v>
      </c>
    </row>
    <row r="221" spans="1:8" x14ac:dyDescent="0.25">
      <c r="A221" t="s">
        <v>18</v>
      </c>
      <c r="B221" t="s">
        <v>12</v>
      </c>
      <c r="C221" s="1">
        <v>45985</v>
      </c>
      <c r="D221" s="2">
        <v>0.52083333333333337</v>
      </c>
      <c r="E221" s="2">
        <v>0.5625</v>
      </c>
      <c r="F221">
        <v>40</v>
      </c>
      <c r="G221" s="7">
        <f t="shared" si="8"/>
        <v>4.166666666666663E-2</v>
      </c>
      <c r="H221" s="6">
        <f t="shared" si="7"/>
        <v>40</v>
      </c>
    </row>
    <row r="222" spans="1:8" x14ac:dyDescent="0.25">
      <c r="A222" t="s">
        <v>6</v>
      </c>
      <c r="B222" t="s">
        <v>7</v>
      </c>
      <c r="C222" s="1">
        <v>45987</v>
      </c>
      <c r="D222" s="2">
        <v>0.6875</v>
      </c>
      <c r="E222" s="2">
        <v>0.72916666666666663</v>
      </c>
      <c r="F222">
        <v>60</v>
      </c>
      <c r="G222" s="7">
        <f t="shared" si="8"/>
        <v>4.166666666666663E-2</v>
      </c>
      <c r="H222" s="6">
        <f t="shared" si="7"/>
        <v>60</v>
      </c>
    </row>
    <row r="223" spans="1:8" x14ac:dyDescent="0.25">
      <c r="A223" t="s">
        <v>18</v>
      </c>
      <c r="B223" t="s">
        <v>12</v>
      </c>
      <c r="C223" s="1">
        <v>45994</v>
      </c>
      <c r="D223" s="2">
        <v>0.75</v>
      </c>
      <c r="E223" s="2">
        <v>0.79166666666666663</v>
      </c>
      <c r="F223">
        <v>40</v>
      </c>
      <c r="G223" s="7">
        <f t="shared" si="8"/>
        <v>4.166666666666663E-2</v>
      </c>
      <c r="H223" s="6">
        <f t="shared" si="7"/>
        <v>40</v>
      </c>
    </row>
    <row r="224" spans="1:8" x14ac:dyDescent="0.25">
      <c r="A224" t="s">
        <v>16</v>
      </c>
      <c r="B224" t="s">
        <v>7</v>
      </c>
      <c r="C224" s="1">
        <v>46001</v>
      </c>
      <c r="D224" s="2">
        <v>0.61458333333333337</v>
      </c>
      <c r="E224" s="2">
        <v>0.65625</v>
      </c>
      <c r="F224">
        <v>60</v>
      </c>
      <c r="G224" s="7">
        <f t="shared" si="8"/>
        <v>4.166666666666663E-2</v>
      </c>
      <c r="H224" s="6">
        <f t="shared" si="7"/>
        <v>60</v>
      </c>
    </row>
    <row r="225" spans="1:8" x14ac:dyDescent="0.25">
      <c r="A225" t="s">
        <v>8</v>
      </c>
      <c r="B225" t="s">
        <v>9</v>
      </c>
      <c r="C225" s="1">
        <v>46029</v>
      </c>
      <c r="D225" s="2">
        <v>0.58333333333333337</v>
      </c>
      <c r="E225" s="2">
        <v>0.625</v>
      </c>
      <c r="F225">
        <v>50</v>
      </c>
      <c r="G225" s="7">
        <f t="shared" si="8"/>
        <v>4.166666666666663E-2</v>
      </c>
      <c r="H225" s="6">
        <f t="shared" si="7"/>
        <v>50</v>
      </c>
    </row>
    <row r="226" spans="1:8" x14ac:dyDescent="0.25">
      <c r="A226" t="s">
        <v>24</v>
      </c>
      <c r="B226" t="s">
        <v>7</v>
      </c>
      <c r="C226" s="1">
        <v>46034</v>
      </c>
      <c r="D226" s="2">
        <v>0.5</v>
      </c>
      <c r="E226" s="2">
        <v>0.54166666666666663</v>
      </c>
      <c r="F226">
        <v>60</v>
      </c>
      <c r="G226" s="7">
        <f t="shared" si="8"/>
        <v>4.166666666666663E-2</v>
      </c>
      <c r="H226" s="6">
        <f t="shared" si="7"/>
        <v>60</v>
      </c>
    </row>
    <row r="227" spans="1:8" x14ac:dyDescent="0.25">
      <c r="A227" t="s">
        <v>8</v>
      </c>
      <c r="B227" t="s">
        <v>9</v>
      </c>
      <c r="C227" s="1">
        <v>46044</v>
      </c>
      <c r="D227" s="2">
        <v>0.59375</v>
      </c>
      <c r="E227" s="2">
        <v>0.63541666666666663</v>
      </c>
      <c r="F227">
        <v>50</v>
      </c>
      <c r="G227" s="7">
        <f t="shared" si="8"/>
        <v>4.166666666666663E-2</v>
      </c>
      <c r="H227" s="6">
        <f t="shared" si="7"/>
        <v>50</v>
      </c>
    </row>
    <row r="228" spans="1:8" x14ac:dyDescent="0.25">
      <c r="A228" t="s">
        <v>11</v>
      </c>
      <c r="B228" t="s">
        <v>12</v>
      </c>
      <c r="C228" s="1">
        <v>46045</v>
      </c>
      <c r="D228" s="2">
        <v>0.41666666666666669</v>
      </c>
      <c r="E228" s="2">
        <v>0.45833333333333331</v>
      </c>
      <c r="F228">
        <v>40</v>
      </c>
      <c r="G228" s="7">
        <f t="shared" si="8"/>
        <v>4.166666666666663E-2</v>
      </c>
      <c r="H228" s="6">
        <f t="shared" si="7"/>
        <v>40</v>
      </c>
    </row>
    <row r="229" spans="1:8" x14ac:dyDescent="0.25">
      <c r="A229" t="s">
        <v>8</v>
      </c>
      <c r="B229" t="s">
        <v>9</v>
      </c>
      <c r="C229" s="1">
        <v>46045</v>
      </c>
      <c r="D229" s="2">
        <v>0.65625</v>
      </c>
      <c r="E229" s="2">
        <v>0.69791666666666663</v>
      </c>
      <c r="F229">
        <v>50</v>
      </c>
      <c r="G229" s="7">
        <f t="shared" si="8"/>
        <v>4.166666666666663E-2</v>
      </c>
      <c r="H229" s="6">
        <f t="shared" si="7"/>
        <v>50</v>
      </c>
    </row>
    <row r="230" spans="1:8" x14ac:dyDescent="0.25">
      <c r="A230" t="s">
        <v>15</v>
      </c>
      <c r="B230" t="s">
        <v>7</v>
      </c>
      <c r="C230" s="1">
        <v>46051</v>
      </c>
      <c r="D230" s="2">
        <v>0.53125</v>
      </c>
      <c r="E230" s="2">
        <v>0.57291666666666663</v>
      </c>
      <c r="F230">
        <v>60</v>
      </c>
      <c r="G230" s="7">
        <f t="shared" si="8"/>
        <v>4.166666666666663E-2</v>
      </c>
      <c r="H230" s="6">
        <f t="shared" si="7"/>
        <v>60</v>
      </c>
    </row>
    <row r="231" spans="1:8" x14ac:dyDescent="0.25">
      <c r="A231" t="s">
        <v>8</v>
      </c>
      <c r="B231" t="s">
        <v>9</v>
      </c>
      <c r="C231" s="1">
        <v>46057</v>
      </c>
      <c r="D231" s="2">
        <v>0.59375</v>
      </c>
      <c r="E231" s="2">
        <v>0.63541666666666663</v>
      </c>
      <c r="F231">
        <v>50</v>
      </c>
      <c r="G231" s="7">
        <f t="shared" si="8"/>
        <v>4.166666666666663E-2</v>
      </c>
      <c r="H231" s="6">
        <f t="shared" si="7"/>
        <v>50</v>
      </c>
    </row>
    <row r="232" spans="1:8" x14ac:dyDescent="0.25">
      <c r="A232" t="s">
        <v>19</v>
      </c>
      <c r="B232" t="s">
        <v>12</v>
      </c>
      <c r="C232" s="1">
        <v>46058</v>
      </c>
      <c r="D232" s="2">
        <v>0.53125</v>
      </c>
      <c r="E232" s="2">
        <v>0.57291666666666663</v>
      </c>
      <c r="F232">
        <v>40</v>
      </c>
      <c r="G232" s="7">
        <f t="shared" si="8"/>
        <v>4.166666666666663E-2</v>
      </c>
      <c r="H232" s="6">
        <f t="shared" si="7"/>
        <v>40</v>
      </c>
    </row>
    <row r="233" spans="1:8" x14ac:dyDescent="0.25">
      <c r="A233" t="s">
        <v>19</v>
      </c>
      <c r="B233" t="s">
        <v>9</v>
      </c>
      <c r="C233" s="1">
        <v>46063</v>
      </c>
      <c r="D233" s="2">
        <v>0.64583333333333337</v>
      </c>
      <c r="E233" s="2">
        <v>0.6875</v>
      </c>
      <c r="F233">
        <v>50</v>
      </c>
      <c r="G233" s="7">
        <f t="shared" si="8"/>
        <v>4.166666666666663E-2</v>
      </c>
      <c r="H233" s="6">
        <f t="shared" si="7"/>
        <v>50</v>
      </c>
    </row>
    <row r="234" spans="1:8" x14ac:dyDescent="0.25">
      <c r="A234" t="s">
        <v>8</v>
      </c>
      <c r="B234" t="s">
        <v>9</v>
      </c>
      <c r="C234" s="1">
        <v>46064</v>
      </c>
      <c r="D234" s="2">
        <v>0.5</v>
      </c>
      <c r="E234" s="2">
        <v>0.54166666666666663</v>
      </c>
      <c r="F234">
        <v>50</v>
      </c>
      <c r="G234" s="7">
        <f t="shared" si="8"/>
        <v>4.166666666666663E-2</v>
      </c>
      <c r="H234" s="6">
        <f t="shared" si="7"/>
        <v>50</v>
      </c>
    </row>
    <row r="235" spans="1:8" x14ac:dyDescent="0.25">
      <c r="A235" t="s">
        <v>13</v>
      </c>
      <c r="B235" t="s">
        <v>7</v>
      </c>
      <c r="C235" s="1">
        <v>46064</v>
      </c>
      <c r="D235" s="2">
        <v>0.55208333333333337</v>
      </c>
      <c r="E235" s="2">
        <v>0.59375</v>
      </c>
      <c r="F235">
        <v>60</v>
      </c>
      <c r="G235" s="7">
        <f t="shared" si="8"/>
        <v>4.166666666666663E-2</v>
      </c>
      <c r="H235" s="6">
        <f t="shared" si="7"/>
        <v>60</v>
      </c>
    </row>
    <row r="236" spans="1:8" x14ac:dyDescent="0.25">
      <c r="A236" t="s">
        <v>18</v>
      </c>
      <c r="B236" t="s">
        <v>12</v>
      </c>
      <c r="C236" s="1">
        <v>46064</v>
      </c>
      <c r="D236" s="2">
        <v>0.59375</v>
      </c>
      <c r="E236" s="2">
        <v>0.63541666666666663</v>
      </c>
      <c r="F236">
        <v>40</v>
      </c>
      <c r="G236" s="7">
        <f t="shared" si="8"/>
        <v>4.166666666666663E-2</v>
      </c>
      <c r="H236" s="6">
        <f t="shared" si="7"/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D20F-4243-4B75-B6DE-9EC6E8DEAB8C}">
  <dimension ref="A1:J236"/>
  <sheetViews>
    <sheetView workbookViewId="0">
      <selection activeCell="I14" sqref="I14:J14"/>
      <pivotSelection pane="bottomRight" showHeader="1" extendable="1" axis="axisRow" start="12" max="18" activeRow="13" activeCol="8" previousRow="13" previousCol="8" click="1" r:id="rId1">
        <pivotArea dataOnly="0" fieldPosition="0">
          <references count="1">
            <reference field="0" count="1">
              <x v="1"/>
            </reference>
          </references>
        </pivotArea>
      </pivotSelection>
    </sheetView>
  </sheetViews>
  <sheetFormatPr defaultRowHeight="15" x14ac:dyDescent="0.25"/>
  <cols>
    <col min="1" max="1" width="16.85546875" customWidth="1"/>
    <col min="2" max="2" width="17" customWidth="1"/>
    <col min="3" max="3" width="21.28515625" customWidth="1"/>
    <col min="4" max="4" width="16.5703125" customWidth="1"/>
    <col min="5" max="5" width="19.85546875" customWidth="1"/>
    <col min="6" max="6" width="17.42578125" customWidth="1"/>
    <col min="9" max="9" width="17.85546875" bestFit="1" customWidth="1"/>
    <col min="10" max="10" width="12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3" t="s">
        <v>26</v>
      </c>
      <c r="J1" t="s">
        <v>31</v>
      </c>
    </row>
    <row r="2" spans="1:10" x14ac:dyDescent="0.25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  <c r="I2" s="4" t="s">
        <v>8</v>
      </c>
      <c r="J2" s="5">
        <v>29</v>
      </c>
    </row>
    <row r="3" spans="1:10" x14ac:dyDescent="0.25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  <c r="I3" s="4" t="s">
        <v>14</v>
      </c>
      <c r="J3" s="5">
        <v>24</v>
      </c>
    </row>
    <row r="4" spans="1:10" x14ac:dyDescent="0.25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  <c r="I4" s="4" t="s">
        <v>11</v>
      </c>
      <c r="J4" s="5">
        <v>24</v>
      </c>
    </row>
    <row r="5" spans="1:10" x14ac:dyDescent="0.25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  <c r="I5" s="4" t="s">
        <v>18</v>
      </c>
      <c r="J5" s="5">
        <v>22</v>
      </c>
    </row>
    <row r="6" spans="1:10" x14ac:dyDescent="0.25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  <c r="I6" s="4" t="s">
        <v>6</v>
      </c>
      <c r="J6" s="5">
        <v>20</v>
      </c>
    </row>
    <row r="7" spans="1:10" x14ac:dyDescent="0.25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  <c r="I7" s="4" t="s">
        <v>10</v>
      </c>
      <c r="J7" s="5">
        <v>19</v>
      </c>
    </row>
    <row r="8" spans="1:10" x14ac:dyDescent="0.25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  <c r="I8" s="4" t="s">
        <v>16</v>
      </c>
      <c r="J8" s="5">
        <v>18</v>
      </c>
    </row>
    <row r="9" spans="1:10" x14ac:dyDescent="0.25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  <c r="I9" s="4" t="s">
        <v>19</v>
      </c>
      <c r="J9" s="5">
        <v>18</v>
      </c>
    </row>
    <row r="10" spans="1:10" x14ac:dyDescent="0.25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  <c r="I10" s="4" t="s">
        <v>15</v>
      </c>
      <c r="J10" s="5">
        <v>16</v>
      </c>
    </row>
    <row r="11" spans="1:10" x14ac:dyDescent="0.25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  <c r="I11" s="4" t="s">
        <v>13</v>
      </c>
      <c r="J11" s="5">
        <v>16</v>
      </c>
    </row>
    <row r="12" spans="1:10" x14ac:dyDescent="0.25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  <c r="I12" s="4" t="s">
        <v>17</v>
      </c>
      <c r="J12" s="5">
        <v>14</v>
      </c>
    </row>
    <row r="13" spans="1:10" x14ac:dyDescent="0.25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  <c r="I13" s="4" t="s">
        <v>24</v>
      </c>
      <c r="J13" s="5">
        <v>10</v>
      </c>
    </row>
    <row r="14" spans="1:10" x14ac:dyDescent="0.25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  <c r="I14" s="4" t="s">
        <v>21</v>
      </c>
      <c r="J14" s="5">
        <v>1</v>
      </c>
    </row>
    <row r="15" spans="1:10" x14ac:dyDescent="0.25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  <c r="I15" s="4" t="s">
        <v>23</v>
      </c>
      <c r="J15" s="5">
        <v>1</v>
      </c>
    </row>
    <row r="16" spans="1:10" x14ac:dyDescent="0.25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  <c r="I16" s="4" t="s">
        <v>20</v>
      </c>
      <c r="J16" s="5">
        <v>1</v>
      </c>
    </row>
    <row r="17" spans="1:10" x14ac:dyDescent="0.25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  <c r="I17" s="4" t="s">
        <v>22</v>
      </c>
      <c r="J17" s="5">
        <v>1</v>
      </c>
    </row>
    <row r="18" spans="1:10" x14ac:dyDescent="0.25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  <c r="I18" s="4" t="s">
        <v>25</v>
      </c>
      <c r="J18" s="5">
        <v>1</v>
      </c>
    </row>
    <row r="19" spans="1:10" x14ac:dyDescent="0.25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  <c r="I19" s="4" t="s">
        <v>27</v>
      </c>
      <c r="J19" s="5">
        <v>235</v>
      </c>
    </row>
    <row r="20" spans="1:10" x14ac:dyDescent="0.25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</row>
    <row r="21" spans="1:10" x14ac:dyDescent="0.25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</row>
    <row r="22" spans="1:10" x14ac:dyDescent="0.25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</row>
    <row r="23" spans="1:10" x14ac:dyDescent="0.25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</row>
    <row r="24" spans="1:10" x14ac:dyDescent="0.25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</row>
    <row r="25" spans="1:10" x14ac:dyDescent="0.25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</row>
    <row r="26" spans="1:10" x14ac:dyDescent="0.25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</row>
    <row r="27" spans="1:10" x14ac:dyDescent="0.25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</row>
    <row r="28" spans="1:10" x14ac:dyDescent="0.25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</row>
    <row r="29" spans="1:10" x14ac:dyDescent="0.25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</row>
    <row r="30" spans="1:10" x14ac:dyDescent="0.25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</row>
    <row r="31" spans="1:10" x14ac:dyDescent="0.25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</row>
    <row r="32" spans="1:10" x14ac:dyDescent="0.25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</row>
    <row r="33" spans="1:6" x14ac:dyDescent="0.25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</row>
    <row r="34" spans="1:6" x14ac:dyDescent="0.25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</row>
    <row r="35" spans="1:6" x14ac:dyDescent="0.25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</row>
    <row r="36" spans="1:6" x14ac:dyDescent="0.25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</row>
    <row r="37" spans="1:6" x14ac:dyDescent="0.25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</row>
    <row r="38" spans="1:6" x14ac:dyDescent="0.25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</row>
    <row r="39" spans="1:6" x14ac:dyDescent="0.25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</row>
    <row r="40" spans="1:6" x14ac:dyDescent="0.25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</row>
    <row r="41" spans="1:6" x14ac:dyDescent="0.25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</row>
    <row r="42" spans="1:6" x14ac:dyDescent="0.25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</row>
    <row r="43" spans="1:6" x14ac:dyDescent="0.25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</row>
    <row r="44" spans="1:6" x14ac:dyDescent="0.25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</row>
    <row r="45" spans="1:6" x14ac:dyDescent="0.25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</row>
    <row r="46" spans="1:6" x14ac:dyDescent="0.25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</row>
    <row r="47" spans="1:6" x14ac:dyDescent="0.25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</row>
    <row r="48" spans="1:6" x14ac:dyDescent="0.25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</row>
    <row r="49" spans="1:6" x14ac:dyDescent="0.25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</row>
    <row r="50" spans="1:6" x14ac:dyDescent="0.25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</row>
    <row r="51" spans="1:6" x14ac:dyDescent="0.25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</row>
    <row r="52" spans="1:6" x14ac:dyDescent="0.25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</row>
    <row r="53" spans="1:6" x14ac:dyDescent="0.25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</row>
    <row r="54" spans="1:6" x14ac:dyDescent="0.25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</row>
    <row r="55" spans="1:6" x14ac:dyDescent="0.25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</row>
    <row r="56" spans="1:6" x14ac:dyDescent="0.25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</row>
    <row r="57" spans="1:6" x14ac:dyDescent="0.25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</row>
    <row r="58" spans="1:6" x14ac:dyDescent="0.25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</row>
    <row r="59" spans="1:6" x14ac:dyDescent="0.25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</row>
    <row r="60" spans="1:6" x14ac:dyDescent="0.25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</row>
    <row r="61" spans="1:6" x14ac:dyDescent="0.25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</row>
    <row r="62" spans="1:6" x14ac:dyDescent="0.25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</row>
    <row r="63" spans="1:6" x14ac:dyDescent="0.25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</row>
    <row r="64" spans="1:6" x14ac:dyDescent="0.25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</row>
    <row r="65" spans="1:6" x14ac:dyDescent="0.25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</row>
    <row r="66" spans="1:6" x14ac:dyDescent="0.25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</row>
    <row r="67" spans="1:6" x14ac:dyDescent="0.25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</row>
    <row r="68" spans="1:6" x14ac:dyDescent="0.25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</row>
    <row r="69" spans="1:6" x14ac:dyDescent="0.25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</row>
    <row r="70" spans="1:6" x14ac:dyDescent="0.25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</row>
    <row r="71" spans="1:6" x14ac:dyDescent="0.25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</row>
    <row r="72" spans="1:6" x14ac:dyDescent="0.25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</row>
    <row r="73" spans="1:6" x14ac:dyDescent="0.25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</row>
    <row r="74" spans="1:6" x14ac:dyDescent="0.25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</row>
    <row r="75" spans="1:6" x14ac:dyDescent="0.25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</row>
    <row r="76" spans="1:6" x14ac:dyDescent="0.25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</row>
    <row r="77" spans="1:6" x14ac:dyDescent="0.25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</row>
    <row r="78" spans="1:6" x14ac:dyDescent="0.25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</row>
    <row r="79" spans="1:6" x14ac:dyDescent="0.25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</row>
    <row r="80" spans="1:6" x14ac:dyDescent="0.25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</row>
    <row r="81" spans="1:6" x14ac:dyDescent="0.25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</row>
    <row r="82" spans="1:6" x14ac:dyDescent="0.25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</row>
    <row r="83" spans="1:6" x14ac:dyDescent="0.25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</row>
    <row r="84" spans="1:6" x14ac:dyDescent="0.25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</row>
    <row r="85" spans="1:6" x14ac:dyDescent="0.25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</row>
    <row r="86" spans="1:6" x14ac:dyDescent="0.25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</row>
    <row r="87" spans="1:6" x14ac:dyDescent="0.25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</row>
    <row r="88" spans="1:6" x14ac:dyDescent="0.25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</row>
    <row r="89" spans="1:6" x14ac:dyDescent="0.25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</row>
    <row r="90" spans="1:6" x14ac:dyDescent="0.25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</row>
    <row r="91" spans="1:6" x14ac:dyDescent="0.25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</row>
    <row r="92" spans="1:6" x14ac:dyDescent="0.25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</row>
    <row r="93" spans="1:6" x14ac:dyDescent="0.25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</row>
    <row r="94" spans="1:6" x14ac:dyDescent="0.25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</row>
    <row r="95" spans="1:6" x14ac:dyDescent="0.25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</row>
    <row r="96" spans="1:6" x14ac:dyDescent="0.25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</row>
    <row r="97" spans="1:6" x14ac:dyDescent="0.25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</row>
    <row r="98" spans="1:6" x14ac:dyDescent="0.25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</row>
    <row r="99" spans="1:6" x14ac:dyDescent="0.25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</row>
    <row r="100" spans="1:6" x14ac:dyDescent="0.25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</row>
    <row r="101" spans="1:6" x14ac:dyDescent="0.25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</row>
    <row r="102" spans="1:6" x14ac:dyDescent="0.25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</row>
    <row r="103" spans="1:6" x14ac:dyDescent="0.25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</row>
    <row r="104" spans="1:6" x14ac:dyDescent="0.25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</row>
    <row r="105" spans="1:6" x14ac:dyDescent="0.25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</row>
    <row r="106" spans="1:6" x14ac:dyDescent="0.25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</row>
    <row r="107" spans="1:6" x14ac:dyDescent="0.25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</row>
    <row r="108" spans="1:6" x14ac:dyDescent="0.25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</row>
    <row r="109" spans="1:6" x14ac:dyDescent="0.25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</row>
    <row r="110" spans="1:6" x14ac:dyDescent="0.25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</row>
    <row r="111" spans="1:6" x14ac:dyDescent="0.25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</row>
    <row r="112" spans="1:6" x14ac:dyDescent="0.25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</row>
    <row r="113" spans="1:6" x14ac:dyDescent="0.25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</row>
    <row r="114" spans="1:6" x14ac:dyDescent="0.25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</row>
    <row r="115" spans="1:6" x14ac:dyDescent="0.25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</row>
    <row r="116" spans="1:6" x14ac:dyDescent="0.25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</row>
    <row r="117" spans="1:6" x14ac:dyDescent="0.25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</row>
    <row r="118" spans="1:6" x14ac:dyDescent="0.25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</row>
    <row r="119" spans="1:6" x14ac:dyDescent="0.25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</row>
    <row r="120" spans="1:6" x14ac:dyDescent="0.25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</row>
    <row r="121" spans="1:6" x14ac:dyDescent="0.25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</row>
    <row r="122" spans="1:6" x14ac:dyDescent="0.25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</row>
    <row r="123" spans="1:6" x14ac:dyDescent="0.25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</row>
    <row r="124" spans="1:6" x14ac:dyDescent="0.25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</row>
    <row r="125" spans="1:6" x14ac:dyDescent="0.25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</row>
    <row r="126" spans="1:6" x14ac:dyDescent="0.25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</row>
    <row r="127" spans="1:6" x14ac:dyDescent="0.25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</row>
    <row r="128" spans="1:6" x14ac:dyDescent="0.25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</row>
    <row r="129" spans="1:6" x14ac:dyDescent="0.25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</row>
    <row r="130" spans="1:6" x14ac:dyDescent="0.25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</row>
    <row r="131" spans="1:6" x14ac:dyDescent="0.25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</row>
    <row r="132" spans="1:6" x14ac:dyDescent="0.25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</row>
    <row r="133" spans="1:6" x14ac:dyDescent="0.25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</row>
    <row r="134" spans="1:6" x14ac:dyDescent="0.25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</row>
    <row r="135" spans="1:6" x14ac:dyDescent="0.25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</row>
    <row r="136" spans="1:6" x14ac:dyDescent="0.25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</row>
    <row r="137" spans="1:6" x14ac:dyDescent="0.25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</row>
    <row r="138" spans="1:6" x14ac:dyDescent="0.25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</row>
    <row r="139" spans="1:6" x14ac:dyDescent="0.25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</row>
    <row r="140" spans="1:6" x14ac:dyDescent="0.25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</row>
    <row r="141" spans="1:6" x14ac:dyDescent="0.25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</row>
    <row r="142" spans="1:6" x14ac:dyDescent="0.25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</row>
    <row r="143" spans="1:6" x14ac:dyDescent="0.25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</row>
    <row r="144" spans="1:6" x14ac:dyDescent="0.25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</row>
    <row r="145" spans="1:6" x14ac:dyDescent="0.25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</row>
    <row r="146" spans="1:6" x14ac:dyDescent="0.25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</row>
    <row r="147" spans="1:6" x14ac:dyDescent="0.25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</row>
    <row r="148" spans="1:6" x14ac:dyDescent="0.25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</row>
    <row r="149" spans="1:6" x14ac:dyDescent="0.25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</row>
    <row r="150" spans="1:6" x14ac:dyDescent="0.25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</row>
    <row r="151" spans="1:6" x14ac:dyDescent="0.25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</row>
    <row r="152" spans="1:6" x14ac:dyDescent="0.25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</row>
    <row r="153" spans="1:6" x14ac:dyDescent="0.25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</row>
    <row r="154" spans="1:6" x14ac:dyDescent="0.25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</row>
    <row r="155" spans="1:6" x14ac:dyDescent="0.25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</row>
    <row r="156" spans="1:6" x14ac:dyDescent="0.25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</row>
    <row r="157" spans="1:6" x14ac:dyDescent="0.25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</row>
    <row r="158" spans="1:6" x14ac:dyDescent="0.25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</row>
    <row r="159" spans="1:6" x14ac:dyDescent="0.25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</row>
    <row r="160" spans="1:6" x14ac:dyDescent="0.25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</row>
    <row r="161" spans="1:6" x14ac:dyDescent="0.25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</row>
    <row r="162" spans="1:6" x14ac:dyDescent="0.25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</row>
    <row r="163" spans="1:6" x14ac:dyDescent="0.25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</row>
    <row r="164" spans="1:6" x14ac:dyDescent="0.25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</row>
    <row r="165" spans="1:6" x14ac:dyDescent="0.25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</row>
    <row r="166" spans="1:6" x14ac:dyDescent="0.25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</row>
    <row r="167" spans="1:6" x14ac:dyDescent="0.25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</row>
    <row r="168" spans="1:6" x14ac:dyDescent="0.25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</row>
    <row r="169" spans="1:6" x14ac:dyDescent="0.25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</row>
    <row r="170" spans="1:6" x14ac:dyDescent="0.25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</row>
    <row r="171" spans="1:6" x14ac:dyDescent="0.25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</row>
    <row r="172" spans="1:6" x14ac:dyDescent="0.25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</row>
    <row r="173" spans="1:6" x14ac:dyDescent="0.25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</row>
    <row r="174" spans="1:6" x14ac:dyDescent="0.25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</row>
    <row r="175" spans="1:6" x14ac:dyDescent="0.25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</row>
    <row r="176" spans="1:6" x14ac:dyDescent="0.25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</row>
    <row r="177" spans="1:6" x14ac:dyDescent="0.25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</row>
    <row r="178" spans="1:6" x14ac:dyDescent="0.25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</row>
    <row r="179" spans="1:6" x14ac:dyDescent="0.25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</row>
    <row r="180" spans="1:6" x14ac:dyDescent="0.25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</row>
    <row r="181" spans="1:6" x14ac:dyDescent="0.25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</row>
    <row r="182" spans="1:6" x14ac:dyDescent="0.25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</row>
    <row r="183" spans="1:6" x14ac:dyDescent="0.25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</row>
    <row r="184" spans="1:6" x14ac:dyDescent="0.25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</row>
    <row r="185" spans="1:6" x14ac:dyDescent="0.25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</row>
    <row r="186" spans="1:6" x14ac:dyDescent="0.25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</row>
    <row r="187" spans="1:6" x14ac:dyDescent="0.25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</row>
    <row r="188" spans="1:6" x14ac:dyDescent="0.25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</row>
    <row r="189" spans="1:6" x14ac:dyDescent="0.25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</row>
    <row r="190" spans="1:6" x14ac:dyDescent="0.25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</row>
    <row r="191" spans="1:6" x14ac:dyDescent="0.25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</row>
    <row r="192" spans="1:6" x14ac:dyDescent="0.25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</row>
    <row r="193" spans="1:6" x14ac:dyDescent="0.25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</row>
    <row r="194" spans="1:6" x14ac:dyDescent="0.25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</row>
    <row r="195" spans="1:6" x14ac:dyDescent="0.25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</row>
    <row r="196" spans="1:6" x14ac:dyDescent="0.25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</row>
    <row r="197" spans="1:6" x14ac:dyDescent="0.25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</row>
    <row r="198" spans="1:6" x14ac:dyDescent="0.25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</row>
    <row r="199" spans="1:6" x14ac:dyDescent="0.25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</row>
    <row r="200" spans="1:6" x14ac:dyDescent="0.25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</row>
    <row r="201" spans="1:6" x14ac:dyDescent="0.25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</row>
    <row r="202" spans="1:6" x14ac:dyDescent="0.25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</row>
    <row r="203" spans="1:6" x14ac:dyDescent="0.25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</row>
    <row r="204" spans="1:6" x14ac:dyDescent="0.25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</row>
    <row r="205" spans="1:6" x14ac:dyDescent="0.25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</row>
    <row r="206" spans="1:6" x14ac:dyDescent="0.25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</row>
    <row r="207" spans="1:6" x14ac:dyDescent="0.25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</row>
    <row r="208" spans="1:6" x14ac:dyDescent="0.25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</row>
    <row r="209" spans="1:6" x14ac:dyDescent="0.25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</row>
    <row r="210" spans="1:6" x14ac:dyDescent="0.25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</row>
    <row r="211" spans="1:6" x14ac:dyDescent="0.25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</row>
    <row r="212" spans="1:6" x14ac:dyDescent="0.25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</row>
    <row r="213" spans="1:6" x14ac:dyDescent="0.25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</row>
    <row r="214" spans="1:6" x14ac:dyDescent="0.25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</row>
    <row r="215" spans="1:6" x14ac:dyDescent="0.25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</row>
    <row r="216" spans="1:6" x14ac:dyDescent="0.25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</row>
    <row r="217" spans="1:6" x14ac:dyDescent="0.25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</row>
    <row r="218" spans="1:6" x14ac:dyDescent="0.25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</row>
    <row r="219" spans="1:6" x14ac:dyDescent="0.25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</row>
    <row r="220" spans="1:6" x14ac:dyDescent="0.25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</row>
    <row r="221" spans="1:6" x14ac:dyDescent="0.25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</row>
    <row r="222" spans="1:6" x14ac:dyDescent="0.25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</row>
    <row r="223" spans="1:6" x14ac:dyDescent="0.25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</row>
    <row r="224" spans="1:6" x14ac:dyDescent="0.25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</row>
    <row r="225" spans="1:6" x14ac:dyDescent="0.25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</row>
    <row r="226" spans="1:6" x14ac:dyDescent="0.25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</row>
    <row r="227" spans="1:6" x14ac:dyDescent="0.25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</row>
    <row r="228" spans="1:6" x14ac:dyDescent="0.25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</row>
    <row r="229" spans="1:6" x14ac:dyDescent="0.25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</row>
    <row r="230" spans="1:6" x14ac:dyDescent="0.25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</row>
    <row r="231" spans="1:6" x14ac:dyDescent="0.25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</row>
    <row r="232" spans="1:6" x14ac:dyDescent="0.25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</row>
    <row r="233" spans="1:6" x14ac:dyDescent="0.25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</row>
    <row r="234" spans="1:6" x14ac:dyDescent="0.25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</row>
    <row r="235" spans="1:6" x14ac:dyDescent="0.25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</row>
    <row r="236" spans="1:6" x14ac:dyDescent="0.25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CE3E0-1748-4B74-9599-6F8B57B98653}">
  <dimension ref="A1:O236"/>
  <sheetViews>
    <sheetView topLeftCell="H1" workbookViewId="0">
      <selection activeCell="L25" sqref="L25:M236"/>
    </sheetView>
  </sheetViews>
  <sheetFormatPr defaultRowHeight="15" x14ac:dyDescent="0.25"/>
  <cols>
    <col min="1" max="1" width="16.85546875" customWidth="1"/>
    <col min="2" max="2" width="17" customWidth="1"/>
    <col min="3" max="3" width="21.28515625" customWidth="1"/>
    <col min="4" max="4" width="16.5703125" customWidth="1"/>
    <col min="5" max="5" width="19.85546875" customWidth="1"/>
    <col min="6" max="6" width="17.42578125" customWidth="1"/>
    <col min="7" max="7" width="30.28515625" customWidth="1"/>
    <col min="8" max="13" width="30.7109375" customWidth="1"/>
    <col min="14" max="36" width="17.85546875" bestFit="1" customWidth="1"/>
    <col min="37" max="38" width="14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32</v>
      </c>
      <c r="L1" t="s">
        <v>33</v>
      </c>
      <c r="M1" t="s">
        <v>56</v>
      </c>
      <c r="N1" t="s">
        <v>26</v>
      </c>
      <c r="O1" t="s">
        <v>31</v>
      </c>
    </row>
    <row r="2" spans="1:15" hidden="1" x14ac:dyDescent="0.25">
      <c r="A2" t="s">
        <v>11</v>
      </c>
      <c r="B2" t="s">
        <v>12</v>
      </c>
      <c r="C2" s="1">
        <v>45936</v>
      </c>
      <c r="D2" s="2">
        <v>0.375</v>
      </c>
      <c r="E2" s="2">
        <v>0.45833333333333331</v>
      </c>
      <c r="F2">
        <v>40</v>
      </c>
      <c r="G2">
        <v>1</v>
      </c>
      <c r="H2" t="str">
        <f>UPPER(LEFT(A2,3))</f>
        <v>JAN</v>
      </c>
      <c r="I2" t="str">
        <f>UPPER(LEFT(B2,3))</f>
        <v>FIZ</v>
      </c>
      <c r="J2">
        <f>G2</f>
        <v>1</v>
      </c>
      <c r="K2" t="str">
        <f>_xlfn.TEXTJOIN("",TRUE,H2,I2,J2)</f>
        <v>JANFIZ1</v>
      </c>
      <c r="L2" t="str">
        <f>IF(J3&gt;J2,"",K2)</f>
        <v/>
      </c>
      <c r="M2" t="str">
        <f>IF(L2&lt;&gt;"",A2,"")</f>
        <v/>
      </c>
      <c r="N2" s="4" t="s">
        <v>8</v>
      </c>
      <c r="O2" s="5">
        <v>29</v>
      </c>
    </row>
    <row r="3" spans="1:15" hidden="1" x14ac:dyDescent="0.25">
      <c r="A3" t="s">
        <v>11</v>
      </c>
      <c r="B3" t="s">
        <v>12</v>
      </c>
      <c r="C3" s="1">
        <v>45938</v>
      </c>
      <c r="D3" s="2">
        <v>0.44791666666666669</v>
      </c>
      <c r="E3" s="2">
        <v>0.51041666666666663</v>
      </c>
      <c r="F3">
        <v>40</v>
      </c>
      <c r="G3">
        <f>IF(AND(B3=B2,A3=A2),G2+1,1)</f>
        <v>2</v>
      </c>
      <c r="H3" t="str">
        <f t="shared" ref="H3:H66" si="0">UPPER(LEFT(A3,3))</f>
        <v>JAN</v>
      </c>
      <c r="I3" t="str">
        <f t="shared" ref="I3:I66" si="1">UPPER(LEFT(B3,3))</f>
        <v>FIZ</v>
      </c>
      <c r="J3">
        <f t="shared" ref="J3:J66" si="2">G3</f>
        <v>2</v>
      </c>
      <c r="K3" t="str">
        <f t="shared" ref="K3:K66" si="3">_xlfn.TEXTJOIN("",TRUE,H3,I3,J3)</f>
        <v>JANFIZ2</v>
      </c>
      <c r="L3" t="str">
        <f>IF(J4&gt;J3,"",K3)</f>
        <v/>
      </c>
      <c r="M3" t="str">
        <f>IF(L3&lt;&gt;"",A3,"")</f>
        <v/>
      </c>
      <c r="N3" s="4" t="s">
        <v>14</v>
      </c>
      <c r="O3" s="5">
        <v>24</v>
      </c>
    </row>
    <row r="4" spans="1:15" hidden="1" x14ac:dyDescent="0.25">
      <c r="A4" t="s">
        <v>11</v>
      </c>
      <c r="B4" t="s">
        <v>12</v>
      </c>
      <c r="C4" s="1">
        <v>45938</v>
      </c>
      <c r="D4" s="2">
        <v>0.52083333333333337</v>
      </c>
      <c r="E4" s="2">
        <v>0.59375</v>
      </c>
      <c r="F4">
        <v>40</v>
      </c>
      <c r="G4">
        <f t="shared" ref="G4:G67" si="4">IF(AND(B4=B3,A4=A3),G3+1,1)</f>
        <v>3</v>
      </c>
      <c r="H4" t="str">
        <f t="shared" si="0"/>
        <v>JAN</v>
      </c>
      <c r="I4" t="str">
        <f t="shared" si="1"/>
        <v>FIZ</v>
      </c>
      <c r="J4">
        <f t="shared" si="2"/>
        <v>3</v>
      </c>
      <c r="K4" t="str">
        <f t="shared" si="3"/>
        <v>JANFIZ3</v>
      </c>
      <c r="L4" t="str">
        <f>IF(J5&gt;J4,"",K4)</f>
        <v/>
      </c>
      <c r="M4" t="str">
        <f>IF(L4&lt;&gt;"",A4,"")</f>
        <v/>
      </c>
      <c r="N4" s="4" t="s">
        <v>11</v>
      </c>
      <c r="O4" s="5">
        <v>24</v>
      </c>
    </row>
    <row r="5" spans="1:15" hidden="1" x14ac:dyDescent="0.25">
      <c r="A5" t="s">
        <v>11</v>
      </c>
      <c r="B5" t="s">
        <v>12</v>
      </c>
      <c r="C5" s="1">
        <v>45943</v>
      </c>
      <c r="D5" s="2">
        <v>0.46875</v>
      </c>
      <c r="E5" s="2">
        <v>0.52083333333333337</v>
      </c>
      <c r="F5">
        <v>40</v>
      </c>
      <c r="G5">
        <f t="shared" si="4"/>
        <v>4</v>
      </c>
      <c r="H5" t="str">
        <f t="shared" si="0"/>
        <v>JAN</v>
      </c>
      <c r="I5" t="str">
        <f t="shared" si="1"/>
        <v>FIZ</v>
      </c>
      <c r="J5">
        <f t="shared" si="2"/>
        <v>4</v>
      </c>
      <c r="K5" t="str">
        <f t="shared" si="3"/>
        <v>JANFIZ4</v>
      </c>
      <c r="L5" t="str">
        <f>IF(J6&gt;J5,"",K5)</f>
        <v/>
      </c>
      <c r="M5" t="str">
        <f>IF(L5&lt;&gt;"",A5,"")</f>
        <v/>
      </c>
      <c r="N5" s="4" t="s">
        <v>18</v>
      </c>
      <c r="O5" s="5">
        <v>22</v>
      </c>
    </row>
    <row r="6" spans="1:15" hidden="1" x14ac:dyDescent="0.25">
      <c r="A6" t="s">
        <v>11</v>
      </c>
      <c r="B6" t="s">
        <v>12</v>
      </c>
      <c r="C6" s="1">
        <v>45943</v>
      </c>
      <c r="D6" s="2">
        <v>0.625</v>
      </c>
      <c r="E6" s="2">
        <v>0.70833333333333337</v>
      </c>
      <c r="F6">
        <v>40</v>
      </c>
      <c r="G6">
        <f t="shared" si="4"/>
        <v>5</v>
      </c>
      <c r="H6" t="str">
        <f t="shared" si="0"/>
        <v>JAN</v>
      </c>
      <c r="I6" t="str">
        <f t="shared" si="1"/>
        <v>FIZ</v>
      </c>
      <c r="J6">
        <f t="shared" si="2"/>
        <v>5</v>
      </c>
      <c r="K6" t="str">
        <f t="shared" si="3"/>
        <v>JANFIZ5</v>
      </c>
      <c r="L6" t="str">
        <f>IF(J7&gt;J6,"",K6)</f>
        <v/>
      </c>
      <c r="M6" t="str">
        <f>IF(L6&lt;&gt;"",A6,"")</f>
        <v/>
      </c>
      <c r="N6" s="4" t="s">
        <v>6</v>
      </c>
      <c r="O6" s="5">
        <v>20</v>
      </c>
    </row>
    <row r="7" spans="1:15" hidden="1" x14ac:dyDescent="0.25">
      <c r="A7" t="s">
        <v>11</v>
      </c>
      <c r="B7" t="s">
        <v>12</v>
      </c>
      <c r="C7" s="1">
        <v>45950</v>
      </c>
      <c r="D7" s="2">
        <v>0.63541666666666663</v>
      </c>
      <c r="E7" s="2">
        <v>0.69791666666666663</v>
      </c>
      <c r="F7">
        <v>40</v>
      </c>
      <c r="G7">
        <f t="shared" si="4"/>
        <v>6</v>
      </c>
      <c r="H7" t="str">
        <f t="shared" si="0"/>
        <v>JAN</v>
      </c>
      <c r="I7" t="str">
        <f t="shared" si="1"/>
        <v>FIZ</v>
      </c>
      <c r="J7">
        <f t="shared" si="2"/>
        <v>6</v>
      </c>
      <c r="K7" t="str">
        <f t="shared" si="3"/>
        <v>JANFIZ6</v>
      </c>
      <c r="L7" t="str">
        <f>IF(J8&gt;J7,"",K7)</f>
        <v/>
      </c>
      <c r="M7" t="str">
        <f>IF(L7&lt;&gt;"",A7,"")</f>
        <v/>
      </c>
      <c r="N7" s="4" t="s">
        <v>10</v>
      </c>
      <c r="O7" s="5">
        <v>19</v>
      </c>
    </row>
    <row r="8" spans="1:15" hidden="1" x14ac:dyDescent="0.25">
      <c r="A8" t="s">
        <v>11</v>
      </c>
      <c r="B8" t="s">
        <v>12</v>
      </c>
      <c r="C8" s="1">
        <v>45971</v>
      </c>
      <c r="D8" s="2">
        <v>0.375</v>
      </c>
      <c r="E8" s="2">
        <v>0.42708333333333331</v>
      </c>
      <c r="F8">
        <v>40</v>
      </c>
      <c r="G8">
        <f t="shared" si="4"/>
        <v>7</v>
      </c>
      <c r="H8" t="str">
        <f t="shared" si="0"/>
        <v>JAN</v>
      </c>
      <c r="I8" t="str">
        <f t="shared" si="1"/>
        <v>FIZ</v>
      </c>
      <c r="J8">
        <f t="shared" si="2"/>
        <v>7</v>
      </c>
      <c r="K8" t="str">
        <f t="shared" si="3"/>
        <v>JANFIZ7</v>
      </c>
      <c r="L8" t="str">
        <f>IF(J9&gt;J8,"",K8)</f>
        <v/>
      </c>
      <c r="M8" t="str">
        <f>IF(L8&lt;&gt;"",A8,"")</f>
        <v/>
      </c>
      <c r="N8" s="4" t="s">
        <v>16</v>
      </c>
      <c r="O8" s="5">
        <v>18</v>
      </c>
    </row>
    <row r="9" spans="1:15" hidden="1" x14ac:dyDescent="0.25">
      <c r="A9" t="s">
        <v>11</v>
      </c>
      <c r="B9" t="s">
        <v>12</v>
      </c>
      <c r="C9" s="1">
        <v>45971</v>
      </c>
      <c r="D9" s="2">
        <v>0.42708333333333331</v>
      </c>
      <c r="E9" s="2">
        <v>0.47916666666666669</v>
      </c>
      <c r="F9">
        <v>40</v>
      </c>
      <c r="G9">
        <f t="shared" si="4"/>
        <v>8</v>
      </c>
      <c r="H9" t="str">
        <f t="shared" si="0"/>
        <v>JAN</v>
      </c>
      <c r="I9" t="str">
        <f t="shared" si="1"/>
        <v>FIZ</v>
      </c>
      <c r="J9">
        <f t="shared" si="2"/>
        <v>8</v>
      </c>
      <c r="K9" t="str">
        <f t="shared" si="3"/>
        <v>JANFIZ8</v>
      </c>
      <c r="L9" t="str">
        <f>IF(J10&gt;J9,"",K9)</f>
        <v/>
      </c>
      <c r="M9" t="str">
        <f>IF(L9&lt;&gt;"",A9,"")</f>
        <v/>
      </c>
      <c r="N9" s="4" t="s">
        <v>19</v>
      </c>
      <c r="O9" s="5">
        <v>18</v>
      </c>
    </row>
    <row r="10" spans="1:15" hidden="1" x14ac:dyDescent="0.25">
      <c r="A10" t="s">
        <v>11</v>
      </c>
      <c r="B10" t="s">
        <v>12</v>
      </c>
      <c r="C10" s="1">
        <v>45975</v>
      </c>
      <c r="D10" s="2">
        <v>0.51041666666666663</v>
      </c>
      <c r="E10" s="2">
        <v>0.59375</v>
      </c>
      <c r="F10">
        <v>40</v>
      </c>
      <c r="G10">
        <f t="shared" si="4"/>
        <v>9</v>
      </c>
      <c r="H10" t="str">
        <f t="shared" si="0"/>
        <v>JAN</v>
      </c>
      <c r="I10" t="str">
        <f t="shared" si="1"/>
        <v>FIZ</v>
      </c>
      <c r="J10">
        <f t="shared" si="2"/>
        <v>9</v>
      </c>
      <c r="K10" t="str">
        <f t="shared" si="3"/>
        <v>JANFIZ9</v>
      </c>
      <c r="L10" t="str">
        <f>IF(J11&gt;J10,"",K10)</f>
        <v/>
      </c>
      <c r="M10" t="str">
        <f>IF(L10&lt;&gt;"",A10,"")</f>
        <v/>
      </c>
      <c r="N10" s="4" t="s">
        <v>15</v>
      </c>
      <c r="O10" s="5">
        <v>16</v>
      </c>
    </row>
    <row r="11" spans="1:15" hidden="1" x14ac:dyDescent="0.25">
      <c r="A11" t="s">
        <v>11</v>
      </c>
      <c r="B11" t="s">
        <v>12</v>
      </c>
      <c r="C11" s="1">
        <v>45978</v>
      </c>
      <c r="D11" s="2">
        <v>0.375</v>
      </c>
      <c r="E11" s="2">
        <v>0.45833333333333331</v>
      </c>
      <c r="F11">
        <v>40</v>
      </c>
      <c r="G11">
        <f t="shared" si="4"/>
        <v>10</v>
      </c>
      <c r="H11" t="str">
        <f t="shared" si="0"/>
        <v>JAN</v>
      </c>
      <c r="I11" t="str">
        <f t="shared" si="1"/>
        <v>FIZ</v>
      </c>
      <c r="J11">
        <f t="shared" si="2"/>
        <v>10</v>
      </c>
      <c r="K11" t="str">
        <f t="shared" si="3"/>
        <v>JANFIZ10</v>
      </c>
      <c r="L11" t="str">
        <f>IF(J12&gt;J11,"",K11)</f>
        <v/>
      </c>
      <c r="M11" t="str">
        <f>IF(L11&lt;&gt;"",A11,"")</f>
        <v/>
      </c>
      <c r="N11" s="4" t="s">
        <v>13</v>
      </c>
      <c r="O11" s="5">
        <v>16</v>
      </c>
    </row>
    <row r="12" spans="1:15" hidden="1" x14ac:dyDescent="0.25">
      <c r="A12" t="s">
        <v>11</v>
      </c>
      <c r="B12" t="s">
        <v>12</v>
      </c>
      <c r="C12" s="1">
        <v>45981</v>
      </c>
      <c r="D12" s="2">
        <v>0.41666666666666669</v>
      </c>
      <c r="E12" s="2">
        <v>0.5</v>
      </c>
      <c r="F12">
        <v>40</v>
      </c>
      <c r="G12">
        <f t="shared" si="4"/>
        <v>11</v>
      </c>
      <c r="H12" t="str">
        <f t="shared" si="0"/>
        <v>JAN</v>
      </c>
      <c r="I12" t="str">
        <f t="shared" si="1"/>
        <v>FIZ</v>
      </c>
      <c r="J12">
        <f t="shared" si="2"/>
        <v>11</v>
      </c>
      <c r="K12" t="str">
        <f t="shared" si="3"/>
        <v>JANFIZ11</v>
      </c>
      <c r="L12" t="str">
        <f>IF(J13&gt;J12,"",K12)</f>
        <v/>
      </c>
      <c r="M12" t="str">
        <f>IF(L12&lt;&gt;"",A12,"")</f>
        <v/>
      </c>
      <c r="N12" s="4" t="s">
        <v>17</v>
      </c>
      <c r="O12" s="5">
        <v>14</v>
      </c>
    </row>
    <row r="13" spans="1:15" hidden="1" x14ac:dyDescent="0.25">
      <c r="A13" t="s">
        <v>11</v>
      </c>
      <c r="B13" t="s">
        <v>12</v>
      </c>
      <c r="C13" s="1">
        <v>45985</v>
      </c>
      <c r="D13" s="2">
        <v>0.375</v>
      </c>
      <c r="E13" s="2">
        <v>0.4375</v>
      </c>
      <c r="F13">
        <v>40</v>
      </c>
      <c r="G13">
        <f t="shared" si="4"/>
        <v>12</v>
      </c>
      <c r="H13" t="str">
        <f t="shared" si="0"/>
        <v>JAN</v>
      </c>
      <c r="I13" t="str">
        <f t="shared" si="1"/>
        <v>FIZ</v>
      </c>
      <c r="J13">
        <f t="shared" si="2"/>
        <v>12</v>
      </c>
      <c r="K13" t="str">
        <f t="shared" si="3"/>
        <v>JANFIZ12</v>
      </c>
      <c r="L13" t="str">
        <f>IF(J14&gt;J13,"",K13)</f>
        <v/>
      </c>
      <c r="M13" t="str">
        <f>IF(L13&lt;&gt;"",A13,"")</f>
        <v/>
      </c>
      <c r="N13" s="4" t="s">
        <v>24</v>
      </c>
      <c r="O13" s="5">
        <v>10</v>
      </c>
    </row>
    <row r="14" spans="1:15" hidden="1" x14ac:dyDescent="0.25">
      <c r="A14" t="s">
        <v>11</v>
      </c>
      <c r="B14" t="s">
        <v>12</v>
      </c>
      <c r="C14" s="1">
        <v>45989</v>
      </c>
      <c r="D14" s="2">
        <v>0.47916666666666669</v>
      </c>
      <c r="E14" s="2">
        <v>0.53125</v>
      </c>
      <c r="F14">
        <v>40</v>
      </c>
      <c r="G14">
        <f t="shared" si="4"/>
        <v>13</v>
      </c>
      <c r="H14" t="str">
        <f t="shared" si="0"/>
        <v>JAN</v>
      </c>
      <c r="I14" t="str">
        <f t="shared" si="1"/>
        <v>FIZ</v>
      </c>
      <c r="J14">
        <f t="shared" si="2"/>
        <v>13</v>
      </c>
      <c r="K14" t="str">
        <f t="shared" si="3"/>
        <v>JANFIZ13</v>
      </c>
      <c r="L14" t="str">
        <f>IF(J15&gt;J14,"",K14)</f>
        <v/>
      </c>
      <c r="M14" t="str">
        <f>IF(L14&lt;&gt;"",A14,"")</f>
        <v/>
      </c>
      <c r="N14" s="4" t="s">
        <v>21</v>
      </c>
      <c r="O14" s="5">
        <v>1</v>
      </c>
    </row>
    <row r="15" spans="1:15" hidden="1" x14ac:dyDescent="0.25">
      <c r="A15" t="s">
        <v>11</v>
      </c>
      <c r="B15" t="s">
        <v>12</v>
      </c>
      <c r="C15" s="1">
        <v>45999</v>
      </c>
      <c r="D15" s="2">
        <v>0.46875</v>
      </c>
      <c r="E15" s="2">
        <v>0.54166666666666663</v>
      </c>
      <c r="F15">
        <v>40</v>
      </c>
      <c r="G15">
        <f t="shared" si="4"/>
        <v>14</v>
      </c>
      <c r="H15" t="str">
        <f t="shared" si="0"/>
        <v>JAN</v>
      </c>
      <c r="I15" t="str">
        <f t="shared" si="1"/>
        <v>FIZ</v>
      </c>
      <c r="J15">
        <f t="shared" si="2"/>
        <v>14</v>
      </c>
      <c r="K15" t="str">
        <f t="shared" si="3"/>
        <v>JANFIZ14</v>
      </c>
      <c r="L15" t="str">
        <f>IF(J16&gt;J15,"",K15)</f>
        <v/>
      </c>
      <c r="M15" t="str">
        <f>IF(L15&lt;&gt;"",A15,"")</f>
        <v/>
      </c>
      <c r="N15" s="4" t="s">
        <v>23</v>
      </c>
      <c r="O15" s="5">
        <v>1</v>
      </c>
    </row>
    <row r="16" spans="1:15" hidden="1" x14ac:dyDescent="0.25">
      <c r="A16" t="s">
        <v>11</v>
      </c>
      <c r="B16" t="s">
        <v>12</v>
      </c>
      <c r="C16" s="1">
        <v>46001</v>
      </c>
      <c r="D16" s="2">
        <v>0.67708333333333337</v>
      </c>
      <c r="E16" s="2">
        <v>0.73958333333333337</v>
      </c>
      <c r="F16">
        <v>40</v>
      </c>
      <c r="G16">
        <f t="shared" si="4"/>
        <v>15</v>
      </c>
      <c r="H16" t="str">
        <f t="shared" si="0"/>
        <v>JAN</v>
      </c>
      <c r="I16" t="str">
        <f t="shared" si="1"/>
        <v>FIZ</v>
      </c>
      <c r="J16">
        <f t="shared" si="2"/>
        <v>15</v>
      </c>
      <c r="K16" t="str">
        <f t="shared" si="3"/>
        <v>JANFIZ15</v>
      </c>
      <c r="L16" t="str">
        <f>IF(J17&gt;J16,"",K16)</f>
        <v/>
      </c>
      <c r="M16" t="str">
        <f>IF(L16&lt;&gt;"",A16,"")</f>
        <v/>
      </c>
      <c r="N16" s="4" t="s">
        <v>20</v>
      </c>
      <c r="O16" s="5">
        <v>1</v>
      </c>
    </row>
    <row r="17" spans="1:15" hidden="1" x14ac:dyDescent="0.25">
      <c r="A17" t="s">
        <v>11</v>
      </c>
      <c r="B17" t="s">
        <v>12</v>
      </c>
      <c r="C17" s="1">
        <v>46003</v>
      </c>
      <c r="D17" s="2">
        <v>0.375</v>
      </c>
      <c r="E17" s="2">
        <v>0.42708333333333331</v>
      </c>
      <c r="F17">
        <v>40</v>
      </c>
      <c r="G17">
        <f t="shared" si="4"/>
        <v>16</v>
      </c>
      <c r="H17" t="str">
        <f t="shared" si="0"/>
        <v>JAN</v>
      </c>
      <c r="I17" t="str">
        <f t="shared" si="1"/>
        <v>FIZ</v>
      </c>
      <c r="J17">
        <f t="shared" si="2"/>
        <v>16</v>
      </c>
      <c r="K17" t="str">
        <f t="shared" si="3"/>
        <v>JANFIZ16</v>
      </c>
      <c r="L17" t="str">
        <f>IF(J18&gt;J17,"",K17)</f>
        <v/>
      </c>
      <c r="M17" t="str">
        <f>IF(L17&lt;&gt;"",A17,"")</f>
        <v/>
      </c>
      <c r="N17" s="4" t="s">
        <v>22</v>
      </c>
      <c r="O17" s="5">
        <v>1</v>
      </c>
    </row>
    <row r="18" spans="1:15" hidden="1" x14ac:dyDescent="0.25">
      <c r="A18" t="s">
        <v>11</v>
      </c>
      <c r="B18" t="s">
        <v>12</v>
      </c>
      <c r="C18" s="1">
        <v>46036</v>
      </c>
      <c r="D18" s="2">
        <v>0.57291666666666663</v>
      </c>
      <c r="E18" s="2">
        <v>0.61458333333333337</v>
      </c>
      <c r="F18">
        <v>40</v>
      </c>
      <c r="G18">
        <f t="shared" si="4"/>
        <v>17</v>
      </c>
      <c r="H18" t="str">
        <f t="shared" si="0"/>
        <v>JAN</v>
      </c>
      <c r="I18" t="str">
        <f t="shared" si="1"/>
        <v>FIZ</v>
      </c>
      <c r="J18">
        <f t="shared" si="2"/>
        <v>17</v>
      </c>
      <c r="K18" t="str">
        <f t="shared" si="3"/>
        <v>JANFIZ17</v>
      </c>
      <c r="L18" t="str">
        <f>IF(J19&gt;J18,"",K18)</f>
        <v/>
      </c>
      <c r="M18" t="str">
        <f>IF(L18&lt;&gt;"",A18,"")</f>
        <v/>
      </c>
      <c r="N18" s="4" t="s">
        <v>25</v>
      </c>
      <c r="O18" s="5">
        <v>1</v>
      </c>
    </row>
    <row r="19" spans="1:15" hidden="1" x14ac:dyDescent="0.25">
      <c r="A19" t="s">
        <v>11</v>
      </c>
      <c r="B19" t="s">
        <v>12</v>
      </c>
      <c r="C19" s="1">
        <v>46045</v>
      </c>
      <c r="D19" s="2">
        <v>0.41666666666666669</v>
      </c>
      <c r="E19" s="2">
        <v>0.45833333333333331</v>
      </c>
      <c r="F19">
        <v>40</v>
      </c>
      <c r="G19">
        <f t="shared" si="4"/>
        <v>18</v>
      </c>
      <c r="H19" t="str">
        <f t="shared" si="0"/>
        <v>JAN</v>
      </c>
      <c r="I19" t="str">
        <f t="shared" si="1"/>
        <v>FIZ</v>
      </c>
      <c r="J19">
        <f t="shared" si="2"/>
        <v>18</v>
      </c>
      <c r="K19" t="str">
        <f t="shared" si="3"/>
        <v>JANFIZ18</v>
      </c>
      <c r="L19" t="str">
        <f>IF(J20&gt;J19,"",K19)</f>
        <v/>
      </c>
      <c r="M19" t="str">
        <f>IF(L19&lt;&gt;"",A19,"")</f>
        <v/>
      </c>
      <c r="N19" s="4" t="s">
        <v>27</v>
      </c>
      <c r="O19" s="5">
        <v>235</v>
      </c>
    </row>
    <row r="20" spans="1:15" hidden="1" x14ac:dyDescent="0.25">
      <c r="A20" t="s">
        <v>11</v>
      </c>
      <c r="B20" t="s">
        <v>12</v>
      </c>
      <c r="C20" s="1">
        <v>46045</v>
      </c>
      <c r="D20" s="2">
        <v>0.57291666666666663</v>
      </c>
      <c r="E20" s="2">
        <v>0.63541666666666663</v>
      </c>
      <c r="F20">
        <v>40</v>
      </c>
      <c r="G20">
        <f t="shared" si="4"/>
        <v>19</v>
      </c>
      <c r="H20" t="str">
        <f t="shared" si="0"/>
        <v>JAN</v>
      </c>
      <c r="I20" t="str">
        <f t="shared" si="1"/>
        <v>FIZ</v>
      </c>
      <c r="J20">
        <f t="shared" si="2"/>
        <v>19</v>
      </c>
      <c r="K20" t="str">
        <f t="shared" si="3"/>
        <v>JANFIZ19</v>
      </c>
      <c r="L20" t="str">
        <f>IF(J21&gt;J20,"",K20)</f>
        <v/>
      </c>
      <c r="M20" t="str">
        <f>IF(L20&lt;&gt;"",A20,"")</f>
        <v/>
      </c>
    </row>
    <row r="21" spans="1:15" hidden="1" x14ac:dyDescent="0.25">
      <c r="A21" t="s">
        <v>11</v>
      </c>
      <c r="B21" t="s">
        <v>12</v>
      </c>
      <c r="C21" s="1">
        <v>46056</v>
      </c>
      <c r="D21" s="2">
        <v>0.66666666666666663</v>
      </c>
      <c r="E21" s="2">
        <v>0.72916666666666663</v>
      </c>
      <c r="F21">
        <v>40</v>
      </c>
      <c r="G21">
        <f t="shared" si="4"/>
        <v>20</v>
      </c>
      <c r="H21" t="str">
        <f t="shared" si="0"/>
        <v>JAN</v>
      </c>
      <c r="I21" t="str">
        <f t="shared" si="1"/>
        <v>FIZ</v>
      </c>
      <c r="J21">
        <f t="shared" si="2"/>
        <v>20</v>
      </c>
      <c r="K21" t="str">
        <f t="shared" si="3"/>
        <v>JANFIZ20</v>
      </c>
      <c r="L21" t="str">
        <f>IF(J22&gt;J21,"",K21)</f>
        <v/>
      </c>
      <c r="M21" t="str">
        <f>IF(L21&lt;&gt;"",A21,"")</f>
        <v/>
      </c>
    </row>
    <row r="22" spans="1:15" hidden="1" x14ac:dyDescent="0.25">
      <c r="A22" t="s">
        <v>11</v>
      </c>
      <c r="B22" t="s">
        <v>12</v>
      </c>
      <c r="C22" s="1">
        <v>46059</v>
      </c>
      <c r="D22" s="2">
        <v>0.64583333333333337</v>
      </c>
      <c r="E22" s="2">
        <v>0.72916666666666663</v>
      </c>
      <c r="F22">
        <v>40</v>
      </c>
      <c r="G22">
        <f t="shared" si="4"/>
        <v>21</v>
      </c>
      <c r="H22" t="str">
        <f t="shared" si="0"/>
        <v>JAN</v>
      </c>
      <c r="I22" t="str">
        <f t="shared" si="1"/>
        <v>FIZ</v>
      </c>
      <c r="J22">
        <f t="shared" si="2"/>
        <v>21</v>
      </c>
      <c r="K22" t="str">
        <f t="shared" si="3"/>
        <v>JANFIZ21</v>
      </c>
      <c r="L22" t="str">
        <f>IF(J23&gt;J22,"",K22)</f>
        <v/>
      </c>
      <c r="M22" t="str">
        <f>IF(L22&lt;&gt;"",A22,"")</f>
        <v/>
      </c>
    </row>
    <row r="23" spans="1:15" hidden="1" x14ac:dyDescent="0.25">
      <c r="A23" t="s">
        <v>11</v>
      </c>
      <c r="B23" t="s">
        <v>12</v>
      </c>
      <c r="C23" s="1">
        <v>46064</v>
      </c>
      <c r="D23" s="2">
        <v>0.375</v>
      </c>
      <c r="E23" s="2">
        <v>0.42708333333333331</v>
      </c>
      <c r="F23">
        <v>40</v>
      </c>
      <c r="G23">
        <f t="shared" si="4"/>
        <v>22</v>
      </c>
      <c r="H23" t="str">
        <f t="shared" si="0"/>
        <v>JAN</v>
      </c>
      <c r="I23" t="str">
        <f t="shared" si="1"/>
        <v>FIZ</v>
      </c>
      <c r="J23">
        <f t="shared" si="2"/>
        <v>22</v>
      </c>
      <c r="K23" t="str">
        <f t="shared" si="3"/>
        <v>JANFIZ22</v>
      </c>
      <c r="L23" t="str">
        <f>IF(J24&gt;J23,"",K23)</f>
        <v/>
      </c>
      <c r="M23" t="str">
        <f>IF(L23&lt;&gt;"",A23,"")</f>
        <v/>
      </c>
    </row>
    <row r="24" spans="1:15" hidden="1" x14ac:dyDescent="0.25">
      <c r="A24" t="s">
        <v>11</v>
      </c>
      <c r="B24" t="s">
        <v>12</v>
      </c>
      <c r="C24" s="1">
        <v>46070</v>
      </c>
      <c r="D24" s="2">
        <v>0.55208333333333337</v>
      </c>
      <c r="E24" s="2">
        <v>0.63541666666666663</v>
      </c>
      <c r="F24">
        <v>40</v>
      </c>
      <c r="G24">
        <f t="shared" si="4"/>
        <v>23</v>
      </c>
      <c r="H24" t="str">
        <f t="shared" si="0"/>
        <v>JAN</v>
      </c>
      <c r="I24" t="str">
        <f t="shared" si="1"/>
        <v>FIZ</v>
      </c>
      <c r="J24">
        <f t="shared" si="2"/>
        <v>23</v>
      </c>
      <c r="K24" t="str">
        <f t="shared" si="3"/>
        <v>JANFIZ23</v>
      </c>
      <c r="L24" t="str">
        <f>IF(J25&gt;J24,"",K24)</f>
        <v/>
      </c>
      <c r="M24" t="str">
        <f>IF(L24&lt;&gt;"",A24,"")</f>
        <v/>
      </c>
    </row>
    <row r="25" spans="1:15" x14ac:dyDescent="0.25">
      <c r="A25" t="s">
        <v>11</v>
      </c>
      <c r="B25" t="s">
        <v>12</v>
      </c>
      <c r="C25" s="1">
        <v>46073</v>
      </c>
      <c r="D25" s="2">
        <v>0.51041666666666663</v>
      </c>
      <c r="E25" s="2">
        <v>0.59375</v>
      </c>
      <c r="F25">
        <v>40</v>
      </c>
      <c r="G25">
        <f t="shared" si="4"/>
        <v>24</v>
      </c>
      <c r="H25" t="str">
        <f t="shared" si="0"/>
        <v>JAN</v>
      </c>
      <c r="I25" t="str">
        <f t="shared" si="1"/>
        <v>FIZ</v>
      </c>
      <c r="J25">
        <f t="shared" si="2"/>
        <v>24</v>
      </c>
      <c r="K25" t="str">
        <f t="shared" si="3"/>
        <v>JANFIZ24</v>
      </c>
      <c r="L25" t="str">
        <f>IF(J26&gt;J25,"",K25)</f>
        <v>JANFIZ24</v>
      </c>
      <c r="M25" t="str">
        <f>IF(L25&lt;&gt;"",A25,"")</f>
        <v>Jan</v>
      </c>
    </row>
    <row r="26" spans="1:15" hidden="1" x14ac:dyDescent="0.25">
      <c r="A26" t="s">
        <v>16</v>
      </c>
      <c r="B26" t="s">
        <v>12</v>
      </c>
      <c r="C26" s="1">
        <v>45972</v>
      </c>
      <c r="D26" s="2">
        <v>0.375</v>
      </c>
      <c r="E26" s="2">
        <v>0.41666666666666669</v>
      </c>
      <c r="F26">
        <v>40</v>
      </c>
      <c r="G26">
        <f t="shared" si="4"/>
        <v>1</v>
      </c>
      <c r="H26" t="str">
        <f t="shared" si="0"/>
        <v>JUL</v>
      </c>
      <c r="I26" t="str">
        <f t="shared" si="1"/>
        <v>FIZ</v>
      </c>
      <c r="J26">
        <f t="shared" si="2"/>
        <v>1</v>
      </c>
      <c r="K26" t="str">
        <f t="shared" si="3"/>
        <v>JULFIZ1</v>
      </c>
      <c r="L26" t="str">
        <f>IF(J27&gt;J26,"",K26)</f>
        <v/>
      </c>
      <c r="M26" t="str">
        <f>IF(L26&lt;&gt;"",A26,"")</f>
        <v/>
      </c>
    </row>
    <row r="27" spans="1:15" hidden="1" x14ac:dyDescent="0.25">
      <c r="A27" t="s">
        <v>16</v>
      </c>
      <c r="B27" t="s">
        <v>12</v>
      </c>
      <c r="C27" s="1">
        <v>45975</v>
      </c>
      <c r="D27" s="2">
        <v>0.375</v>
      </c>
      <c r="E27" s="2">
        <v>0.42708333333333331</v>
      </c>
      <c r="F27">
        <v>40</v>
      </c>
      <c r="G27">
        <f t="shared" si="4"/>
        <v>2</v>
      </c>
      <c r="H27" t="str">
        <f t="shared" si="0"/>
        <v>JUL</v>
      </c>
      <c r="I27" t="str">
        <f t="shared" si="1"/>
        <v>FIZ</v>
      </c>
      <c r="J27">
        <f t="shared" si="2"/>
        <v>2</v>
      </c>
      <c r="K27" t="str">
        <f t="shared" si="3"/>
        <v>JULFIZ2</v>
      </c>
      <c r="L27" t="str">
        <f>IF(J28&gt;J27,"",K27)</f>
        <v/>
      </c>
      <c r="M27" t="str">
        <f>IF(L27&lt;&gt;"",A27,"")</f>
        <v/>
      </c>
    </row>
    <row r="28" spans="1:15" hidden="1" x14ac:dyDescent="0.25">
      <c r="A28" t="s">
        <v>16</v>
      </c>
      <c r="B28" t="s">
        <v>12</v>
      </c>
      <c r="C28" s="1">
        <v>45996</v>
      </c>
      <c r="D28" s="2">
        <v>0.45833333333333331</v>
      </c>
      <c r="E28" s="2">
        <v>0.5</v>
      </c>
      <c r="F28">
        <v>40</v>
      </c>
      <c r="G28">
        <f t="shared" si="4"/>
        <v>3</v>
      </c>
      <c r="H28" t="str">
        <f t="shared" si="0"/>
        <v>JUL</v>
      </c>
      <c r="I28" t="str">
        <f t="shared" si="1"/>
        <v>FIZ</v>
      </c>
      <c r="J28">
        <f t="shared" si="2"/>
        <v>3</v>
      </c>
      <c r="K28" t="str">
        <f t="shared" si="3"/>
        <v>JULFIZ3</v>
      </c>
      <c r="L28" t="str">
        <f>IF(J29&gt;J28,"",K28)</f>
        <v/>
      </c>
      <c r="M28" t="str">
        <f>IF(L28&lt;&gt;"",A28,"")</f>
        <v/>
      </c>
    </row>
    <row r="29" spans="1:15" hidden="1" x14ac:dyDescent="0.25">
      <c r="A29" t="s">
        <v>16</v>
      </c>
      <c r="B29" t="s">
        <v>12</v>
      </c>
      <c r="C29" s="1">
        <v>46035</v>
      </c>
      <c r="D29" s="2">
        <v>0.54166666666666663</v>
      </c>
      <c r="E29" s="2">
        <v>0.625</v>
      </c>
      <c r="F29">
        <v>40</v>
      </c>
      <c r="G29">
        <f t="shared" si="4"/>
        <v>4</v>
      </c>
      <c r="H29" t="str">
        <f t="shared" si="0"/>
        <v>JUL</v>
      </c>
      <c r="I29" t="str">
        <f t="shared" si="1"/>
        <v>FIZ</v>
      </c>
      <c r="J29">
        <f t="shared" si="2"/>
        <v>4</v>
      </c>
      <c r="K29" t="str">
        <f t="shared" si="3"/>
        <v>JULFIZ4</v>
      </c>
      <c r="L29" t="str">
        <f>IF(J30&gt;J29,"",K29)</f>
        <v/>
      </c>
      <c r="M29" t="str">
        <f>IF(L29&lt;&gt;"",A29,"")</f>
        <v/>
      </c>
    </row>
    <row r="30" spans="1:15" hidden="1" x14ac:dyDescent="0.25">
      <c r="A30" t="s">
        <v>16</v>
      </c>
      <c r="B30" t="s">
        <v>12</v>
      </c>
      <c r="C30" s="1">
        <v>46043</v>
      </c>
      <c r="D30" s="2">
        <v>0.375</v>
      </c>
      <c r="E30" s="2">
        <v>0.44791666666666669</v>
      </c>
      <c r="F30">
        <v>40</v>
      </c>
      <c r="G30">
        <f t="shared" si="4"/>
        <v>5</v>
      </c>
      <c r="H30" t="str">
        <f t="shared" si="0"/>
        <v>JUL</v>
      </c>
      <c r="I30" t="str">
        <f t="shared" si="1"/>
        <v>FIZ</v>
      </c>
      <c r="J30">
        <f t="shared" si="2"/>
        <v>5</v>
      </c>
      <c r="K30" t="str">
        <f t="shared" si="3"/>
        <v>JULFIZ5</v>
      </c>
      <c r="L30" t="str">
        <f>IF(J31&gt;J30,"",K30)</f>
        <v/>
      </c>
      <c r="M30" t="str">
        <f>IF(L30&lt;&gt;"",A30,"")</f>
        <v/>
      </c>
    </row>
    <row r="31" spans="1:15" hidden="1" x14ac:dyDescent="0.25">
      <c r="A31" t="s">
        <v>16</v>
      </c>
      <c r="B31" t="s">
        <v>12</v>
      </c>
      <c r="C31" s="1">
        <v>46076</v>
      </c>
      <c r="D31" s="2">
        <v>0.375</v>
      </c>
      <c r="E31" s="2">
        <v>0.42708333333333331</v>
      </c>
      <c r="F31">
        <v>40</v>
      </c>
      <c r="G31">
        <f t="shared" si="4"/>
        <v>6</v>
      </c>
      <c r="H31" t="str">
        <f t="shared" si="0"/>
        <v>JUL</v>
      </c>
      <c r="I31" t="str">
        <f t="shared" si="1"/>
        <v>FIZ</v>
      </c>
      <c r="J31">
        <f t="shared" si="2"/>
        <v>6</v>
      </c>
      <c r="K31" t="str">
        <f t="shared" si="3"/>
        <v>JULFIZ6</v>
      </c>
      <c r="L31" t="str">
        <f>IF(J32&gt;J31,"",K31)</f>
        <v/>
      </c>
      <c r="M31" t="str">
        <f>IF(L31&lt;&gt;"",A31,"")</f>
        <v/>
      </c>
    </row>
    <row r="32" spans="1:15" x14ac:dyDescent="0.25">
      <c r="A32" t="s">
        <v>16</v>
      </c>
      <c r="B32" t="s">
        <v>12</v>
      </c>
      <c r="C32" s="1">
        <v>46079</v>
      </c>
      <c r="D32" s="2">
        <v>0.375</v>
      </c>
      <c r="E32" s="2">
        <v>0.45833333333333331</v>
      </c>
      <c r="F32">
        <v>40</v>
      </c>
      <c r="G32">
        <f t="shared" si="4"/>
        <v>7</v>
      </c>
      <c r="H32" t="str">
        <f t="shared" si="0"/>
        <v>JUL</v>
      </c>
      <c r="I32" t="str">
        <f t="shared" si="1"/>
        <v>FIZ</v>
      </c>
      <c r="J32">
        <f t="shared" si="2"/>
        <v>7</v>
      </c>
      <c r="K32" t="str">
        <f t="shared" si="3"/>
        <v>JULFIZ7</v>
      </c>
      <c r="L32" t="str">
        <f>IF(J33&gt;J32,"",K32)</f>
        <v>JULFIZ7</v>
      </c>
      <c r="M32" t="str">
        <f>IF(L32&lt;&gt;"",A32,"")</f>
        <v>Julita</v>
      </c>
    </row>
    <row r="33" spans="1:13" hidden="1" x14ac:dyDescent="0.25">
      <c r="A33" t="s">
        <v>18</v>
      </c>
      <c r="B33" t="s">
        <v>12</v>
      </c>
      <c r="C33" s="1">
        <v>45944</v>
      </c>
      <c r="D33" s="2">
        <v>0.4375</v>
      </c>
      <c r="E33" s="2">
        <v>0.47916666666666669</v>
      </c>
      <c r="F33">
        <v>40</v>
      </c>
      <c r="G33">
        <f t="shared" si="4"/>
        <v>1</v>
      </c>
      <c r="H33" t="str">
        <f t="shared" si="0"/>
        <v>MAC</v>
      </c>
      <c r="I33" t="str">
        <f t="shared" si="1"/>
        <v>FIZ</v>
      </c>
      <c r="J33">
        <f t="shared" si="2"/>
        <v>1</v>
      </c>
      <c r="K33" t="str">
        <f t="shared" si="3"/>
        <v>MACFIZ1</v>
      </c>
      <c r="L33" t="str">
        <f>IF(J34&gt;J33,"",K33)</f>
        <v/>
      </c>
      <c r="M33" t="str">
        <f>IF(L33&lt;&gt;"",A33,"")</f>
        <v/>
      </c>
    </row>
    <row r="34" spans="1:13" hidden="1" x14ac:dyDescent="0.25">
      <c r="A34" t="s">
        <v>18</v>
      </c>
      <c r="B34" t="s">
        <v>12</v>
      </c>
      <c r="C34" s="1">
        <v>45944</v>
      </c>
      <c r="D34" s="2">
        <v>0.47916666666666669</v>
      </c>
      <c r="E34" s="2">
        <v>0.53125</v>
      </c>
      <c r="F34">
        <v>40</v>
      </c>
      <c r="G34">
        <f t="shared" si="4"/>
        <v>2</v>
      </c>
      <c r="H34" t="str">
        <f t="shared" si="0"/>
        <v>MAC</v>
      </c>
      <c r="I34" t="str">
        <f t="shared" si="1"/>
        <v>FIZ</v>
      </c>
      <c r="J34">
        <f t="shared" si="2"/>
        <v>2</v>
      </c>
      <c r="K34" t="str">
        <f t="shared" si="3"/>
        <v>MACFIZ2</v>
      </c>
      <c r="L34" t="str">
        <f>IF(J35&gt;J34,"",K34)</f>
        <v/>
      </c>
      <c r="M34" t="str">
        <f>IF(L34&lt;&gt;"",A34,"")</f>
        <v/>
      </c>
    </row>
    <row r="35" spans="1:13" hidden="1" x14ac:dyDescent="0.25">
      <c r="A35" t="s">
        <v>18</v>
      </c>
      <c r="B35" t="s">
        <v>12</v>
      </c>
      <c r="C35" s="1">
        <v>45954</v>
      </c>
      <c r="D35" s="2">
        <v>0.4375</v>
      </c>
      <c r="E35" s="2">
        <v>0.47916666666666669</v>
      </c>
      <c r="F35">
        <v>40</v>
      </c>
      <c r="G35">
        <f t="shared" si="4"/>
        <v>3</v>
      </c>
      <c r="H35" t="str">
        <f t="shared" si="0"/>
        <v>MAC</v>
      </c>
      <c r="I35" t="str">
        <f t="shared" si="1"/>
        <v>FIZ</v>
      </c>
      <c r="J35">
        <f t="shared" si="2"/>
        <v>3</v>
      </c>
      <c r="K35" t="str">
        <f t="shared" si="3"/>
        <v>MACFIZ3</v>
      </c>
      <c r="L35" t="str">
        <f>IF(J36&gt;J35,"",K35)</f>
        <v/>
      </c>
      <c r="M35" t="str">
        <f>IF(L35&lt;&gt;"",A35,"")</f>
        <v/>
      </c>
    </row>
    <row r="36" spans="1:13" hidden="1" x14ac:dyDescent="0.25">
      <c r="A36" t="s">
        <v>18</v>
      </c>
      <c r="B36" t="s">
        <v>12</v>
      </c>
      <c r="C36" s="1">
        <v>45961</v>
      </c>
      <c r="D36" s="2">
        <v>0.53125</v>
      </c>
      <c r="E36" s="2">
        <v>0.60416666666666663</v>
      </c>
      <c r="F36">
        <v>40</v>
      </c>
      <c r="G36">
        <f t="shared" si="4"/>
        <v>4</v>
      </c>
      <c r="H36" t="str">
        <f t="shared" si="0"/>
        <v>MAC</v>
      </c>
      <c r="I36" t="str">
        <f t="shared" si="1"/>
        <v>FIZ</v>
      </c>
      <c r="J36">
        <f t="shared" si="2"/>
        <v>4</v>
      </c>
      <c r="K36" t="str">
        <f t="shared" si="3"/>
        <v>MACFIZ4</v>
      </c>
      <c r="L36" t="str">
        <f>IF(J37&gt;J36,"",K36)</f>
        <v/>
      </c>
      <c r="M36" t="str">
        <f>IF(L36&lt;&gt;"",A36,"")</f>
        <v/>
      </c>
    </row>
    <row r="37" spans="1:13" hidden="1" x14ac:dyDescent="0.25">
      <c r="A37" t="s">
        <v>18</v>
      </c>
      <c r="B37" t="s">
        <v>12</v>
      </c>
      <c r="C37" s="1">
        <v>45973</v>
      </c>
      <c r="D37" s="2">
        <v>0.375</v>
      </c>
      <c r="E37" s="2">
        <v>0.41666666666666669</v>
      </c>
      <c r="F37">
        <v>40</v>
      </c>
      <c r="G37">
        <f t="shared" si="4"/>
        <v>5</v>
      </c>
      <c r="H37" t="str">
        <f t="shared" si="0"/>
        <v>MAC</v>
      </c>
      <c r="I37" t="str">
        <f t="shared" si="1"/>
        <v>FIZ</v>
      </c>
      <c r="J37">
        <f t="shared" si="2"/>
        <v>5</v>
      </c>
      <c r="K37" t="str">
        <f t="shared" si="3"/>
        <v>MACFIZ5</v>
      </c>
      <c r="L37" t="str">
        <f>IF(J38&gt;J37,"",K37)</f>
        <v/>
      </c>
      <c r="M37" t="str">
        <f>IF(L37&lt;&gt;"",A37,"")</f>
        <v/>
      </c>
    </row>
    <row r="38" spans="1:13" hidden="1" x14ac:dyDescent="0.25">
      <c r="A38" t="s">
        <v>18</v>
      </c>
      <c r="B38" t="s">
        <v>12</v>
      </c>
      <c r="C38" s="1">
        <v>45974</v>
      </c>
      <c r="D38" s="2">
        <v>0.375</v>
      </c>
      <c r="E38" s="2">
        <v>0.45833333333333331</v>
      </c>
      <c r="F38">
        <v>40</v>
      </c>
      <c r="G38">
        <f t="shared" si="4"/>
        <v>6</v>
      </c>
      <c r="H38" t="str">
        <f t="shared" si="0"/>
        <v>MAC</v>
      </c>
      <c r="I38" t="str">
        <f t="shared" si="1"/>
        <v>FIZ</v>
      </c>
      <c r="J38">
        <f t="shared" si="2"/>
        <v>6</v>
      </c>
      <c r="K38" t="str">
        <f t="shared" si="3"/>
        <v>MACFIZ6</v>
      </c>
      <c r="L38" t="str">
        <f>IF(J39&gt;J38,"",K38)</f>
        <v/>
      </c>
      <c r="M38" t="str">
        <f>IF(L38&lt;&gt;"",A38,"")</f>
        <v/>
      </c>
    </row>
    <row r="39" spans="1:13" hidden="1" x14ac:dyDescent="0.25">
      <c r="A39" t="s">
        <v>18</v>
      </c>
      <c r="B39" t="s">
        <v>12</v>
      </c>
      <c r="C39" s="1">
        <v>45974</v>
      </c>
      <c r="D39" s="2">
        <v>0.46875</v>
      </c>
      <c r="E39" s="2">
        <v>0.53125</v>
      </c>
      <c r="F39">
        <v>40</v>
      </c>
      <c r="G39">
        <f t="shared" si="4"/>
        <v>7</v>
      </c>
      <c r="H39" t="str">
        <f t="shared" si="0"/>
        <v>MAC</v>
      </c>
      <c r="I39" t="str">
        <f t="shared" si="1"/>
        <v>FIZ</v>
      </c>
      <c r="J39">
        <f t="shared" si="2"/>
        <v>7</v>
      </c>
      <c r="K39" t="str">
        <f t="shared" si="3"/>
        <v>MACFIZ7</v>
      </c>
      <c r="L39" t="str">
        <f>IF(J40&gt;J39,"",K39)</f>
        <v/>
      </c>
      <c r="M39" t="str">
        <f>IF(L39&lt;&gt;"",A39,"")</f>
        <v/>
      </c>
    </row>
    <row r="40" spans="1:13" hidden="1" x14ac:dyDescent="0.25">
      <c r="A40" t="s">
        <v>18</v>
      </c>
      <c r="B40" t="s">
        <v>12</v>
      </c>
      <c r="C40" s="1">
        <v>45979</v>
      </c>
      <c r="D40" s="2">
        <v>0.4375</v>
      </c>
      <c r="E40" s="2">
        <v>0.48958333333333331</v>
      </c>
      <c r="F40">
        <v>40</v>
      </c>
      <c r="G40">
        <f t="shared" si="4"/>
        <v>8</v>
      </c>
      <c r="H40" t="str">
        <f t="shared" si="0"/>
        <v>MAC</v>
      </c>
      <c r="I40" t="str">
        <f t="shared" si="1"/>
        <v>FIZ</v>
      </c>
      <c r="J40">
        <f t="shared" si="2"/>
        <v>8</v>
      </c>
      <c r="K40" t="str">
        <f t="shared" si="3"/>
        <v>MACFIZ8</v>
      </c>
      <c r="L40" t="str">
        <f>IF(J41&gt;J40,"",K40)</f>
        <v/>
      </c>
      <c r="M40" t="str">
        <f>IF(L40&lt;&gt;"",A40,"")</f>
        <v/>
      </c>
    </row>
    <row r="41" spans="1:13" hidden="1" x14ac:dyDescent="0.25">
      <c r="A41" t="s">
        <v>18</v>
      </c>
      <c r="B41" t="s">
        <v>12</v>
      </c>
      <c r="C41" s="1">
        <v>45980</v>
      </c>
      <c r="D41" s="2">
        <v>0.54166666666666663</v>
      </c>
      <c r="E41" s="2">
        <v>0.61458333333333337</v>
      </c>
      <c r="F41">
        <v>40</v>
      </c>
      <c r="G41">
        <f t="shared" si="4"/>
        <v>9</v>
      </c>
      <c r="H41" t="str">
        <f t="shared" si="0"/>
        <v>MAC</v>
      </c>
      <c r="I41" t="str">
        <f t="shared" si="1"/>
        <v>FIZ</v>
      </c>
      <c r="J41">
        <f t="shared" si="2"/>
        <v>9</v>
      </c>
      <c r="K41" t="str">
        <f t="shared" si="3"/>
        <v>MACFIZ9</v>
      </c>
      <c r="L41" t="str">
        <f>IF(J42&gt;J41,"",K41)</f>
        <v/>
      </c>
      <c r="M41" t="str">
        <f>IF(L41&lt;&gt;"",A41,"")</f>
        <v/>
      </c>
    </row>
    <row r="42" spans="1:13" hidden="1" x14ac:dyDescent="0.25">
      <c r="A42" t="s">
        <v>18</v>
      </c>
      <c r="B42" t="s">
        <v>12</v>
      </c>
      <c r="C42" s="1">
        <v>45985</v>
      </c>
      <c r="D42" s="2">
        <v>0.52083333333333337</v>
      </c>
      <c r="E42" s="2">
        <v>0.5625</v>
      </c>
      <c r="F42">
        <v>40</v>
      </c>
      <c r="G42">
        <f t="shared" si="4"/>
        <v>10</v>
      </c>
      <c r="H42" t="str">
        <f t="shared" si="0"/>
        <v>MAC</v>
      </c>
      <c r="I42" t="str">
        <f t="shared" si="1"/>
        <v>FIZ</v>
      </c>
      <c r="J42">
        <f t="shared" si="2"/>
        <v>10</v>
      </c>
      <c r="K42" t="str">
        <f t="shared" si="3"/>
        <v>MACFIZ10</v>
      </c>
      <c r="L42" t="str">
        <f>IF(J43&gt;J42,"",K42)</f>
        <v/>
      </c>
      <c r="M42" t="str">
        <f>IF(L42&lt;&gt;"",A42,"")</f>
        <v/>
      </c>
    </row>
    <row r="43" spans="1:13" hidden="1" x14ac:dyDescent="0.25">
      <c r="A43" t="s">
        <v>18</v>
      </c>
      <c r="B43" t="s">
        <v>12</v>
      </c>
      <c r="C43" s="1">
        <v>45987</v>
      </c>
      <c r="D43" s="2">
        <v>0.57291666666666663</v>
      </c>
      <c r="E43" s="2">
        <v>0.65625</v>
      </c>
      <c r="F43">
        <v>40</v>
      </c>
      <c r="G43">
        <f t="shared" si="4"/>
        <v>11</v>
      </c>
      <c r="H43" t="str">
        <f t="shared" si="0"/>
        <v>MAC</v>
      </c>
      <c r="I43" t="str">
        <f t="shared" si="1"/>
        <v>FIZ</v>
      </c>
      <c r="J43">
        <f t="shared" si="2"/>
        <v>11</v>
      </c>
      <c r="K43" t="str">
        <f t="shared" si="3"/>
        <v>MACFIZ11</v>
      </c>
      <c r="L43" t="str">
        <f>IF(J44&gt;J43,"",K43)</f>
        <v/>
      </c>
      <c r="M43" t="str">
        <f>IF(L43&lt;&gt;"",A43,"")</f>
        <v/>
      </c>
    </row>
    <row r="44" spans="1:13" hidden="1" x14ac:dyDescent="0.25">
      <c r="A44" t="s">
        <v>18</v>
      </c>
      <c r="B44" t="s">
        <v>12</v>
      </c>
      <c r="C44" s="1">
        <v>45994</v>
      </c>
      <c r="D44" s="2">
        <v>0.47916666666666669</v>
      </c>
      <c r="E44" s="2">
        <v>0.54166666666666663</v>
      </c>
      <c r="F44">
        <v>40</v>
      </c>
      <c r="G44">
        <f t="shared" si="4"/>
        <v>12</v>
      </c>
      <c r="H44" t="str">
        <f t="shared" si="0"/>
        <v>MAC</v>
      </c>
      <c r="I44" t="str">
        <f t="shared" si="1"/>
        <v>FIZ</v>
      </c>
      <c r="J44">
        <f t="shared" si="2"/>
        <v>12</v>
      </c>
      <c r="K44" t="str">
        <f t="shared" si="3"/>
        <v>MACFIZ12</v>
      </c>
      <c r="L44" t="str">
        <f>IF(J45&gt;J44,"",K44)</f>
        <v/>
      </c>
      <c r="M44" t="str">
        <f>IF(L44&lt;&gt;"",A44,"")</f>
        <v/>
      </c>
    </row>
    <row r="45" spans="1:13" hidden="1" x14ac:dyDescent="0.25">
      <c r="A45" t="s">
        <v>18</v>
      </c>
      <c r="B45" t="s">
        <v>12</v>
      </c>
      <c r="C45" s="1">
        <v>45994</v>
      </c>
      <c r="D45" s="2">
        <v>0.75</v>
      </c>
      <c r="E45" s="2">
        <v>0.79166666666666663</v>
      </c>
      <c r="F45">
        <v>40</v>
      </c>
      <c r="G45">
        <f t="shared" si="4"/>
        <v>13</v>
      </c>
      <c r="H45" t="str">
        <f t="shared" si="0"/>
        <v>MAC</v>
      </c>
      <c r="I45" t="str">
        <f t="shared" si="1"/>
        <v>FIZ</v>
      </c>
      <c r="J45">
        <f t="shared" si="2"/>
        <v>13</v>
      </c>
      <c r="K45" t="str">
        <f t="shared" si="3"/>
        <v>MACFIZ13</v>
      </c>
      <c r="L45" t="str">
        <f>IF(J46&gt;J45,"",K45)</f>
        <v/>
      </c>
      <c r="M45" t="str">
        <f>IF(L45&lt;&gt;"",A45,"")</f>
        <v/>
      </c>
    </row>
    <row r="46" spans="1:13" hidden="1" x14ac:dyDescent="0.25">
      <c r="A46" t="s">
        <v>18</v>
      </c>
      <c r="B46" t="s">
        <v>12</v>
      </c>
      <c r="C46" s="1">
        <v>46001</v>
      </c>
      <c r="D46" s="2">
        <v>0.375</v>
      </c>
      <c r="E46" s="2">
        <v>0.4375</v>
      </c>
      <c r="F46">
        <v>40</v>
      </c>
      <c r="G46">
        <f t="shared" si="4"/>
        <v>14</v>
      </c>
      <c r="H46" t="str">
        <f t="shared" si="0"/>
        <v>MAC</v>
      </c>
      <c r="I46" t="str">
        <f t="shared" si="1"/>
        <v>FIZ</v>
      </c>
      <c r="J46">
        <f t="shared" si="2"/>
        <v>14</v>
      </c>
      <c r="K46" t="str">
        <f t="shared" si="3"/>
        <v>MACFIZ14</v>
      </c>
      <c r="L46" t="str">
        <f>IF(J47&gt;J46,"",K46)</f>
        <v/>
      </c>
      <c r="M46" t="str">
        <f>IF(L46&lt;&gt;"",A46,"")</f>
        <v/>
      </c>
    </row>
    <row r="47" spans="1:13" hidden="1" x14ac:dyDescent="0.25">
      <c r="A47" t="s">
        <v>18</v>
      </c>
      <c r="B47" t="s">
        <v>12</v>
      </c>
      <c r="C47" s="1">
        <v>46041</v>
      </c>
      <c r="D47" s="2">
        <v>0.63541666666666663</v>
      </c>
      <c r="E47" s="2">
        <v>0.6875</v>
      </c>
      <c r="F47">
        <v>40</v>
      </c>
      <c r="G47">
        <f t="shared" si="4"/>
        <v>15</v>
      </c>
      <c r="H47" t="str">
        <f t="shared" si="0"/>
        <v>MAC</v>
      </c>
      <c r="I47" t="str">
        <f t="shared" si="1"/>
        <v>FIZ</v>
      </c>
      <c r="J47">
        <f t="shared" si="2"/>
        <v>15</v>
      </c>
      <c r="K47" t="str">
        <f t="shared" si="3"/>
        <v>MACFIZ15</v>
      </c>
      <c r="L47" t="str">
        <f>IF(J48&gt;J47,"",K47)</f>
        <v/>
      </c>
      <c r="M47" t="str">
        <f>IF(L47&lt;&gt;"",A47,"")</f>
        <v/>
      </c>
    </row>
    <row r="48" spans="1:13" hidden="1" x14ac:dyDescent="0.25">
      <c r="A48" t="s">
        <v>18</v>
      </c>
      <c r="B48" t="s">
        <v>12</v>
      </c>
      <c r="C48" s="1">
        <v>46042</v>
      </c>
      <c r="D48" s="2">
        <v>0.375</v>
      </c>
      <c r="E48" s="2">
        <v>0.4375</v>
      </c>
      <c r="F48">
        <v>40</v>
      </c>
      <c r="G48">
        <f t="shared" si="4"/>
        <v>16</v>
      </c>
      <c r="H48" t="str">
        <f t="shared" si="0"/>
        <v>MAC</v>
      </c>
      <c r="I48" t="str">
        <f t="shared" si="1"/>
        <v>FIZ</v>
      </c>
      <c r="J48">
        <f t="shared" si="2"/>
        <v>16</v>
      </c>
      <c r="K48" t="str">
        <f t="shared" si="3"/>
        <v>MACFIZ16</v>
      </c>
      <c r="L48" t="str">
        <f>IF(J49&gt;J48,"",K48)</f>
        <v/>
      </c>
      <c r="M48" t="str">
        <f>IF(L48&lt;&gt;"",A48,"")</f>
        <v/>
      </c>
    </row>
    <row r="49" spans="1:13" hidden="1" x14ac:dyDescent="0.25">
      <c r="A49" t="s">
        <v>18</v>
      </c>
      <c r="B49" t="s">
        <v>12</v>
      </c>
      <c r="C49" s="1">
        <v>46050</v>
      </c>
      <c r="D49" s="2">
        <v>0.375</v>
      </c>
      <c r="E49" s="2">
        <v>0.41666666666666669</v>
      </c>
      <c r="F49">
        <v>40</v>
      </c>
      <c r="G49">
        <f t="shared" si="4"/>
        <v>17</v>
      </c>
      <c r="H49" t="str">
        <f t="shared" si="0"/>
        <v>MAC</v>
      </c>
      <c r="I49" t="str">
        <f t="shared" si="1"/>
        <v>FIZ</v>
      </c>
      <c r="J49">
        <f t="shared" si="2"/>
        <v>17</v>
      </c>
      <c r="K49" t="str">
        <f t="shared" si="3"/>
        <v>MACFIZ17</v>
      </c>
      <c r="L49" t="str">
        <f>IF(J50&gt;J49,"",K49)</f>
        <v/>
      </c>
      <c r="M49" t="str">
        <f>IF(L49&lt;&gt;"",A49,"")</f>
        <v/>
      </c>
    </row>
    <row r="50" spans="1:13" hidden="1" x14ac:dyDescent="0.25">
      <c r="A50" t="s">
        <v>18</v>
      </c>
      <c r="B50" t="s">
        <v>12</v>
      </c>
      <c r="C50" s="1">
        <v>46051</v>
      </c>
      <c r="D50" s="2">
        <v>0.4375</v>
      </c>
      <c r="E50" s="2">
        <v>0.51041666666666663</v>
      </c>
      <c r="F50">
        <v>40</v>
      </c>
      <c r="G50">
        <f t="shared" si="4"/>
        <v>18</v>
      </c>
      <c r="H50" t="str">
        <f t="shared" si="0"/>
        <v>MAC</v>
      </c>
      <c r="I50" t="str">
        <f t="shared" si="1"/>
        <v>FIZ</v>
      </c>
      <c r="J50">
        <f t="shared" si="2"/>
        <v>18</v>
      </c>
      <c r="K50" t="str">
        <f t="shared" si="3"/>
        <v>MACFIZ18</v>
      </c>
      <c r="L50" t="str">
        <f>IF(J51&gt;J50,"",K50)</f>
        <v/>
      </c>
      <c r="M50" t="str">
        <f>IF(L50&lt;&gt;"",A50,"")</f>
        <v/>
      </c>
    </row>
    <row r="51" spans="1:13" hidden="1" x14ac:dyDescent="0.25">
      <c r="A51" t="s">
        <v>18</v>
      </c>
      <c r="B51" t="s">
        <v>12</v>
      </c>
      <c r="C51" s="1">
        <v>46064</v>
      </c>
      <c r="D51" s="2">
        <v>0.59375</v>
      </c>
      <c r="E51" s="2">
        <v>0.63541666666666663</v>
      </c>
      <c r="F51">
        <v>40</v>
      </c>
      <c r="G51">
        <f t="shared" si="4"/>
        <v>19</v>
      </c>
      <c r="H51" t="str">
        <f t="shared" si="0"/>
        <v>MAC</v>
      </c>
      <c r="I51" t="str">
        <f t="shared" si="1"/>
        <v>FIZ</v>
      </c>
      <c r="J51">
        <f t="shared" si="2"/>
        <v>19</v>
      </c>
      <c r="K51" t="str">
        <f t="shared" si="3"/>
        <v>MACFIZ19</v>
      </c>
      <c r="L51" t="str">
        <f>IF(J52&gt;J51,"",K51)</f>
        <v/>
      </c>
      <c r="M51" t="str">
        <f>IF(L51&lt;&gt;"",A51,"")</f>
        <v/>
      </c>
    </row>
    <row r="52" spans="1:13" hidden="1" x14ac:dyDescent="0.25">
      <c r="A52" t="s">
        <v>18</v>
      </c>
      <c r="B52" t="s">
        <v>12</v>
      </c>
      <c r="C52" s="1">
        <v>46066</v>
      </c>
      <c r="D52" s="2">
        <v>0.45833333333333331</v>
      </c>
      <c r="E52" s="2">
        <v>0.5</v>
      </c>
      <c r="F52">
        <v>40</v>
      </c>
      <c r="G52">
        <f t="shared" si="4"/>
        <v>20</v>
      </c>
      <c r="H52" t="str">
        <f t="shared" si="0"/>
        <v>MAC</v>
      </c>
      <c r="I52" t="str">
        <f t="shared" si="1"/>
        <v>FIZ</v>
      </c>
      <c r="J52">
        <f t="shared" si="2"/>
        <v>20</v>
      </c>
      <c r="K52" t="str">
        <f t="shared" si="3"/>
        <v>MACFIZ20</v>
      </c>
      <c r="L52" t="str">
        <f>IF(J53&gt;J52,"",K52)</f>
        <v/>
      </c>
      <c r="M52" t="str">
        <f>IF(L52&lt;&gt;"",A52,"")</f>
        <v/>
      </c>
    </row>
    <row r="53" spans="1:13" hidden="1" x14ac:dyDescent="0.25">
      <c r="A53" t="s">
        <v>18</v>
      </c>
      <c r="B53" t="s">
        <v>12</v>
      </c>
      <c r="C53" s="1">
        <v>46079</v>
      </c>
      <c r="D53" s="2">
        <v>0.45833333333333331</v>
      </c>
      <c r="E53" s="2">
        <v>0.51041666666666663</v>
      </c>
      <c r="F53">
        <v>40</v>
      </c>
      <c r="G53">
        <f t="shared" si="4"/>
        <v>21</v>
      </c>
      <c r="H53" t="str">
        <f t="shared" si="0"/>
        <v>MAC</v>
      </c>
      <c r="I53" t="str">
        <f t="shared" si="1"/>
        <v>FIZ</v>
      </c>
      <c r="J53">
        <f t="shared" si="2"/>
        <v>21</v>
      </c>
      <c r="K53" t="str">
        <f t="shared" si="3"/>
        <v>MACFIZ21</v>
      </c>
      <c r="L53" t="str">
        <f>IF(J54&gt;J53,"",K53)</f>
        <v/>
      </c>
      <c r="M53" t="str">
        <f>IF(L53&lt;&gt;"",A53,"")</f>
        <v/>
      </c>
    </row>
    <row r="54" spans="1:13" x14ac:dyDescent="0.25">
      <c r="A54" t="s">
        <v>18</v>
      </c>
      <c r="B54" t="s">
        <v>12</v>
      </c>
      <c r="C54" s="1">
        <v>46080</v>
      </c>
      <c r="D54" s="2">
        <v>0.375</v>
      </c>
      <c r="E54" s="2">
        <v>0.44791666666666669</v>
      </c>
      <c r="F54">
        <v>40</v>
      </c>
      <c r="G54">
        <f t="shared" si="4"/>
        <v>22</v>
      </c>
      <c r="H54" t="str">
        <f t="shared" si="0"/>
        <v>MAC</v>
      </c>
      <c r="I54" t="str">
        <f t="shared" si="1"/>
        <v>FIZ</v>
      </c>
      <c r="J54">
        <f t="shared" si="2"/>
        <v>22</v>
      </c>
      <c r="K54" t="str">
        <f t="shared" si="3"/>
        <v>MACFIZ22</v>
      </c>
      <c r="L54" t="str">
        <f>IF(J55&gt;J54,"",K54)</f>
        <v>MACFIZ22</v>
      </c>
      <c r="M54" t="str">
        <f>IF(L54&lt;&gt;"",A54,"")</f>
        <v>Maciej</v>
      </c>
    </row>
    <row r="55" spans="1:13" x14ac:dyDescent="0.25">
      <c r="A55" t="s">
        <v>20</v>
      </c>
      <c r="B55" t="s">
        <v>12</v>
      </c>
      <c r="C55" s="1">
        <v>45974</v>
      </c>
      <c r="D55" s="2">
        <v>0.66666666666666663</v>
      </c>
      <c r="E55" s="2">
        <v>0.75</v>
      </c>
      <c r="F55">
        <v>40</v>
      </c>
      <c r="G55">
        <f t="shared" si="4"/>
        <v>1</v>
      </c>
      <c r="H55" t="str">
        <f t="shared" si="0"/>
        <v>PIO</v>
      </c>
      <c r="I55" t="str">
        <f t="shared" si="1"/>
        <v>FIZ</v>
      </c>
      <c r="J55">
        <f t="shared" si="2"/>
        <v>1</v>
      </c>
      <c r="K55" t="str">
        <f t="shared" si="3"/>
        <v>PIOFIZ1</v>
      </c>
      <c r="L55" t="str">
        <f>IF(J56&gt;J55,"",K55)</f>
        <v>PIOFIZ1</v>
      </c>
      <c r="M55" t="str">
        <f>IF(L55&lt;&gt;"",A55,"")</f>
        <v>Piotrek</v>
      </c>
    </row>
    <row r="56" spans="1:13" hidden="1" x14ac:dyDescent="0.25">
      <c r="A56" t="s">
        <v>15</v>
      </c>
      <c r="B56" t="s">
        <v>12</v>
      </c>
      <c r="C56" s="1">
        <v>45937</v>
      </c>
      <c r="D56" s="2">
        <v>0.5625</v>
      </c>
      <c r="E56" s="2">
        <v>0.61458333333333337</v>
      </c>
      <c r="F56">
        <v>40</v>
      </c>
      <c r="G56">
        <f t="shared" si="4"/>
        <v>1</v>
      </c>
      <c r="H56" t="str">
        <f t="shared" si="0"/>
        <v>ZBI</v>
      </c>
      <c r="I56" t="str">
        <f t="shared" si="1"/>
        <v>FIZ</v>
      </c>
      <c r="J56">
        <f t="shared" si="2"/>
        <v>1</v>
      </c>
      <c r="K56" t="str">
        <f t="shared" si="3"/>
        <v>ZBIFIZ1</v>
      </c>
      <c r="L56" t="str">
        <f>IF(J57&gt;J56,"",K56)</f>
        <v/>
      </c>
      <c r="M56" t="str">
        <f>IF(L56&lt;&gt;"",A56,"")</f>
        <v/>
      </c>
    </row>
    <row r="57" spans="1:13" hidden="1" x14ac:dyDescent="0.25">
      <c r="A57" t="s">
        <v>15</v>
      </c>
      <c r="B57" t="s">
        <v>12</v>
      </c>
      <c r="C57" s="1">
        <v>45967</v>
      </c>
      <c r="D57" s="2">
        <v>0.57291666666666663</v>
      </c>
      <c r="E57" s="2">
        <v>0.64583333333333337</v>
      </c>
      <c r="F57">
        <v>40</v>
      </c>
      <c r="G57">
        <f t="shared" si="4"/>
        <v>2</v>
      </c>
      <c r="H57" t="str">
        <f t="shared" si="0"/>
        <v>ZBI</v>
      </c>
      <c r="I57" t="str">
        <f t="shared" si="1"/>
        <v>FIZ</v>
      </c>
      <c r="J57">
        <f t="shared" si="2"/>
        <v>2</v>
      </c>
      <c r="K57" t="str">
        <f t="shared" si="3"/>
        <v>ZBIFIZ2</v>
      </c>
      <c r="L57" t="str">
        <f>IF(J58&gt;J57,"",K57)</f>
        <v/>
      </c>
      <c r="M57" t="str">
        <f>IF(L57&lt;&gt;"",A57,"")</f>
        <v/>
      </c>
    </row>
    <row r="58" spans="1:13" hidden="1" x14ac:dyDescent="0.25">
      <c r="A58" t="s">
        <v>15</v>
      </c>
      <c r="B58" t="s">
        <v>12</v>
      </c>
      <c r="C58" s="1">
        <v>45981</v>
      </c>
      <c r="D58" s="2">
        <v>0.53125</v>
      </c>
      <c r="E58" s="2">
        <v>0.57291666666666663</v>
      </c>
      <c r="F58">
        <v>40</v>
      </c>
      <c r="G58">
        <f t="shared" si="4"/>
        <v>3</v>
      </c>
      <c r="H58" t="str">
        <f t="shared" si="0"/>
        <v>ZBI</v>
      </c>
      <c r="I58" t="str">
        <f t="shared" si="1"/>
        <v>FIZ</v>
      </c>
      <c r="J58">
        <f t="shared" si="2"/>
        <v>3</v>
      </c>
      <c r="K58" t="str">
        <f t="shared" si="3"/>
        <v>ZBIFIZ3</v>
      </c>
      <c r="L58" t="str">
        <f>IF(J59&gt;J58,"",K58)</f>
        <v/>
      </c>
      <c r="M58" t="str">
        <f>IF(L58&lt;&gt;"",A58,"")</f>
        <v/>
      </c>
    </row>
    <row r="59" spans="1:13" hidden="1" x14ac:dyDescent="0.25">
      <c r="A59" t="s">
        <v>15</v>
      </c>
      <c r="B59" t="s">
        <v>12</v>
      </c>
      <c r="C59" s="1">
        <v>45985</v>
      </c>
      <c r="D59" s="2">
        <v>0.44791666666666669</v>
      </c>
      <c r="E59" s="2">
        <v>0.5</v>
      </c>
      <c r="F59">
        <v>40</v>
      </c>
      <c r="G59">
        <f t="shared" si="4"/>
        <v>4</v>
      </c>
      <c r="H59" t="str">
        <f t="shared" si="0"/>
        <v>ZBI</v>
      </c>
      <c r="I59" t="str">
        <f t="shared" si="1"/>
        <v>FIZ</v>
      </c>
      <c r="J59">
        <f t="shared" si="2"/>
        <v>4</v>
      </c>
      <c r="K59" t="str">
        <f t="shared" si="3"/>
        <v>ZBIFIZ4</v>
      </c>
      <c r="L59" t="str">
        <f>IF(J60&gt;J59,"",K59)</f>
        <v/>
      </c>
      <c r="M59" t="str">
        <f>IF(L59&lt;&gt;"",A59,"")</f>
        <v/>
      </c>
    </row>
    <row r="60" spans="1:13" hidden="1" x14ac:dyDescent="0.25">
      <c r="A60" t="s">
        <v>15</v>
      </c>
      <c r="B60" t="s">
        <v>12</v>
      </c>
      <c r="C60" s="1">
        <v>46002</v>
      </c>
      <c r="D60" s="2">
        <v>0.375</v>
      </c>
      <c r="E60" s="2">
        <v>0.42708333333333331</v>
      </c>
      <c r="F60">
        <v>40</v>
      </c>
      <c r="G60">
        <f t="shared" si="4"/>
        <v>5</v>
      </c>
      <c r="H60" t="str">
        <f t="shared" si="0"/>
        <v>ZBI</v>
      </c>
      <c r="I60" t="str">
        <f t="shared" si="1"/>
        <v>FIZ</v>
      </c>
      <c r="J60">
        <f t="shared" si="2"/>
        <v>5</v>
      </c>
      <c r="K60" t="str">
        <f t="shared" si="3"/>
        <v>ZBIFIZ5</v>
      </c>
      <c r="L60" t="str">
        <f>IF(J61&gt;J60,"",K60)</f>
        <v/>
      </c>
      <c r="M60" t="str">
        <f>IF(L60&lt;&gt;"",A60,"")</f>
        <v/>
      </c>
    </row>
    <row r="61" spans="1:13" hidden="1" x14ac:dyDescent="0.25">
      <c r="A61" t="s">
        <v>15</v>
      </c>
      <c r="B61" t="s">
        <v>12</v>
      </c>
      <c r="C61" s="1">
        <v>46029</v>
      </c>
      <c r="D61" s="2">
        <v>0.375</v>
      </c>
      <c r="E61" s="2">
        <v>0.44791666666666669</v>
      </c>
      <c r="F61">
        <v>40</v>
      </c>
      <c r="G61">
        <f t="shared" si="4"/>
        <v>6</v>
      </c>
      <c r="H61" t="str">
        <f t="shared" si="0"/>
        <v>ZBI</v>
      </c>
      <c r="I61" t="str">
        <f t="shared" si="1"/>
        <v>FIZ</v>
      </c>
      <c r="J61">
        <f t="shared" si="2"/>
        <v>6</v>
      </c>
      <c r="K61" t="str">
        <f t="shared" si="3"/>
        <v>ZBIFIZ6</v>
      </c>
      <c r="L61" t="str">
        <f>IF(J62&gt;J61,"",K61)</f>
        <v/>
      </c>
      <c r="M61" t="str">
        <f>IF(L61&lt;&gt;"",A61,"")</f>
        <v/>
      </c>
    </row>
    <row r="62" spans="1:13" hidden="1" x14ac:dyDescent="0.25">
      <c r="A62" t="s">
        <v>15</v>
      </c>
      <c r="B62" t="s">
        <v>12</v>
      </c>
      <c r="C62" s="1">
        <v>46069</v>
      </c>
      <c r="D62" s="2">
        <v>0.375</v>
      </c>
      <c r="E62" s="2">
        <v>0.4375</v>
      </c>
      <c r="F62">
        <v>40</v>
      </c>
      <c r="G62">
        <f t="shared" si="4"/>
        <v>7</v>
      </c>
      <c r="H62" t="str">
        <f t="shared" si="0"/>
        <v>ZBI</v>
      </c>
      <c r="I62" t="str">
        <f t="shared" si="1"/>
        <v>FIZ</v>
      </c>
      <c r="J62">
        <f t="shared" si="2"/>
        <v>7</v>
      </c>
      <c r="K62" t="str">
        <f t="shared" si="3"/>
        <v>ZBIFIZ7</v>
      </c>
      <c r="L62" t="str">
        <f>IF(J63&gt;J62,"",K62)</f>
        <v/>
      </c>
      <c r="M62" t="str">
        <f>IF(L62&lt;&gt;"",A62,"")</f>
        <v/>
      </c>
    </row>
    <row r="63" spans="1:13" x14ac:dyDescent="0.25">
      <c r="A63" t="s">
        <v>15</v>
      </c>
      <c r="B63" t="s">
        <v>12</v>
      </c>
      <c r="C63" s="1">
        <v>46077</v>
      </c>
      <c r="D63" s="2">
        <v>0.375</v>
      </c>
      <c r="E63" s="2">
        <v>0.4375</v>
      </c>
      <c r="F63">
        <v>40</v>
      </c>
      <c r="G63">
        <f t="shared" si="4"/>
        <v>8</v>
      </c>
      <c r="H63" t="str">
        <f t="shared" si="0"/>
        <v>ZBI</v>
      </c>
      <c r="I63" t="str">
        <f t="shared" si="1"/>
        <v>FIZ</v>
      </c>
      <c r="J63">
        <f t="shared" si="2"/>
        <v>8</v>
      </c>
      <c r="K63" t="str">
        <f t="shared" si="3"/>
        <v>ZBIFIZ8</v>
      </c>
      <c r="L63" t="str">
        <f>IF(J64&gt;J63,"",K63)</f>
        <v>ZBIFIZ8</v>
      </c>
      <c r="M63" t="str">
        <f>IF(L63&lt;&gt;"",A63,"")</f>
        <v>Zbigniew</v>
      </c>
    </row>
    <row r="64" spans="1:13" hidden="1" x14ac:dyDescent="0.25">
      <c r="A64" t="s">
        <v>19</v>
      </c>
      <c r="B64" t="s">
        <v>12</v>
      </c>
      <c r="C64" s="1">
        <v>45953</v>
      </c>
      <c r="D64" s="2">
        <v>0.375</v>
      </c>
      <c r="E64" s="2">
        <v>0.41666666666666669</v>
      </c>
      <c r="F64">
        <v>40</v>
      </c>
      <c r="G64">
        <f t="shared" si="4"/>
        <v>1</v>
      </c>
      <c r="H64" t="str">
        <f t="shared" si="0"/>
        <v>ZDZ</v>
      </c>
      <c r="I64" t="str">
        <f t="shared" si="1"/>
        <v>FIZ</v>
      </c>
      <c r="J64">
        <f t="shared" si="2"/>
        <v>1</v>
      </c>
      <c r="K64" t="str">
        <f t="shared" si="3"/>
        <v>ZDZFIZ1</v>
      </c>
      <c r="L64" t="str">
        <f>IF(J65&gt;J64,"",K64)</f>
        <v/>
      </c>
      <c r="M64" t="str">
        <f>IF(L64&lt;&gt;"",A64,"")</f>
        <v/>
      </c>
    </row>
    <row r="65" spans="1:13" hidden="1" x14ac:dyDescent="0.25">
      <c r="A65" t="s">
        <v>19</v>
      </c>
      <c r="B65" t="s">
        <v>12</v>
      </c>
      <c r="C65" s="1">
        <v>45987</v>
      </c>
      <c r="D65" s="2">
        <v>0.45833333333333331</v>
      </c>
      <c r="E65" s="2">
        <v>0.53125</v>
      </c>
      <c r="F65">
        <v>40</v>
      </c>
      <c r="G65">
        <f t="shared" si="4"/>
        <v>2</v>
      </c>
      <c r="H65" t="str">
        <f t="shared" si="0"/>
        <v>ZDZ</v>
      </c>
      <c r="I65" t="str">
        <f t="shared" si="1"/>
        <v>FIZ</v>
      </c>
      <c r="J65">
        <f t="shared" si="2"/>
        <v>2</v>
      </c>
      <c r="K65" t="str">
        <f t="shared" si="3"/>
        <v>ZDZFIZ2</v>
      </c>
      <c r="L65" t="str">
        <f>IF(J66&gt;J65,"",K65)</f>
        <v/>
      </c>
      <c r="M65" t="str">
        <f>IF(L65&lt;&gt;"",A65,"")</f>
        <v/>
      </c>
    </row>
    <row r="66" spans="1:13" hidden="1" x14ac:dyDescent="0.25">
      <c r="A66" t="s">
        <v>19</v>
      </c>
      <c r="B66" t="s">
        <v>12</v>
      </c>
      <c r="C66" s="1">
        <v>46043</v>
      </c>
      <c r="D66" s="2">
        <v>0.48958333333333331</v>
      </c>
      <c r="E66" s="2">
        <v>0.57291666666666663</v>
      </c>
      <c r="F66">
        <v>40</v>
      </c>
      <c r="G66">
        <f t="shared" si="4"/>
        <v>3</v>
      </c>
      <c r="H66" t="str">
        <f t="shared" si="0"/>
        <v>ZDZ</v>
      </c>
      <c r="I66" t="str">
        <f t="shared" si="1"/>
        <v>FIZ</v>
      </c>
      <c r="J66">
        <f t="shared" si="2"/>
        <v>3</v>
      </c>
      <c r="K66" t="str">
        <f t="shared" si="3"/>
        <v>ZDZFIZ3</v>
      </c>
      <c r="L66" t="str">
        <f>IF(J67&gt;J66,"",K66)</f>
        <v/>
      </c>
      <c r="M66" t="str">
        <f>IF(L66&lt;&gt;"",A66,"")</f>
        <v/>
      </c>
    </row>
    <row r="67" spans="1:13" hidden="1" x14ac:dyDescent="0.25">
      <c r="A67" t="s">
        <v>19</v>
      </c>
      <c r="B67" t="s">
        <v>12</v>
      </c>
      <c r="C67" s="1">
        <v>46049</v>
      </c>
      <c r="D67" s="2">
        <v>0.375</v>
      </c>
      <c r="E67" s="2">
        <v>0.45833333333333331</v>
      </c>
      <c r="F67">
        <v>40</v>
      </c>
      <c r="G67">
        <f t="shared" si="4"/>
        <v>4</v>
      </c>
      <c r="H67" t="str">
        <f t="shared" ref="H67:H130" si="5">UPPER(LEFT(A67,3))</f>
        <v>ZDZ</v>
      </c>
      <c r="I67" t="str">
        <f t="shared" ref="I67:I130" si="6">UPPER(LEFT(B67,3))</f>
        <v>FIZ</v>
      </c>
      <c r="J67">
        <f t="shared" ref="J67:J130" si="7">G67</f>
        <v>4</v>
      </c>
      <c r="K67" t="str">
        <f t="shared" ref="K67:K130" si="8">_xlfn.TEXTJOIN("",TRUE,H67,I67,J67)</f>
        <v>ZDZFIZ4</v>
      </c>
      <c r="L67" t="str">
        <f>IF(J68&gt;J67,"",K67)</f>
        <v/>
      </c>
      <c r="M67" t="str">
        <f>IF(L67&lt;&gt;"",A67,"")</f>
        <v/>
      </c>
    </row>
    <row r="68" spans="1:13" hidden="1" x14ac:dyDescent="0.25">
      <c r="A68" t="s">
        <v>19</v>
      </c>
      <c r="B68" t="s">
        <v>12</v>
      </c>
      <c r="C68" s="1">
        <v>46057</v>
      </c>
      <c r="D68" s="2">
        <v>0.42708333333333331</v>
      </c>
      <c r="E68" s="2">
        <v>0.48958333333333331</v>
      </c>
      <c r="F68">
        <v>40</v>
      </c>
      <c r="G68">
        <f t="shared" ref="G68:G131" si="9">IF(AND(B68=B67,A68=A67),G67+1,1)</f>
        <v>5</v>
      </c>
      <c r="H68" t="str">
        <f t="shared" si="5"/>
        <v>ZDZ</v>
      </c>
      <c r="I68" t="str">
        <f t="shared" si="6"/>
        <v>FIZ</v>
      </c>
      <c r="J68">
        <f t="shared" si="7"/>
        <v>5</v>
      </c>
      <c r="K68" t="str">
        <f t="shared" si="8"/>
        <v>ZDZFIZ5</v>
      </c>
      <c r="L68" t="str">
        <f>IF(J69&gt;J68,"",K68)</f>
        <v/>
      </c>
      <c r="M68" t="str">
        <f>IF(L68&lt;&gt;"",A68,"")</f>
        <v/>
      </c>
    </row>
    <row r="69" spans="1:13" hidden="1" x14ac:dyDescent="0.25">
      <c r="A69" t="s">
        <v>19</v>
      </c>
      <c r="B69" t="s">
        <v>12</v>
      </c>
      <c r="C69" s="1">
        <v>46058</v>
      </c>
      <c r="D69" s="2">
        <v>0.53125</v>
      </c>
      <c r="E69" s="2">
        <v>0.57291666666666663</v>
      </c>
      <c r="F69">
        <v>40</v>
      </c>
      <c r="G69">
        <f t="shared" si="9"/>
        <v>6</v>
      </c>
      <c r="H69" t="str">
        <f t="shared" si="5"/>
        <v>ZDZ</v>
      </c>
      <c r="I69" t="str">
        <f t="shared" si="6"/>
        <v>FIZ</v>
      </c>
      <c r="J69">
        <f t="shared" si="7"/>
        <v>6</v>
      </c>
      <c r="K69" t="str">
        <f t="shared" si="8"/>
        <v>ZDZFIZ6</v>
      </c>
      <c r="L69" t="str">
        <f>IF(J70&gt;J69,"",K69)</f>
        <v/>
      </c>
      <c r="M69" t="str">
        <f>IF(L69&lt;&gt;"",A69,"")</f>
        <v/>
      </c>
    </row>
    <row r="70" spans="1:13" hidden="1" x14ac:dyDescent="0.25">
      <c r="A70" t="s">
        <v>19</v>
      </c>
      <c r="B70" t="s">
        <v>12</v>
      </c>
      <c r="C70" s="1">
        <v>46077</v>
      </c>
      <c r="D70" s="2">
        <v>0.52083333333333337</v>
      </c>
      <c r="E70" s="2">
        <v>0.58333333333333337</v>
      </c>
      <c r="F70">
        <v>40</v>
      </c>
      <c r="G70">
        <f t="shared" si="9"/>
        <v>7</v>
      </c>
      <c r="H70" t="str">
        <f t="shared" si="5"/>
        <v>ZDZ</v>
      </c>
      <c r="I70" t="str">
        <f t="shared" si="6"/>
        <v>FIZ</v>
      </c>
      <c r="J70">
        <f t="shared" si="7"/>
        <v>7</v>
      </c>
      <c r="K70" t="str">
        <f t="shared" si="8"/>
        <v>ZDZFIZ7</v>
      </c>
      <c r="L70" t="str">
        <f>IF(J71&gt;J70,"",K70)</f>
        <v/>
      </c>
      <c r="M70" t="str">
        <f>IF(L70&lt;&gt;"",A70,"")</f>
        <v/>
      </c>
    </row>
    <row r="71" spans="1:13" x14ac:dyDescent="0.25">
      <c r="A71" t="s">
        <v>19</v>
      </c>
      <c r="B71" t="s">
        <v>12</v>
      </c>
      <c r="C71" s="1">
        <v>46080</v>
      </c>
      <c r="D71" s="2">
        <v>0.45833333333333331</v>
      </c>
      <c r="E71" s="2">
        <v>0.53125</v>
      </c>
      <c r="F71">
        <v>40</v>
      </c>
      <c r="G71">
        <f t="shared" si="9"/>
        <v>8</v>
      </c>
      <c r="H71" t="str">
        <f t="shared" si="5"/>
        <v>ZDZ</v>
      </c>
      <c r="I71" t="str">
        <f t="shared" si="6"/>
        <v>FIZ</v>
      </c>
      <c r="J71">
        <f t="shared" si="7"/>
        <v>8</v>
      </c>
      <c r="K71" t="str">
        <f t="shared" si="8"/>
        <v>ZDZFIZ8</v>
      </c>
      <c r="L71" t="str">
        <f>IF(J72&gt;J71,"",K71)</f>
        <v>ZDZFIZ8</v>
      </c>
      <c r="M71" t="str">
        <f>IF(L71&lt;&gt;"",A71,"")</f>
        <v>Zdzisław</v>
      </c>
    </row>
    <row r="72" spans="1:13" hidden="1" x14ac:dyDescent="0.25">
      <c r="A72" t="s">
        <v>13</v>
      </c>
      <c r="B72" t="s">
        <v>7</v>
      </c>
      <c r="C72" s="1">
        <v>45952</v>
      </c>
      <c r="D72" s="2">
        <v>0.44791666666666669</v>
      </c>
      <c r="E72" s="2">
        <v>0.48958333333333331</v>
      </c>
      <c r="F72">
        <v>60</v>
      </c>
      <c r="G72">
        <f t="shared" si="9"/>
        <v>1</v>
      </c>
      <c r="H72" t="str">
        <f t="shared" si="5"/>
        <v>AGN</v>
      </c>
      <c r="I72" t="str">
        <f t="shared" si="6"/>
        <v>INF</v>
      </c>
      <c r="J72">
        <f t="shared" si="7"/>
        <v>1</v>
      </c>
      <c r="K72" t="str">
        <f t="shared" si="8"/>
        <v>AGNINF1</v>
      </c>
      <c r="L72" t="str">
        <f>IF(J73&gt;J72,"",K72)</f>
        <v/>
      </c>
      <c r="M72" t="str">
        <f>IF(L72&lt;&gt;"",A72,"")</f>
        <v/>
      </c>
    </row>
    <row r="73" spans="1:13" hidden="1" x14ac:dyDescent="0.25">
      <c r="A73" t="s">
        <v>13</v>
      </c>
      <c r="B73" t="s">
        <v>7</v>
      </c>
      <c r="C73" s="1">
        <v>45967</v>
      </c>
      <c r="D73" s="2">
        <v>0.64583333333333337</v>
      </c>
      <c r="E73" s="2">
        <v>0.70833333333333337</v>
      </c>
      <c r="F73">
        <v>60</v>
      </c>
      <c r="G73">
        <f t="shared" si="9"/>
        <v>2</v>
      </c>
      <c r="H73" t="str">
        <f t="shared" si="5"/>
        <v>AGN</v>
      </c>
      <c r="I73" t="str">
        <f t="shared" si="6"/>
        <v>INF</v>
      </c>
      <c r="J73">
        <f t="shared" si="7"/>
        <v>2</v>
      </c>
      <c r="K73" t="str">
        <f t="shared" si="8"/>
        <v>AGNINF2</v>
      </c>
      <c r="L73" t="str">
        <f>IF(J74&gt;J73,"",K73)</f>
        <v/>
      </c>
      <c r="M73" t="str">
        <f>IF(L73&lt;&gt;"",A73,"")</f>
        <v/>
      </c>
    </row>
    <row r="74" spans="1:13" hidden="1" x14ac:dyDescent="0.25">
      <c r="A74" t="s">
        <v>13</v>
      </c>
      <c r="B74" t="s">
        <v>7</v>
      </c>
      <c r="C74" s="1">
        <v>45968</v>
      </c>
      <c r="D74" s="2">
        <v>0.44791666666666669</v>
      </c>
      <c r="E74" s="2">
        <v>0.51041666666666663</v>
      </c>
      <c r="F74">
        <v>60</v>
      </c>
      <c r="G74">
        <f t="shared" si="9"/>
        <v>3</v>
      </c>
      <c r="H74" t="str">
        <f t="shared" si="5"/>
        <v>AGN</v>
      </c>
      <c r="I74" t="str">
        <f t="shared" si="6"/>
        <v>INF</v>
      </c>
      <c r="J74">
        <f t="shared" si="7"/>
        <v>3</v>
      </c>
      <c r="K74" t="str">
        <f t="shared" si="8"/>
        <v>AGNINF3</v>
      </c>
      <c r="L74" t="str">
        <f>IF(J75&gt;J74,"",K74)</f>
        <v/>
      </c>
      <c r="M74" t="str">
        <f>IF(L74&lt;&gt;"",A74,"")</f>
        <v/>
      </c>
    </row>
    <row r="75" spans="1:13" hidden="1" x14ac:dyDescent="0.25">
      <c r="A75" t="s">
        <v>13</v>
      </c>
      <c r="B75" t="s">
        <v>7</v>
      </c>
      <c r="C75" s="1">
        <v>45972</v>
      </c>
      <c r="D75" s="2">
        <v>0.46875</v>
      </c>
      <c r="E75" s="2">
        <v>0.51041666666666663</v>
      </c>
      <c r="F75">
        <v>60</v>
      </c>
      <c r="G75">
        <f t="shared" si="9"/>
        <v>4</v>
      </c>
      <c r="H75" t="str">
        <f t="shared" si="5"/>
        <v>AGN</v>
      </c>
      <c r="I75" t="str">
        <f t="shared" si="6"/>
        <v>INF</v>
      </c>
      <c r="J75">
        <f t="shared" si="7"/>
        <v>4</v>
      </c>
      <c r="K75" t="str">
        <f t="shared" si="8"/>
        <v>AGNINF4</v>
      </c>
      <c r="L75" t="str">
        <f>IF(J76&gt;J75,"",K75)</f>
        <v/>
      </c>
      <c r="M75" t="str">
        <f>IF(L75&lt;&gt;"",A75,"")</f>
        <v/>
      </c>
    </row>
    <row r="76" spans="1:13" hidden="1" x14ac:dyDescent="0.25">
      <c r="A76" t="s">
        <v>13</v>
      </c>
      <c r="B76" t="s">
        <v>7</v>
      </c>
      <c r="C76" s="1">
        <v>45973</v>
      </c>
      <c r="D76" s="2">
        <v>0.57291666666666663</v>
      </c>
      <c r="E76" s="2">
        <v>0.625</v>
      </c>
      <c r="F76">
        <v>60</v>
      </c>
      <c r="G76">
        <f t="shared" si="9"/>
        <v>5</v>
      </c>
      <c r="H76" t="str">
        <f t="shared" si="5"/>
        <v>AGN</v>
      </c>
      <c r="I76" t="str">
        <f t="shared" si="6"/>
        <v>INF</v>
      </c>
      <c r="J76">
        <f t="shared" si="7"/>
        <v>5</v>
      </c>
      <c r="K76" t="str">
        <f t="shared" si="8"/>
        <v>AGNINF5</v>
      </c>
      <c r="L76" t="str">
        <f>IF(J77&gt;J76,"",K76)</f>
        <v/>
      </c>
      <c r="M76" t="str">
        <f>IF(L76&lt;&gt;"",A76,"")</f>
        <v/>
      </c>
    </row>
    <row r="77" spans="1:13" hidden="1" x14ac:dyDescent="0.25">
      <c r="A77" t="s">
        <v>13</v>
      </c>
      <c r="B77" t="s">
        <v>7</v>
      </c>
      <c r="C77" s="1">
        <v>45986</v>
      </c>
      <c r="D77" s="2">
        <v>0.375</v>
      </c>
      <c r="E77" s="2">
        <v>0.42708333333333331</v>
      </c>
      <c r="F77">
        <v>60</v>
      </c>
      <c r="G77">
        <f t="shared" si="9"/>
        <v>6</v>
      </c>
      <c r="H77" t="str">
        <f t="shared" si="5"/>
        <v>AGN</v>
      </c>
      <c r="I77" t="str">
        <f t="shared" si="6"/>
        <v>INF</v>
      </c>
      <c r="J77">
        <f t="shared" si="7"/>
        <v>6</v>
      </c>
      <c r="K77" t="str">
        <f t="shared" si="8"/>
        <v>AGNINF6</v>
      </c>
      <c r="L77" t="str">
        <f>IF(J78&gt;J77,"",K77)</f>
        <v/>
      </c>
      <c r="M77" t="str">
        <f>IF(L77&lt;&gt;"",A77,"")</f>
        <v/>
      </c>
    </row>
    <row r="78" spans="1:13" hidden="1" x14ac:dyDescent="0.25">
      <c r="A78" t="s">
        <v>13</v>
      </c>
      <c r="B78" t="s">
        <v>7</v>
      </c>
      <c r="C78" s="1">
        <v>45987</v>
      </c>
      <c r="D78" s="2">
        <v>0.375</v>
      </c>
      <c r="E78" s="2">
        <v>0.41666666666666669</v>
      </c>
      <c r="F78">
        <v>60</v>
      </c>
      <c r="G78">
        <f t="shared" si="9"/>
        <v>7</v>
      </c>
      <c r="H78" t="str">
        <f t="shared" si="5"/>
        <v>AGN</v>
      </c>
      <c r="I78" t="str">
        <f t="shared" si="6"/>
        <v>INF</v>
      </c>
      <c r="J78">
        <f t="shared" si="7"/>
        <v>7</v>
      </c>
      <c r="K78" t="str">
        <f t="shared" si="8"/>
        <v>AGNINF7</v>
      </c>
      <c r="L78" t="str">
        <f>IF(J79&gt;J78,"",K78)</f>
        <v/>
      </c>
      <c r="M78" t="str">
        <f>IF(L78&lt;&gt;"",A78,"")</f>
        <v/>
      </c>
    </row>
    <row r="79" spans="1:13" hidden="1" x14ac:dyDescent="0.25">
      <c r="A79" t="s">
        <v>13</v>
      </c>
      <c r="B79" t="s">
        <v>7</v>
      </c>
      <c r="C79" s="1">
        <v>46001</v>
      </c>
      <c r="D79" s="2">
        <v>0.54166666666666663</v>
      </c>
      <c r="E79" s="2">
        <v>0.59375</v>
      </c>
      <c r="F79">
        <v>60</v>
      </c>
      <c r="G79">
        <f t="shared" si="9"/>
        <v>8</v>
      </c>
      <c r="H79" t="str">
        <f t="shared" si="5"/>
        <v>AGN</v>
      </c>
      <c r="I79" t="str">
        <f t="shared" si="6"/>
        <v>INF</v>
      </c>
      <c r="J79">
        <f t="shared" si="7"/>
        <v>8</v>
      </c>
      <c r="K79" t="str">
        <f t="shared" si="8"/>
        <v>AGNINF8</v>
      </c>
      <c r="L79" t="str">
        <f>IF(J80&gt;J79,"",K79)</f>
        <v/>
      </c>
      <c r="M79" t="str">
        <f>IF(L79&lt;&gt;"",A79,"")</f>
        <v/>
      </c>
    </row>
    <row r="80" spans="1:13" hidden="1" x14ac:dyDescent="0.25">
      <c r="A80" t="s">
        <v>13</v>
      </c>
      <c r="B80" t="s">
        <v>7</v>
      </c>
      <c r="C80" s="1">
        <v>46045</v>
      </c>
      <c r="D80" s="2">
        <v>0.375</v>
      </c>
      <c r="E80" s="2">
        <v>0.41666666666666669</v>
      </c>
      <c r="F80">
        <v>60</v>
      </c>
      <c r="G80">
        <f t="shared" si="9"/>
        <v>9</v>
      </c>
      <c r="H80" t="str">
        <f t="shared" si="5"/>
        <v>AGN</v>
      </c>
      <c r="I80" t="str">
        <f t="shared" si="6"/>
        <v>INF</v>
      </c>
      <c r="J80">
        <f t="shared" si="7"/>
        <v>9</v>
      </c>
      <c r="K80" t="str">
        <f t="shared" si="8"/>
        <v>AGNINF9</v>
      </c>
      <c r="L80" t="str">
        <f>IF(J81&gt;J80,"",K80)</f>
        <v/>
      </c>
      <c r="M80" t="str">
        <f>IF(L80&lt;&gt;"",A80,"")</f>
        <v/>
      </c>
    </row>
    <row r="81" spans="1:13" x14ac:dyDescent="0.25">
      <c r="A81" t="s">
        <v>13</v>
      </c>
      <c r="B81" t="s">
        <v>7</v>
      </c>
      <c r="C81" s="1">
        <v>46064</v>
      </c>
      <c r="D81" s="2">
        <v>0.55208333333333337</v>
      </c>
      <c r="E81" s="2">
        <v>0.59375</v>
      </c>
      <c r="F81">
        <v>60</v>
      </c>
      <c r="G81">
        <f t="shared" si="9"/>
        <v>10</v>
      </c>
      <c r="H81" t="str">
        <f t="shared" si="5"/>
        <v>AGN</v>
      </c>
      <c r="I81" t="str">
        <f t="shared" si="6"/>
        <v>INF</v>
      </c>
      <c r="J81">
        <f t="shared" si="7"/>
        <v>10</v>
      </c>
      <c r="K81" t="str">
        <f t="shared" si="8"/>
        <v>AGNINF10</v>
      </c>
      <c r="L81" t="str">
        <f>IF(J82&gt;J81,"",K81)</f>
        <v>AGNINF10</v>
      </c>
      <c r="M81" t="str">
        <f>IF(L81&lt;&gt;"",A81,"")</f>
        <v>Agnieszka</v>
      </c>
    </row>
    <row r="82" spans="1:13" x14ac:dyDescent="0.25">
      <c r="A82" t="s">
        <v>21</v>
      </c>
      <c r="B82" t="s">
        <v>7</v>
      </c>
      <c r="C82" s="1">
        <v>45980</v>
      </c>
      <c r="D82" s="2">
        <v>0.46875</v>
      </c>
      <c r="E82" s="2">
        <v>0.51041666666666663</v>
      </c>
      <c r="F82">
        <v>60</v>
      </c>
      <c r="G82">
        <f t="shared" si="9"/>
        <v>1</v>
      </c>
      <c r="H82" t="str">
        <f t="shared" si="5"/>
        <v>AND</v>
      </c>
      <c r="I82" t="str">
        <f t="shared" si="6"/>
        <v>INF</v>
      </c>
      <c r="J82">
        <f t="shared" si="7"/>
        <v>1</v>
      </c>
      <c r="K82" t="str">
        <f t="shared" si="8"/>
        <v>ANDINF1</v>
      </c>
      <c r="L82" t="str">
        <f>IF(J83&gt;J82,"",K82)</f>
        <v>ANDINF1</v>
      </c>
      <c r="M82" t="str">
        <f>IF(L82&lt;&gt;"",A82,"")</f>
        <v>Andrzej</v>
      </c>
    </row>
    <row r="83" spans="1:13" hidden="1" x14ac:dyDescent="0.25">
      <c r="A83" t="s">
        <v>24</v>
      </c>
      <c r="B83" t="s">
        <v>7</v>
      </c>
      <c r="C83" s="1">
        <v>46001</v>
      </c>
      <c r="D83" s="2">
        <v>0.4375</v>
      </c>
      <c r="E83" s="2">
        <v>0.5</v>
      </c>
      <c r="F83">
        <v>60</v>
      </c>
      <c r="G83">
        <f t="shared" si="9"/>
        <v>1</v>
      </c>
      <c r="H83" t="str">
        <f t="shared" si="5"/>
        <v>ANN</v>
      </c>
      <c r="I83" t="str">
        <f t="shared" si="6"/>
        <v>INF</v>
      </c>
      <c r="J83">
        <f t="shared" si="7"/>
        <v>1</v>
      </c>
      <c r="K83" t="str">
        <f t="shared" si="8"/>
        <v>ANNINF1</v>
      </c>
      <c r="L83" t="str">
        <f>IF(J84&gt;J83,"",K83)</f>
        <v/>
      </c>
      <c r="M83" t="str">
        <f>IF(L83&lt;&gt;"",A83,"")</f>
        <v/>
      </c>
    </row>
    <row r="84" spans="1:13" hidden="1" x14ac:dyDescent="0.25">
      <c r="A84" t="s">
        <v>24</v>
      </c>
      <c r="B84" t="s">
        <v>7</v>
      </c>
      <c r="C84" s="1">
        <v>46007</v>
      </c>
      <c r="D84" s="2">
        <v>0.375</v>
      </c>
      <c r="E84" s="2">
        <v>0.41666666666666669</v>
      </c>
      <c r="F84">
        <v>60</v>
      </c>
      <c r="G84">
        <f t="shared" si="9"/>
        <v>2</v>
      </c>
      <c r="H84" t="str">
        <f t="shared" si="5"/>
        <v>ANN</v>
      </c>
      <c r="I84" t="str">
        <f t="shared" si="6"/>
        <v>INF</v>
      </c>
      <c r="J84">
        <f t="shared" si="7"/>
        <v>2</v>
      </c>
      <c r="K84" t="str">
        <f t="shared" si="8"/>
        <v>ANNINF2</v>
      </c>
      <c r="L84" t="str">
        <f>IF(J85&gt;J84,"",K84)</f>
        <v/>
      </c>
      <c r="M84" t="str">
        <f>IF(L84&lt;&gt;"",A84,"")</f>
        <v/>
      </c>
    </row>
    <row r="85" spans="1:13" hidden="1" x14ac:dyDescent="0.25">
      <c r="A85" t="s">
        <v>24</v>
      </c>
      <c r="B85" t="s">
        <v>7</v>
      </c>
      <c r="C85" s="1">
        <v>46027</v>
      </c>
      <c r="D85" s="2">
        <v>0.57291666666666663</v>
      </c>
      <c r="E85" s="2">
        <v>0.61458333333333337</v>
      </c>
      <c r="F85">
        <v>60</v>
      </c>
      <c r="G85">
        <f t="shared" si="9"/>
        <v>3</v>
      </c>
      <c r="H85" t="str">
        <f t="shared" si="5"/>
        <v>ANN</v>
      </c>
      <c r="I85" t="str">
        <f t="shared" si="6"/>
        <v>INF</v>
      </c>
      <c r="J85">
        <f t="shared" si="7"/>
        <v>3</v>
      </c>
      <c r="K85" t="str">
        <f t="shared" si="8"/>
        <v>ANNINF3</v>
      </c>
      <c r="L85" t="str">
        <f>IF(J86&gt;J85,"",K85)</f>
        <v/>
      </c>
      <c r="M85" t="str">
        <f>IF(L85&lt;&gt;"",A85,"")</f>
        <v/>
      </c>
    </row>
    <row r="86" spans="1:13" hidden="1" x14ac:dyDescent="0.25">
      <c r="A86" t="s">
        <v>24</v>
      </c>
      <c r="B86" t="s">
        <v>7</v>
      </c>
      <c r="C86" s="1">
        <v>46029</v>
      </c>
      <c r="D86" s="2">
        <v>0.46875</v>
      </c>
      <c r="E86" s="2">
        <v>0.54166666666666663</v>
      </c>
      <c r="F86">
        <v>60</v>
      </c>
      <c r="G86">
        <f t="shared" si="9"/>
        <v>4</v>
      </c>
      <c r="H86" t="str">
        <f t="shared" si="5"/>
        <v>ANN</v>
      </c>
      <c r="I86" t="str">
        <f t="shared" si="6"/>
        <v>INF</v>
      </c>
      <c r="J86">
        <f t="shared" si="7"/>
        <v>4</v>
      </c>
      <c r="K86" t="str">
        <f t="shared" si="8"/>
        <v>ANNINF4</v>
      </c>
      <c r="L86" t="str">
        <f>IF(J87&gt;J86,"",K86)</f>
        <v/>
      </c>
      <c r="M86" t="str">
        <f>IF(L86&lt;&gt;"",A86,"")</f>
        <v/>
      </c>
    </row>
    <row r="87" spans="1:13" hidden="1" x14ac:dyDescent="0.25">
      <c r="A87" t="s">
        <v>24</v>
      </c>
      <c r="B87" t="s">
        <v>7</v>
      </c>
      <c r="C87" s="1">
        <v>46034</v>
      </c>
      <c r="D87" s="2">
        <v>0.44791666666666669</v>
      </c>
      <c r="E87" s="2">
        <v>0.5</v>
      </c>
      <c r="F87">
        <v>60</v>
      </c>
      <c r="G87">
        <f t="shared" si="9"/>
        <v>5</v>
      </c>
      <c r="H87" t="str">
        <f t="shared" si="5"/>
        <v>ANN</v>
      </c>
      <c r="I87" t="str">
        <f t="shared" si="6"/>
        <v>INF</v>
      </c>
      <c r="J87">
        <f t="shared" si="7"/>
        <v>5</v>
      </c>
      <c r="K87" t="str">
        <f t="shared" si="8"/>
        <v>ANNINF5</v>
      </c>
      <c r="L87" t="str">
        <f>IF(J88&gt;J87,"",K87)</f>
        <v/>
      </c>
      <c r="M87" t="str">
        <f>IF(L87&lt;&gt;"",A87,"")</f>
        <v/>
      </c>
    </row>
    <row r="88" spans="1:13" hidden="1" x14ac:dyDescent="0.25">
      <c r="A88" t="s">
        <v>24</v>
      </c>
      <c r="B88" t="s">
        <v>7</v>
      </c>
      <c r="C88" s="1">
        <v>46034</v>
      </c>
      <c r="D88" s="2">
        <v>0.5</v>
      </c>
      <c r="E88" s="2">
        <v>0.54166666666666663</v>
      </c>
      <c r="F88">
        <v>60</v>
      </c>
      <c r="G88">
        <f t="shared" si="9"/>
        <v>6</v>
      </c>
      <c r="H88" t="str">
        <f t="shared" si="5"/>
        <v>ANN</v>
      </c>
      <c r="I88" t="str">
        <f t="shared" si="6"/>
        <v>INF</v>
      </c>
      <c r="J88">
        <f t="shared" si="7"/>
        <v>6</v>
      </c>
      <c r="K88" t="str">
        <f t="shared" si="8"/>
        <v>ANNINF6</v>
      </c>
      <c r="L88" t="str">
        <f>IF(J89&gt;J88,"",K88)</f>
        <v/>
      </c>
      <c r="M88" t="str">
        <f>IF(L88&lt;&gt;"",A88,"")</f>
        <v/>
      </c>
    </row>
    <row r="89" spans="1:13" hidden="1" x14ac:dyDescent="0.25">
      <c r="A89" t="s">
        <v>24</v>
      </c>
      <c r="B89" t="s">
        <v>7</v>
      </c>
      <c r="C89" s="1">
        <v>46041</v>
      </c>
      <c r="D89" s="2">
        <v>0.45833333333333331</v>
      </c>
      <c r="E89" s="2">
        <v>0.52083333333333337</v>
      </c>
      <c r="F89">
        <v>60</v>
      </c>
      <c r="G89">
        <f t="shared" si="9"/>
        <v>7</v>
      </c>
      <c r="H89" t="str">
        <f t="shared" si="5"/>
        <v>ANN</v>
      </c>
      <c r="I89" t="str">
        <f t="shared" si="6"/>
        <v>INF</v>
      </c>
      <c r="J89">
        <f t="shared" si="7"/>
        <v>7</v>
      </c>
      <c r="K89" t="str">
        <f t="shared" si="8"/>
        <v>ANNINF7</v>
      </c>
      <c r="L89" t="str">
        <f>IF(J90&gt;J89,"",K89)</f>
        <v/>
      </c>
      <c r="M89" t="str">
        <f>IF(L89&lt;&gt;"",A89,"")</f>
        <v/>
      </c>
    </row>
    <row r="90" spans="1:13" hidden="1" x14ac:dyDescent="0.25">
      <c r="A90" t="s">
        <v>24</v>
      </c>
      <c r="B90" t="s">
        <v>7</v>
      </c>
      <c r="C90" s="1">
        <v>46044</v>
      </c>
      <c r="D90" s="2">
        <v>0.375</v>
      </c>
      <c r="E90" s="2">
        <v>0.42708333333333331</v>
      </c>
      <c r="F90">
        <v>60</v>
      </c>
      <c r="G90">
        <f t="shared" si="9"/>
        <v>8</v>
      </c>
      <c r="H90" t="str">
        <f t="shared" si="5"/>
        <v>ANN</v>
      </c>
      <c r="I90" t="str">
        <f t="shared" si="6"/>
        <v>INF</v>
      </c>
      <c r="J90">
        <f t="shared" si="7"/>
        <v>8</v>
      </c>
      <c r="K90" t="str">
        <f t="shared" si="8"/>
        <v>ANNINF8</v>
      </c>
      <c r="L90" t="str">
        <f>IF(J91&gt;J90,"",K90)</f>
        <v/>
      </c>
      <c r="M90" t="str">
        <f>IF(L90&lt;&gt;"",A90,"")</f>
        <v/>
      </c>
    </row>
    <row r="91" spans="1:13" hidden="1" x14ac:dyDescent="0.25">
      <c r="A91" t="s">
        <v>24</v>
      </c>
      <c r="B91" t="s">
        <v>7</v>
      </c>
      <c r="C91" s="1">
        <v>46064</v>
      </c>
      <c r="D91" s="2">
        <v>0.44791666666666669</v>
      </c>
      <c r="E91" s="2">
        <v>0.5</v>
      </c>
      <c r="F91">
        <v>60</v>
      </c>
      <c r="G91">
        <f t="shared" si="9"/>
        <v>9</v>
      </c>
      <c r="H91" t="str">
        <f t="shared" si="5"/>
        <v>ANN</v>
      </c>
      <c r="I91" t="str">
        <f t="shared" si="6"/>
        <v>INF</v>
      </c>
      <c r="J91">
        <f t="shared" si="7"/>
        <v>9</v>
      </c>
      <c r="K91" t="str">
        <f t="shared" si="8"/>
        <v>ANNINF9</v>
      </c>
      <c r="L91" t="str">
        <f>IF(J92&gt;J91,"",K91)</f>
        <v/>
      </c>
      <c r="M91" t="str">
        <f>IF(L91&lt;&gt;"",A91,"")</f>
        <v/>
      </c>
    </row>
    <row r="92" spans="1:13" x14ac:dyDescent="0.25">
      <c r="A92" t="s">
        <v>24</v>
      </c>
      <c r="B92" t="s">
        <v>7</v>
      </c>
      <c r="C92" s="1">
        <v>46071</v>
      </c>
      <c r="D92" s="2">
        <v>0.58333333333333337</v>
      </c>
      <c r="E92" s="2">
        <v>0.64583333333333337</v>
      </c>
      <c r="F92">
        <v>60</v>
      </c>
      <c r="G92">
        <f t="shared" si="9"/>
        <v>10</v>
      </c>
      <c r="H92" t="str">
        <f t="shared" si="5"/>
        <v>ANN</v>
      </c>
      <c r="I92" t="str">
        <f t="shared" si="6"/>
        <v>INF</v>
      </c>
      <c r="J92">
        <f t="shared" si="7"/>
        <v>10</v>
      </c>
      <c r="K92" t="str">
        <f t="shared" si="8"/>
        <v>ANNINF10</v>
      </c>
      <c r="L92" t="str">
        <f>IF(J93&gt;J92,"",K92)</f>
        <v>ANNINF10</v>
      </c>
      <c r="M92" t="str">
        <f>IF(L92&lt;&gt;"",A92,"")</f>
        <v>Anna</v>
      </c>
    </row>
    <row r="93" spans="1:13" hidden="1" x14ac:dyDescent="0.25">
      <c r="A93" t="s">
        <v>6</v>
      </c>
      <c r="B93" t="s">
        <v>7</v>
      </c>
      <c r="C93" s="1">
        <v>45931</v>
      </c>
      <c r="D93" s="2">
        <v>0.375</v>
      </c>
      <c r="E93" s="2">
        <v>0.41666666666666669</v>
      </c>
      <c r="F93">
        <v>60</v>
      </c>
      <c r="G93">
        <f t="shared" si="9"/>
        <v>1</v>
      </c>
      <c r="H93" t="str">
        <f t="shared" si="5"/>
        <v>BAR</v>
      </c>
      <c r="I93" t="str">
        <f t="shared" si="6"/>
        <v>INF</v>
      </c>
      <c r="J93">
        <f t="shared" si="7"/>
        <v>1</v>
      </c>
      <c r="K93" t="str">
        <f t="shared" si="8"/>
        <v>BARINF1</v>
      </c>
      <c r="L93" t="str">
        <f>IF(J94&gt;J93,"",K93)</f>
        <v/>
      </c>
      <c r="M93" t="str">
        <f>IF(L93&lt;&gt;"",A93,"")</f>
        <v/>
      </c>
    </row>
    <row r="94" spans="1:13" hidden="1" x14ac:dyDescent="0.25">
      <c r="A94" t="s">
        <v>6</v>
      </c>
      <c r="B94" t="s">
        <v>7</v>
      </c>
      <c r="C94" s="1">
        <v>45940</v>
      </c>
      <c r="D94" s="2">
        <v>0.4375</v>
      </c>
      <c r="E94" s="2">
        <v>0.5</v>
      </c>
      <c r="F94">
        <v>60</v>
      </c>
      <c r="G94">
        <f t="shared" si="9"/>
        <v>2</v>
      </c>
      <c r="H94" t="str">
        <f t="shared" si="5"/>
        <v>BAR</v>
      </c>
      <c r="I94" t="str">
        <f t="shared" si="6"/>
        <v>INF</v>
      </c>
      <c r="J94">
        <f t="shared" si="7"/>
        <v>2</v>
      </c>
      <c r="K94" t="str">
        <f t="shared" si="8"/>
        <v>BARINF2</v>
      </c>
      <c r="L94" t="str">
        <f>IF(J95&gt;J94,"",K94)</f>
        <v/>
      </c>
      <c r="M94" t="str">
        <f>IF(L94&lt;&gt;"",A94,"")</f>
        <v/>
      </c>
    </row>
    <row r="95" spans="1:13" hidden="1" x14ac:dyDescent="0.25">
      <c r="A95" t="s">
        <v>6</v>
      </c>
      <c r="B95" t="s">
        <v>7</v>
      </c>
      <c r="C95" s="1">
        <v>45940</v>
      </c>
      <c r="D95" s="2">
        <v>0.59375</v>
      </c>
      <c r="E95" s="2">
        <v>0.65625</v>
      </c>
      <c r="F95">
        <v>60</v>
      </c>
      <c r="G95">
        <f t="shared" si="9"/>
        <v>3</v>
      </c>
      <c r="H95" t="str">
        <f t="shared" si="5"/>
        <v>BAR</v>
      </c>
      <c r="I95" t="str">
        <f t="shared" si="6"/>
        <v>INF</v>
      </c>
      <c r="J95">
        <f t="shared" si="7"/>
        <v>3</v>
      </c>
      <c r="K95" t="str">
        <f t="shared" si="8"/>
        <v>BARINF3</v>
      </c>
      <c r="L95" t="str">
        <f>IF(J96&gt;J95,"",K95)</f>
        <v/>
      </c>
      <c r="M95" t="str">
        <f>IF(L95&lt;&gt;"",A95,"")</f>
        <v/>
      </c>
    </row>
    <row r="96" spans="1:13" hidden="1" x14ac:dyDescent="0.25">
      <c r="A96" t="s">
        <v>6</v>
      </c>
      <c r="B96" t="s">
        <v>7</v>
      </c>
      <c r="C96" s="1">
        <v>45954</v>
      </c>
      <c r="D96" s="2">
        <v>0.375</v>
      </c>
      <c r="E96" s="2">
        <v>0.41666666666666669</v>
      </c>
      <c r="F96">
        <v>60</v>
      </c>
      <c r="G96">
        <f t="shared" si="9"/>
        <v>4</v>
      </c>
      <c r="H96" t="str">
        <f t="shared" si="5"/>
        <v>BAR</v>
      </c>
      <c r="I96" t="str">
        <f t="shared" si="6"/>
        <v>INF</v>
      </c>
      <c r="J96">
        <f t="shared" si="7"/>
        <v>4</v>
      </c>
      <c r="K96" t="str">
        <f t="shared" si="8"/>
        <v>BARINF4</v>
      </c>
      <c r="L96" t="str">
        <f>IF(J97&gt;J96,"",K96)</f>
        <v/>
      </c>
      <c r="M96" t="str">
        <f>IF(L96&lt;&gt;"",A96,"")</f>
        <v/>
      </c>
    </row>
    <row r="97" spans="1:13" hidden="1" x14ac:dyDescent="0.25">
      <c r="A97" t="s">
        <v>6</v>
      </c>
      <c r="B97" t="s">
        <v>7</v>
      </c>
      <c r="C97" s="1">
        <v>45961</v>
      </c>
      <c r="D97" s="2">
        <v>0.60416666666666663</v>
      </c>
      <c r="E97" s="2">
        <v>0.67708333333333337</v>
      </c>
      <c r="F97">
        <v>60</v>
      </c>
      <c r="G97">
        <f t="shared" si="9"/>
        <v>5</v>
      </c>
      <c r="H97" t="str">
        <f t="shared" si="5"/>
        <v>BAR</v>
      </c>
      <c r="I97" t="str">
        <f t="shared" si="6"/>
        <v>INF</v>
      </c>
      <c r="J97">
        <f t="shared" si="7"/>
        <v>5</v>
      </c>
      <c r="K97" t="str">
        <f t="shared" si="8"/>
        <v>BARINF5</v>
      </c>
      <c r="L97" t="str">
        <f>IF(J98&gt;J97,"",K97)</f>
        <v/>
      </c>
      <c r="M97" t="str">
        <f>IF(L97&lt;&gt;"",A97,"")</f>
        <v/>
      </c>
    </row>
    <row r="98" spans="1:13" hidden="1" x14ac:dyDescent="0.25">
      <c r="A98" t="s">
        <v>6</v>
      </c>
      <c r="B98" t="s">
        <v>7</v>
      </c>
      <c r="C98" s="1">
        <v>45967</v>
      </c>
      <c r="D98" s="2">
        <v>0.375</v>
      </c>
      <c r="E98" s="2">
        <v>0.4375</v>
      </c>
      <c r="F98">
        <v>60</v>
      </c>
      <c r="G98">
        <f t="shared" si="9"/>
        <v>6</v>
      </c>
      <c r="H98" t="str">
        <f t="shared" si="5"/>
        <v>BAR</v>
      </c>
      <c r="I98" t="str">
        <f t="shared" si="6"/>
        <v>INF</v>
      </c>
      <c r="J98">
        <f t="shared" si="7"/>
        <v>6</v>
      </c>
      <c r="K98" t="str">
        <f t="shared" si="8"/>
        <v>BARINF6</v>
      </c>
      <c r="L98" t="str">
        <f>IF(J99&gt;J98,"",K98)</f>
        <v/>
      </c>
      <c r="M98" t="str">
        <f>IF(L98&lt;&gt;"",A98,"")</f>
        <v/>
      </c>
    </row>
    <row r="99" spans="1:13" hidden="1" x14ac:dyDescent="0.25">
      <c r="A99" t="s">
        <v>6</v>
      </c>
      <c r="B99" t="s">
        <v>7</v>
      </c>
      <c r="C99" s="1">
        <v>45973</v>
      </c>
      <c r="D99" s="2">
        <v>0.53125</v>
      </c>
      <c r="E99" s="2">
        <v>0.57291666666666663</v>
      </c>
      <c r="F99">
        <v>60</v>
      </c>
      <c r="G99">
        <f t="shared" si="9"/>
        <v>7</v>
      </c>
      <c r="H99" t="str">
        <f t="shared" si="5"/>
        <v>BAR</v>
      </c>
      <c r="I99" t="str">
        <f t="shared" si="6"/>
        <v>INF</v>
      </c>
      <c r="J99">
        <f t="shared" si="7"/>
        <v>7</v>
      </c>
      <c r="K99" t="str">
        <f t="shared" si="8"/>
        <v>BARINF7</v>
      </c>
      <c r="L99" t="str">
        <f>IF(J100&gt;J99,"",K99)</f>
        <v/>
      </c>
      <c r="M99" t="str">
        <f>IF(L99&lt;&gt;"",A99,"")</f>
        <v/>
      </c>
    </row>
    <row r="100" spans="1:13" hidden="1" x14ac:dyDescent="0.25">
      <c r="A100" t="s">
        <v>6</v>
      </c>
      <c r="B100" t="s">
        <v>7</v>
      </c>
      <c r="C100" s="1">
        <v>45978</v>
      </c>
      <c r="D100" s="2">
        <v>0.47916666666666669</v>
      </c>
      <c r="E100" s="2">
        <v>0.55208333333333337</v>
      </c>
      <c r="F100">
        <v>60</v>
      </c>
      <c r="G100">
        <f t="shared" si="9"/>
        <v>8</v>
      </c>
      <c r="H100" t="str">
        <f t="shared" si="5"/>
        <v>BAR</v>
      </c>
      <c r="I100" t="str">
        <f t="shared" si="6"/>
        <v>INF</v>
      </c>
      <c r="J100">
        <f t="shared" si="7"/>
        <v>8</v>
      </c>
      <c r="K100" t="str">
        <f t="shared" si="8"/>
        <v>BARINF8</v>
      </c>
      <c r="L100" t="str">
        <f>IF(J101&gt;J100,"",K100)</f>
        <v/>
      </c>
      <c r="M100" t="str">
        <f>IF(L100&lt;&gt;"",A100,"")</f>
        <v/>
      </c>
    </row>
    <row r="101" spans="1:13" hidden="1" x14ac:dyDescent="0.25">
      <c r="A101" t="s">
        <v>6</v>
      </c>
      <c r="B101" t="s">
        <v>7</v>
      </c>
      <c r="C101" s="1">
        <v>45978</v>
      </c>
      <c r="D101" s="2">
        <v>0.5625</v>
      </c>
      <c r="E101" s="2">
        <v>0.625</v>
      </c>
      <c r="F101">
        <v>60</v>
      </c>
      <c r="G101">
        <f t="shared" si="9"/>
        <v>9</v>
      </c>
      <c r="H101" t="str">
        <f t="shared" si="5"/>
        <v>BAR</v>
      </c>
      <c r="I101" t="str">
        <f t="shared" si="6"/>
        <v>INF</v>
      </c>
      <c r="J101">
        <f t="shared" si="7"/>
        <v>9</v>
      </c>
      <c r="K101" t="str">
        <f t="shared" si="8"/>
        <v>BARINF9</v>
      </c>
      <c r="L101" t="str">
        <f>IF(J102&gt;J101,"",K101)</f>
        <v/>
      </c>
      <c r="M101" t="str">
        <f>IF(L101&lt;&gt;"",A101,"")</f>
        <v/>
      </c>
    </row>
    <row r="102" spans="1:13" hidden="1" x14ac:dyDescent="0.25">
      <c r="A102" t="s">
        <v>6</v>
      </c>
      <c r="B102" t="s">
        <v>7</v>
      </c>
      <c r="C102" s="1">
        <v>45987</v>
      </c>
      <c r="D102" s="2">
        <v>0.6875</v>
      </c>
      <c r="E102" s="2">
        <v>0.72916666666666663</v>
      </c>
      <c r="F102">
        <v>60</v>
      </c>
      <c r="G102">
        <f t="shared" si="9"/>
        <v>10</v>
      </c>
      <c r="H102" t="str">
        <f t="shared" si="5"/>
        <v>BAR</v>
      </c>
      <c r="I102" t="str">
        <f t="shared" si="6"/>
        <v>INF</v>
      </c>
      <c r="J102">
        <f t="shared" si="7"/>
        <v>10</v>
      </c>
      <c r="K102" t="str">
        <f t="shared" si="8"/>
        <v>BARINF10</v>
      </c>
      <c r="L102" t="str">
        <f>IF(J103&gt;J102,"",K102)</f>
        <v/>
      </c>
      <c r="M102" t="str">
        <f>IF(L102&lt;&gt;"",A102,"")</f>
        <v/>
      </c>
    </row>
    <row r="103" spans="1:13" hidden="1" x14ac:dyDescent="0.25">
      <c r="A103" t="s">
        <v>6</v>
      </c>
      <c r="B103" t="s">
        <v>7</v>
      </c>
      <c r="C103" s="1">
        <v>45993</v>
      </c>
      <c r="D103" s="2">
        <v>0.47916666666666669</v>
      </c>
      <c r="E103" s="2">
        <v>0.5625</v>
      </c>
      <c r="F103">
        <v>60</v>
      </c>
      <c r="G103">
        <f t="shared" si="9"/>
        <v>11</v>
      </c>
      <c r="H103" t="str">
        <f t="shared" si="5"/>
        <v>BAR</v>
      </c>
      <c r="I103" t="str">
        <f t="shared" si="6"/>
        <v>INF</v>
      </c>
      <c r="J103">
        <f t="shared" si="7"/>
        <v>11</v>
      </c>
      <c r="K103" t="str">
        <f t="shared" si="8"/>
        <v>BARINF11</v>
      </c>
      <c r="L103" t="str">
        <f>IF(J104&gt;J103,"",K103)</f>
        <v/>
      </c>
      <c r="M103" t="str">
        <f>IF(L103&lt;&gt;"",A103,"")</f>
        <v/>
      </c>
    </row>
    <row r="104" spans="1:13" hidden="1" x14ac:dyDescent="0.25">
      <c r="A104" t="s">
        <v>6</v>
      </c>
      <c r="B104" t="s">
        <v>7</v>
      </c>
      <c r="C104" s="1">
        <v>46003</v>
      </c>
      <c r="D104" s="2">
        <v>0.47916666666666669</v>
      </c>
      <c r="E104" s="2">
        <v>0.55208333333333337</v>
      </c>
      <c r="F104">
        <v>60</v>
      </c>
      <c r="G104">
        <f t="shared" si="9"/>
        <v>12</v>
      </c>
      <c r="H104" t="str">
        <f t="shared" si="5"/>
        <v>BAR</v>
      </c>
      <c r="I104" t="str">
        <f t="shared" si="6"/>
        <v>INF</v>
      </c>
      <c r="J104">
        <f t="shared" si="7"/>
        <v>12</v>
      </c>
      <c r="K104" t="str">
        <f t="shared" si="8"/>
        <v>BARINF12</v>
      </c>
      <c r="L104" t="str">
        <f>IF(J105&gt;J104,"",K104)</f>
        <v/>
      </c>
      <c r="M104" t="str">
        <f>IF(L104&lt;&gt;"",A104,"")</f>
        <v/>
      </c>
    </row>
    <row r="105" spans="1:13" hidden="1" x14ac:dyDescent="0.25">
      <c r="A105" t="s">
        <v>6</v>
      </c>
      <c r="B105" t="s">
        <v>7</v>
      </c>
      <c r="C105" s="1">
        <v>46027</v>
      </c>
      <c r="D105" s="2">
        <v>0.375</v>
      </c>
      <c r="E105" s="2">
        <v>0.44791666666666669</v>
      </c>
      <c r="F105">
        <v>60</v>
      </c>
      <c r="G105">
        <f t="shared" si="9"/>
        <v>13</v>
      </c>
      <c r="H105" t="str">
        <f t="shared" si="5"/>
        <v>BAR</v>
      </c>
      <c r="I105" t="str">
        <f t="shared" si="6"/>
        <v>INF</v>
      </c>
      <c r="J105">
        <f t="shared" si="7"/>
        <v>13</v>
      </c>
      <c r="K105" t="str">
        <f t="shared" si="8"/>
        <v>BARINF13</v>
      </c>
      <c r="L105" t="str">
        <f>IF(J106&gt;J105,"",K105)</f>
        <v/>
      </c>
      <c r="M105" t="str">
        <f>IF(L105&lt;&gt;"",A105,"")</f>
        <v/>
      </c>
    </row>
    <row r="106" spans="1:13" hidden="1" x14ac:dyDescent="0.25">
      <c r="A106" t="s">
        <v>6</v>
      </c>
      <c r="B106" t="s">
        <v>7</v>
      </c>
      <c r="C106" s="1">
        <v>46035</v>
      </c>
      <c r="D106" s="2">
        <v>0.65625</v>
      </c>
      <c r="E106" s="2">
        <v>0.72916666666666663</v>
      </c>
      <c r="F106">
        <v>60</v>
      </c>
      <c r="G106">
        <f t="shared" si="9"/>
        <v>14</v>
      </c>
      <c r="H106" t="str">
        <f t="shared" si="5"/>
        <v>BAR</v>
      </c>
      <c r="I106" t="str">
        <f t="shared" si="6"/>
        <v>INF</v>
      </c>
      <c r="J106">
        <f t="shared" si="7"/>
        <v>14</v>
      </c>
      <c r="K106" t="str">
        <f t="shared" si="8"/>
        <v>BARINF14</v>
      </c>
      <c r="L106" t="str">
        <f>IF(J107&gt;J106,"",K106)</f>
        <v/>
      </c>
      <c r="M106" t="str">
        <f>IF(L106&lt;&gt;"",A106,"")</f>
        <v/>
      </c>
    </row>
    <row r="107" spans="1:13" hidden="1" x14ac:dyDescent="0.25">
      <c r="A107" t="s">
        <v>6</v>
      </c>
      <c r="B107" t="s">
        <v>7</v>
      </c>
      <c r="C107" s="1">
        <v>46037</v>
      </c>
      <c r="D107" s="2">
        <v>0.45833333333333331</v>
      </c>
      <c r="E107" s="2">
        <v>0.51041666666666663</v>
      </c>
      <c r="F107">
        <v>60</v>
      </c>
      <c r="G107">
        <f t="shared" si="9"/>
        <v>15</v>
      </c>
      <c r="H107" t="str">
        <f t="shared" si="5"/>
        <v>BAR</v>
      </c>
      <c r="I107" t="str">
        <f t="shared" si="6"/>
        <v>INF</v>
      </c>
      <c r="J107">
        <f t="shared" si="7"/>
        <v>15</v>
      </c>
      <c r="K107" t="str">
        <f t="shared" si="8"/>
        <v>BARINF15</v>
      </c>
      <c r="L107" t="str">
        <f>IF(J108&gt;J107,"",K107)</f>
        <v/>
      </c>
      <c r="M107" t="str">
        <f>IF(L107&lt;&gt;"",A107,"")</f>
        <v/>
      </c>
    </row>
    <row r="108" spans="1:13" hidden="1" x14ac:dyDescent="0.25">
      <c r="A108" t="s">
        <v>6</v>
      </c>
      <c r="B108" t="s">
        <v>7</v>
      </c>
      <c r="C108" s="1">
        <v>46058</v>
      </c>
      <c r="D108" s="2">
        <v>0.57291666666666663</v>
      </c>
      <c r="E108" s="2">
        <v>0.63541666666666663</v>
      </c>
      <c r="F108">
        <v>60</v>
      </c>
      <c r="G108">
        <f t="shared" si="9"/>
        <v>16</v>
      </c>
      <c r="H108" t="str">
        <f t="shared" si="5"/>
        <v>BAR</v>
      </c>
      <c r="I108" t="str">
        <f t="shared" si="6"/>
        <v>INF</v>
      </c>
      <c r="J108">
        <f t="shared" si="7"/>
        <v>16</v>
      </c>
      <c r="K108" t="str">
        <f t="shared" si="8"/>
        <v>BARINF16</v>
      </c>
      <c r="L108" t="str">
        <f>IF(J109&gt;J108,"",K108)</f>
        <v/>
      </c>
      <c r="M108" t="str">
        <f>IF(L108&lt;&gt;"",A108,"")</f>
        <v/>
      </c>
    </row>
    <row r="109" spans="1:13" hidden="1" x14ac:dyDescent="0.25">
      <c r="A109" t="s">
        <v>6</v>
      </c>
      <c r="B109" t="s">
        <v>7</v>
      </c>
      <c r="C109" s="1">
        <v>46071</v>
      </c>
      <c r="D109" s="2">
        <v>0.47916666666666669</v>
      </c>
      <c r="E109" s="2">
        <v>0.54166666666666663</v>
      </c>
      <c r="F109">
        <v>60</v>
      </c>
      <c r="G109">
        <f t="shared" si="9"/>
        <v>17</v>
      </c>
      <c r="H109" t="str">
        <f t="shared" si="5"/>
        <v>BAR</v>
      </c>
      <c r="I109" t="str">
        <f t="shared" si="6"/>
        <v>INF</v>
      </c>
      <c r="J109">
        <f t="shared" si="7"/>
        <v>17</v>
      </c>
      <c r="K109" t="str">
        <f t="shared" si="8"/>
        <v>BARINF17</v>
      </c>
      <c r="L109" t="str">
        <f>IF(J110&gt;J109,"",K109)</f>
        <v/>
      </c>
      <c r="M109" t="str">
        <f>IF(L109&lt;&gt;"",A109,"")</f>
        <v/>
      </c>
    </row>
    <row r="110" spans="1:13" hidden="1" x14ac:dyDescent="0.25">
      <c r="A110" t="s">
        <v>6</v>
      </c>
      <c r="B110" t="s">
        <v>7</v>
      </c>
      <c r="C110" s="1">
        <v>46073</v>
      </c>
      <c r="D110" s="2">
        <v>0.375</v>
      </c>
      <c r="E110" s="2">
        <v>0.42708333333333331</v>
      </c>
      <c r="F110">
        <v>60</v>
      </c>
      <c r="G110">
        <f t="shared" si="9"/>
        <v>18</v>
      </c>
      <c r="H110" t="str">
        <f t="shared" si="5"/>
        <v>BAR</v>
      </c>
      <c r="I110" t="str">
        <f t="shared" si="6"/>
        <v>INF</v>
      </c>
      <c r="J110">
        <f t="shared" si="7"/>
        <v>18</v>
      </c>
      <c r="K110" t="str">
        <f t="shared" si="8"/>
        <v>BARINF18</v>
      </c>
      <c r="L110" t="str">
        <f>IF(J111&gt;J110,"",K110)</f>
        <v/>
      </c>
      <c r="M110" t="str">
        <f>IF(L110&lt;&gt;"",A110,"")</f>
        <v/>
      </c>
    </row>
    <row r="111" spans="1:13" hidden="1" x14ac:dyDescent="0.25">
      <c r="A111" t="s">
        <v>6</v>
      </c>
      <c r="B111" t="s">
        <v>7</v>
      </c>
      <c r="C111" s="1">
        <v>46073</v>
      </c>
      <c r="D111" s="2">
        <v>0.4375</v>
      </c>
      <c r="E111" s="2">
        <v>0.48958333333333331</v>
      </c>
      <c r="F111">
        <v>60</v>
      </c>
      <c r="G111">
        <f t="shared" si="9"/>
        <v>19</v>
      </c>
      <c r="H111" t="str">
        <f t="shared" si="5"/>
        <v>BAR</v>
      </c>
      <c r="I111" t="str">
        <f t="shared" si="6"/>
        <v>INF</v>
      </c>
      <c r="J111">
        <f t="shared" si="7"/>
        <v>19</v>
      </c>
      <c r="K111" t="str">
        <f t="shared" si="8"/>
        <v>BARINF19</v>
      </c>
      <c r="L111" t="str">
        <f>IF(J112&gt;J111,"",K111)</f>
        <v/>
      </c>
      <c r="M111" t="str">
        <f>IF(L111&lt;&gt;"",A111,"")</f>
        <v/>
      </c>
    </row>
    <row r="112" spans="1:13" x14ac:dyDescent="0.25">
      <c r="A112" t="s">
        <v>6</v>
      </c>
      <c r="B112" t="s">
        <v>7</v>
      </c>
      <c r="C112" s="1">
        <v>46077</v>
      </c>
      <c r="D112" s="2">
        <v>0.4375</v>
      </c>
      <c r="E112" s="2">
        <v>0.51041666666666663</v>
      </c>
      <c r="F112">
        <v>60</v>
      </c>
      <c r="G112">
        <f t="shared" si="9"/>
        <v>20</v>
      </c>
      <c r="H112" t="str">
        <f t="shared" si="5"/>
        <v>BAR</v>
      </c>
      <c r="I112" t="str">
        <f t="shared" si="6"/>
        <v>INF</v>
      </c>
      <c r="J112">
        <f t="shared" si="7"/>
        <v>20</v>
      </c>
      <c r="K112" t="str">
        <f t="shared" si="8"/>
        <v>BARINF20</v>
      </c>
      <c r="L112" t="str">
        <f>IF(J113&gt;J112,"",K112)</f>
        <v>BARINF20</v>
      </c>
      <c r="M112" t="str">
        <f>IF(L112&lt;&gt;"",A112,"")</f>
        <v>Bartek</v>
      </c>
    </row>
    <row r="113" spans="1:13" hidden="1" x14ac:dyDescent="0.25">
      <c r="A113" t="s">
        <v>16</v>
      </c>
      <c r="B113" t="s">
        <v>7</v>
      </c>
      <c r="C113" s="1">
        <v>45943</v>
      </c>
      <c r="D113" s="2">
        <v>0.70833333333333337</v>
      </c>
      <c r="E113" s="2">
        <v>0.76041666666666663</v>
      </c>
      <c r="F113">
        <v>60</v>
      </c>
      <c r="G113">
        <f t="shared" si="9"/>
        <v>1</v>
      </c>
      <c r="H113" t="str">
        <f t="shared" si="5"/>
        <v>JUL</v>
      </c>
      <c r="I113" t="str">
        <f t="shared" si="6"/>
        <v>INF</v>
      </c>
      <c r="J113">
        <f t="shared" si="7"/>
        <v>1</v>
      </c>
      <c r="K113" t="str">
        <f t="shared" si="8"/>
        <v>JULINF1</v>
      </c>
      <c r="L113" t="str">
        <f>IF(J114&gt;J113,"",K113)</f>
        <v/>
      </c>
      <c r="M113" t="str">
        <f>IF(L113&lt;&gt;"",A113,"")</f>
        <v/>
      </c>
    </row>
    <row r="114" spans="1:13" hidden="1" x14ac:dyDescent="0.25">
      <c r="A114" t="s">
        <v>16</v>
      </c>
      <c r="B114" t="s">
        <v>7</v>
      </c>
      <c r="C114" s="1">
        <v>45950</v>
      </c>
      <c r="D114" s="2">
        <v>0.58333333333333337</v>
      </c>
      <c r="E114" s="2">
        <v>0.625</v>
      </c>
      <c r="F114">
        <v>60</v>
      </c>
      <c r="G114">
        <f t="shared" si="9"/>
        <v>2</v>
      </c>
      <c r="H114" t="str">
        <f t="shared" si="5"/>
        <v>JUL</v>
      </c>
      <c r="I114" t="str">
        <f t="shared" si="6"/>
        <v>INF</v>
      </c>
      <c r="J114">
        <f t="shared" si="7"/>
        <v>2</v>
      </c>
      <c r="K114" t="str">
        <f t="shared" si="8"/>
        <v>JULINF2</v>
      </c>
      <c r="L114" t="str">
        <f>IF(J115&gt;J114,"",K114)</f>
        <v/>
      </c>
      <c r="M114" t="str">
        <f>IF(L114&lt;&gt;"",A114,"")</f>
        <v/>
      </c>
    </row>
    <row r="115" spans="1:13" hidden="1" x14ac:dyDescent="0.25">
      <c r="A115" t="s">
        <v>16</v>
      </c>
      <c r="B115" t="s">
        <v>7</v>
      </c>
      <c r="C115" s="1">
        <v>45973</v>
      </c>
      <c r="D115" s="2">
        <v>0.45833333333333331</v>
      </c>
      <c r="E115" s="2">
        <v>0.52083333333333337</v>
      </c>
      <c r="F115">
        <v>60</v>
      </c>
      <c r="G115">
        <f t="shared" si="9"/>
        <v>3</v>
      </c>
      <c r="H115" t="str">
        <f t="shared" si="5"/>
        <v>JUL</v>
      </c>
      <c r="I115" t="str">
        <f t="shared" si="6"/>
        <v>INF</v>
      </c>
      <c r="J115">
        <f t="shared" si="7"/>
        <v>3</v>
      </c>
      <c r="K115" t="str">
        <f t="shared" si="8"/>
        <v>JULINF3</v>
      </c>
      <c r="L115" t="str">
        <f>IF(J116&gt;J115,"",K115)</f>
        <v/>
      </c>
      <c r="M115" t="str">
        <f>IF(L115&lt;&gt;"",A115,"")</f>
        <v/>
      </c>
    </row>
    <row r="116" spans="1:13" hidden="1" x14ac:dyDescent="0.25">
      <c r="A116" t="s">
        <v>16</v>
      </c>
      <c r="B116" t="s">
        <v>7</v>
      </c>
      <c r="C116" s="1">
        <v>46001</v>
      </c>
      <c r="D116" s="2">
        <v>0.61458333333333337</v>
      </c>
      <c r="E116" s="2">
        <v>0.65625</v>
      </c>
      <c r="F116">
        <v>60</v>
      </c>
      <c r="G116">
        <f t="shared" si="9"/>
        <v>4</v>
      </c>
      <c r="H116" t="str">
        <f t="shared" si="5"/>
        <v>JUL</v>
      </c>
      <c r="I116" t="str">
        <f t="shared" si="6"/>
        <v>INF</v>
      </c>
      <c r="J116">
        <f t="shared" si="7"/>
        <v>4</v>
      </c>
      <c r="K116" t="str">
        <f t="shared" si="8"/>
        <v>JULINF4</v>
      </c>
      <c r="L116" t="str">
        <f>IF(J117&gt;J116,"",K116)</f>
        <v/>
      </c>
      <c r="M116" t="str">
        <f>IF(L116&lt;&gt;"",A116,"")</f>
        <v/>
      </c>
    </row>
    <row r="117" spans="1:13" hidden="1" x14ac:dyDescent="0.25">
      <c r="A117" t="s">
        <v>16</v>
      </c>
      <c r="B117" t="s">
        <v>7</v>
      </c>
      <c r="C117" s="1">
        <v>46034</v>
      </c>
      <c r="D117" s="2">
        <v>0.64583333333333337</v>
      </c>
      <c r="E117" s="2">
        <v>0.71875</v>
      </c>
      <c r="F117">
        <v>60</v>
      </c>
      <c r="G117">
        <f t="shared" si="9"/>
        <v>5</v>
      </c>
      <c r="H117" t="str">
        <f t="shared" si="5"/>
        <v>JUL</v>
      </c>
      <c r="I117" t="str">
        <f t="shared" si="6"/>
        <v>INF</v>
      </c>
      <c r="J117">
        <f t="shared" si="7"/>
        <v>5</v>
      </c>
      <c r="K117" t="str">
        <f t="shared" si="8"/>
        <v>JULINF5</v>
      </c>
      <c r="L117" t="str">
        <f>IF(J118&gt;J117,"",K117)</f>
        <v/>
      </c>
      <c r="M117" t="str">
        <f>IF(L117&lt;&gt;"",A117,"")</f>
        <v/>
      </c>
    </row>
    <row r="118" spans="1:13" hidden="1" x14ac:dyDescent="0.25">
      <c r="A118" t="s">
        <v>16</v>
      </c>
      <c r="B118" t="s">
        <v>7</v>
      </c>
      <c r="C118" s="1">
        <v>46042</v>
      </c>
      <c r="D118" s="2">
        <v>0.4375</v>
      </c>
      <c r="E118" s="2">
        <v>0.47916666666666669</v>
      </c>
      <c r="F118">
        <v>60</v>
      </c>
      <c r="G118">
        <f t="shared" si="9"/>
        <v>6</v>
      </c>
      <c r="H118" t="str">
        <f t="shared" si="5"/>
        <v>JUL</v>
      </c>
      <c r="I118" t="str">
        <f t="shared" si="6"/>
        <v>INF</v>
      </c>
      <c r="J118">
        <f t="shared" si="7"/>
        <v>6</v>
      </c>
      <c r="K118" t="str">
        <f t="shared" si="8"/>
        <v>JULINF6</v>
      </c>
      <c r="L118" t="str">
        <f>IF(J119&gt;J118,"",K118)</f>
        <v/>
      </c>
      <c r="M118" t="str">
        <f>IF(L118&lt;&gt;"",A118,"")</f>
        <v/>
      </c>
    </row>
    <row r="119" spans="1:13" hidden="1" x14ac:dyDescent="0.25">
      <c r="A119" t="s">
        <v>16</v>
      </c>
      <c r="B119" t="s">
        <v>7</v>
      </c>
      <c r="C119" s="1">
        <v>46056</v>
      </c>
      <c r="D119" s="2">
        <v>0.375</v>
      </c>
      <c r="E119" s="2">
        <v>0.42708333333333331</v>
      </c>
      <c r="F119">
        <v>60</v>
      </c>
      <c r="G119">
        <f t="shared" si="9"/>
        <v>7</v>
      </c>
      <c r="H119" t="str">
        <f t="shared" si="5"/>
        <v>JUL</v>
      </c>
      <c r="I119" t="str">
        <f t="shared" si="6"/>
        <v>INF</v>
      </c>
      <c r="J119">
        <f t="shared" si="7"/>
        <v>7</v>
      </c>
      <c r="K119" t="str">
        <f t="shared" si="8"/>
        <v>JULINF7</v>
      </c>
      <c r="L119" t="str">
        <f>IF(J120&gt;J119,"",K119)</f>
        <v/>
      </c>
      <c r="M119" t="str">
        <f>IF(L119&lt;&gt;"",A119,"")</f>
        <v/>
      </c>
    </row>
    <row r="120" spans="1:13" hidden="1" x14ac:dyDescent="0.25">
      <c r="A120" t="s">
        <v>16</v>
      </c>
      <c r="B120" t="s">
        <v>7</v>
      </c>
      <c r="C120" s="1">
        <v>46056</v>
      </c>
      <c r="D120" s="2">
        <v>0.46875</v>
      </c>
      <c r="E120" s="2">
        <v>0.54166666666666663</v>
      </c>
      <c r="F120">
        <v>60</v>
      </c>
      <c r="G120">
        <f t="shared" si="9"/>
        <v>8</v>
      </c>
      <c r="H120" t="str">
        <f t="shared" si="5"/>
        <v>JUL</v>
      </c>
      <c r="I120" t="str">
        <f t="shared" si="6"/>
        <v>INF</v>
      </c>
      <c r="J120">
        <f t="shared" si="7"/>
        <v>8</v>
      </c>
      <c r="K120" t="str">
        <f t="shared" si="8"/>
        <v>JULINF8</v>
      </c>
      <c r="L120" t="str">
        <f>IF(J121&gt;J120,"",K120)</f>
        <v/>
      </c>
      <c r="M120" t="str">
        <f>IF(L120&lt;&gt;"",A120,"")</f>
        <v/>
      </c>
    </row>
    <row r="121" spans="1:13" hidden="1" x14ac:dyDescent="0.25">
      <c r="A121" t="s">
        <v>16</v>
      </c>
      <c r="B121" t="s">
        <v>7</v>
      </c>
      <c r="C121" s="1">
        <v>46063</v>
      </c>
      <c r="D121" s="2">
        <v>0.44791666666666669</v>
      </c>
      <c r="E121" s="2">
        <v>0.52083333333333337</v>
      </c>
      <c r="F121">
        <v>60</v>
      </c>
      <c r="G121">
        <f t="shared" si="9"/>
        <v>9</v>
      </c>
      <c r="H121" t="str">
        <f t="shared" si="5"/>
        <v>JUL</v>
      </c>
      <c r="I121" t="str">
        <f t="shared" si="6"/>
        <v>INF</v>
      </c>
      <c r="J121">
        <f t="shared" si="7"/>
        <v>9</v>
      </c>
      <c r="K121" t="str">
        <f t="shared" si="8"/>
        <v>JULINF9</v>
      </c>
      <c r="L121" t="str">
        <f>IF(J122&gt;J121,"",K121)</f>
        <v/>
      </c>
      <c r="M121" t="str">
        <f>IF(L121&lt;&gt;"",A121,"")</f>
        <v/>
      </c>
    </row>
    <row r="122" spans="1:13" hidden="1" x14ac:dyDescent="0.25">
      <c r="A122" t="s">
        <v>16</v>
      </c>
      <c r="B122" t="s">
        <v>7</v>
      </c>
      <c r="C122" s="1">
        <v>46065</v>
      </c>
      <c r="D122" s="2">
        <v>0.55208333333333337</v>
      </c>
      <c r="E122" s="2">
        <v>0.60416666666666663</v>
      </c>
      <c r="F122">
        <v>60</v>
      </c>
      <c r="G122">
        <f t="shared" si="9"/>
        <v>10</v>
      </c>
      <c r="H122" t="str">
        <f t="shared" si="5"/>
        <v>JUL</v>
      </c>
      <c r="I122" t="str">
        <f t="shared" si="6"/>
        <v>INF</v>
      </c>
      <c r="J122">
        <f t="shared" si="7"/>
        <v>10</v>
      </c>
      <c r="K122" t="str">
        <f t="shared" si="8"/>
        <v>JULINF10</v>
      </c>
      <c r="L122" t="str">
        <f>IF(J123&gt;J122,"",K122)</f>
        <v/>
      </c>
      <c r="M122" t="str">
        <f>IF(L122&lt;&gt;"",A122,"")</f>
        <v/>
      </c>
    </row>
    <row r="123" spans="1:13" x14ac:dyDescent="0.25">
      <c r="A123" t="s">
        <v>16</v>
      </c>
      <c r="B123" t="s">
        <v>7</v>
      </c>
      <c r="C123" s="1">
        <v>46066</v>
      </c>
      <c r="D123" s="2">
        <v>0.375</v>
      </c>
      <c r="E123" s="2">
        <v>0.42708333333333331</v>
      </c>
      <c r="F123">
        <v>60</v>
      </c>
      <c r="G123">
        <f t="shared" si="9"/>
        <v>11</v>
      </c>
      <c r="H123" t="str">
        <f t="shared" si="5"/>
        <v>JUL</v>
      </c>
      <c r="I123" t="str">
        <f t="shared" si="6"/>
        <v>INF</v>
      </c>
      <c r="J123">
        <f t="shared" si="7"/>
        <v>11</v>
      </c>
      <c r="K123" t="str">
        <f t="shared" si="8"/>
        <v>JULINF11</v>
      </c>
      <c r="L123" t="str">
        <f>IF(J124&gt;J123,"",K123)</f>
        <v>JULINF11</v>
      </c>
      <c r="M123" t="str">
        <f>IF(L123&lt;&gt;"",A123,"")</f>
        <v>Julita</v>
      </c>
    </row>
    <row r="124" spans="1:13" hidden="1" x14ac:dyDescent="0.25">
      <c r="A124" t="s">
        <v>14</v>
      </c>
      <c r="B124" t="s">
        <v>7</v>
      </c>
      <c r="C124" s="1">
        <v>45937</v>
      </c>
      <c r="D124" s="2">
        <v>0.45833333333333331</v>
      </c>
      <c r="E124" s="2">
        <v>0.53125</v>
      </c>
      <c r="F124">
        <v>60</v>
      </c>
      <c r="G124">
        <f t="shared" si="9"/>
        <v>1</v>
      </c>
      <c r="H124" t="str">
        <f t="shared" si="5"/>
        <v>KAT</v>
      </c>
      <c r="I124" t="str">
        <f t="shared" si="6"/>
        <v>INF</v>
      </c>
      <c r="J124">
        <f t="shared" si="7"/>
        <v>1</v>
      </c>
      <c r="K124" t="str">
        <f t="shared" si="8"/>
        <v>KATINF1</v>
      </c>
      <c r="L124" t="str">
        <f>IF(J125&gt;J124,"",K124)</f>
        <v/>
      </c>
      <c r="M124" t="str">
        <f>IF(L124&lt;&gt;"",A124,"")</f>
        <v/>
      </c>
    </row>
    <row r="125" spans="1:13" hidden="1" x14ac:dyDescent="0.25">
      <c r="A125" t="s">
        <v>14</v>
      </c>
      <c r="B125" t="s">
        <v>7</v>
      </c>
      <c r="C125" s="1">
        <v>45938</v>
      </c>
      <c r="D125" s="2">
        <v>0.375</v>
      </c>
      <c r="E125" s="2">
        <v>0.41666666666666669</v>
      </c>
      <c r="F125">
        <v>60</v>
      </c>
      <c r="G125">
        <f t="shared" si="9"/>
        <v>2</v>
      </c>
      <c r="H125" t="str">
        <f t="shared" si="5"/>
        <v>KAT</v>
      </c>
      <c r="I125" t="str">
        <f t="shared" si="6"/>
        <v>INF</v>
      </c>
      <c r="J125">
        <f t="shared" si="7"/>
        <v>2</v>
      </c>
      <c r="K125" t="str">
        <f t="shared" si="8"/>
        <v>KATINF2</v>
      </c>
      <c r="L125" t="str">
        <f>IF(J126&gt;J125,"",K125)</f>
        <v/>
      </c>
      <c r="M125" t="str">
        <f>IF(L125&lt;&gt;"",A125,"")</f>
        <v/>
      </c>
    </row>
    <row r="126" spans="1:13" hidden="1" x14ac:dyDescent="0.25">
      <c r="A126" t="s">
        <v>14</v>
      </c>
      <c r="B126" t="s">
        <v>7</v>
      </c>
      <c r="C126" s="1">
        <v>45940</v>
      </c>
      <c r="D126" s="2">
        <v>0.53125</v>
      </c>
      <c r="E126" s="2">
        <v>0.57291666666666663</v>
      </c>
      <c r="F126">
        <v>60</v>
      </c>
      <c r="G126">
        <f t="shared" si="9"/>
        <v>3</v>
      </c>
      <c r="H126" t="str">
        <f t="shared" si="5"/>
        <v>KAT</v>
      </c>
      <c r="I126" t="str">
        <f t="shared" si="6"/>
        <v>INF</v>
      </c>
      <c r="J126">
        <f t="shared" si="7"/>
        <v>3</v>
      </c>
      <c r="K126" t="str">
        <f t="shared" si="8"/>
        <v>KATINF3</v>
      </c>
      <c r="L126" t="str">
        <f>IF(J127&gt;J126,"",K126)</f>
        <v/>
      </c>
      <c r="M126" t="str">
        <f>IF(L126&lt;&gt;"",A126,"")</f>
        <v/>
      </c>
    </row>
    <row r="127" spans="1:13" hidden="1" x14ac:dyDescent="0.25">
      <c r="A127" t="s">
        <v>14</v>
      </c>
      <c r="B127" t="s">
        <v>7</v>
      </c>
      <c r="C127" s="1">
        <v>45945</v>
      </c>
      <c r="D127" s="2">
        <v>0.42708333333333331</v>
      </c>
      <c r="E127" s="2">
        <v>0.47916666666666669</v>
      </c>
      <c r="F127">
        <v>60</v>
      </c>
      <c r="G127">
        <f t="shared" si="9"/>
        <v>4</v>
      </c>
      <c r="H127" t="str">
        <f t="shared" si="5"/>
        <v>KAT</v>
      </c>
      <c r="I127" t="str">
        <f t="shared" si="6"/>
        <v>INF</v>
      </c>
      <c r="J127">
        <f t="shared" si="7"/>
        <v>4</v>
      </c>
      <c r="K127" t="str">
        <f t="shared" si="8"/>
        <v>KATINF4</v>
      </c>
      <c r="L127" t="str">
        <f>IF(J128&gt;J127,"",K127)</f>
        <v/>
      </c>
      <c r="M127" t="str">
        <f>IF(L127&lt;&gt;"",A127,"")</f>
        <v/>
      </c>
    </row>
    <row r="128" spans="1:13" hidden="1" x14ac:dyDescent="0.25">
      <c r="A128" t="s">
        <v>14</v>
      </c>
      <c r="B128" t="s">
        <v>7</v>
      </c>
      <c r="C128" s="1">
        <v>45961</v>
      </c>
      <c r="D128" s="2">
        <v>0.44791666666666669</v>
      </c>
      <c r="E128" s="2">
        <v>0.51041666666666663</v>
      </c>
      <c r="F128">
        <v>60</v>
      </c>
      <c r="G128">
        <f t="shared" si="9"/>
        <v>5</v>
      </c>
      <c r="H128" t="str">
        <f t="shared" si="5"/>
        <v>KAT</v>
      </c>
      <c r="I128" t="str">
        <f t="shared" si="6"/>
        <v>INF</v>
      </c>
      <c r="J128">
        <f t="shared" si="7"/>
        <v>5</v>
      </c>
      <c r="K128" t="str">
        <f t="shared" si="8"/>
        <v>KATINF5</v>
      </c>
      <c r="L128" t="str">
        <f>IF(J129&gt;J128,"",K128)</f>
        <v/>
      </c>
      <c r="M128" t="str">
        <f>IF(L128&lt;&gt;"",A128,"")</f>
        <v/>
      </c>
    </row>
    <row r="129" spans="1:13" hidden="1" x14ac:dyDescent="0.25">
      <c r="A129" t="s">
        <v>14</v>
      </c>
      <c r="B129" t="s">
        <v>7</v>
      </c>
      <c r="C129" s="1">
        <v>45968</v>
      </c>
      <c r="D129" s="2">
        <v>0.375</v>
      </c>
      <c r="E129" s="2">
        <v>0.41666666666666669</v>
      </c>
      <c r="F129">
        <v>60</v>
      </c>
      <c r="G129">
        <f t="shared" si="9"/>
        <v>6</v>
      </c>
      <c r="H129" t="str">
        <f t="shared" si="5"/>
        <v>KAT</v>
      </c>
      <c r="I129" t="str">
        <f t="shared" si="6"/>
        <v>INF</v>
      </c>
      <c r="J129">
        <f t="shared" si="7"/>
        <v>6</v>
      </c>
      <c r="K129" t="str">
        <f t="shared" si="8"/>
        <v>KATINF6</v>
      </c>
      <c r="L129" t="str">
        <f>IF(J130&gt;J129,"",K129)</f>
        <v/>
      </c>
      <c r="M129" t="str">
        <f>IF(L129&lt;&gt;"",A129,"")</f>
        <v/>
      </c>
    </row>
    <row r="130" spans="1:13" hidden="1" x14ac:dyDescent="0.25">
      <c r="A130" t="s">
        <v>14</v>
      </c>
      <c r="B130" t="s">
        <v>7</v>
      </c>
      <c r="C130" s="1">
        <v>45973</v>
      </c>
      <c r="D130" s="2">
        <v>0.65625</v>
      </c>
      <c r="E130" s="2">
        <v>0.71875</v>
      </c>
      <c r="F130">
        <v>60</v>
      </c>
      <c r="G130">
        <f t="shared" si="9"/>
        <v>7</v>
      </c>
      <c r="H130" t="str">
        <f t="shared" si="5"/>
        <v>KAT</v>
      </c>
      <c r="I130" t="str">
        <f t="shared" si="6"/>
        <v>INF</v>
      </c>
      <c r="J130">
        <f t="shared" si="7"/>
        <v>7</v>
      </c>
      <c r="K130" t="str">
        <f t="shared" si="8"/>
        <v>KATINF7</v>
      </c>
      <c r="L130" t="str">
        <f>IF(J131&gt;J130,"",K130)</f>
        <v/>
      </c>
      <c r="M130" t="str">
        <f>IF(L130&lt;&gt;"",A130,"")</f>
        <v/>
      </c>
    </row>
    <row r="131" spans="1:13" hidden="1" x14ac:dyDescent="0.25">
      <c r="A131" t="s">
        <v>14</v>
      </c>
      <c r="B131" t="s">
        <v>7</v>
      </c>
      <c r="C131" s="1">
        <v>45985</v>
      </c>
      <c r="D131" s="2">
        <v>0.60416666666666663</v>
      </c>
      <c r="E131" s="2">
        <v>0.66666666666666663</v>
      </c>
      <c r="F131">
        <v>60</v>
      </c>
      <c r="G131">
        <f t="shared" si="9"/>
        <v>8</v>
      </c>
      <c r="H131" t="str">
        <f t="shared" ref="H131:H194" si="10">UPPER(LEFT(A131,3))</f>
        <v>KAT</v>
      </c>
      <c r="I131" t="str">
        <f t="shared" ref="I131:I194" si="11">UPPER(LEFT(B131,3))</f>
        <v>INF</v>
      </c>
      <c r="J131">
        <f t="shared" ref="J131:J194" si="12">G131</f>
        <v>8</v>
      </c>
      <c r="K131" t="str">
        <f t="shared" ref="K131:K194" si="13">_xlfn.TEXTJOIN("",TRUE,H131,I131,J131)</f>
        <v>KATINF8</v>
      </c>
      <c r="L131" t="str">
        <f>IF(J132&gt;J131,"",K131)</f>
        <v/>
      </c>
      <c r="M131" t="str">
        <f>IF(L131&lt;&gt;"",A131,"")</f>
        <v/>
      </c>
    </row>
    <row r="132" spans="1:13" hidden="1" x14ac:dyDescent="0.25">
      <c r="A132" t="s">
        <v>14</v>
      </c>
      <c r="B132" t="s">
        <v>7</v>
      </c>
      <c r="C132" s="1">
        <v>45996</v>
      </c>
      <c r="D132" s="2">
        <v>0.375</v>
      </c>
      <c r="E132" s="2">
        <v>0.44791666666666669</v>
      </c>
      <c r="F132">
        <v>60</v>
      </c>
      <c r="G132">
        <f t="shared" ref="G132:G195" si="14">IF(AND(B132=B131,A132=A131),G131+1,1)</f>
        <v>9</v>
      </c>
      <c r="H132" t="str">
        <f t="shared" si="10"/>
        <v>KAT</v>
      </c>
      <c r="I132" t="str">
        <f t="shared" si="11"/>
        <v>INF</v>
      </c>
      <c r="J132">
        <f t="shared" si="12"/>
        <v>9</v>
      </c>
      <c r="K132" t="str">
        <f t="shared" si="13"/>
        <v>KATINF9</v>
      </c>
      <c r="L132" t="str">
        <f>IF(J133&gt;J132,"",K132)</f>
        <v/>
      </c>
      <c r="M132" t="str">
        <f>IF(L132&lt;&gt;"",A132,"")</f>
        <v/>
      </c>
    </row>
    <row r="133" spans="1:13" hidden="1" x14ac:dyDescent="0.25">
      <c r="A133" t="s">
        <v>14</v>
      </c>
      <c r="B133" t="s">
        <v>7</v>
      </c>
      <c r="C133" s="1">
        <v>46000</v>
      </c>
      <c r="D133" s="2">
        <v>0.375</v>
      </c>
      <c r="E133" s="2">
        <v>0.42708333333333331</v>
      </c>
      <c r="F133">
        <v>60</v>
      </c>
      <c r="G133">
        <f t="shared" si="14"/>
        <v>10</v>
      </c>
      <c r="H133" t="str">
        <f t="shared" si="10"/>
        <v>KAT</v>
      </c>
      <c r="I133" t="str">
        <f t="shared" si="11"/>
        <v>INF</v>
      </c>
      <c r="J133">
        <f t="shared" si="12"/>
        <v>10</v>
      </c>
      <c r="K133" t="str">
        <f t="shared" si="13"/>
        <v>KATINF10</v>
      </c>
      <c r="L133" t="str">
        <f>IF(J134&gt;J133,"",K133)</f>
        <v/>
      </c>
      <c r="M133" t="str">
        <f>IF(L133&lt;&gt;"",A133,"")</f>
        <v/>
      </c>
    </row>
    <row r="134" spans="1:13" hidden="1" x14ac:dyDescent="0.25">
      <c r="A134" t="s">
        <v>14</v>
      </c>
      <c r="B134" t="s">
        <v>7</v>
      </c>
      <c r="C134" s="1">
        <v>46006</v>
      </c>
      <c r="D134" s="2">
        <v>0.39583333333333331</v>
      </c>
      <c r="E134" s="2">
        <v>0.45833333333333331</v>
      </c>
      <c r="F134">
        <v>60</v>
      </c>
      <c r="G134">
        <f t="shared" si="14"/>
        <v>11</v>
      </c>
      <c r="H134" t="str">
        <f t="shared" si="10"/>
        <v>KAT</v>
      </c>
      <c r="I134" t="str">
        <f t="shared" si="11"/>
        <v>INF</v>
      </c>
      <c r="J134">
        <f t="shared" si="12"/>
        <v>11</v>
      </c>
      <c r="K134" t="str">
        <f t="shared" si="13"/>
        <v>KATINF11</v>
      </c>
      <c r="L134" t="str">
        <f>IF(J135&gt;J134,"",K134)</f>
        <v/>
      </c>
      <c r="M134" t="str">
        <f>IF(L134&lt;&gt;"",A134,"")</f>
        <v/>
      </c>
    </row>
    <row r="135" spans="1:13" hidden="1" x14ac:dyDescent="0.25">
      <c r="A135" t="s">
        <v>14</v>
      </c>
      <c r="B135" t="s">
        <v>7</v>
      </c>
      <c r="C135" s="1">
        <v>46006</v>
      </c>
      <c r="D135" s="2">
        <v>0.46875</v>
      </c>
      <c r="E135" s="2">
        <v>0.53125</v>
      </c>
      <c r="F135">
        <v>60</v>
      </c>
      <c r="G135">
        <f t="shared" si="14"/>
        <v>12</v>
      </c>
      <c r="H135" t="str">
        <f t="shared" si="10"/>
        <v>KAT</v>
      </c>
      <c r="I135" t="str">
        <f t="shared" si="11"/>
        <v>INF</v>
      </c>
      <c r="J135">
        <f t="shared" si="12"/>
        <v>12</v>
      </c>
      <c r="K135" t="str">
        <f t="shared" si="13"/>
        <v>KATINF12</v>
      </c>
      <c r="L135" t="str">
        <f>IF(J136&gt;J135,"",K135)</f>
        <v/>
      </c>
      <c r="M135" t="str">
        <f>IF(L135&lt;&gt;"",A135,"")</f>
        <v/>
      </c>
    </row>
    <row r="136" spans="1:13" hidden="1" x14ac:dyDescent="0.25">
      <c r="A136" t="s">
        <v>14</v>
      </c>
      <c r="B136" t="s">
        <v>7</v>
      </c>
      <c r="C136" s="1">
        <v>46027</v>
      </c>
      <c r="D136" s="2">
        <v>0.47916666666666669</v>
      </c>
      <c r="E136" s="2">
        <v>0.54166666666666663</v>
      </c>
      <c r="F136">
        <v>60</v>
      </c>
      <c r="G136">
        <f t="shared" si="14"/>
        <v>13</v>
      </c>
      <c r="H136" t="str">
        <f t="shared" si="10"/>
        <v>KAT</v>
      </c>
      <c r="I136" t="str">
        <f t="shared" si="11"/>
        <v>INF</v>
      </c>
      <c r="J136">
        <f t="shared" si="12"/>
        <v>13</v>
      </c>
      <c r="K136" t="str">
        <f t="shared" si="13"/>
        <v>KATINF13</v>
      </c>
      <c r="L136" t="str">
        <f>IF(J137&gt;J136,"",K136)</f>
        <v/>
      </c>
      <c r="M136" t="str">
        <f>IF(L136&lt;&gt;"",A136,"")</f>
        <v/>
      </c>
    </row>
    <row r="137" spans="1:13" hidden="1" x14ac:dyDescent="0.25">
      <c r="A137" t="s">
        <v>14</v>
      </c>
      <c r="B137" t="s">
        <v>7</v>
      </c>
      <c r="C137" s="1">
        <v>46027</v>
      </c>
      <c r="D137" s="2">
        <v>0.72916666666666663</v>
      </c>
      <c r="E137" s="2">
        <v>0.79166666666666663</v>
      </c>
      <c r="F137">
        <v>60</v>
      </c>
      <c r="G137">
        <f t="shared" si="14"/>
        <v>14</v>
      </c>
      <c r="H137" t="str">
        <f t="shared" si="10"/>
        <v>KAT</v>
      </c>
      <c r="I137" t="str">
        <f t="shared" si="11"/>
        <v>INF</v>
      </c>
      <c r="J137">
        <f t="shared" si="12"/>
        <v>14</v>
      </c>
      <c r="K137" t="str">
        <f t="shared" si="13"/>
        <v>KATINF14</v>
      </c>
      <c r="L137" t="str">
        <f>IF(J138&gt;J137,"",K137)</f>
        <v/>
      </c>
      <c r="M137" t="str">
        <f>IF(L137&lt;&gt;"",A137,"")</f>
        <v/>
      </c>
    </row>
    <row r="138" spans="1:13" hidden="1" x14ac:dyDescent="0.25">
      <c r="A138" t="s">
        <v>14</v>
      </c>
      <c r="B138" t="s">
        <v>7</v>
      </c>
      <c r="C138" s="1">
        <v>46036</v>
      </c>
      <c r="D138" s="2">
        <v>0.375</v>
      </c>
      <c r="E138" s="2">
        <v>0.4375</v>
      </c>
      <c r="F138">
        <v>60</v>
      </c>
      <c r="G138">
        <f t="shared" si="14"/>
        <v>15</v>
      </c>
      <c r="H138" t="str">
        <f t="shared" si="10"/>
        <v>KAT</v>
      </c>
      <c r="I138" t="str">
        <f t="shared" si="11"/>
        <v>INF</v>
      </c>
      <c r="J138">
        <f t="shared" si="12"/>
        <v>15</v>
      </c>
      <c r="K138" t="str">
        <f t="shared" si="13"/>
        <v>KATINF15</v>
      </c>
      <c r="L138" t="str">
        <f>IF(J139&gt;J138,"",K138)</f>
        <v/>
      </c>
      <c r="M138" t="str">
        <f>IF(L138&lt;&gt;"",A138,"")</f>
        <v/>
      </c>
    </row>
    <row r="139" spans="1:13" hidden="1" x14ac:dyDescent="0.25">
      <c r="A139" t="s">
        <v>14</v>
      </c>
      <c r="B139" t="s">
        <v>7</v>
      </c>
      <c r="C139" s="1">
        <v>46041</v>
      </c>
      <c r="D139" s="2">
        <v>0.54166666666666663</v>
      </c>
      <c r="E139" s="2">
        <v>0.60416666666666663</v>
      </c>
      <c r="F139">
        <v>60</v>
      </c>
      <c r="G139">
        <f t="shared" si="14"/>
        <v>16</v>
      </c>
      <c r="H139" t="str">
        <f t="shared" si="10"/>
        <v>KAT</v>
      </c>
      <c r="I139" t="str">
        <f t="shared" si="11"/>
        <v>INF</v>
      </c>
      <c r="J139">
        <f t="shared" si="12"/>
        <v>16</v>
      </c>
      <c r="K139" t="str">
        <f t="shared" si="13"/>
        <v>KATINF16</v>
      </c>
      <c r="L139" t="str">
        <f>IF(J140&gt;J139,"",K139)</f>
        <v/>
      </c>
      <c r="M139" t="str">
        <f>IF(L139&lt;&gt;"",A139,"")</f>
        <v/>
      </c>
    </row>
    <row r="140" spans="1:13" hidden="1" x14ac:dyDescent="0.25">
      <c r="A140" t="s">
        <v>14</v>
      </c>
      <c r="B140" t="s">
        <v>7</v>
      </c>
      <c r="C140" s="1">
        <v>46049</v>
      </c>
      <c r="D140" s="2">
        <v>0.52083333333333337</v>
      </c>
      <c r="E140" s="2">
        <v>0.58333333333333337</v>
      </c>
      <c r="F140">
        <v>60</v>
      </c>
      <c r="G140">
        <f t="shared" si="14"/>
        <v>17</v>
      </c>
      <c r="H140" t="str">
        <f t="shared" si="10"/>
        <v>KAT</v>
      </c>
      <c r="I140" t="str">
        <f t="shared" si="11"/>
        <v>INF</v>
      </c>
      <c r="J140">
        <f t="shared" si="12"/>
        <v>17</v>
      </c>
      <c r="K140" t="str">
        <f t="shared" si="13"/>
        <v>KATINF17</v>
      </c>
      <c r="L140" t="str">
        <f>IF(J141&gt;J140,"",K140)</f>
        <v/>
      </c>
      <c r="M140" t="str">
        <f>IF(L140&lt;&gt;"",A140,"")</f>
        <v/>
      </c>
    </row>
    <row r="141" spans="1:13" hidden="1" x14ac:dyDescent="0.25">
      <c r="A141" t="s">
        <v>14</v>
      </c>
      <c r="B141" t="s">
        <v>7</v>
      </c>
      <c r="C141" s="1">
        <v>46057</v>
      </c>
      <c r="D141" s="2">
        <v>0.375</v>
      </c>
      <c r="E141" s="2">
        <v>0.41666666666666669</v>
      </c>
      <c r="F141">
        <v>60</v>
      </c>
      <c r="G141">
        <f t="shared" si="14"/>
        <v>18</v>
      </c>
      <c r="H141" t="str">
        <f t="shared" si="10"/>
        <v>KAT</v>
      </c>
      <c r="I141" t="str">
        <f t="shared" si="11"/>
        <v>INF</v>
      </c>
      <c r="J141">
        <f t="shared" si="12"/>
        <v>18</v>
      </c>
      <c r="K141" t="str">
        <f t="shared" si="13"/>
        <v>KATINF18</v>
      </c>
      <c r="L141" t="str">
        <f>IF(J142&gt;J141,"",K141)</f>
        <v/>
      </c>
      <c r="M141" t="str">
        <f>IF(L141&lt;&gt;"",A141,"")</f>
        <v/>
      </c>
    </row>
    <row r="142" spans="1:13" hidden="1" x14ac:dyDescent="0.25">
      <c r="A142" t="s">
        <v>14</v>
      </c>
      <c r="B142" t="s">
        <v>7</v>
      </c>
      <c r="C142" s="1">
        <v>46057</v>
      </c>
      <c r="D142" s="2">
        <v>0.5</v>
      </c>
      <c r="E142" s="2">
        <v>0.5625</v>
      </c>
      <c r="F142">
        <v>60</v>
      </c>
      <c r="G142">
        <f t="shared" si="14"/>
        <v>19</v>
      </c>
      <c r="H142" t="str">
        <f t="shared" si="10"/>
        <v>KAT</v>
      </c>
      <c r="I142" t="str">
        <f t="shared" si="11"/>
        <v>INF</v>
      </c>
      <c r="J142">
        <f t="shared" si="12"/>
        <v>19</v>
      </c>
      <c r="K142" t="str">
        <f t="shared" si="13"/>
        <v>KATINF19</v>
      </c>
      <c r="L142" t="str">
        <f>IF(J143&gt;J142,"",K142)</f>
        <v/>
      </c>
      <c r="M142" t="str">
        <f>IF(L142&lt;&gt;"",A142,"")</f>
        <v/>
      </c>
    </row>
    <row r="143" spans="1:13" hidden="1" x14ac:dyDescent="0.25">
      <c r="A143" t="s">
        <v>14</v>
      </c>
      <c r="B143" t="s">
        <v>7</v>
      </c>
      <c r="C143" s="1">
        <v>46058</v>
      </c>
      <c r="D143" s="2">
        <v>0.375</v>
      </c>
      <c r="E143" s="2">
        <v>0.4375</v>
      </c>
      <c r="F143">
        <v>60</v>
      </c>
      <c r="G143">
        <f t="shared" si="14"/>
        <v>20</v>
      </c>
      <c r="H143" t="str">
        <f t="shared" si="10"/>
        <v>KAT</v>
      </c>
      <c r="I143" t="str">
        <f t="shared" si="11"/>
        <v>INF</v>
      </c>
      <c r="J143">
        <f t="shared" si="12"/>
        <v>20</v>
      </c>
      <c r="K143" t="str">
        <f t="shared" si="13"/>
        <v>KATINF20</v>
      </c>
      <c r="L143" t="str">
        <f>IF(J144&gt;J143,"",K143)</f>
        <v/>
      </c>
      <c r="M143" t="str">
        <f>IF(L143&lt;&gt;"",A143,"")</f>
        <v/>
      </c>
    </row>
    <row r="144" spans="1:13" hidden="1" x14ac:dyDescent="0.25">
      <c r="A144" t="s">
        <v>14</v>
      </c>
      <c r="B144" t="s">
        <v>7</v>
      </c>
      <c r="C144" s="1">
        <v>46058</v>
      </c>
      <c r="D144" s="2">
        <v>0.45833333333333331</v>
      </c>
      <c r="E144" s="2">
        <v>0.53125</v>
      </c>
      <c r="F144">
        <v>60</v>
      </c>
      <c r="G144">
        <f t="shared" si="14"/>
        <v>21</v>
      </c>
      <c r="H144" t="str">
        <f t="shared" si="10"/>
        <v>KAT</v>
      </c>
      <c r="I144" t="str">
        <f t="shared" si="11"/>
        <v>INF</v>
      </c>
      <c r="J144">
        <f t="shared" si="12"/>
        <v>21</v>
      </c>
      <c r="K144" t="str">
        <f t="shared" si="13"/>
        <v>KATINF21</v>
      </c>
      <c r="L144" t="str">
        <f>IF(J145&gt;J144,"",K144)</f>
        <v/>
      </c>
      <c r="M144" t="str">
        <f>IF(L144&lt;&gt;"",A144,"")</f>
        <v/>
      </c>
    </row>
    <row r="145" spans="1:13" hidden="1" x14ac:dyDescent="0.25">
      <c r="A145" t="s">
        <v>14</v>
      </c>
      <c r="B145" t="s">
        <v>7</v>
      </c>
      <c r="C145" s="1">
        <v>46063</v>
      </c>
      <c r="D145" s="2">
        <v>0.375</v>
      </c>
      <c r="E145" s="2">
        <v>0.41666666666666669</v>
      </c>
      <c r="F145">
        <v>60</v>
      </c>
      <c r="G145">
        <f t="shared" si="14"/>
        <v>22</v>
      </c>
      <c r="H145" t="str">
        <f t="shared" si="10"/>
        <v>KAT</v>
      </c>
      <c r="I145" t="str">
        <f t="shared" si="11"/>
        <v>INF</v>
      </c>
      <c r="J145">
        <f t="shared" si="12"/>
        <v>22</v>
      </c>
      <c r="K145" t="str">
        <f t="shared" si="13"/>
        <v>KATINF22</v>
      </c>
      <c r="L145" t="str">
        <f>IF(J146&gt;J145,"",K145)</f>
        <v/>
      </c>
      <c r="M145" t="str">
        <f>IF(L145&lt;&gt;"",A145,"")</f>
        <v/>
      </c>
    </row>
    <row r="146" spans="1:13" hidden="1" x14ac:dyDescent="0.25">
      <c r="A146" t="s">
        <v>14</v>
      </c>
      <c r="B146" t="s">
        <v>7</v>
      </c>
      <c r="C146" s="1">
        <v>46063</v>
      </c>
      <c r="D146" s="2">
        <v>0.69791666666666663</v>
      </c>
      <c r="E146" s="2">
        <v>0.77083333333333337</v>
      </c>
      <c r="F146">
        <v>60</v>
      </c>
      <c r="G146">
        <f t="shared" si="14"/>
        <v>23</v>
      </c>
      <c r="H146" t="str">
        <f t="shared" si="10"/>
        <v>KAT</v>
      </c>
      <c r="I146" t="str">
        <f t="shared" si="11"/>
        <v>INF</v>
      </c>
      <c r="J146">
        <f t="shared" si="12"/>
        <v>23</v>
      </c>
      <c r="K146" t="str">
        <f t="shared" si="13"/>
        <v>KATINF23</v>
      </c>
      <c r="L146" t="str">
        <f>IF(J147&gt;J146,"",K146)</f>
        <v/>
      </c>
      <c r="M146" t="str">
        <f>IF(L146&lt;&gt;"",A146,"")</f>
        <v/>
      </c>
    </row>
    <row r="147" spans="1:13" x14ac:dyDescent="0.25">
      <c r="A147" t="s">
        <v>14</v>
      </c>
      <c r="B147" t="s">
        <v>7</v>
      </c>
      <c r="C147" s="1">
        <v>46079</v>
      </c>
      <c r="D147" s="2">
        <v>0.52083333333333337</v>
      </c>
      <c r="E147" s="2">
        <v>0.58333333333333337</v>
      </c>
      <c r="F147">
        <v>60</v>
      </c>
      <c r="G147">
        <f t="shared" si="14"/>
        <v>24</v>
      </c>
      <c r="H147" t="str">
        <f t="shared" si="10"/>
        <v>KAT</v>
      </c>
      <c r="I147" t="str">
        <f t="shared" si="11"/>
        <v>INF</v>
      </c>
      <c r="J147">
        <f t="shared" si="12"/>
        <v>24</v>
      </c>
      <c r="K147" t="str">
        <f t="shared" si="13"/>
        <v>KATINF24</v>
      </c>
      <c r="L147" t="str">
        <f>IF(J148&gt;J147,"",K147)</f>
        <v>KATINF24</v>
      </c>
      <c r="M147" t="str">
        <f>IF(L147&lt;&gt;"",A147,"")</f>
        <v>Katarzyna</v>
      </c>
    </row>
    <row r="148" spans="1:13" x14ac:dyDescent="0.25">
      <c r="A148" t="s">
        <v>25</v>
      </c>
      <c r="B148" t="s">
        <v>7</v>
      </c>
      <c r="C148" s="1">
        <v>46073</v>
      </c>
      <c r="D148" s="2">
        <v>0.69791666666666663</v>
      </c>
      <c r="E148" s="2">
        <v>0.76041666666666663</v>
      </c>
      <c r="F148">
        <v>60</v>
      </c>
      <c r="G148">
        <f t="shared" si="14"/>
        <v>1</v>
      </c>
      <c r="H148" t="str">
        <f t="shared" si="10"/>
        <v>OLA</v>
      </c>
      <c r="I148" t="str">
        <f t="shared" si="11"/>
        <v>INF</v>
      </c>
      <c r="J148">
        <f t="shared" si="12"/>
        <v>1</v>
      </c>
      <c r="K148" t="str">
        <f t="shared" si="13"/>
        <v>OLAINF1</v>
      </c>
      <c r="L148" t="str">
        <f>IF(J149&gt;J148,"",K148)</f>
        <v>OLAINF1</v>
      </c>
      <c r="M148" t="str">
        <f>IF(L148&lt;&gt;"",A148,"")</f>
        <v>Ola</v>
      </c>
    </row>
    <row r="149" spans="1:13" x14ac:dyDescent="0.25">
      <c r="A149" t="s">
        <v>23</v>
      </c>
      <c r="B149" t="s">
        <v>7</v>
      </c>
      <c r="C149" s="1">
        <v>45999</v>
      </c>
      <c r="D149" s="2">
        <v>0.375</v>
      </c>
      <c r="E149" s="2">
        <v>0.44791666666666669</v>
      </c>
      <c r="F149">
        <v>60</v>
      </c>
      <c r="G149">
        <f t="shared" si="14"/>
        <v>1</v>
      </c>
      <c r="H149" t="str">
        <f t="shared" si="10"/>
        <v>PAT</v>
      </c>
      <c r="I149" t="str">
        <f t="shared" si="11"/>
        <v>INF</v>
      </c>
      <c r="J149">
        <f t="shared" si="12"/>
        <v>1</v>
      </c>
      <c r="K149" t="str">
        <f t="shared" si="13"/>
        <v>PATINF1</v>
      </c>
      <c r="L149" t="str">
        <f>IF(J150&gt;J149,"",K149)</f>
        <v>PATINF1</v>
      </c>
      <c r="M149" t="str">
        <f>IF(L149&lt;&gt;"",A149,"")</f>
        <v>Patrycja</v>
      </c>
    </row>
    <row r="150" spans="1:13" hidden="1" x14ac:dyDescent="0.25">
      <c r="A150" t="s">
        <v>15</v>
      </c>
      <c r="B150" t="s">
        <v>7</v>
      </c>
      <c r="C150" s="1">
        <v>45945</v>
      </c>
      <c r="D150" s="2">
        <v>0.51041666666666663</v>
      </c>
      <c r="E150" s="2">
        <v>0.58333333333333337</v>
      </c>
      <c r="F150">
        <v>60</v>
      </c>
      <c r="G150">
        <f t="shared" si="14"/>
        <v>1</v>
      </c>
      <c r="H150" t="str">
        <f t="shared" si="10"/>
        <v>ZBI</v>
      </c>
      <c r="I150" t="str">
        <f t="shared" si="11"/>
        <v>INF</v>
      </c>
      <c r="J150">
        <f t="shared" si="12"/>
        <v>1</v>
      </c>
      <c r="K150" t="str">
        <f t="shared" si="13"/>
        <v>ZBIINF1</v>
      </c>
      <c r="L150" t="str">
        <f>IF(J151&gt;J150,"",K150)</f>
        <v/>
      </c>
      <c r="M150" t="str">
        <f>IF(L150&lt;&gt;"",A150,"")</f>
        <v/>
      </c>
    </row>
    <row r="151" spans="1:13" hidden="1" x14ac:dyDescent="0.25">
      <c r="A151" t="s">
        <v>15</v>
      </c>
      <c r="B151" t="s">
        <v>7</v>
      </c>
      <c r="C151" s="1">
        <v>45961</v>
      </c>
      <c r="D151" s="2">
        <v>0.375</v>
      </c>
      <c r="E151" s="2">
        <v>0.44791666666666669</v>
      </c>
      <c r="F151">
        <v>60</v>
      </c>
      <c r="G151">
        <f t="shared" si="14"/>
        <v>2</v>
      </c>
      <c r="H151" t="str">
        <f t="shared" si="10"/>
        <v>ZBI</v>
      </c>
      <c r="I151" t="str">
        <f t="shared" si="11"/>
        <v>INF</v>
      </c>
      <c r="J151">
        <f t="shared" si="12"/>
        <v>2</v>
      </c>
      <c r="K151" t="str">
        <f t="shared" si="13"/>
        <v>ZBIINF2</v>
      </c>
      <c r="L151" t="str">
        <f>IF(J152&gt;J151,"",K151)</f>
        <v/>
      </c>
      <c r="M151" t="str">
        <f>IF(L151&lt;&gt;"",A151,"")</f>
        <v/>
      </c>
    </row>
    <row r="152" spans="1:13" hidden="1" x14ac:dyDescent="0.25">
      <c r="A152" t="s">
        <v>15</v>
      </c>
      <c r="B152" t="s">
        <v>7</v>
      </c>
      <c r="C152" s="1">
        <v>45985</v>
      </c>
      <c r="D152" s="2">
        <v>0.6875</v>
      </c>
      <c r="E152" s="2">
        <v>0.75</v>
      </c>
      <c r="F152">
        <v>60</v>
      </c>
      <c r="G152">
        <f t="shared" si="14"/>
        <v>3</v>
      </c>
      <c r="H152" t="str">
        <f t="shared" si="10"/>
        <v>ZBI</v>
      </c>
      <c r="I152" t="str">
        <f t="shared" si="11"/>
        <v>INF</v>
      </c>
      <c r="J152">
        <f t="shared" si="12"/>
        <v>3</v>
      </c>
      <c r="K152" t="str">
        <f t="shared" si="13"/>
        <v>ZBIINF3</v>
      </c>
      <c r="L152" t="str">
        <f>IF(J153&gt;J152,"",K152)</f>
        <v/>
      </c>
      <c r="M152" t="str">
        <f>IF(L152&lt;&gt;"",A152,"")</f>
        <v/>
      </c>
    </row>
    <row r="153" spans="1:13" hidden="1" x14ac:dyDescent="0.25">
      <c r="A153" t="s">
        <v>15</v>
      </c>
      <c r="B153" t="s">
        <v>7</v>
      </c>
      <c r="C153" s="1">
        <v>45993</v>
      </c>
      <c r="D153" s="2">
        <v>0.4375</v>
      </c>
      <c r="E153" s="2">
        <v>0.47916666666666669</v>
      </c>
      <c r="F153">
        <v>60</v>
      </c>
      <c r="G153">
        <f t="shared" si="14"/>
        <v>4</v>
      </c>
      <c r="H153" t="str">
        <f t="shared" si="10"/>
        <v>ZBI</v>
      </c>
      <c r="I153" t="str">
        <f t="shared" si="11"/>
        <v>INF</v>
      </c>
      <c r="J153">
        <f t="shared" si="12"/>
        <v>4</v>
      </c>
      <c r="K153" t="str">
        <f t="shared" si="13"/>
        <v>ZBIINF4</v>
      </c>
      <c r="L153" t="str">
        <f>IF(J154&gt;J153,"",K153)</f>
        <v/>
      </c>
      <c r="M153" t="str">
        <f>IF(L153&lt;&gt;"",A153,"")</f>
        <v/>
      </c>
    </row>
    <row r="154" spans="1:13" hidden="1" x14ac:dyDescent="0.25">
      <c r="A154" t="s">
        <v>15</v>
      </c>
      <c r="B154" t="s">
        <v>7</v>
      </c>
      <c r="C154" s="1">
        <v>46003</v>
      </c>
      <c r="D154" s="2">
        <v>0.4375</v>
      </c>
      <c r="E154" s="2">
        <v>0.47916666666666669</v>
      </c>
      <c r="F154">
        <v>60</v>
      </c>
      <c r="G154">
        <f t="shared" si="14"/>
        <v>5</v>
      </c>
      <c r="H154" t="str">
        <f t="shared" si="10"/>
        <v>ZBI</v>
      </c>
      <c r="I154" t="str">
        <f t="shared" si="11"/>
        <v>INF</v>
      </c>
      <c r="J154">
        <f t="shared" si="12"/>
        <v>5</v>
      </c>
      <c r="K154" t="str">
        <f t="shared" si="13"/>
        <v>ZBIINF5</v>
      </c>
      <c r="L154" t="str">
        <f>IF(J155&gt;J154,"",K154)</f>
        <v/>
      </c>
      <c r="M154" t="str">
        <f>IF(L154&lt;&gt;"",A154,"")</f>
        <v/>
      </c>
    </row>
    <row r="155" spans="1:13" hidden="1" x14ac:dyDescent="0.25">
      <c r="A155" t="s">
        <v>15</v>
      </c>
      <c r="B155" t="s">
        <v>7</v>
      </c>
      <c r="C155" s="1">
        <v>46051</v>
      </c>
      <c r="D155" s="2">
        <v>0.53125</v>
      </c>
      <c r="E155" s="2">
        <v>0.57291666666666663</v>
      </c>
      <c r="F155">
        <v>60</v>
      </c>
      <c r="G155">
        <f t="shared" si="14"/>
        <v>6</v>
      </c>
      <c r="H155" t="str">
        <f t="shared" si="10"/>
        <v>ZBI</v>
      </c>
      <c r="I155" t="str">
        <f t="shared" si="11"/>
        <v>INF</v>
      </c>
      <c r="J155">
        <f t="shared" si="12"/>
        <v>6</v>
      </c>
      <c r="K155" t="str">
        <f t="shared" si="13"/>
        <v>ZBIINF6</v>
      </c>
      <c r="L155" t="str">
        <f>IF(J156&gt;J155,"",K155)</f>
        <v/>
      </c>
      <c r="M155" t="str">
        <f>IF(L155&lt;&gt;"",A155,"")</f>
        <v/>
      </c>
    </row>
    <row r="156" spans="1:13" hidden="1" x14ac:dyDescent="0.25">
      <c r="A156" t="s">
        <v>15</v>
      </c>
      <c r="B156" t="s">
        <v>7</v>
      </c>
      <c r="C156" s="1">
        <v>46065</v>
      </c>
      <c r="D156" s="2">
        <v>0.39583333333333331</v>
      </c>
      <c r="E156" s="2">
        <v>0.45833333333333331</v>
      </c>
      <c r="F156">
        <v>60</v>
      </c>
      <c r="G156">
        <f t="shared" si="14"/>
        <v>7</v>
      </c>
      <c r="H156" t="str">
        <f t="shared" si="10"/>
        <v>ZBI</v>
      </c>
      <c r="I156" t="str">
        <f t="shared" si="11"/>
        <v>INF</v>
      </c>
      <c r="J156">
        <f t="shared" si="12"/>
        <v>7</v>
      </c>
      <c r="K156" t="str">
        <f t="shared" si="13"/>
        <v>ZBIINF7</v>
      </c>
      <c r="L156" t="str">
        <f>IF(J157&gt;J156,"",K156)</f>
        <v/>
      </c>
      <c r="M156" t="str">
        <f>IF(L156&lt;&gt;"",A156,"")</f>
        <v/>
      </c>
    </row>
    <row r="157" spans="1:13" x14ac:dyDescent="0.25">
      <c r="A157" t="s">
        <v>15</v>
      </c>
      <c r="B157" t="s">
        <v>7</v>
      </c>
      <c r="C157" s="1">
        <v>46070</v>
      </c>
      <c r="D157" s="2">
        <v>0.375</v>
      </c>
      <c r="E157" s="2">
        <v>0.42708333333333331</v>
      </c>
      <c r="F157">
        <v>60</v>
      </c>
      <c r="G157">
        <f t="shared" si="14"/>
        <v>8</v>
      </c>
      <c r="H157" t="str">
        <f t="shared" si="10"/>
        <v>ZBI</v>
      </c>
      <c r="I157" t="str">
        <f t="shared" si="11"/>
        <v>INF</v>
      </c>
      <c r="J157">
        <f t="shared" si="12"/>
        <v>8</v>
      </c>
      <c r="K157" t="str">
        <f t="shared" si="13"/>
        <v>ZBIINF8</v>
      </c>
      <c r="L157" t="str">
        <f>IF(J158&gt;J157,"",K157)</f>
        <v>ZBIINF8</v>
      </c>
      <c r="M157" t="str">
        <f>IF(L157&lt;&gt;"",A157,"")</f>
        <v>Zbigniew</v>
      </c>
    </row>
    <row r="158" spans="1:13" hidden="1" x14ac:dyDescent="0.25">
      <c r="A158" t="s">
        <v>10</v>
      </c>
      <c r="B158" t="s">
        <v>7</v>
      </c>
      <c r="C158" s="1">
        <v>45943</v>
      </c>
      <c r="D158" s="2">
        <v>0.39583333333333331</v>
      </c>
      <c r="E158" s="2">
        <v>0.45833333333333331</v>
      </c>
      <c r="F158">
        <v>60</v>
      </c>
      <c r="G158">
        <f t="shared" si="14"/>
        <v>1</v>
      </c>
      <c r="H158" t="str">
        <f t="shared" si="10"/>
        <v>ZUZ</v>
      </c>
      <c r="I158" t="str">
        <f t="shared" si="11"/>
        <v>INF</v>
      </c>
      <c r="J158">
        <f t="shared" si="12"/>
        <v>1</v>
      </c>
      <c r="K158" t="str">
        <f t="shared" si="13"/>
        <v>ZUZINF1</v>
      </c>
      <c r="L158" t="str">
        <f>IF(J159&gt;J158,"",K158)</f>
        <v/>
      </c>
      <c r="M158" t="str">
        <f>IF(L158&lt;&gt;"",A158,"")</f>
        <v/>
      </c>
    </row>
    <row r="159" spans="1:13" hidden="1" x14ac:dyDescent="0.25">
      <c r="A159" t="s">
        <v>10</v>
      </c>
      <c r="B159" t="s">
        <v>7</v>
      </c>
      <c r="C159" s="1">
        <v>45951</v>
      </c>
      <c r="D159" s="2">
        <v>0.47916666666666669</v>
      </c>
      <c r="E159" s="2">
        <v>0.55208333333333337</v>
      </c>
      <c r="F159">
        <v>60</v>
      </c>
      <c r="G159">
        <f t="shared" si="14"/>
        <v>2</v>
      </c>
      <c r="H159" t="str">
        <f t="shared" si="10"/>
        <v>ZUZ</v>
      </c>
      <c r="I159" t="str">
        <f t="shared" si="11"/>
        <v>INF</v>
      </c>
      <c r="J159">
        <f t="shared" si="12"/>
        <v>2</v>
      </c>
      <c r="K159" t="str">
        <f t="shared" si="13"/>
        <v>ZUZINF2</v>
      </c>
      <c r="L159" t="str">
        <f>IF(J160&gt;J159,"",K159)</f>
        <v/>
      </c>
      <c r="M159" t="str">
        <f>IF(L159&lt;&gt;"",A159,"")</f>
        <v/>
      </c>
    </row>
    <row r="160" spans="1:13" hidden="1" x14ac:dyDescent="0.25">
      <c r="A160" t="s">
        <v>10</v>
      </c>
      <c r="B160" t="s">
        <v>7</v>
      </c>
      <c r="C160" s="1">
        <v>45964</v>
      </c>
      <c r="D160" s="2">
        <v>0.375</v>
      </c>
      <c r="E160" s="2">
        <v>0.4375</v>
      </c>
      <c r="F160">
        <v>60</v>
      </c>
      <c r="G160">
        <f t="shared" si="14"/>
        <v>3</v>
      </c>
      <c r="H160" t="str">
        <f t="shared" si="10"/>
        <v>ZUZ</v>
      </c>
      <c r="I160" t="str">
        <f t="shared" si="11"/>
        <v>INF</v>
      </c>
      <c r="J160">
        <f t="shared" si="12"/>
        <v>3</v>
      </c>
      <c r="K160" t="str">
        <f t="shared" si="13"/>
        <v>ZUZINF3</v>
      </c>
      <c r="L160" t="str">
        <f>IF(J161&gt;J160,"",K160)</f>
        <v/>
      </c>
      <c r="M160" t="str">
        <f>IF(L160&lt;&gt;"",A160,"")</f>
        <v/>
      </c>
    </row>
    <row r="161" spans="1:13" hidden="1" x14ac:dyDescent="0.25">
      <c r="A161" t="s">
        <v>10</v>
      </c>
      <c r="B161" t="s">
        <v>7</v>
      </c>
      <c r="C161" s="1">
        <v>45966</v>
      </c>
      <c r="D161" s="2">
        <v>0.52083333333333337</v>
      </c>
      <c r="E161" s="2">
        <v>0.58333333333333337</v>
      </c>
      <c r="F161">
        <v>60</v>
      </c>
      <c r="G161">
        <f t="shared" si="14"/>
        <v>4</v>
      </c>
      <c r="H161" t="str">
        <f t="shared" si="10"/>
        <v>ZUZ</v>
      </c>
      <c r="I161" t="str">
        <f t="shared" si="11"/>
        <v>INF</v>
      </c>
      <c r="J161">
        <f t="shared" si="12"/>
        <v>4</v>
      </c>
      <c r="K161" t="str">
        <f t="shared" si="13"/>
        <v>ZUZINF4</v>
      </c>
      <c r="L161" t="str">
        <f>IF(J162&gt;J161,"",K161)</f>
        <v/>
      </c>
      <c r="M161" t="str">
        <f>IF(L161&lt;&gt;"",A161,"")</f>
        <v/>
      </c>
    </row>
    <row r="162" spans="1:13" hidden="1" x14ac:dyDescent="0.25">
      <c r="A162" t="s">
        <v>10</v>
      </c>
      <c r="B162" t="s">
        <v>7</v>
      </c>
      <c r="C162" s="1">
        <v>45972</v>
      </c>
      <c r="D162" s="2">
        <v>0.41666666666666669</v>
      </c>
      <c r="E162" s="2">
        <v>0.46875</v>
      </c>
      <c r="F162">
        <v>60</v>
      </c>
      <c r="G162">
        <f t="shared" si="14"/>
        <v>5</v>
      </c>
      <c r="H162" t="str">
        <f t="shared" si="10"/>
        <v>ZUZ</v>
      </c>
      <c r="I162" t="str">
        <f t="shared" si="11"/>
        <v>INF</v>
      </c>
      <c r="J162">
        <f t="shared" si="12"/>
        <v>5</v>
      </c>
      <c r="K162" t="str">
        <f t="shared" si="13"/>
        <v>ZUZINF5</v>
      </c>
      <c r="L162" t="str">
        <f>IF(J163&gt;J162,"",K162)</f>
        <v/>
      </c>
      <c r="M162" t="str">
        <f>IF(L162&lt;&gt;"",A162,"")</f>
        <v/>
      </c>
    </row>
    <row r="163" spans="1:13" hidden="1" x14ac:dyDescent="0.25">
      <c r="A163" t="s">
        <v>10</v>
      </c>
      <c r="B163" t="s">
        <v>7</v>
      </c>
      <c r="C163" s="1">
        <v>45979</v>
      </c>
      <c r="D163" s="2">
        <v>0.375</v>
      </c>
      <c r="E163" s="2">
        <v>0.41666666666666669</v>
      </c>
      <c r="F163">
        <v>60</v>
      </c>
      <c r="G163">
        <f t="shared" si="14"/>
        <v>6</v>
      </c>
      <c r="H163" t="str">
        <f t="shared" si="10"/>
        <v>ZUZ</v>
      </c>
      <c r="I163" t="str">
        <f t="shared" si="11"/>
        <v>INF</v>
      </c>
      <c r="J163">
        <f t="shared" si="12"/>
        <v>6</v>
      </c>
      <c r="K163" t="str">
        <f t="shared" si="13"/>
        <v>ZUZINF6</v>
      </c>
      <c r="L163" t="str">
        <f>IF(J164&gt;J163,"",K163)</f>
        <v/>
      </c>
      <c r="M163" t="str">
        <f>IF(L163&lt;&gt;"",A163,"")</f>
        <v/>
      </c>
    </row>
    <row r="164" spans="1:13" hidden="1" x14ac:dyDescent="0.25">
      <c r="A164" t="s">
        <v>10</v>
      </c>
      <c r="B164" t="s">
        <v>7</v>
      </c>
      <c r="C164" s="1">
        <v>45989</v>
      </c>
      <c r="D164" s="2">
        <v>0.39583333333333331</v>
      </c>
      <c r="E164" s="2">
        <v>0.45833333333333331</v>
      </c>
      <c r="F164">
        <v>60</v>
      </c>
      <c r="G164">
        <f t="shared" si="14"/>
        <v>7</v>
      </c>
      <c r="H164" t="str">
        <f t="shared" si="10"/>
        <v>ZUZ</v>
      </c>
      <c r="I164" t="str">
        <f t="shared" si="11"/>
        <v>INF</v>
      </c>
      <c r="J164">
        <f t="shared" si="12"/>
        <v>7</v>
      </c>
      <c r="K164" t="str">
        <f t="shared" si="13"/>
        <v>ZUZINF7</v>
      </c>
      <c r="L164" t="str">
        <f>IF(J165&gt;J164,"",K164)</f>
        <v/>
      </c>
      <c r="M164" t="str">
        <f>IF(L164&lt;&gt;"",A164,"")</f>
        <v/>
      </c>
    </row>
    <row r="165" spans="1:13" hidden="1" x14ac:dyDescent="0.25">
      <c r="A165" t="s">
        <v>10</v>
      </c>
      <c r="B165" t="s">
        <v>7</v>
      </c>
      <c r="C165" s="1">
        <v>45996</v>
      </c>
      <c r="D165" s="2">
        <v>0.53125</v>
      </c>
      <c r="E165" s="2">
        <v>0.59375</v>
      </c>
      <c r="F165">
        <v>60</v>
      </c>
      <c r="G165">
        <f t="shared" si="14"/>
        <v>8</v>
      </c>
      <c r="H165" t="str">
        <f t="shared" si="10"/>
        <v>ZUZ</v>
      </c>
      <c r="I165" t="str">
        <f t="shared" si="11"/>
        <v>INF</v>
      </c>
      <c r="J165">
        <f t="shared" si="12"/>
        <v>8</v>
      </c>
      <c r="K165" t="str">
        <f t="shared" si="13"/>
        <v>ZUZINF8</v>
      </c>
      <c r="L165" t="str">
        <f>IF(J166&gt;J165,"",K165)</f>
        <v/>
      </c>
      <c r="M165" t="str">
        <f>IF(L165&lt;&gt;"",A165,"")</f>
        <v/>
      </c>
    </row>
    <row r="166" spans="1:13" hidden="1" x14ac:dyDescent="0.25">
      <c r="A166" t="s">
        <v>10</v>
      </c>
      <c r="B166" t="s">
        <v>7</v>
      </c>
      <c r="C166" s="1">
        <v>46002</v>
      </c>
      <c r="D166" s="2">
        <v>0.4375</v>
      </c>
      <c r="E166" s="2">
        <v>0.48958333333333331</v>
      </c>
      <c r="F166">
        <v>60</v>
      </c>
      <c r="G166">
        <f t="shared" si="14"/>
        <v>9</v>
      </c>
      <c r="H166" t="str">
        <f t="shared" si="10"/>
        <v>ZUZ</v>
      </c>
      <c r="I166" t="str">
        <f t="shared" si="11"/>
        <v>INF</v>
      </c>
      <c r="J166">
        <f t="shared" si="12"/>
        <v>9</v>
      </c>
      <c r="K166" t="str">
        <f t="shared" si="13"/>
        <v>ZUZINF9</v>
      </c>
      <c r="L166" t="str">
        <f>IF(J167&gt;J166,"",K166)</f>
        <v/>
      </c>
      <c r="M166" t="str">
        <f>IF(L166&lt;&gt;"",A166,"")</f>
        <v/>
      </c>
    </row>
    <row r="167" spans="1:13" hidden="1" x14ac:dyDescent="0.25">
      <c r="A167" t="s">
        <v>10</v>
      </c>
      <c r="B167" t="s">
        <v>7</v>
      </c>
      <c r="C167" s="1">
        <v>46048</v>
      </c>
      <c r="D167" s="2">
        <v>0.375</v>
      </c>
      <c r="E167" s="2">
        <v>0.4375</v>
      </c>
      <c r="F167">
        <v>60</v>
      </c>
      <c r="G167">
        <f t="shared" si="14"/>
        <v>10</v>
      </c>
      <c r="H167" t="str">
        <f t="shared" si="10"/>
        <v>ZUZ</v>
      </c>
      <c r="I167" t="str">
        <f t="shared" si="11"/>
        <v>INF</v>
      </c>
      <c r="J167">
        <f t="shared" si="12"/>
        <v>10</v>
      </c>
      <c r="K167" t="str">
        <f t="shared" si="13"/>
        <v>ZUZINF10</v>
      </c>
      <c r="L167" t="str">
        <f>IF(J168&gt;J167,"",K167)</f>
        <v/>
      </c>
      <c r="M167" t="str">
        <f>IF(L167&lt;&gt;"",A167,"")</f>
        <v/>
      </c>
    </row>
    <row r="168" spans="1:13" hidden="1" x14ac:dyDescent="0.25">
      <c r="A168" t="s">
        <v>10</v>
      </c>
      <c r="B168" t="s">
        <v>7</v>
      </c>
      <c r="C168" s="1">
        <v>46059</v>
      </c>
      <c r="D168" s="2">
        <v>0.57291666666666663</v>
      </c>
      <c r="E168" s="2">
        <v>0.61458333333333337</v>
      </c>
      <c r="F168">
        <v>60</v>
      </c>
      <c r="G168">
        <f t="shared" si="14"/>
        <v>11</v>
      </c>
      <c r="H168" t="str">
        <f t="shared" si="10"/>
        <v>ZUZ</v>
      </c>
      <c r="I168" t="str">
        <f t="shared" si="11"/>
        <v>INF</v>
      </c>
      <c r="J168">
        <f t="shared" si="12"/>
        <v>11</v>
      </c>
      <c r="K168" t="str">
        <f t="shared" si="13"/>
        <v>ZUZINF11</v>
      </c>
      <c r="L168" t="str">
        <f>IF(J169&gt;J168,"",K168)</f>
        <v/>
      </c>
      <c r="M168" t="str">
        <f>IF(L168&lt;&gt;"",A168,"")</f>
        <v/>
      </c>
    </row>
    <row r="169" spans="1:13" x14ac:dyDescent="0.25">
      <c r="A169" t="s">
        <v>10</v>
      </c>
      <c r="B169" t="s">
        <v>7</v>
      </c>
      <c r="C169" s="1">
        <v>46080</v>
      </c>
      <c r="D169" s="2">
        <v>0.53125</v>
      </c>
      <c r="E169" s="2">
        <v>0.58333333333333337</v>
      </c>
      <c r="F169">
        <v>60</v>
      </c>
      <c r="G169">
        <f t="shared" si="14"/>
        <v>12</v>
      </c>
      <c r="H169" t="str">
        <f t="shared" si="10"/>
        <v>ZUZ</v>
      </c>
      <c r="I169" t="str">
        <f t="shared" si="11"/>
        <v>INF</v>
      </c>
      <c r="J169">
        <f t="shared" si="12"/>
        <v>12</v>
      </c>
      <c r="K169" t="str">
        <f t="shared" si="13"/>
        <v>ZUZINF12</v>
      </c>
      <c r="L169" t="str">
        <f>IF(J170&gt;J169,"",K169)</f>
        <v>ZUZINF12</v>
      </c>
      <c r="M169" t="str">
        <f>IF(L169&lt;&gt;"",A169,"")</f>
        <v>Zuzanna</v>
      </c>
    </row>
    <row r="170" spans="1:13" hidden="1" x14ac:dyDescent="0.25">
      <c r="A170" t="s">
        <v>13</v>
      </c>
      <c r="B170" t="s">
        <v>9</v>
      </c>
      <c r="C170" s="1">
        <v>45937</v>
      </c>
      <c r="D170" s="2">
        <v>0.375</v>
      </c>
      <c r="E170" s="2">
        <v>0.42708333333333331</v>
      </c>
      <c r="F170">
        <v>50</v>
      </c>
      <c r="G170">
        <f t="shared" si="14"/>
        <v>1</v>
      </c>
      <c r="H170" t="str">
        <f t="shared" si="10"/>
        <v>AGN</v>
      </c>
      <c r="I170" t="str">
        <f t="shared" si="11"/>
        <v>MAT</v>
      </c>
      <c r="J170">
        <f t="shared" si="12"/>
        <v>1</v>
      </c>
      <c r="K170" t="str">
        <f t="shared" si="13"/>
        <v>AGNMAT1</v>
      </c>
      <c r="L170" t="str">
        <f>IF(J171&gt;J170,"",K170)</f>
        <v/>
      </c>
      <c r="M170" t="str">
        <f>IF(L170&lt;&gt;"",A170,"")</f>
        <v/>
      </c>
    </row>
    <row r="171" spans="1:13" hidden="1" x14ac:dyDescent="0.25">
      <c r="A171" t="s">
        <v>13</v>
      </c>
      <c r="B171" t="s">
        <v>9</v>
      </c>
      <c r="C171" s="1">
        <v>45974</v>
      </c>
      <c r="D171" s="2">
        <v>0.5625</v>
      </c>
      <c r="E171" s="2">
        <v>0.63541666666666663</v>
      </c>
      <c r="F171">
        <v>50</v>
      </c>
      <c r="G171">
        <f t="shared" si="14"/>
        <v>2</v>
      </c>
      <c r="H171" t="str">
        <f t="shared" si="10"/>
        <v>AGN</v>
      </c>
      <c r="I171" t="str">
        <f t="shared" si="11"/>
        <v>MAT</v>
      </c>
      <c r="J171">
        <f t="shared" si="12"/>
        <v>2</v>
      </c>
      <c r="K171" t="str">
        <f t="shared" si="13"/>
        <v>AGNMAT2</v>
      </c>
      <c r="L171" t="str">
        <f>IF(J172&gt;J171,"",K171)</f>
        <v/>
      </c>
      <c r="M171" t="str">
        <f>IF(L171&lt;&gt;"",A171,"")</f>
        <v/>
      </c>
    </row>
    <row r="172" spans="1:13" hidden="1" x14ac:dyDescent="0.25">
      <c r="A172" t="s">
        <v>13</v>
      </c>
      <c r="B172" t="s">
        <v>9</v>
      </c>
      <c r="C172" s="1">
        <v>46035</v>
      </c>
      <c r="D172" s="2">
        <v>0.375</v>
      </c>
      <c r="E172" s="2">
        <v>0.45833333333333331</v>
      </c>
      <c r="F172">
        <v>50</v>
      </c>
      <c r="G172">
        <f t="shared" si="14"/>
        <v>3</v>
      </c>
      <c r="H172" t="str">
        <f t="shared" si="10"/>
        <v>AGN</v>
      </c>
      <c r="I172" t="str">
        <f t="shared" si="11"/>
        <v>MAT</v>
      </c>
      <c r="J172">
        <f t="shared" si="12"/>
        <v>3</v>
      </c>
      <c r="K172" t="str">
        <f t="shared" si="13"/>
        <v>AGNMAT3</v>
      </c>
      <c r="L172" t="str">
        <f>IF(J173&gt;J172,"",K172)</f>
        <v/>
      </c>
      <c r="M172" t="str">
        <f>IF(L172&lt;&gt;"",A172,"")</f>
        <v/>
      </c>
    </row>
    <row r="173" spans="1:13" hidden="1" x14ac:dyDescent="0.25">
      <c r="A173" t="s">
        <v>13</v>
      </c>
      <c r="B173" t="s">
        <v>9</v>
      </c>
      <c r="C173" s="1">
        <v>46037</v>
      </c>
      <c r="D173" s="2">
        <v>0.60416666666666663</v>
      </c>
      <c r="E173" s="2">
        <v>0.67708333333333337</v>
      </c>
      <c r="F173">
        <v>50</v>
      </c>
      <c r="G173">
        <f t="shared" si="14"/>
        <v>4</v>
      </c>
      <c r="H173" t="str">
        <f t="shared" si="10"/>
        <v>AGN</v>
      </c>
      <c r="I173" t="str">
        <f t="shared" si="11"/>
        <v>MAT</v>
      </c>
      <c r="J173">
        <f t="shared" si="12"/>
        <v>4</v>
      </c>
      <c r="K173" t="str">
        <f t="shared" si="13"/>
        <v>AGNMAT4</v>
      </c>
      <c r="L173" t="str">
        <f>IF(J174&gt;J173,"",K173)</f>
        <v/>
      </c>
      <c r="M173" t="str">
        <f>IF(L173&lt;&gt;"",A173,"")</f>
        <v/>
      </c>
    </row>
    <row r="174" spans="1:13" hidden="1" x14ac:dyDescent="0.25">
      <c r="A174" t="s">
        <v>13</v>
      </c>
      <c r="B174" t="s">
        <v>9</v>
      </c>
      <c r="C174" s="1">
        <v>46045</v>
      </c>
      <c r="D174" s="2">
        <v>0.46875</v>
      </c>
      <c r="E174" s="2">
        <v>0.53125</v>
      </c>
      <c r="F174">
        <v>50</v>
      </c>
      <c r="G174">
        <f t="shared" si="14"/>
        <v>5</v>
      </c>
      <c r="H174" t="str">
        <f t="shared" si="10"/>
        <v>AGN</v>
      </c>
      <c r="I174" t="str">
        <f t="shared" si="11"/>
        <v>MAT</v>
      </c>
      <c r="J174">
        <f t="shared" si="12"/>
        <v>5</v>
      </c>
      <c r="K174" t="str">
        <f t="shared" si="13"/>
        <v>AGNMAT5</v>
      </c>
      <c r="L174" t="str">
        <f>IF(J175&gt;J174,"",K174)</f>
        <v/>
      </c>
      <c r="M174" t="str">
        <f>IF(L174&lt;&gt;"",A174,"")</f>
        <v/>
      </c>
    </row>
    <row r="175" spans="1:13" x14ac:dyDescent="0.25">
      <c r="A175" t="s">
        <v>13</v>
      </c>
      <c r="B175" t="s">
        <v>9</v>
      </c>
      <c r="C175" s="1">
        <v>46080</v>
      </c>
      <c r="D175" s="2">
        <v>0.59375</v>
      </c>
      <c r="E175" s="2">
        <v>0.65625</v>
      </c>
      <c r="F175">
        <v>50</v>
      </c>
      <c r="G175">
        <f t="shared" si="14"/>
        <v>6</v>
      </c>
      <c r="H175" t="str">
        <f t="shared" si="10"/>
        <v>AGN</v>
      </c>
      <c r="I175" t="str">
        <f t="shared" si="11"/>
        <v>MAT</v>
      </c>
      <c r="J175">
        <f t="shared" si="12"/>
        <v>6</v>
      </c>
      <c r="K175" t="str">
        <f t="shared" si="13"/>
        <v>AGNMAT6</v>
      </c>
      <c r="L175" t="str">
        <f>IF(J176&gt;J175,"",K175)</f>
        <v>AGNMAT6</v>
      </c>
      <c r="M175" t="str">
        <f>IF(L175&lt;&gt;"",A175,"")</f>
        <v>Agnieszka</v>
      </c>
    </row>
    <row r="176" spans="1:13" hidden="1" x14ac:dyDescent="0.25">
      <c r="A176" t="s">
        <v>17</v>
      </c>
      <c r="B176" t="s">
        <v>9</v>
      </c>
      <c r="C176" s="1">
        <v>45944</v>
      </c>
      <c r="D176" s="2">
        <v>0.375</v>
      </c>
      <c r="E176" s="2">
        <v>0.42708333333333331</v>
      </c>
      <c r="F176">
        <v>50</v>
      </c>
      <c r="G176">
        <f t="shared" si="14"/>
        <v>1</v>
      </c>
      <c r="H176" t="str">
        <f t="shared" si="10"/>
        <v>EWA</v>
      </c>
      <c r="I176" t="str">
        <f t="shared" si="11"/>
        <v>MAT</v>
      </c>
      <c r="J176">
        <f t="shared" si="12"/>
        <v>1</v>
      </c>
      <c r="K176" t="str">
        <f t="shared" si="13"/>
        <v>EWAMAT1</v>
      </c>
      <c r="L176" t="str">
        <f>IF(J177&gt;J176,"",K176)</f>
        <v/>
      </c>
      <c r="M176" t="str">
        <f>IF(L176&lt;&gt;"",A176,"")</f>
        <v/>
      </c>
    </row>
    <row r="177" spans="1:13" hidden="1" x14ac:dyDescent="0.25">
      <c r="A177" t="s">
        <v>17</v>
      </c>
      <c r="B177" t="s">
        <v>9</v>
      </c>
      <c r="C177" s="1">
        <v>45945</v>
      </c>
      <c r="D177" s="2">
        <v>0.375</v>
      </c>
      <c r="E177" s="2">
        <v>0.42708333333333331</v>
      </c>
      <c r="F177">
        <v>50</v>
      </c>
      <c r="G177">
        <f t="shared" si="14"/>
        <v>2</v>
      </c>
      <c r="H177" t="str">
        <f t="shared" si="10"/>
        <v>EWA</v>
      </c>
      <c r="I177" t="str">
        <f t="shared" si="11"/>
        <v>MAT</v>
      </c>
      <c r="J177">
        <f t="shared" si="12"/>
        <v>2</v>
      </c>
      <c r="K177" t="str">
        <f t="shared" si="13"/>
        <v>EWAMAT2</v>
      </c>
      <c r="L177" t="str">
        <f>IF(J178&gt;J177,"",K177)</f>
        <v/>
      </c>
      <c r="M177" t="str">
        <f>IF(L177&lt;&gt;"",A177,"")</f>
        <v/>
      </c>
    </row>
    <row r="178" spans="1:13" hidden="1" x14ac:dyDescent="0.25">
      <c r="A178" t="s">
        <v>17</v>
      </c>
      <c r="B178" t="s">
        <v>9</v>
      </c>
      <c r="C178" s="1">
        <v>45967</v>
      </c>
      <c r="D178" s="2">
        <v>0.45833333333333331</v>
      </c>
      <c r="E178" s="2">
        <v>0.53125</v>
      </c>
      <c r="F178">
        <v>50</v>
      </c>
      <c r="G178">
        <f t="shared" si="14"/>
        <v>3</v>
      </c>
      <c r="H178" t="str">
        <f t="shared" si="10"/>
        <v>EWA</v>
      </c>
      <c r="I178" t="str">
        <f t="shared" si="11"/>
        <v>MAT</v>
      </c>
      <c r="J178">
        <f t="shared" si="12"/>
        <v>3</v>
      </c>
      <c r="K178" t="str">
        <f t="shared" si="13"/>
        <v>EWAMAT3</v>
      </c>
      <c r="L178" t="str">
        <f>IF(J179&gt;J178,"",K178)</f>
        <v/>
      </c>
      <c r="M178" t="str">
        <f>IF(L178&lt;&gt;"",A178,"")</f>
        <v/>
      </c>
    </row>
    <row r="179" spans="1:13" hidden="1" x14ac:dyDescent="0.25">
      <c r="A179" t="s">
        <v>17</v>
      </c>
      <c r="B179" t="s">
        <v>9</v>
      </c>
      <c r="C179" s="1">
        <v>45980</v>
      </c>
      <c r="D179" s="2">
        <v>0.375</v>
      </c>
      <c r="E179" s="2">
        <v>0.44791666666666669</v>
      </c>
      <c r="F179">
        <v>50</v>
      </c>
      <c r="G179">
        <f t="shared" si="14"/>
        <v>4</v>
      </c>
      <c r="H179" t="str">
        <f t="shared" si="10"/>
        <v>EWA</v>
      </c>
      <c r="I179" t="str">
        <f t="shared" si="11"/>
        <v>MAT</v>
      </c>
      <c r="J179">
        <f t="shared" si="12"/>
        <v>4</v>
      </c>
      <c r="K179" t="str">
        <f t="shared" si="13"/>
        <v>EWAMAT4</v>
      </c>
      <c r="L179" t="str">
        <f>IF(J180&gt;J179,"",K179)</f>
        <v/>
      </c>
      <c r="M179" t="str">
        <f>IF(L179&lt;&gt;"",A179,"")</f>
        <v/>
      </c>
    </row>
    <row r="180" spans="1:13" hidden="1" x14ac:dyDescent="0.25">
      <c r="A180" t="s">
        <v>17</v>
      </c>
      <c r="B180" t="s">
        <v>9</v>
      </c>
      <c r="C180" s="1">
        <v>45980</v>
      </c>
      <c r="D180" s="2">
        <v>0.65625</v>
      </c>
      <c r="E180" s="2">
        <v>0.71875</v>
      </c>
      <c r="F180">
        <v>50</v>
      </c>
      <c r="G180">
        <f t="shared" si="14"/>
        <v>5</v>
      </c>
      <c r="H180" t="str">
        <f t="shared" si="10"/>
        <v>EWA</v>
      </c>
      <c r="I180" t="str">
        <f t="shared" si="11"/>
        <v>MAT</v>
      </c>
      <c r="J180">
        <f t="shared" si="12"/>
        <v>5</v>
      </c>
      <c r="K180" t="str">
        <f t="shared" si="13"/>
        <v>EWAMAT5</v>
      </c>
      <c r="L180" t="str">
        <f>IF(J181&gt;J180,"",K180)</f>
        <v/>
      </c>
      <c r="M180" t="str">
        <f>IF(L180&lt;&gt;"",A180,"")</f>
        <v/>
      </c>
    </row>
    <row r="181" spans="1:13" hidden="1" x14ac:dyDescent="0.25">
      <c r="A181" t="s">
        <v>17</v>
      </c>
      <c r="B181" t="s">
        <v>9</v>
      </c>
      <c r="C181" s="1">
        <v>45994</v>
      </c>
      <c r="D181" s="2">
        <v>0.375</v>
      </c>
      <c r="E181" s="2">
        <v>0.44791666666666669</v>
      </c>
      <c r="F181">
        <v>50</v>
      </c>
      <c r="G181">
        <f t="shared" si="14"/>
        <v>6</v>
      </c>
      <c r="H181" t="str">
        <f t="shared" si="10"/>
        <v>EWA</v>
      </c>
      <c r="I181" t="str">
        <f t="shared" si="11"/>
        <v>MAT</v>
      </c>
      <c r="J181">
        <f t="shared" si="12"/>
        <v>6</v>
      </c>
      <c r="K181" t="str">
        <f t="shared" si="13"/>
        <v>EWAMAT6</v>
      </c>
      <c r="L181" t="str">
        <f>IF(J182&gt;J181,"",K181)</f>
        <v/>
      </c>
      <c r="M181" t="str">
        <f>IF(L181&lt;&gt;"",A181,"")</f>
        <v/>
      </c>
    </row>
    <row r="182" spans="1:13" hidden="1" x14ac:dyDescent="0.25">
      <c r="A182" t="s">
        <v>17</v>
      </c>
      <c r="B182" t="s">
        <v>9</v>
      </c>
      <c r="C182" s="1">
        <v>45994</v>
      </c>
      <c r="D182" s="2">
        <v>0.57291666666666663</v>
      </c>
      <c r="E182" s="2">
        <v>0.61458333333333337</v>
      </c>
      <c r="F182">
        <v>50</v>
      </c>
      <c r="G182">
        <f t="shared" si="14"/>
        <v>7</v>
      </c>
      <c r="H182" t="str">
        <f t="shared" si="10"/>
        <v>EWA</v>
      </c>
      <c r="I182" t="str">
        <f t="shared" si="11"/>
        <v>MAT</v>
      </c>
      <c r="J182">
        <f t="shared" si="12"/>
        <v>7</v>
      </c>
      <c r="K182" t="str">
        <f t="shared" si="13"/>
        <v>EWAMAT7</v>
      </c>
      <c r="L182" t="str">
        <f>IF(J183&gt;J182,"",K182)</f>
        <v/>
      </c>
      <c r="M182" t="str">
        <f>IF(L182&lt;&gt;"",A182,"")</f>
        <v/>
      </c>
    </row>
    <row r="183" spans="1:13" hidden="1" x14ac:dyDescent="0.25">
      <c r="A183" t="s">
        <v>17</v>
      </c>
      <c r="B183" t="s">
        <v>9</v>
      </c>
      <c r="C183" s="1">
        <v>46034</v>
      </c>
      <c r="D183" s="2">
        <v>0.55208333333333337</v>
      </c>
      <c r="E183" s="2">
        <v>0.63541666666666663</v>
      </c>
      <c r="F183">
        <v>50</v>
      </c>
      <c r="G183">
        <f t="shared" si="14"/>
        <v>8</v>
      </c>
      <c r="H183" t="str">
        <f t="shared" si="10"/>
        <v>EWA</v>
      </c>
      <c r="I183" t="str">
        <f t="shared" si="11"/>
        <v>MAT</v>
      </c>
      <c r="J183">
        <f t="shared" si="12"/>
        <v>8</v>
      </c>
      <c r="K183" t="str">
        <f t="shared" si="13"/>
        <v>EWAMAT8</v>
      </c>
      <c r="L183" t="str">
        <f>IF(J184&gt;J183,"",K183)</f>
        <v/>
      </c>
      <c r="M183" t="str">
        <f>IF(L183&lt;&gt;"",A183,"")</f>
        <v/>
      </c>
    </row>
    <row r="184" spans="1:13" hidden="1" x14ac:dyDescent="0.25">
      <c r="A184" t="s">
        <v>17</v>
      </c>
      <c r="B184" t="s">
        <v>9</v>
      </c>
      <c r="C184" s="1">
        <v>46036</v>
      </c>
      <c r="D184" s="2">
        <v>0.46875</v>
      </c>
      <c r="E184" s="2">
        <v>0.55208333333333337</v>
      </c>
      <c r="F184">
        <v>50</v>
      </c>
      <c r="G184">
        <f t="shared" si="14"/>
        <v>9</v>
      </c>
      <c r="H184" t="str">
        <f t="shared" si="10"/>
        <v>EWA</v>
      </c>
      <c r="I184" t="str">
        <f t="shared" si="11"/>
        <v>MAT</v>
      </c>
      <c r="J184">
        <f t="shared" si="12"/>
        <v>9</v>
      </c>
      <c r="K184" t="str">
        <f t="shared" si="13"/>
        <v>EWAMAT9</v>
      </c>
      <c r="L184" t="str">
        <f>IF(J185&gt;J184,"",K184)</f>
        <v/>
      </c>
      <c r="M184" t="str">
        <f>IF(L184&lt;&gt;"",A184,"")</f>
        <v/>
      </c>
    </row>
    <row r="185" spans="1:13" hidden="1" x14ac:dyDescent="0.25">
      <c r="A185" t="s">
        <v>17</v>
      </c>
      <c r="B185" t="s">
        <v>9</v>
      </c>
      <c r="C185" s="1">
        <v>46037</v>
      </c>
      <c r="D185" s="2">
        <v>0.375</v>
      </c>
      <c r="E185" s="2">
        <v>0.45833333333333331</v>
      </c>
      <c r="F185">
        <v>50</v>
      </c>
      <c r="G185">
        <f t="shared" si="14"/>
        <v>10</v>
      </c>
      <c r="H185" t="str">
        <f t="shared" si="10"/>
        <v>EWA</v>
      </c>
      <c r="I185" t="str">
        <f t="shared" si="11"/>
        <v>MAT</v>
      </c>
      <c r="J185">
        <f t="shared" si="12"/>
        <v>10</v>
      </c>
      <c r="K185" t="str">
        <f t="shared" si="13"/>
        <v>EWAMAT10</v>
      </c>
      <c r="L185" t="str">
        <f>IF(J186&gt;J185,"",K185)</f>
        <v/>
      </c>
      <c r="M185" t="str">
        <f>IF(L185&lt;&gt;"",A185,"")</f>
        <v/>
      </c>
    </row>
    <row r="186" spans="1:13" hidden="1" x14ac:dyDescent="0.25">
      <c r="A186" t="s">
        <v>17</v>
      </c>
      <c r="B186" t="s">
        <v>9</v>
      </c>
      <c r="C186" s="1">
        <v>46044</v>
      </c>
      <c r="D186" s="2">
        <v>0.4375</v>
      </c>
      <c r="E186" s="2">
        <v>0.48958333333333331</v>
      </c>
      <c r="F186">
        <v>50</v>
      </c>
      <c r="G186">
        <f t="shared" si="14"/>
        <v>11</v>
      </c>
      <c r="H186" t="str">
        <f t="shared" si="10"/>
        <v>EWA</v>
      </c>
      <c r="I186" t="str">
        <f t="shared" si="11"/>
        <v>MAT</v>
      </c>
      <c r="J186">
        <f t="shared" si="12"/>
        <v>11</v>
      </c>
      <c r="K186" t="str">
        <f t="shared" si="13"/>
        <v>EWAMAT11</v>
      </c>
      <c r="L186" t="str">
        <f>IF(J187&gt;J186,"",K186)</f>
        <v/>
      </c>
      <c r="M186" t="str">
        <f>IF(L186&lt;&gt;"",A186,"")</f>
        <v/>
      </c>
    </row>
    <row r="187" spans="1:13" hidden="1" x14ac:dyDescent="0.25">
      <c r="A187" t="s">
        <v>17</v>
      </c>
      <c r="B187" t="s">
        <v>9</v>
      </c>
      <c r="C187" s="1">
        <v>46056</v>
      </c>
      <c r="D187" s="2">
        <v>0.58333333333333337</v>
      </c>
      <c r="E187" s="2">
        <v>0.66666666666666663</v>
      </c>
      <c r="F187">
        <v>50</v>
      </c>
      <c r="G187">
        <f t="shared" si="14"/>
        <v>12</v>
      </c>
      <c r="H187" t="str">
        <f t="shared" si="10"/>
        <v>EWA</v>
      </c>
      <c r="I187" t="str">
        <f t="shared" si="11"/>
        <v>MAT</v>
      </c>
      <c r="J187">
        <f t="shared" si="12"/>
        <v>12</v>
      </c>
      <c r="K187" t="str">
        <f t="shared" si="13"/>
        <v>EWAMAT12</v>
      </c>
      <c r="L187" t="str">
        <f>IF(J188&gt;J187,"",K187)</f>
        <v/>
      </c>
      <c r="M187" t="str">
        <f>IF(L187&lt;&gt;"",A187,"")</f>
        <v/>
      </c>
    </row>
    <row r="188" spans="1:13" hidden="1" x14ac:dyDescent="0.25">
      <c r="A188" t="s">
        <v>17</v>
      </c>
      <c r="B188" t="s">
        <v>9</v>
      </c>
      <c r="C188" s="1">
        <v>46066</v>
      </c>
      <c r="D188" s="2">
        <v>0.52083333333333337</v>
      </c>
      <c r="E188" s="2">
        <v>0.57291666666666663</v>
      </c>
      <c r="F188">
        <v>50</v>
      </c>
      <c r="G188">
        <f t="shared" si="14"/>
        <v>13</v>
      </c>
      <c r="H188" t="str">
        <f t="shared" si="10"/>
        <v>EWA</v>
      </c>
      <c r="I188" t="str">
        <f t="shared" si="11"/>
        <v>MAT</v>
      </c>
      <c r="J188">
        <f t="shared" si="12"/>
        <v>13</v>
      </c>
      <c r="K188" t="str">
        <f t="shared" si="13"/>
        <v>EWAMAT13</v>
      </c>
      <c r="L188" t="str">
        <f>IF(J189&gt;J188,"",K188)</f>
        <v/>
      </c>
      <c r="M188" t="str">
        <f>IF(L188&lt;&gt;"",A188,"")</f>
        <v/>
      </c>
    </row>
    <row r="189" spans="1:13" x14ac:dyDescent="0.25">
      <c r="A189" t="s">
        <v>17</v>
      </c>
      <c r="B189" t="s">
        <v>9</v>
      </c>
      <c r="C189" s="1">
        <v>46073</v>
      </c>
      <c r="D189" s="2">
        <v>0.60416666666666663</v>
      </c>
      <c r="E189" s="2">
        <v>0.65625</v>
      </c>
      <c r="F189">
        <v>50</v>
      </c>
      <c r="G189">
        <f t="shared" si="14"/>
        <v>14</v>
      </c>
      <c r="H189" t="str">
        <f t="shared" si="10"/>
        <v>EWA</v>
      </c>
      <c r="I189" t="str">
        <f t="shared" si="11"/>
        <v>MAT</v>
      </c>
      <c r="J189">
        <f t="shared" si="12"/>
        <v>14</v>
      </c>
      <c r="K189" t="str">
        <f t="shared" si="13"/>
        <v>EWAMAT14</v>
      </c>
      <c r="L189" t="str">
        <f>IF(J190&gt;J189,"",K189)</f>
        <v>EWAMAT14</v>
      </c>
      <c r="M189" t="str">
        <f>IF(L189&lt;&gt;"",A189,"")</f>
        <v>Ewa</v>
      </c>
    </row>
    <row r="190" spans="1:13" x14ac:dyDescent="0.25">
      <c r="A190" t="s">
        <v>22</v>
      </c>
      <c r="B190" t="s">
        <v>9</v>
      </c>
      <c r="C190" s="1">
        <v>45993</v>
      </c>
      <c r="D190" s="2">
        <v>0.375</v>
      </c>
      <c r="E190" s="2">
        <v>0.41666666666666669</v>
      </c>
      <c r="F190">
        <v>50</v>
      </c>
      <c r="G190">
        <f t="shared" si="14"/>
        <v>1</v>
      </c>
      <c r="H190" t="str">
        <f t="shared" si="10"/>
        <v>MAR</v>
      </c>
      <c r="I190" t="str">
        <f t="shared" si="11"/>
        <v>MAT</v>
      </c>
      <c r="J190">
        <f t="shared" si="12"/>
        <v>1</v>
      </c>
      <c r="K190" t="str">
        <f t="shared" si="13"/>
        <v>MARMAT1</v>
      </c>
      <c r="L190" t="str">
        <f>IF(J191&gt;J190,"",K190)</f>
        <v>MARMAT1</v>
      </c>
      <c r="M190" t="str">
        <f>IF(L190&lt;&gt;"",A190,"")</f>
        <v>Marcin</v>
      </c>
    </row>
    <row r="191" spans="1:13" hidden="1" x14ac:dyDescent="0.25">
      <c r="A191" t="s">
        <v>8</v>
      </c>
      <c r="B191" t="s">
        <v>9</v>
      </c>
      <c r="C191" s="1">
        <v>45932</v>
      </c>
      <c r="D191" s="2">
        <v>0.375</v>
      </c>
      <c r="E191" s="2">
        <v>0.44791666666666669</v>
      </c>
      <c r="F191">
        <v>50</v>
      </c>
      <c r="G191">
        <f t="shared" si="14"/>
        <v>1</v>
      </c>
      <c r="H191" t="str">
        <f t="shared" si="10"/>
        <v>WIK</v>
      </c>
      <c r="I191" t="str">
        <f t="shared" si="11"/>
        <v>MAT</v>
      </c>
      <c r="J191">
        <f t="shared" si="12"/>
        <v>1</v>
      </c>
      <c r="K191" t="str">
        <f t="shared" si="13"/>
        <v>WIKMAT1</v>
      </c>
      <c r="L191" t="str">
        <f>IF(J192&gt;J191,"",K191)</f>
        <v/>
      </c>
      <c r="M191" t="str">
        <f>IF(L191&lt;&gt;"",A191,"")</f>
        <v/>
      </c>
    </row>
    <row r="192" spans="1:13" hidden="1" x14ac:dyDescent="0.25">
      <c r="A192" t="s">
        <v>8</v>
      </c>
      <c r="B192" t="s">
        <v>9</v>
      </c>
      <c r="C192" s="1">
        <v>45936</v>
      </c>
      <c r="D192" s="2">
        <v>0.47916666666666669</v>
      </c>
      <c r="E192" s="2">
        <v>0.52083333333333337</v>
      </c>
      <c r="F192">
        <v>50</v>
      </c>
      <c r="G192">
        <f t="shared" si="14"/>
        <v>2</v>
      </c>
      <c r="H192" t="str">
        <f t="shared" si="10"/>
        <v>WIK</v>
      </c>
      <c r="I192" t="str">
        <f t="shared" si="11"/>
        <v>MAT</v>
      </c>
      <c r="J192">
        <f t="shared" si="12"/>
        <v>2</v>
      </c>
      <c r="K192" t="str">
        <f t="shared" si="13"/>
        <v>WIKMAT2</v>
      </c>
      <c r="L192" t="str">
        <f>IF(J193&gt;J192,"",K192)</f>
        <v/>
      </c>
      <c r="M192" t="str">
        <f>IF(L192&lt;&gt;"",A192,"")</f>
        <v/>
      </c>
    </row>
    <row r="193" spans="1:13" hidden="1" x14ac:dyDescent="0.25">
      <c r="A193" t="s">
        <v>8</v>
      </c>
      <c r="B193" t="s">
        <v>9</v>
      </c>
      <c r="C193" s="1">
        <v>45940</v>
      </c>
      <c r="D193" s="2">
        <v>0.375</v>
      </c>
      <c r="E193" s="2">
        <v>0.41666666666666669</v>
      </c>
      <c r="F193">
        <v>50</v>
      </c>
      <c r="G193">
        <f t="shared" si="14"/>
        <v>3</v>
      </c>
      <c r="H193" t="str">
        <f t="shared" si="10"/>
        <v>WIK</v>
      </c>
      <c r="I193" t="str">
        <f t="shared" si="11"/>
        <v>MAT</v>
      </c>
      <c r="J193">
        <f t="shared" si="12"/>
        <v>3</v>
      </c>
      <c r="K193" t="str">
        <f t="shared" si="13"/>
        <v>WIKMAT3</v>
      </c>
      <c r="L193" t="str">
        <f>IF(J194&gt;J193,"",K193)</f>
        <v/>
      </c>
      <c r="M193" t="str">
        <f>IF(L193&lt;&gt;"",A193,"")</f>
        <v/>
      </c>
    </row>
    <row r="194" spans="1:13" hidden="1" x14ac:dyDescent="0.25">
      <c r="A194" t="s">
        <v>8</v>
      </c>
      <c r="B194" t="s">
        <v>9</v>
      </c>
      <c r="C194" s="1">
        <v>45943</v>
      </c>
      <c r="D194" s="2">
        <v>0.53125</v>
      </c>
      <c r="E194" s="2">
        <v>0.61458333333333337</v>
      </c>
      <c r="F194">
        <v>50</v>
      </c>
      <c r="G194">
        <f t="shared" si="14"/>
        <v>4</v>
      </c>
      <c r="H194" t="str">
        <f t="shared" si="10"/>
        <v>WIK</v>
      </c>
      <c r="I194" t="str">
        <f t="shared" si="11"/>
        <v>MAT</v>
      </c>
      <c r="J194">
        <f t="shared" si="12"/>
        <v>4</v>
      </c>
      <c r="K194" t="str">
        <f t="shared" si="13"/>
        <v>WIKMAT4</v>
      </c>
      <c r="L194" t="str">
        <f>IF(J195&gt;J194,"",K194)</f>
        <v/>
      </c>
      <c r="M194" t="str">
        <f>IF(L194&lt;&gt;"",A194,"")</f>
        <v/>
      </c>
    </row>
    <row r="195" spans="1:13" hidden="1" x14ac:dyDescent="0.25">
      <c r="A195" t="s">
        <v>8</v>
      </c>
      <c r="B195" t="s">
        <v>9</v>
      </c>
      <c r="C195" s="1">
        <v>45944</v>
      </c>
      <c r="D195" s="2">
        <v>0.53125</v>
      </c>
      <c r="E195" s="2">
        <v>0.59375</v>
      </c>
      <c r="F195">
        <v>50</v>
      </c>
      <c r="G195">
        <f t="shared" si="14"/>
        <v>5</v>
      </c>
      <c r="H195" t="str">
        <f t="shared" ref="H195:H236" si="15">UPPER(LEFT(A195,3))</f>
        <v>WIK</v>
      </c>
      <c r="I195" t="str">
        <f t="shared" ref="I195:I236" si="16">UPPER(LEFT(B195,3))</f>
        <v>MAT</v>
      </c>
      <c r="J195">
        <f t="shared" ref="J195:J236" si="17">G195</f>
        <v>5</v>
      </c>
      <c r="K195" t="str">
        <f t="shared" ref="K195:K236" si="18">_xlfn.TEXTJOIN("",TRUE,H195,I195,J195)</f>
        <v>WIKMAT5</v>
      </c>
      <c r="L195" t="str">
        <f>IF(J196&gt;J195,"",K195)</f>
        <v/>
      </c>
      <c r="M195" t="str">
        <f>IF(L195&lt;&gt;"",A195,"")</f>
        <v/>
      </c>
    </row>
    <row r="196" spans="1:13" hidden="1" x14ac:dyDescent="0.25">
      <c r="A196" t="s">
        <v>8</v>
      </c>
      <c r="B196" t="s">
        <v>9</v>
      </c>
      <c r="C196" s="1">
        <v>45950</v>
      </c>
      <c r="D196" s="2">
        <v>0.375</v>
      </c>
      <c r="E196" s="2">
        <v>0.4375</v>
      </c>
      <c r="F196">
        <v>50</v>
      </c>
      <c r="G196">
        <f t="shared" ref="G196:G236" si="19">IF(AND(B196=B195,A196=A195),G195+1,1)</f>
        <v>6</v>
      </c>
      <c r="H196" t="str">
        <f t="shared" si="15"/>
        <v>WIK</v>
      </c>
      <c r="I196" t="str">
        <f t="shared" si="16"/>
        <v>MAT</v>
      </c>
      <c r="J196">
        <f t="shared" si="17"/>
        <v>6</v>
      </c>
      <c r="K196" t="str">
        <f t="shared" si="18"/>
        <v>WIKMAT6</v>
      </c>
      <c r="L196" t="str">
        <f>IF(J197&gt;J196,"",K196)</f>
        <v/>
      </c>
      <c r="M196" t="str">
        <f>IF(L196&lt;&gt;"",A196,"")</f>
        <v/>
      </c>
    </row>
    <row r="197" spans="1:13" hidden="1" x14ac:dyDescent="0.25">
      <c r="A197" t="s">
        <v>8</v>
      </c>
      <c r="B197" t="s">
        <v>9</v>
      </c>
      <c r="C197" s="1">
        <v>45966</v>
      </c>
      <c r="D197" s="2">
        <v>0.375</v>
      </c>
      <c r="E197" s="2">
        <v>0.41666666666666669</v>
      </c>
      <c r="F197">
        <v>50</v>
      </c>
      <c r="G197">
        <f t="shared" si="19"/>
        <v>7</v>
      </c>
      <c r="H197" t="str">
        <f t="shared" si="15"/>
        <v>WIK</v>
      </c>
      <c r="I197" t="str">
        <f t="shared" si="16"/>
        <v>MAT</v>
      </c>
      <c r="J197">
        <f t="shared" si="17"/>
        <v>7</v>
      </c>
      <c r="K197" t="str">
        <f t="shared" si="18"/>
        <v>WIKMAT7</v>
      </c>
      <c r="L197" t="str">
        <f>IF(J198&gt;J197,"",K197)</f>
        <v/>
      </c>
      <c r="M197" t="str">
        <f>IF(L197&lt;&gt;"",A197,"")</f>
        <v/>
      </c>
    </row>
    <row r="198" spans="1:13" hidden="1" x14ac:dyDescent="0.25">
      <c r="A198" t="s">
        <v>8</v>
      </c>
      <c r="B198" t="s">
        <v>9</v>
      </c>
      <c r="C198" s="1">
        <v>45966</v>
      </c>
      <c r="D198" s="2">
        <v>0.41666666666666669</v>
      </c>
      <c r="E198" s="2">
        <v>0.5</v>
      </c>
      <c r="F198">
        <v>50</v>
      </c>
      <c r="G198">
        <f t="shared" si="19"/>
        <v>8</v>
      </c>
      <c r="H198" t="str">
        <f t="shared" si="15"/>
        <v>WIK</v>
      </c>
      <c r="I198" t="str">
        <f t="shared" si="16"/>
        <v>MAT</v>
      </c>
      <c r="J198">
        <f t="shared" si="17"/>
        <v>8</v>
      </c>
      <c r="K198" t="str">
        <f t="shared" si="18"/>
        <v>WIKMAT8</v>
      </c>
      <c r="L198" t="str">
        <f>IF(J199&gt;J198,"",K198)</f>
        <v/>
      </c>
      <c r="M198" t="str">
        <f>IF(L198&lt;&gt;"",A198,"")</f>
        <v/>
      </c>
    </row>
    <row r="199" spans="1:13" hidden="1" x14ac:dyDescent="0.25">
      <c r="A199" t="s">
        <v>8</v>
      </c>
      <c r="B199" t="s">
        <v>9</v>
      </c>
      <c r="C199" s="1">
        <v>45975</v>
      </c>
      <c r="D199" s="2">
        <v>0.4375</v>
      </c>
      <c r="E199" s="2">
        <v>0.48958333333333331</v>
      </c>
      <c r="F199">
        <v>50</v>
      </c>
      <c r="G199">
        <f t="shared" si="19"/>
        <v>9</v>
      </c>
      <c r="H199" t="str">
        <f t="shared" si="15"/>
        <v>WIK</v>
      </c>
      <c r="I199" t="str">
        <f t="shared" si="16"/>
        <v>MAT</v>
      </c>
      <c r="J199">
        <f t="shared" si="17"/>
        <v>9</v>
      </c>
      <c r="K199" t="str">
        <f t="shared" si="18"/>
        <v>WIKMAT9</v>
      </c>
      <c r="L199" t="str">
        <f>IF(J200&gt;J199,"",K199)</f>
        <v/>
      </c>
      <c r="M199" t="str">
        <f>IF(L199&lt;&gt;"",A199,"")</f>
        <v/>
      </c>
    </row>
    <row r="200" spans="1:13" hidden="1" x14ac:dyDescent="0.25">
      <c r="A200" t="s">
        <v>8</v>
      </c>
      <c r="B200" t="s">
        <v>9</v>
      </c>
      <c r="C200" s="1">
        <v>45981</v>
      </c>
      <c r="D200" s="2">
        <v>0.375</v>
      </c>
      <c r="E200" s="2">
        <v>0.41666666666666669</v>
      </c>
      <c r="F200">
        <v>50</v>
      </c>
      <c r="G200">
        <f t="shared" si="19"/>
        <v>10</v>
      </c>
      <c r="H200" t="str">
        <f t="shared" si="15"/>
        <v>WIK</v>
      </c>
      <c r="I200" t="str">
        <f t="shared" si="16"/>
        <v>MAT</v>
      </c>
      <c r="J200">
        <f t="shared" si="17"/>
        <v>10</v>
      </c>
      <c r="K200" t="str">
        <f t="shared" si="18"/>
        <v>WIKMAT10</v>
      </c>
      <c r="L200" t="str">
        <f>IF(J201&gt;J200,"",K200)</f>
        <v/>
      </c>
      <c r="M200" t="str">
        <f>IF(L200&lt;&gt;"",A200,"")</f>
        <v/>
      </c>
    </row>
    <row r="201" spans="1:13" hidden="1" x14ac:dyDescent="0.25">
      <c r="A201" t="s">
        <v>8</v>
      </c>
      <c r="B201" t="s">
        <v>9</v>
      </c>
      <c r="C201" s="1">
        <v>45981</v>
      </c>
      <c r="D201" s="2">
        <v>0.59375</v>
      </c>
      <c r="E201" s="2">
        <v>0.63541666666666663</v>
      </c>
      <c r="F201">
        <v>50</v>
      </c>
      <c r="G201">
        <f t="shared" si="19"/>
        <v>11</v>
      </c>
      <c r="H201" t="str">
        <f t="shared" si="15"/>
        <v>WIK</v>
      </c>
      <c r="I201" t="str">
        <f t="shared" si="16"/>
        <v>MAT</v>
      </c>
      <c r="J201">
        <f t="shared" si="17"/>
        <v>11</v>
      </c>
      <c r="K201" t="str">
        <f t="shared" si="18"/>
        <v>WIKMAT11</v>
      </c>
      <c r="L201" t="str">
        <f>IF(J202&gt;J201,"",K201)</f>
        <v/>
      </c>
      <c r="M201" t="str">
        <f>IF(L201&lt;&gt;"",A201,"")</f>
        <v/>
      </c>
    </row>
    <row r="202" spans="1:13" hidden="1" x14ac:dyDescent="0.25">
      <c r="A202" t="s">
        <v>8</v>
      </c>
      <c r="B202" t="s">
        <v>9</v>
      </c>
      <c r="C202" s="1">
        <v>46029</v>
      </c>
      <c r="D202" s="2">
        <v>0.58333333333333337</v>
      </c>
      <c r="E202" s="2">
        <v>0.625</v>
      </c>
      <c r="F202">
        <v>50</v>
      </c>
      <c r="G202">
        <f t="shared" si="19"/>
        <v>12</v>
      </c>
      <c r="H202" t="str">
        <f t="shared" si="15"/>
        <v>WIK</v>
      </c>
      <c r="I202" t="str">
        <f t="shared" si="16"/>
        <v>MAT</v>
      </c>
      <c r="J202">
        <f t="shared" si="17"/>
        <v>12</v>
      </c>
      <c r="K202" t="str">
        <f t="shared" si="18"/>
        <v>WIKMAT12</v>
      </c>
      <c r="L202" t="str">
        <f>IF(J203&gt;J202,"",K202)</f>
        <v/>
      </c>
      <c r="M202" t="str">
        <f>IF(L202&lt;&gt;"",A202,"")</f>
        <v/>
      </c>
    </row>
    <row r="203" spans="1:13" hidden="1" x14ac:dyDescent="0.25">
      <c r="A203" t="s">
        <v>8</v>
      </c>
      <c r="B203" t="s">
        <v>9</v>
      </c>
      <c r="C203" s="1">
        <v>46034</v>
      </c>
      <c r="D203" s="2">
        <v>0.375</v>
      </c>
      <c r="E203" s="2">
        <v>0.4375</v>
      </c>
      <c r="F203">
        <v>50</v>
      </c>
      <c r="G203">
        <f t="shared" si="19"/>
        <v>13</v>
      </c>
      <c r="H203" t="str">
        <f t="shared" si="15"/>
        <v>WIK</v>
      </c>
      <c r="I203" t="str">
        <f t="shared" si="16"/>
        <v>MAT</v>
      </c>
      <c r="J203">
        <f t="shared" si="17"/>
        <v>13</v>
      </c>
      <c r="K203" t="str">
        <f t="shared" si="18"/>
        <v>WIKMAT13</v>
      </c>
      <c r="L203" t="str">
        <f>IF(J204&gt;J203,"",K203)</f>
        <v/>
      </c>
      <c r="M203" t="str">
        <f>IF(L203&lt;&gt;"",A203,"")</f>
        <v/>
      </c>
    </row>
    <row r="204" spans="1:13" hidden="1" x14ac:dyDescent="0.25">
      <c r="A204" t="s">
        <v>8</v>
      </c>
      <c r="B204" t="s">
        <v>9</v>
      </c>
      <c r="C204" s="1">
        <v>46037</v>
      </c>
      <c r="D204" s="2">
        <v>0.52083333333333337</v>
      </c>
      <c r="E204" s="2">
        <v>0.58333333333333337</v>
      </c>
      <c r="F204">
        <v>50</v>
      </c>
      <c r="G204">
        <f t="shared" si="19"/>
        <v>14</v>
      </c>
      <c r="H204" t="str">
        <f t="shared" si="15"/>
        <v>WIK</v>
      </c>
      <c r="I204" t="str">
        <f t="shared" si="16"/>
        <v>MAT</v>
      </c>
      <c r="J204">
        <f t="shared" si="17"/>
        <v>14</v>
      </c>
      <c r="K204" t="str">
        <f t="shared" si="18"/>
        <v>WIKMAT14</v>
      </c>
      <c r="L204" t="str">
        <f>IF(J205&gt;J204,"",K204)</f>
        <v/>
      </c>
      <c r="M204" t="str">
        <f>IF(L204&lt;&gt;"",A204,"")</f>
        <v/>
      </c>
    </row>
    <row r="205" spans="1:13" hidden="1" x14ac:dyDescent="0.25">
      <c r="A205" t="s">
        <v>8</v>
      </c>
      <c r="B205" t="s">
        <v>9</v>
      </c>
      <c r="C205" s="1">
        <v>46041</v>
      </c>
      <c r="D205" s="2">
        <v>0.375</v>
      </c>
      <c r="E205" s="2">
        <v>0.4375</v>
      </c>
      <c r="F205">
        <v>50</v>
      </c>
      <c r="G205">
        <f t="shared" si="19"/>
        <v>15</v>
      </c>
      <c r="H205" t="str">
        <f t="shared" si="15"/>
        <v>WIK</v>
      </c>
      <c r="I205" t="str">
        <f t="shared" si="16"/>
        <v>MAT</v>
      </c>
      <c r="J205">
        <f t="shared" si="17"/>
        <v>15</v>
      </c>
      <c r="K205" t="str">
        <f t="shared" si="18"/>
        <v>WIKMAT15</v>
      </c>
      <c r="L205" t="str">
        <f>IF(J206&gt;J205,"",K205)</f>
        <v/>
      </c>
      <c r="M205" t="str">
        <f>IF(L205&lt;&gt;"",A205,"")</f>
        <v/>
      </c>
    </row>
    <row r="206" spans="1:13" hidden="1" x14ac:dyDescent="0.25">
      <c r="A206" t="s">
        <v>8</v>
      </c>
      <c r="B206" t="s">
        <v>9</v>
      </c>
      <c r="C206" s="1">
        <v>46044</v>
      </c>
      <c r="D206" s="2">
        <v>0.59375</v>
      </c>
      <c r="E206" s="2">
        <v>0.63541666666666663</v>
      </c>
      <c r="F206">
        <v>50</v>
      </c>
      <c r="G206">
        <f t="shared" si="19"/>
        <v>16</v>
      </c>
      <c r="H206" t="str">
        <f t="shared" si="15"/>
        <v>WIK</v>
      </c>
      <c r="I206" t="str">
        <f t="shared" si="16"/>
        <v>MAT</v>
      </c>
      <c r="J206">
        <f t="shared" si="17"/>
        <v>16</v>
      </c>
      <c r="K206" t="str">
        <f t="shared" si="18"/>
        <v>WIKMAT16</v>
      </c>
      <c r="L206" t="str">
        <f>IF(J207&gt;J206,"",K206)</f>
        <v/>
      </c>
      <c r="M206" t="str">
        <f>IF(L206&lt;&gt;"",A206,"")</f>
        <v/>
      </c>
    </row>
    <row r="207" spans="1:13" hidden="1" x14ac:dyDescent="0.25">
      <c r="A207" t="s">
        <v>8</v>
      </c>
      <c r="B207" t="s">
        <v>9</v>
      </c>
      <c r="C207" s="1">
        <v>46044</v>
      </c>
      <c r="D207" s="2">
        <v>0.66666666666666663</v>
      </c>
      <c r="E207" s="2">
        <v>0.73958333333333337</v>
      </c>
      <c r="F207">
        <v>50</v>
      </c>
      <c r="G207">
        <f t="shared" si="19"/>
        <v>17</v>
      </c>
      <c r="H207" t="str">
        <f t="shared" si="15"/>
        <v>WIK</v>
      </c>
      <c r="I207" t="str">
        <f t="shared" si="16"/>
        <v>MAT</v>
      </c>
      <c r="J207">
        <f t="shared" si="17"/>
        <v>17</v>
      </c>
      <c r="K207" t="str">
        <f t="shared" si="18"/>
        <v>WIKMAT17</v>
      </c>
      <c r="L207" t="str">
        <f>IF(J208&gt;J207,"",K207)</f>
        <v/>
      </c>
      <c r="M207" t="str">
        <f>IF(L207&lt;&gt;"",A207,"")</f>
        <v/>
      </c>
    </row>
    <row r="208" spans="1:13" hidden="1" x14ac:dyDescent="0.25">
      <c r="A208" t="s">
        <v>8</v>
      </c>
      <c r="B208" t="s">
        <v>9</v>
      </c>
      <c r="C208" s="1">
        <v>46045</v>
      </c>
      <c r="D208" s="2">
        <v>0.65625</v>
      </c>
      <c r="E208" s="2">
        <v>0.69791666666666663</v>
      </c>
      <c r="F208">
        <v>50</v>
      </c>
      <c r="G208">
        <f t="shared" si="19"/>
        <v>18</v>
      </c>
      <c r="H208" t="str">
        <f t="shared" si="15"/>
        <v>WIK</v>
      </c>
      <c r="I208" t="str">
        <f t="shared" si="16"/>
        <v>MAT</v>
      </c>
      <c r="J208">
        <f t="shared" si="17"/>
        <v>18</v>
      </c>
      <c r="K208" t="str">
        <f t="shared" si="18"/>
        <v>WIKMAT18</v>
      </c>
      <c r="L208" t="str">
        <f>IF(J209&gt;J208,"",K208)</f>
        <v/>
      </c>
      <c r="M208" t="str">
        <f>IF(L208&lt;&gt;"",A208,"")</f>
        <v/>
      </c>
    </row>
    <row r="209" spans="1:13" hidden="1" x14ac:dyDescent="0.25">
      <c r="A209" t="s">
        <v>8</v>
      </c>
      <c r="B209" t="s">
        <v>9</v>
      </c>
      <c r="C209" s="1">
        <v>46051</v>
      </c>
      <c r="D209" s="2">
        <v>0.375</v>
      </c>
      <c r="E209" s="2">
        <v>0.4375</v>
      </c>
      <c r="F209">
        <v>50</v>
      </c>
      <c r="G209">
        <f t="shared" si="19"/>
        <v>19</v>
      </c>
      <c r="H209" t="str">
        <f t="shared" si="15"/>
        <v>WIK</v>
      </c>
      <c r="I209" t="str">
        <f t="shared" si="16"/>
        <v>MAT</v>
      </c>
      <c r="J209">
        <f t="shared" si="17"/>
        <v>19</v>
      </c>
      <c r="K209" t="str">
        <f t="shared" si="18"/>
        <v>WIKMAT19</v>
      </c>
      <c r="L209" t="str">
        <f>IF(J210&gt;J209,"",K209)</f>
        <v/>
      </c>
      <c r="M209" t="str">
        <f>IF(L209&lt;&gt;"",A209,"")</f>
        <v/>
      </c>
    </row>
    <row r="210" spans="1:13" hidden="1" x14ac:dyDescent="0.25">
      <c r="A210" t="s">
        <v>8</v>
      </c>
      <c r="B210" t="s">
        <v>9</v>
      </c>
      <c r="C210" s="1">
        <v>46057</v>
      </c>
      <c r="D210" s="2">
        <v>0.59375</v>
      </c>
      <c r="E210" s="2">
        <v>0.63541666666666663</v>
      </c>
      <c r="F210">
        <v>50</v>
      </c>
      <c r="G210">
        <f t="shared" si="19"/>
        <v>20</v>
      </c>
      <c r="H210" t="str">
        <f t="shared" si="15"/>
        <v>WIK</v>
      </c>
      <c r="I210" t="str">
        <f t="shared" si="16"/>
        <v>MAT</v>
      </c>
      <c r="J210">
        <f t="shared" si="17"/>
        <v>20</v>
      </c>
      <c r="K210" t="str">
        <f t="shared" si="18"/>
        <v>WIKMAT20</v>
      </c>
      <c r="L210" t="str">
        <f>IF(J211&gt;J210,"",K210)</f>
        <v/>
      </c>
      <c r="M210" t="str">
        <f>IF(L210&lt;&gt;"",A210,"")</f>
        <v/>
      </c>
    </row>
    <row r="211" spans="1:13" hidden="1" x14ac:dyDescent="0.25">
      <c r="A211" t="s">
        <v>8</v>
      </c>
      <c r="B211" t="s">
        <v>9</v>
      </c>
      <c r="C211" s="1">
        <v>46059</v>
      </c>
      <c r="D211" s="2">
        <v>0.45833333333333331</v>
      </c>
      <c r="E211" s="2">
        <v>0.54166666666666663</v>
      </c>
      <c r="F211">
        <v>50</v>
      </c>
      <c r="G211">
        <f t="shared" si="19"/>
        <v>21</v>
      </c>
      <c r="H211" t="str">
        <f t="shared" si="15"/>
        <v>WIK</v>
      </c>
      <c r="I211" t="str">
        <f t="shared" si="16"/>
        <v>MAT</v>
      </c>
      <c r="J211">
        <f t="shared" si="17"/>
        <v>21</v>
      </c>
      <c r="K211" t="str">
        <f t="shared" si="18"/>
        <v>WIKMAT21</v>
      </c>
      <c r="L211" t="str">
        <f>IF(J212&gt;J211,"",K211)</f>
        <v/>
      </c>
      <c r="M211" t="str">
        <f>IF(L211&lt;&gt;"",A211,"")</f>
        <v/>
      </c>
    </row>
    <row r="212" spans="1:13" hidden="1" x14ac:dyDescent="0.25">
      <c r="A212" t="s">
        <v>8</v>
      </c>
      <c r="B212" t="s">
        <v>9</v>
      </c>
      <c r="C212" s="1">
        <v>46062</v>
      </c>
      <c r="D212" s="2">
        <v>0.375</v>
      </c>
      <c r="E212" s="2">
        <v>0.42708333333333331</v>
      </c>
      <c r="F212">
        <v>50</v>
      </c>
      <c r="G212">
        <f t="shared" si="19"/>
        <v>22</v>
      </c>
      <c r="H212" t="str">
        <f t="shared" si="15"/>
        <v>WIK</v>
      </c>
      <c r="I212" t="str">
        <f t="shared" si="16"/>
        <v>MAT</v>
      </c>
      <c r="J212">
        <f t="shared" si="17"/>
        <v>22</v>
      </c>
      <c r="K212" t="str">
        <f t="shared" si="18"/>
        <v>WIKMAT22</v>
      </c>
      <c r="L212" t="str">
        <f>IF(J213&gt;J212,"",K212)</f>
        <v/>
      </c>
      <c r="M212" t="str">
        <f>IF(L212&lt;&gt;"",A212,"")</f>
        <v/>
      </c>
    </row>
    <row r="213" spans="1:13" hidden="1" x14ac:dyDescent="0.25">
      <c r="A213" t="s">
        <v>8</v>
      </c>
      <c r="B213" t="s">
        <v>9</v>
      </c>
      <c r="C213" s="1">
        <v>46063</v>
      </c>
      <c r="D213" s="2">
        <v>0.5625</v>
      </c>
      <c r="E213" s="2">
        <v>0.63541666666666663</v>
      </c>
      <c r="F213">
        <v>50</v>
      </c>
      <c r="G213">
        <f t="shared" si="19"/>
        <v>23</v>
      </c>
      <c r="H213" t="str">
        <f t="shared" si="15"/>
        <v>WIK</v>
      </c>
      <c r="I213" t="str">
        <f t="shared" si="16"/>
        <v>MAT</v>
      </c>
      <c r="J213">
        <f t="shared" si="17"/>
        <v>23</v>
      </c>
      <c r="K213" t="str">
        <f t="shared" si="18"/>
        <v>WIKMAT23</v>
      </c>
      <c r="L213" t="str">
        <f>IF(J214&gt;J213,"",K213)</f>
        <v/>
      </c>
      <c r="M213" t="str">
        <f>IF(L213&lt;&gt;"",A213,"")</f>
        <v/>
      </c>
    </row>
    <row r="214" spans="1:13" hidden="1" x14ac:dyDescent="0.25">
      <c r="A214" t="s">
        <v>8</v>
      </c>
      <c r="B214" t="s">
        <v>9</v>
      </c>
      <c r="C214" s="1">
        <v>46064</v>
      </c>
      <c r="D214" s="2">
        <v>0.5</v>
      </c>
      <c r="E214" s="2">
        <v>0.54166666666666663</v>
      </c>
      <c r="F214">
        <v>50</v>
      </c>
      <c r="G214">
        <f t="shared" si="19"/>
        <v>24</v>
      </c>
      <c r="H214" t="str">
        <f t="shared" si="15"/>
        <v>WIK</v>
      </c>
      <c r="I214" t="str">
        <f t="shared" si="16"/>
        <v>MAT</v>
      </c>
      <c r="J214">
        <f t="shared" si="17"/>
        <v>24</v>
      </c>
      <c r="K214" t="str">
        <f t="shared" si="18"/>
        <v>WIKMAT24</v>
      </c>
      <c r="L214" t="str">
        <f>IF(J215&gt;J214,"",K214)</f>
        <v/>
      </c>
      <c r="M214" t="str">
        <f>IF(L214&lt;&gt;"",A214,"")</f>
        <v/>
      </c>
    </row>
    <row r="215" spans="1:13" hidden="1" x14ac:dyDescent="0.25">
      <c r="A215" t="s">
        <v>8</v>
      </c>
      <c r="B215" t="s">
        <v>9</v>
      </c>
      <c r="C215" s="1">
        <v>46066</v>
      </c>
      <c r="D215" s="2">
        <v>0.60416666666666663</v>
      </c>
      <c r="E215" s="2">
        <v>0.67708333333333337</v>
      </c>
      <c r="F215">
        <v>50</v>
      </c>
      <c r="G215">
        <f t="shared" si="19"/>
        <v>25</v>
      </c>
      <c r="H215" t="str">
        <f t="shared" si="15"/>
        <v>WIK</v>
      </c>
      <c r="I215" t="str">
        <f t="shared" si="16"/>
        <v>MAT</v>
      </c>
      <c r="J215">
        <f t="shared" si="17"/>
        <v>25</v>
      </c>
      <c r="K215" t="str">
        <f t="shared" si="18"/>
        <v>WIKMAT25</v>
      </c>
      <c r="L215" t="str">
        <f>IF(J216&gt;J215,"",K215)</f>
        <v/>
      </c>
      <c r="M215" t="str">
        <f>IF(L215&lt;&gt;"",A215,"")</f>
        <v/>
      </c>
    </row>
    <row r="216" spans="1:13" hidden="1" x14ac:dyDescent="0.25">
      <c r="A216" t="s">
        <v>8</v>
      </c>
      <c r="B216" t="s">
        <v>9</v>
      </c>
      <c r="C216" s="1">
        <v>46069</v>
      </c>
      <c r="D216" s="2">
        <v>0.47916666666666669</v>
      </c>
      <c r="E216" s="2">
        <v>0.54166666666666663</v>
      </c>
      <c r="F216">
        <v>50</v>
      </c>
      <c r="G216">
        <f t="shared" si="19"/>
        <v>26</v>
      </c>
      <c r="H216" t="str">
        <f t="shared" si="15"/>
        <v>WIK</v>
      </c>
      <c r="I216" t="str">
        <f t="shared" si="16"/>
        <v>MAT</v>
      </c>
      <c r="J216">
        <f t="shared" si="17"/>
        <v>26</v>
      </c>
      <c r="K216" t="str">
        <f t="shared" si="18"/>
        <v>WIKMAT26</v>
      </c>
      <c r="L216" t="str">
        <f>IF(J217&gt;J216,"",K216)</f>
        <v/>
      </c>
      <c r="M216" t="str">
        <f>IF(L216&lt;&gt;"",A216,"")</f>
        <v/>
      </c>
    </row>
    <row r="217" spans="1:13" hidden="1" x14ac:dyDescent="0.25">
      <c r="A217" t="s">
        <v>8</v>
      </c>
      <c r="B217" t="s">
        <v>9</v>
      </c>
      <c r="C217" s="1">
        <v>46070</v>
      </c>
      <c r="D217" s="2">
        <v>0.4375</v>
      </c>
      <c r="E217" s="2">
        <v>0.51041666666666663</v>
      </c>
      <c r="F217">
        <v>50</v>
      </c>
      <c r="G217">
        <f t="shared" si="19"/>
        <v>27</v>
      </c>
      <c r="H217" t="str">
        <f t="shared" si="15"/>
        <v>WIK</v>
      </c>
      <c r="I217" t="str">
        <f t="shared" si="16"/>
        <v>MAT</v>
      </c>
      <c r="J217">
        <f t="shared" si="17"/>
        <v>27</v>
      </c>
      <c r="K217" t="str">
        <f t="shared" si="18"/>
        <v>WIKMAT27</v>
      </c>
      <c r="L217" t="str">
        <f>IF(J218&gt;J217,"",K217)</f>
        <v/>
      </c>
      <c r="M217" t="str">
        <f>IF(L217&lt;&gt;"",A217,"")</f>
        <v/>
      </c>
    </row>
    <row r="218" spans="1:13" hidden="1" x14ac:dyDescent="0.25">
      <c r="A218" t="s">
        <v>8</v>
      </c>
      <c r="B218" t="s">
        <v>9</v>
      </c>
      <c r="C218" s="1">
        <v>46071</v>
      </c>
      <c r="D218" s="2">
        <v>0.375</v>
      </c>
      <c r="E218" s="2">
        <v>0.4375</v>
      </c>
      <c r="F218">
        <v>50</v>
      </c>
      <c r="G218">
        <f t="shared" si="19"/>
        <v>28</v>
      </c>
      <c r="H218" t="str">
        <f t="shared" si="15"/>
        <v>WIK</v>
      </c>
      <c r="I218" t="str">
        <f t="shared" si="16"/>
        <v>MAT</v>
      </c>
      <c r="J218">
        <f t="shared" si="17"/>
        <v>28</v>
      </c>
      <c r="K218" t="str">
        <f t="shared" si="18"/>
        <v>WIKMAT28</v>
      </c>
      <c r="L218" t="str">
        <f>IF(J219&gt;J218,"",K218)</f>
        <v/>
      </c>
      <c r="M218" t="str">
        <f>IF(L218&lt;&gt;"",A218,"")</f>
        <v/>
      </c>
    </row>
    <row r="219" spans="1:13" x14ac:dyDescent="0.25">
      <c r="A219" t="s">
        <v>8</v>
      </c>
      <c r="B219" t="s">
        <v>9</v>
      </c>
      <c r="C219" s="1">
        <v>46072</v>
      </c>
      <c r="D219" s="2">
        <v>0.375</v>
      </c>
      <c r="E219" s="2">
        <v>0.45833333333333331</v>
      </c>
      <c r="F219">
        <v>50</v>
      </c>
      <c r="G219">
        <f t="shared" si="19"/>
        <v>29</v>
      </c>
      <c r="H219" t="str">
        <f t="shared" si="15"/>
        <v>WIK</v>
      </c>
      <c r="I219" t="str">
        <f t="shared" si="16"/>
        <v>MAT</v>
      </c>
      <c r="J219">
        <f t="shared" si="17"/>
        <v>29</v>
      </c>
      <c r="K219" t="str">
        <f t="shared" si="18"/>
        <v>WIKMAT29</v>
      </c>
      <c r="L219" t="str">
        <f>IF(J220&gt;J219,"",K219)</f>
        <v>WIKMAT29</v>
      </c>
      <c r="M219" t="str">
        <f>IF(L219&lt;&gt;"",A219,"")</f>
        <v>Wiktor</v>
      </c>
    </row>
    <row r="220" spans="1:13" hidden="1" x14ac:dyDescent="0.25">
      <c r="A220" t="s">
        <v>19</v>
      </c>
      <c r="B220" t="s">
        <v>9</v>
      </c>
      <c r="C220" s="1">
        <v>45944</v>
      </c>
      <c r="D220" s="2">
        <v>0.60416666666666663</v>
      </c>
      <c r="E220" s="2">
        <v>0.64583333333333337</v>
      </c>
      <c r="F220">
        <v>50</v>
      </c>
      <c r="G220">
        <f t="shared" si="19"/>
        <v>1</v>
      </c>
      <c r="H220" t="str">
        <f t="shared" si="15"/>
        <v>ZDZ</v>
      </c>
      <c r="I220" t="str">
        <f t="shared" si="16"/>
        <v>MAT</v>
      </c>
      <c r="J220">
        <f t="shared" si="17"/>
        <v>1</v>
      </c>
      <c r="K220" t="str">
        <f t="shared" si="18"/>
        <v>ZDZMAT1</v>
      </c>
      <c r="L220" t="str">
        <f>IF(J221&gt;J220,"",K220)</f>
        <v/>
      </c>
      <c r="M220" t="str">
        <f>IF(L220&lt;&gt;"",A220,"")</f>
        <v/>
      </c>
    </row>
    <row r="221" spans="1:13" hidden="1" x14ac:dyDescent="0.25">
      <c r="A221" t="s">
        <v>19</v>
      </c>
      <c r="B221" t="s">
        <v>9</v>
      </c>
      <c r="C221" s="1">
        <v>45950</v>
      </c>
      <c r="D221" s="2">
        <v>0.45833333333333331</v>
      </c>
      <c r="E221" s="2">
        <v>0.54166666666666663</v>
      </c>
      <c r="F221">
        <v>50</v>
      </c>
      <c r="G221">
        <f t="shared" si="19"/>
        <v>2</v>
      </c>
      <c r="H221" t="str">
        <f t="shared" si="15"/>
        <v>ZDZ</v>
      </c>
      <c r="I221" t="str">
        <f t="shared" si="16"/>
        <v>MAT</v>
      </c>
      <c r="J221">
        <f t="shared" si="17"/>
        <v>2</v>
      </c>
      <c r="K221" t="str">
        <f t="shared" si="18"/>
        <v>ZDZMAT2</v>
      </c>
      <c r="L221" t="str">
        <f>IF(J222&gt;J221,"",K221)</f>
        <v/>
      </c>
      <c r="M221" t="str">
        <f>IF(L221&lt;&gt;"",A221,"")</f>
        <v/>
      </c>
    </row>
    <row r="222" spans="1:13" hidden="1" x14ac:dyDescent="0.25">
      <c r="A222" t="s">
        <v>19</v>
      </c>
      <c r="B222" t="s">
        <v>9</v>
      </c>
      <c r="C222" s="1">
        <v>45952</v>
      </c>
      <c r="D222" s="2">
        <v>0.375</v>
      </c>
      <c r="E222" s="2">
        <v>0.42708333333333331</v>
      </c>
      <c r="F222">
        <v>50</v>
      </c>
      <c r="G222">
        <f t="shared" si="19"/>
        <v>3</v>
      </c>
      <c r="H222" t="str">
        <f t="shared" si="15"/>
        <v>ZDZ</v>
      </c>
      <c r="I222" t="str">
        <f t="shared" si="16"/>
        <v>MAT</v>
      </c>
      <c r="J222">
        <f t="shared" si="17"/>
        <v>3</v>
      </c>
      <c r="K222" t="str">
        <f t="shared" si="18"/>
        <v>ZDZMAT3</v>
      </c>
      <c r="L222" t="str">
        <f>IF(J223&gt;J222,"",K222)</f>
        <v/>
      </c>
      <c r="M222" t="str">
        <f>IF(L222&lt;&gt;"",A222,"")</f>
        <v/>
      </c>
    </row>
    <row r="223" spans="1:13" hidden="1" x14ac:dyDescent="0.25">
      <c r="A223" t="s">
        <v>19</v>
      </c>
      <c r="B223" t="s">
        <v>9</v>
      </c>
      <c r="C223" s="1">
        <v>45978</v>
      </c>
      <c r="D223" s="2">
        <v>0.67708333333333337</v>
      </c>
      <c r="E223" s="2">
        <v>0.76041666666666663</v>
      </c>
      <c r="F223">
        <v>50</v>
      </c>
      <c r="G223">
        <f t="shared" si="19"/>
        <v>4</v>
      </c>
      <c r="H223" t="str">
        <f t="shared" si="15"/>
        <v>ZDZ</v>
      </c>
      <c r="I223" t="str">
        <f t="shared" si="16"/>
        <v>MAT</v>
      </c>
      <c r="J223">
        <f t="shared" si="17"/>
        <v>4</v>
      </c>
      <c r="K223" t="str">
        <f t="shared" si="18"/>
        <v>ZDZMAT4</v>
      </c>
      <c r="L223" t="str">
        <f>IF(J224&gt;J223,"",K223)</f>
        <v/>
      </c>
      <c r="M223" t="str">
        <f>IF(L223&lt;&gt;"",A223,"")</f>
        <v/>
      </c>
    </row>
    <row r="224" spans="1:13" hidden="1" x14ac:dyDescent="0.25">
      <c r="A224" t="s">
        <v>19</v>
      </c>
      <c r="B224" t="s">
        <v>9</v>
      </c>
      <c r="C224" s="1">
        <v>45981</v>
      </c>
      <c r="D224" s="2">
        <v>0.63541666666666663</v>
      </c>
      <c r="E224" s="2">
        <v>0.67708333333333337</v>
      </c>
      <c r="F224">
        <v>50</v>
      </c>
      <c r="G224">
        <f t="shared" si="19"/>
        <v>5</v>
      </c>
      <c r="H224" t="str">
        <f t="shared" si="15"/>
        <v>ZDZ</v>
      </c>
      <c r="I224" t="str">
        <f t="shared" si="16"/>
        <v>MAT</v>
      </c>
      <c r="J224">
        <f t="shared" si="17"/>
        <v>5</v>
      </c>
      <c r="K224" t="str">
        <f t="shared" si="18"/>
        <v>ZDZMAT5</v>
      </c>
      <c r="L224" t="str">
        <f>IF(J225&gt;J224,"",K224)</f>
        <v/>
      </c>
      <c r="M224" t="str">
        <f>IF(L224&lt;&gt;"",A224,"")</f>
        <v/>
      </c>
    </row>
    <row r="225" spans="1:13" hidden="1" x14ac:dyDescent="0.25">
      <c r="A225" t="s">
        <v>19</v>
      </c>
      <c r="B225" t="s">
        <v>9</v>
      </c>
      <c r="C225" s="1">
        <v>45994</v>
      </c>
      <c r="D225" s="2">
        <v>0.65625</v>
      </c>
      <c r="E225" s="2">
        <v>0.71875</v>
      </c>
      <c r="F225">
        <v>50</v>
      </c>
      <c r="G225">
        <f t="shared" si="19"/>
        <v>6</v>
      </c>
      <c r="H225" t="str">
        <f t="shared" si="15"/>
        <v>ZDZ</v>
      </c>
      <c r="I225" t="str">
        <f t="shared" si="16"/>
        <v>MAT</v>
      </c>
      <c r="J225">
        <f t="shared" si="17"/>
        <v>6</v>
      </c>
      <c r="K225" t="str">
        <f t="shared" si="18"/>
        <v>ZDZMAT6</v>
      </c>
      <c r="L225" t="str">
        <f>IF(J226&gt;J225,"",K225)</f>
        <v/>
      </c>
      <c r="M225" t="str">
        <f>IF(L225&lt;&gt;"",A225,"")</f>
        <v/>
      </c>
    </row>
    <row r="226" spans="1:13" hidden="1" x14ac:dyDescent="0.25">
      <c r="A226" t="s">
        <v>19</v>
      </c>
      <c r="B226" t="s">
        <v>9</v>
      </c>
      <c r="C226" s="1">
        <v>46000</v>
      </c>
      <c r="D226" s="2">
        <v>0.4375</v>
      </c>
      <c r="E226" s="2">
        <v>0.47916666666666669</v>
      </c>
      <c r="F226">
        <v>50</v>
      </c>
      <c r="G226">
        <f t="shared" si="19"/>
        <v>7</v>
      </c>
      <c r="H226" t="str">
        <f t="shared" si="15"/>
        <v>ZDZ</v>
      </c>
      <c r="I226" t="str">
        <f t="shared" si="16"/>
        <v>MAT</v>
      </c>
      <c r="J226">
        <f t="shared" si="17"/>
        <v>7</v>
      </c>
      <c r="K226" t="str">
        <f t="shared" si="18"/>
        <v>ZDZMAT7</v>
      </c>
      <c r="L226" t="str">
        <f>IF(J227&gt;J226,"",K226)</f>
        <v/>
      </c>
      <c r="M226" t="str">
        <f>IF(L226&lt;&gt;"",A226,"")</f>
        <v/>
      </c>
    </row>
    <row r="227" spans="1:13" hidden="1" x14ac:dyDescent="0.25">
      <c r="A227" t="s">
        <v>19</v>
      </c>
      <c r="B227" t="s">
        <v>9</v>
      </c>
      <c r="C227" s="1">
        <v>46035</v>
      </c>
      <c r="D227" s="2">
        <v>0.45833333333333331</v>
      </c>
      <c r="E227" s="2">
        <v>0.5</v>
      </c>
      <c r="F227">
        <v>50</v>
      </c>
      <c r="G227">
        <f t="shared" si="19"/>
        <v>8</v>
      </c>
      <c r="H227" t="str">
        <f t="shared" si="15"/>
        <v>ZDZ</v>
      </c>
      <c r="I227" t="str">
        <f t="shared" si="16"/>
        <v>MAT</v>
      </c>
      <c r="J227">
        <f t="shared" si="17"/>
        <v>8</v>
      </c>
      <c r="K227" t="str">
        <f t="shared" si="18"/>
        <v>ZDZMAT8</v>
      </c>
      <c r="L227" t="str">
        <f>IF(J228&gt;J227,"",K227)</f>
        <v/>
      </c>
      <c r="M227" t="str">
        <f>IF(L227&lt;&gt;"",A227,"")</f>
        <v/>
      </c>
    </row>
    <row r="228" spans="1:13" hidden="1" x14ac:dyDescent="0.25">
      <c r="A228" t="s">
        <v>19</v>
      </c>
      <c r="B228" t="s">
        <v>9</v>
      </c>
      <c r="C228" s="1">
        <v>46059</v>
      </c>
      <c r="D228" s="2">
        <v>0.375</v>
      </c>
      <c r="E228" s="2">
        <v>0.44791666666666669</v>
      </c>
      <c r="F228">
        <v>50</v>
      </c>
      <c r="G228">
        <f t="shared" si="19"/>
        <v>9</v>
      </c>
      <c r="H228" t="str">
        <f t="shared" si="15"/>
        <v>ZDZ</v>
      </c>
      <c r="I228" t="str">
        <f t="shared" si="16"/>
        <v>MAT</v>
      </c>
      <c r="J228">
        <f t="shared" si="17"/>
        <v>9</v>
      </c>
      <c r="K228" t="str">
        <f t="shared" si="18"/>
        <v>ZDZMAT9</v>
      </c>
      <c r="L228" t="str">
        <f>IF(J229&gt;J228,"",K228)</f>
        <v/>
      </c>
      <c r="M228" t="str">
        <f>IF(L228&lt;&gt;"",A228,"")</f>
        <v/>
      </c>
    </row>
    <row r="229" spans="1:13" x14ac:dyDescent="0.25">
      <c r="A229" t="s">
        <v>19</v>
      </c>
      <c r="B229" t="s">
        <v>9</v>
      </c>
      <c r="C229" s="1">
        <v>46063</v>
      </c>
      <c r="D229" s="2">
        <v>0.64583333333333337</v>
      </c>
      <c r="E229" s="2">
        <v>0.6875</v>
      </c>
      <c r="F229">
        <v>50</v>
      </c>
      <c r="G229">
        <f t="shared" si="19"/>
        <v>10</v>
      </c>
      <c r="H229" t="str">
        <f t="shared" si="15"/>
        <v>ZDZ</v>
      </c>
      <c r="I229" t="str">
        <f t="shared" si="16"/>
        <v>MAT</v>
      </c>
      <c r="J229">
        <f t="shared" si="17"/>
        <v>10</v>
      </c>
      <c r="K229" t="str">
        <f t="shared" si="18"/>
        <v>ZDZMAT10</v>
      </c>
      <c r="L229" t="str">
        <f>IF(J230&gt;J229,"",K229)</f>
        <v>ZDZMAT10</v>
      </c>
      <c r="M229" t="str">
        <f>IF(L229&lt;&gt;"",A229,"")</f>
        <v>Zdzisław</v>
      </c>
    </row>
    <row r="230" spans="1:13" hidden="1" x14ac:dyDescent="0.25">
      <c r="A230" t="s">
        <v>10</v>
      </c>
      <c r="B230" t="s">
        <v>9</v>
      </c>
      <c r="C230" s="1">
        <v>45932</v>
      </c>
      <c r="D230" s="2">
        <v>0.46875</v>
      </c>
      <c r="E230" s="2">
        <v>0.55208333333333337</v>
      </c>
      <c r="F230">
        <v>50</v>
      </c>
      <c r="G230">
        <f t="shared" si="19"/>
        <v>1</v>
      </c>
      <c r="H230" t="str">
        <f t="shared" si="15"/>
        <v>ZUZ</v>
      </c>
      <c r="I230" t="str">
        <f t="shared" si="16"/>
        <v>MAT</v>
      </c>
      <c r="J230">
        <f t="shared" si="17"/>
        <v>1</v>
      </c>
      <c r="K230" t="str">
        <f t="shared" si="18"/>
        <v>ZUZMAT1</v>
      </c>
      <c r="L230" t="str">
        <f>IF(J231&gt;J230,"",K230)</f>
        <v/>
      </c>
      <c r="M230" t="str">
        <f>IF(L230&lt;&gt;"",A230,"")</f>
        <v/>
      </c>
    </row>
    <row r="231" spans="1:13" hidden="1" x14ac:dyDescent="0.25">
      <c r="A231" t="s">
        <v>10</v>
      </c>
      <c r="B231" t="s">
        <v>9</v>
      </c>
      <c r="C231" s="1">
        <v>45951</v>
      </c>
      <c r="D231" s="2">
        <v>0.375</v>
      </c>
      <c r="E231" s="2">
        <v>0.45833333333333331</v>
      </c>
      <c r="F231">
        <v>50</v>
      </c>
      <c r="G231">
        <f t="shared" si="19"/>
        <v>2</v>
      </c>
      <c r="H231" t="str">
        <f t="shared" si="15"/>
        <v>ZUZ</v>
      </c>
      <c r="I231" t="str">
        <f t="shared" si="16"/>
        <v>MAT</v>
      </c>
      <c r="J231">
        <f t="shared" si="17"/>
        <v>2</v>
      </c>
      <c r="K231" t="str">
        <f t="shared" si="18"/>
        <v>ZUZMAT2</v>
      </c>
      <c r="L231" t="str">
        <f>IF(J232&gt;J231,"",K231)</f>
        <v/>
      </c>
      <c r="M231" t="str">
        <f>IF(L231&lt;&gt;"",A231,"")</f>
        <v/>
      </c>
    </row>
    <row r="232" spans="1:13" hidden="1" x14ac:dyDescent="0.25">
      <c r="A232" t="s">
        <v>10</v>
      </c>
      <c r="B232" t="s">
        <v>9</v>
      </c>
      <c r="C232" s="1">
        <v>45967</v>
      </c>
      <c r="D232" s="2">
        <v>0.70833333333333337</v>
      </c>
      <c r="E232" s="2">
        <v>0.75</v>
      </c>
      <c r="F232">
        <v>50</v>
      </c>
      <c r="G232">
        <f t="shared" si="19"/>
        <v>3</v>
      </c>
      <c r="H232" t="str">
        <f t="shared" si="15"/>
        <v>ZUZ</v>
      </c>
      <c r="I232" t="str">
        <f t="shared" si="16"/>
        <v>MAT</v>
      </c>
      <c r="J232">
        <f t="shared" si="17"/>
        <v>3</v>
      </c>
      <c r="K232" t="str">
        <f t="shared" si="18"/>
        <v>ZUZMAT3</v>
      </c>
      <c r="L232" t="str">
        <f>IF(J233&gt;J232,"",K232)</f>
        <v/>
      </c>
      <c r="M232" t="str">
        <f>IF(L232&lt;&gt;"",A232,"")</f>
        <v/>
      </c>
    </row>
    <row r="233" spans="1:13" hidden="1" x14ac:dyDescent="0.25">
      <c r="A233" t="s">
        <v>10</v>
      </c>
      <c r="B233" t="s">
        <v>9</v>
      </c>
      <c r="C233" s="1">
        <v>46027</v>
      </c>
      <c r="D233" s="2">
        <v>0.64583333333333337</v>
      </c>
      <c r="E233" s="2">
        <v>0.69791666666666663</v>
      </c>
      <c r="F233">
        <v>50</v>
      </c>
      <c r="G233">
        <f t="shared" si="19"/>
        <v>4</v>
      </c>
      <c r="H233" t="str">
        <f t="shared" si="15"/>
        <v>ZUZ</v>
      </c>
      <c r="I233" t="str">
        <f t="shared" si="16"/>
        <v>MAT</v>
      </c>
      <c r="J233">
        <f t="shared" si="17"/>
        <v>4</v>
      </c>
      <c r="K233" t="str">
        <f t="shared" si="18"/>
        <v>ZUZMAT4</v>
      </c>
      <c r="L233" t="str">
        <f>IF(J234&gt;J233,"",K233)</f>
        <v/>
      </c>
      <c r="M233" t="str">
        <f>IF(L233&lt;&gt;"",A233,"")</f>
        <v/>
      </c>
    </row>
    <row r="234" spans="1:13" hidden="1" x14ac:dyDescent="0.25">
      <c r="A234" t="s">
        <v>10</v>
      </c>
      <c r="B234" t="s">
        <v>9</v>
      </c>
      <c r="C234" s="1">
        <v>46044</v>
      </c>
      <c r="D234" s="2">
        <v>0.48958333333333331</v>
      </c>
      <c r="E234" s="2">
        <v>0.57291666666666663</v>
      </c>
      <c r="F234">
        <v>50</v>
      </c>
      <c r="G234">
        <f t="shared" si="19"/>
        <v>5</v>
      </c>
      <c r="H234" t="str">
        <f t="shared" si="15"/>
        <v>ZUZ</v>
      </c>
      <c r="I234" t="str">
        <f t="shared" si="16"/>
        <v>MAT</v>
      </c>
      <c r="J234">
        <f t="shared" si="17"/>
        <v>5</v>
      </c>
      <c r="K234" t="str">
        <f t="shared" si="18"/>
        <v>ZUZMAT5</v>
      </c>
      <c r="L234" t="str">
        <f>IF(J235&gt;J234,"",K234)</f>
        <v/>
      </c>
      <c r="M234" t="str">
        <f>IF(L234&lt;&gt;"",A234,"")</f>
        <v/>
      </c>
    </row>
    <row r="235" spans="1:13" hidden="1" x14ac:dyDescent="0.25">
      <c r="A235" t="s">
        <v>10</v>
      </c>
      <c r="B235" t="s">
        <v>9</v>
      </c>
      <c r="C235" s="1">
        <v>46065</v>
      </c>
      <c r="D235" s="2">
        <v>0.45833333333333331</v>
      </c>
      <c r="E235" s="2">
        <v>0.51041666666666663</v>
      </c>
      <c r="F235">
        <v>50</v>
      </c>
      <c r="G235">
        <f t="shared" si="19"/>
        <v>6</v>
      </c>
      <c r="H235" t="str">
        <f t="shared" si="15"/>
        <v>ZUZ</v>
      </c>
      <c r="I235" t="str">
        <f t="shared" si="16"/>
        <v>MAT</v>
      </c>
      <c r="J235">
        <f t="shared" si="17"/>
        <v>6</v>
      </c>
      <c r="K235" t="str">
        <f t="shared" si="18"/>
        <v>ZUZMAT6</v>
      </c>
      <c r="L235" t="str">
        <f>IF(J236&gt;J235,"",K235)</f>
        <v/>
      </c>
      <c r="M235" t="str">
        <f>IF(L235&lt;&gt;"",A235,"")</f>
        <v/>
      </c>
    </row>
    <row r="236" spans="1:13" x14ac:dyDescent="0.25">
      <c r="A236" t="s">
        <v>10</v>
      </c>
      <c r="B236" t="s">
        <v>9</v>
      </c>
      <c r="C236" s="1">
        <v>46070</v>
      </c>
      <c r="D236" s="2">
        <v>0.63541666666666663</v>
      </c>
      <c r="E236" s="2">
        <v>0.69791666666666663</v>
      </c>
      <c r="F236">
        <v>50</v>
      </c>
      <c r="G236">
        <f t="shared" si="19"/>
        <v>7</v>
      </c>
      <c r="H236" t="str">
        <f t="shared" si="15"/>
        <v>ZUZ</v>
      </c>
      <c r="I236" t="str">
        <f t="shared" si="16"/>
        <v>MAT</v>
      </c>
      <c r="J236">
        <f t="shared" si="17"/>
        <v>7</v>
      </c>
      <c r="K236" t="str">
        <f t="shared" si="18"/>
        <v>ZUZMAT7</v>
      </c>
      <c r="L236" t="str">
        <f>IF(J237&gt;J236,"",K236)</f>
        <v>ZUZMAT7</v>
      </c>
      <c r="M236" t="str">
        <f>IF(L236&lt;&gt;"",A236,"")</f>
        <v>Zuzanna</v>
      </c>
    </row>
  </sheetData>
  <sortState xmlns:xlrd2="http://schemas.microsoft.com/office/spreadsheetml/2017/richdata2" ref="A2:F236">
    <sortCondition ref="B2:B236"/>
  </sortState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4C5C-C05D-4B61-B6AD-2AA2170899C0}">
  <dimension ref="A1:B22"/>
  <sheetViews>
    <sheetView workbookViewId="0">
      <selection sqref="A1:B22"/>
    </sheetView>
  </sheetViews>
  <sheetFormatPr defaultRowHeight="15" x14ac:dyDescent="0.25"/>
  <sheetData>
    <row r="1" spans="1:2" x14ac:dyDescent="0.25">
      <c r="A1" s="12" t="s">
        <v>36</v>
      </c>
      <c r="B1" s="13" t="s">
        <v>13</v>
      </c>
    </row>
    <row r="2" spans="1:2" x14ac:dyDescent="0.25">
      <c r="A2" s="12" t="s">
        <v>37</v>
      </c>
      <c r="B2" s="13" t="s">
        <v>13</v>
      </c>
    </row>
    <row r="3" spans="1:2" x14ac:dyDescent="0.25">
      <c r="A3" s="14" t="s">
        <v>38</v>
      </c>
      <c r="B3" s="15" t="s">
        <v>21</v>
      </c>
    </row>
    <row r="4" spans="1:2" x14ac:dyDescent="0.25">
      <c r="A4" s="12" t="s">
        <v>39</v>
      </c>
      <c r="B4" s="13" t="s">
        <v>24</v>
      </c>
    </row>
    <row r="5" spans="1:2" x14ac:dyDescent="0.25">
      <c r="A5" s="14" t="s">
        <v>40</v>
      </c>
      <c r="B5" s="15" t="s">
        <v>6</v>
      </c>
    </row>
    <row r="6" spans="1:2" x14ac:dyDescent="0.25">
      <c r="A6" s="14" t="s">
        <v>41</v>
      </c>
      <c r="B6" s="15" t="s">
        <v>17</v>
      </c>
    </row>
    <row r="7" spans="1:2" x14ac:dyDescent="0.25">
      <c r="A7" s="12" t="s">
        <v>34</v>
      </c>
      <c r="B7" s="13" t="s">
        <v>11</v>
      </c>
    </row>
    <row r="8" spans="1:2" x14ac:dyDescent="0.25">
      <c r="A8" s="14" t="s">
        <v>35</v>
      </c>
      <c r="B8" s="15" t="s">
        <v>16</v>
      </c>
    </row>
    <row r="9" spans="1:2" x14ac:dyDescent="0.25">
      <c r="A9" s="12" t="s">
        <v>42</v>
      </c>
      <c r="B9" s="13" t="s">
        <v>16</v>
      </c>
    </row>
    <row r="10" spans="1:2" x14ac:dyDescent="0.25">
      <c r="A10" s="14" t="s">
        <v>43</v>
      </c>
      <c r="B10" s="15" t="s">
        <v>14</v>
      </c>
    </row>
    <row r="11" spans="1:2" x14ac:dyDescent="0.25">
      <c r="A11" s="12" t="s">
        <v>44</v>
      </c>
      <c r="B11" s="13" t="s">
        <v>18</v>
      </c>
    </row>
    <row r="12" spans="1:2" x14ac:dyDescent="0.25">
      <c r="A12" s="12" t="s">
        <v>45</v>
      </c>
      <c r="B12" s="13" t="s">
        <v>22</v>
      </c>
    </row>
    <row r="13" spans="1:2" x14ac:dyDescent="0.25">
      <c r="A13" s="12" t="s">
        <v>46</v>
      </c>
      <c r="B13" s="13" t="s">
        <v>25</v>
      </c>
    </row>
    <row r="14" spans="1:2" x14ac:dyDescent="0.25">
      <c r="A14" s="14" t="s">
        <v>47</v>
      </c>
      <c r="B14" s="15" t="s">
        <v>23</v>
      </c>
    </row>
    <row r="15" spans="1:2" x14ac:dyDescent="0.25">
      <c r="A15" s="14" t="s">
        <v>48</v>
      </c>
      <c r="B15" s="15" t="s">
        <v>20</v>
      </c>
    </row>
    <row r="16" spans="1:2" x14ac:dyDescent="0.25">
      <c r="A16" s="14" t="s">
        <v>49</v>
      </c>
      <c r="B16" s="15" t="s">
        <v>8</v>
      </c>
    </row>
    <row r="17" spans="1:2" x14ac:dyDescent="0.25">
      <c r="A17" s="12" t="s">
        <v>50</v>
      </c>
      <c r="B17" s="13" t="s">
        <v>15</v>
      </c>
    </row>
    <row r="18" spans="1:2" x14ac:dyDescent="0.25">
      <c r="A18" s="12" t="s">
        <v>51</v>
      </c>
      <c r="B18" s="13" t="s">
        <v>15</v>
      </c>
    </row>
    <row r="19" spans="1:2" x14ac:dyDescent="0.25">
      <c r="A19" s="14" t="s">
        <v>52</v>
      </c>
      <c r="B19" s="15" t="s">
        <v>19</v>
      </c>
    </row>
    <row r="20" spans="1:2" x14ac:dyDescent="0.25">
      <c r="A20" s="12" t="s">
        <v>53</v>
      </c>
      <c r="B20" s="13" t="s">
        <v>19</v>
      </c>
    </row>
    <row r="21" spans="1:2" x14ac:dyDescent="0.25">
      <c r="A21" s="14" t="s">
        <v>54</v>
      </c>
      <c r="B21" s="15" t="s">
        <v>10</v>
      </c>
    </row>
    <row r="22" spans="1:2" x14ac:dyDescent="0.25">
      <c r="A22" s="14" t="s">
        <v>55</v>
      </c>
      <c r="B22" s="15" t="s">
        <v>10</v>
      </c>
    </row>
  </sheetData>
  <sortState xmlns:xlrd2="http://schemas.microsoft.com/office/spreadsheetml/2017/richdata2" ref="A1:B22">
    <sortCondition ref="A1:A2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9EED-F318-4626-9AE8-BD95E54C41D8}">
  <dimension ref="A1:M236"/>
  <sheetViews>
    <sheetView tabSelected="1" topLeftCell="I201" workbookViewId="0">
      <selection activeCell="V234" sqref="V234"/>
    </sheetView>
  </sheetViews>
  <sheetFormatPr defaultRowHeight="15" x14ac:dyDescent="0.25"/>
  <cols>
    <col min="1" max="1" width="16.85546875" customWidth="1"/>
    <col min="2" max="2" width="17" customWidth="1"/>
    <col min="3" max="3" width="21.28515625" customWidth="1"/>
    <col min="4" max="4" width="16.5703125" customWidth="1"/>
    <col min="5" max="5" width="19.85546875" customWidth="1"/>
    <col min="6" max="6" width="17.42578125" customWidth="1"/>
    <col min="7" max="7" width="19.140625" style="5" customWidth="1"/>
    <col min="8" max="8" width="26" style="6" customWidth="1"/>
    <col min="9" max="9" width="29" bestFit="1" customWidth="1"/>
    <col min="10" max="10" width="41.7109375" customWidth="1"/>
    <col min="11" max="11" width="26.85546875" customWidth="1"/>
    <col min="12" max="12" width="17.28515625" bestFit="1" customWidth="1"/>
    <col min="13" max="13" width="11.85546875" bestFit="1" customWidth="1"/>
    <col min="14" max="14" width="14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29</v>
      </c>
      <c r="H1" s="6" t="s">
        <v>28</v>
      </c>
      <c r="I1" s="5" t="s">
        <v>58</v>
      </c>
      <c r="J1" s="5" t="s">
        <v>59</v>
      </c>
      <c r="K1" s="5" t="s">
        <v>60</v>
      </c>
      <c r="L1" t="s">
        <v>57</v>
      </c>
      <c r="M1">
        <v>21.37</v>
      </c>
    </row>
    <row r="2" spans="1:13" x14ac:dyDescent="0.25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  <c r="G2" s="7">
        <f>E2-D2</f>
        <v>4.1666666666666685E-2</v>
      </c>
      <c r="H2" s="6">
        <f>F2</f>
        <v>60</v>
      </c>
      <c r="I2">
        <f>WEEKDAY(C2,2)</f>
        <v>3</v>
      </c>
      <c r="J2">
        <f>IF(AND(I2=6,I2=7),10,IF(I2=2,250,IF(AND(I2=4,K2&lt;=500),MIN(50,ROUNDDOWN(K2*0.2,0)),IF(AND(I2=4,K2&gt;500,K2&lt;=600),MIN(100,ROUNDDOWN(K2*0.5,0)),IF(AND(I2=4,K2&gt;600),400,0)))))</f>
        <v>0</v>
      </c>
      <c r="K2">
        <f>M1</f>
        <v>21.37</v>
      </c>
    </row>
    <row r="3" spans="1:13" x14ac:dyDescent="0.25">
      <c r="A3" t="s">
        <v>10</v>
      </c>
      <c r="B3" t="s">
        <v>9</v>
      </c>
      <c r="C3" s="1">
        <v>45932</v>
      </c>
      <c r="D3" s="2">
        <v>0.46875</v>
      </c>
      <c r="E3" s="2">
        <v>0.55208333333333337</v>
      </c>
      <c r="F3">
        <v>50</v>
      </c>
      <c r="G3" s="7">
        <f>E3-D3</f>
        <v>8.333333333333337E-2</v>
      </c>
      <c r="H3" s="6">
        <f>F3*2</f>
        <v>100</v>
      </c>
      <c r="I3">
        <f t="shared" ref="I3:I66" si="0">WEEKDAY(C3,2)</f>
        <v>4</v>
      </c>
      <c r="J3">
        <f>IF(AND(I3=6,I3=7,I3&lt;&gt;I4),10,IF(AND(I3=2,I3&lt;&gt;I4),250,IF(AND(I3=4,K3&lt;=500,I3&lt;&gt;I4),MIN(50,ROUNDDOWN(K3*0.2,0)),IF(AND(I3=4,K3&gt;500,K3&lt;=600,I3&lt;&gt;I4),MIN(100,ROUNDDOWN(K3*0.5,0)),IF(AND(I3=4,K3&gt;600,I3&lt;&gt;I4),400,0)))))</f>
        <v>0</v>
      </c>
      <c r="K3" s="6">
        <f>IF(AND(I2=5,I3=1),K2+H3-J2-20,IF(AND(DAY(C2)=15,C2&lt;&gt;C3),K2+H3-J2-600,K2+H3-J2))</f>
        <v>121.37</v>
      </c>
    </row>
    <row r="4" spans="1:13" x14ac:dyDescent="0.25">
      <c r="A4" t="s">
        <v>8</v>
      </c>
      <c r="B4" t="s">
        <v>9</v>
      </c>
      <c r="C4" s="1">
        <v>45932</v>
      </c>
      <c r="D4" s="2">
        <v>0.375</v>
      </c>
      <c r="E4" s="2">
        <v>0.44791666666666669</v>
      </c>
      <c r="F4">
        <v>50</v>
      </c>
      <c r="G4" s="7">
        <f>E4-D4</f>
        <v>7.2916666666666685E-2</v>
      </c>
      <c r="H4" s="6">
        <f>F4*1+F4*0.75</f>
        <v>87.5</v>
      </c>
      <c r="I4">
        <f t="shared" si="0"/>
        <v>4</v>
      </c>
      <c r="J4">
        <f>IF(AND(I4=6,I4=7,I4&lt;&gt;I5),10,IF(AND(I4=2,I4&lt;&gt;I5),250,IF(AND(I4=4,K4&lt;=500,I4&lt;&gt;I5),MIN(50,ROUNDDOWN(K4*0.2,0)),IF(AND(I4=4,K4&gt;500,K4&lt;=600,I4&lt;&gt;I5),MIN(100,ROUNDDOWN(K4*0.5,0)),IF(AND(I4=4,K4&gt;600,I4&lt;&gt;I5),400,0)))))</f>
        <v>41</v>
      </c>
      <c r="K4" s="6">
        <f t="shared" ref="K4:K67" si="1">IF(AND(I3=5,I4=1),K3+H4-J3-20,IF(AND(DAY(C3)=15,C3&lt;&gt;C4),K3+H4-J3-600,K3+H4-J3))</f>
        <v>208.87</v>
      </c>
    </row>
    <row r="5" spans="1:13" x14ac:dyDescent="0.25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  <c r="G5" s="7">
        <f>E5-D5</f>
        <v>8.3333333333333315E-2</v>
      </c>
      <c r="H5" s="6">
        <f>F5*2</f>
        <v>80</v>
      </c>
      <c r="I5">
        <f t="shared" si="0"/>
        <v>1</v>
      </c>
      <c r="J5">
        <f t="shared" ref="J4:J67" si="2">IF(AND(I5=6,I5=7,I5&lt;&gt;I6),10,IF(AND(I5=2,I5&lt;&gt;I6),250,IF(AND(I5=4,K5&lt;=500,I5&lt;&gt;I6),MIN(50,ROUNDDOWN(K5*0.2,0)),IF(AND(I5=4,K5&gt;500,K5&lt;=600,I5&lt;&gt;I6),MIN(100,ROUNDDOWN(K5*0.5,0)),IF(AND(I5=4,K5&gt;600,I5&lt;&gt;I6),400,0)))))</f>
        <v>0</v>
      </c>
      <c r="K5" s="6">
        <f t="shared" si="1"/>
        <v>247.87</v>
      </c>
    </row>
    <row r="6" spans="1:13" x14ac:dyDescent="0.25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  <c r="G6" s="7">
        <f>E6-D6</f>
        <v>4.1666666666666685E-2</v>
      </c>
      <c r="H6" s="6">
        <f>F6</f>
        <v>50</v>
      </c>
      <c r="I6">
        <f t="shared" si="0"/>
        <v>1</v>
      </c>
      <c r="J6">
        <f t="shared" si="2"/>
        <v>0</v>
      </c>
      <c r="K6" s="6">
        <f t="shared" si="1"/>
        <v>297.87</v>
      </c>
    </row>
    <row r="7" spans="1:13" x14ac:dyDescent="0.25">
      <c r="A7" t="s">
        <v>14</v>
      </c>
      <c r="B7" t="s">
        <v>7</v>
      </c>
      <c r="C7" s="1">
        <v>45937</v>
      </c>
      <c r="D7" s="2">
        <v>0.45833333333333331</v>
      </c>
      <c r="E7" s="2">
        <v>0.53125</v>
      </c>
      <c r="F7">
        <v>60</v>
      </c>
      <c r="G7" s="7">
        <f>E7-D7</f>
        <v>7.2916666666666685E-2</v>
      </c>
      <c r="H7" s="6">
        <f>F7*1+F7*0.75</f>
        <v>105</v>
      </c>
      <c r="I7">
        <f t="shared" si="0"/>
        <v>2</v>
      </c>
      <c r="J7">
        <f t="shared" si="2"/>
        <v>0</v>
      </c>
      <c r="K7" s="6">
        <f t="shared" si="1"/>
        <v>402.87</v>
      </c>
    </row>
    <row r="8" spans="1:13" x14ac:dyDescent="0.25">
      <c r="A8" t="s">
        <v>15</v>
      </c>
      <c r="B8" t="s">
        <v>12</v>
      </c>
      <c r="C8" s="1">
        <v>45937</v>
      </c>
      <c r="D8" s="2">
        <v>0.5625</v>
      </c>
      <c r="E8" s="2">
        <v>0.61458333333333337</v>
      </c>
      <c r="F8">
        <v>40</v>
      </c>
      <c r="G8" s="7">
        <f>E8-D8</f>
        <v>5.208333333333337E-2</v>
      </c>
      <c r="H8" s="6">
        <f>F8*1+F8*0.25</f>
        <v>50</v>
      </c>
      <c r="I8">
        <f t="shared" si="0"/>
        <v>2</v>
      </c>
      <c r="J8">
        <f t="shared" si="2"/>
        <v>0</v>
      </c>
      <c r="K8" s="6">
        <f t="shared" si="1"/>
        <v>452.87</v>
      </c>
    </row>
    <row r="9" spans="1:13" x14ac:dyDescent="0.25">
      <c r="A9" t="s">
        <v>13</v>
      </c>
      <c r="B9" t="s">
        <v>9</v>
      </c>
      <c r="C9" s="1">
        <v>45937</v>
      </c>
      <c r="D9" s="2">
        <v>0.375</v>
      </c>
      <c r="E9" s="2">
        <v>0.42708333333333331</v>
      </c>
      <c r="F9">
        <v>50</v>
      </c>
      <c r="G9" s="7">
        <f>E9-D9</f>
        <v>5.2083333333333315E-2</v>
      </c>
      <c r="H9" s="6">
        <f>F9*1+F9*0.25</f>
        <v>62.5</v>
      </c>
      <c r="I9">
        <f t="shared" si="0"/>
        <v>2</v>
      </c>
      <c r="J9">
        <f t="shared" si="2"/>
        <v>250</v>
      </c>
      <c r="K9" s="6">
        <f t="shared" si="1"/>
        <v>515.37</v>
      </c>
    </row>
    <row r="10" spans="1:13" x14ac:dyDescent="0.25">
      <c r="A10" t="s">
        <v>11</v>
      </c>
      <c r="B10" t="s">
        <v>12</v>
      </c>
      <c r="C10" s="1">
        <v>45938</v>
      </c>
      <c r="D10" s="2">
        <v>0.52083333333333337</v>
      </c>
      <c r="E10" s="2">
        <v>0.59375</v>
      </c>
      <c r="F10">
        <v>40</v>
      </c>
      <c r="G10" s="7">
        <f>E10-D10</f>
        <v>7.291666666666663E-2</v>
      </c>
      <c r="H10" s="6">
        <f>F10*1+F10*0.75</f>
        <v>70</v>
      </c>
      <c r="I10">
        <f t="shared" si="0"/>
        <v>3</v>
      </c>
      <c r="J10">
        <f t="shared" si="2"/>
        <v>0</v>
      </c>
      <c r="K10" s="6">
        <f t="shared" si="1"/>
        <v>335.37</v>
      </c>
    </row>
    <row r="11" spans="1:13" x14ac:dyDescent="0.25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  <c r="G11" s="7">
        <f>E11-D11</f>
        <v>6.2499999999999944E-2</v>
      </c>
      <c r="H11" s="6">
        <f>F11*1+F11*0.5</f>
        <v>60</v>
      </c>
      <c r="I11">
        <f t="shared" si="0"/>
        <v>3</v>
      </c>
      <c r="J11">
        <f t="shared" si="2"/>
        <v>0</v>
      </c>
      <c r="K11" s="6">
        <f t="shared" si="1"/>
        <v>395.37</v>
      </c>
    </row>
    <row r="12" spans="1:13" x14ac:dyDescent="0.25">
      <c r="A12" t="s">
        <v>14</v>
      </c>
      <c r="B12" t="s">
        <v>7</v>
      </c>
      <c r="C12" s="1">
        <v>45938</v>
      </c>
      <c r="D12" s="2">
        <v>0.375</v>
      </c>
      <c r="E12" s="2">
        <v>0.41666666666666669</v>
      </c>
      <c r="F12">
        <v>60</v>
      </c>
      <c r="G12" s="7">
        <f>E12-D12</f>
        <v>4.1666666666666685E-2</v>
      </c>
      <c r="H12" s="6">
        <f>F12</f>
        <v>60</v>
      </c>
      <c r="I12">
        <f t="shared" si="0"/>
        <v>3</v>
      </c>
      <c r="J12">
        <f t="shared" si="2"/>
        <v>0</v>
      </c>
      <c r="K12" s="6">
        <f t="shared" si="1"/>
        <v>455.37</v>
      </c>
    </row>
    <row r="13" spans="1:13" x14ac:dyDescent="0.25">
      <c r="A13" t="s">
        <v>6</v>
      </c>
      <c r="B13" t="s">
        <v>7</v>
      </c>
      <c r="C13" s="1">
        <v>45940</v>
      </c>
      <c r="D13" s="2">
        <v>0.4375</v>
      </c>
      <c r="E13" s="2">
        <v>0.5</v>
      </c>
      <c r="F13">
        <v>60</v>
      </c>
      <c r="G13" s="7">
        <f>E13-D13</f>
        <v>6.25E-2</v>
      </c>
      <c r="H13" s="6">
        <f>F13*1+F13*0.5</f>
        <v>90</v>
      </c>
      <c r="I13">
        <f t="shared" si="0"/>
        <v>5</v>
      </c>
      <c r="J13">
        <f t="shared" si="2"/>
        <v>0</v>
      </c>
      <c r="K13" s="6">
        <f t="shared" si="1"/>
        <v>545.37</v>
      </c>
    </row>
    <row r="14" spans="1:13" x14ac:dyDescent="0.25">
      <c r="A14" t="s">
        <v>6</v>
      </c>
      <c r="B14" t="s">
        <v>7</v>
      </c>
      <c r="C14" s="1">
        <v>45940</v>
      </c>
      <c r="D14" s="2">
        <v>0.59375</v>
      </c>
      <c r="E14" s="2">
        <v>0.65625</v>
      </c>
      <c r="F14">
        <v>60</v>
      </c>
      <c r="G14" s="7">
        <f>E14-D14</f>
        <v>6.25E-2</v>
      </c>
      <c r="H14" s="6">
        <f>F14*1+F14*0.5</f>
        <v>90</v>
      </c>
      <c r="I14">
        <f t="shared" si="0"/>
        <v>5</v>
      </c>
      <c r="J14">
        <f t="shared" si="2"/>
        <v>0</v>
      </c>
      <c r="K14" s="6">
        <f t="shared" si="1"/>
        <v>635.37</v>
      </c>
    </row>
    <row r="15" spans="1:13" x14ac:dyDescent="0.25">
      <c r="A15" t="s">
        <v>8</v>
      </c>
      <c r="B15" t="s">
        <v>9</v>
      </c>
      <c r="C15" s="1">
        <v>45940</v>
      </c>
      <c r="D15" s="2">
        <v>0.375</v>
      </c>
      <c r="E15" s="2">
        <v>0.41666666666666669</v>
      </c>
      <c r="F15">
        <v>50</v>
      </c>
      <c r="G15" s="7">
        <f>E15-D15</f>
        <v>4.1666666666666685E-2</v>
      </c>
      <c r="H15" s="6">
        <f>F15</f>
        <v>50</v>
      </c>
      <c r="I15">
        <f t="shared" si="0"/>
        <v>5</v>
      </c>
      <c r="J15">
        <f t="shared" si="2"/>
        <v>0</v>
      </c>
      <c r="K15" s="6">
        <f t="shared" si="1"/>
        <v>685.37</v>
      </c>
    </row>
    <row r="16" spans="1:13" x14ac:dyDescent="0.25">
      <c r="A16" t="s">
        <v>14</v>
      </c>
      <c r="B16" t="s">
        <v>7</v>
      </c>
      <c r="C16" s="1">
        <v>45940</v>
      </c>
      <c r="D16" s="2">
        <v>0.53125</v>
      </c>
      <c r="E16" s="2">
        <v>0.57291666666666663</v>
      </c>
      <c r="F16">
        <v>60</v>
      </c>
      <c r="G16" s="7">
        <f>E16-D16</f>
        <v>4.166666666666663E-2</v>
      </c>
      <c r="H16" s="6">
        <f>F16</f>
        <v>60</v>
      </c>
      <c r="I16">
        <f t="shared" si="0"/>
        <v>5</v>
      </c>
      <c r="J16">
        <f t="shared" si="2"/>
        <v>0</v>
      </c>
      <c r="K16" s="6">
        <f t="shared" si="1"/>
        <v>745.37</v>
      </c>
    </row>
    <row r="17" spans="1:11" x14ac:dyDescent="0.25">
      <c r="A17" t="s">
        <v>8</v>
      </c>
      <c r="B17" t="s">
        <v>9</v>
      </c>
      <c r="C17" s="1">
        <v>45943</v>
      </c>
      <c r="D17" s="2">
        <v>0.53125</v>
      </c>
      <c r="E17" s="2">
        <v>0.61458333333333337</v>
      </c>
      <c r="F17">
        <v>50</v>
      </c>
      <c r="G17" s="7">
        <f>E17-D17</f>
        <v>8.333333333333337E-2</v>
      </c>
      <c r="H17" s="6">
        <f>F17*2</f>
        <v>100</v>
      </c>
      <c r="I17">
        <f t="shared" si="0"/>
        <v>1</v>
      </c>
      <c r="J17">
        <f t="shared" si="2"/>
        <v>0</v>
      </c>
      <c r="K17" s="6">
        <f t="shared" si="1"/>
        <v>825.37</v>
      </c>
    </row>
    <row r="18" spans="1:11" x14ac:dyDescent="0.25">
      <c r="A18" t="s">
        <v>11</v>
      </c>
      <c r="B18" t="s">
        <v>12</v>
      </c>
      <c r="C18" s="1">
        <v>45943</v>
      </c>
      <c r="D18" s="2">
        <v>0.625</v>
      </c>
      <c r="E18" s="2">
        <v>0.70833333333333337</v>
      </c>
      <c r="F18">
        <v>40</v>
      </c>
      <c r="G18" s="7">
        <f>E18-D18</f>
        <v>8.333333333333337E-2</v>
      </c>
      <c r="H18" s="6">
        <f>F18*2</f>
        <v>80</v>
      </c>
      <c r="I18">
        <f t="shared" si="0"/>
        <v>1</v>
      </c>
      <c r="J18">
        <f t="shared" si="2"/>
        <v>0</v>
      </c>
      <c r="K18" s="6">
        <f t="shared" si="1"/>
        <v>905.37</v>
      </c>
    </row>
    <row r="19" spans="1:11" x14ac:dyDescent="0.25">
      <c r="A19" t="s">
        <v>10</v>
      </c>
      <c r="B19" t="s">
        <v>7</v>
      </c>
      <c r="C19" s="1">
        <v>45943</v>
      </c>
      <c r="D19" s="2">
        <v>0.39583333333333331</v>
      </c>
      <c r="E19" s="2">
        <v>0.45833333333333331</v>
      </c>
      <c r="F19">
        <v>60</v>
      </c>
      <c r="G19" s="7">
        <f>E19-D19</f>
        <v>6.25E-2</v>
      </c>
      <c r="H19" s="6">
        <f>F19*1+F19*0.5</f>
        <v>90</v>
      </c>
      <c r="I19">
        <f t="shared" si="0"/>
        <v>1</v>
      </c>
      <c r="J19">
        <f t="shared" si="2"/>
        <v>0</v>
      </c>
      <c r="K19" s="6">
        <f t="shared" si="1"/>
        <v>995.37</v>
      </c>
    </row>
    <row r="20" spans="1:11" x14ac:dyDescent="0.25">
      <c r="A20" t="s">
        <v>11</v>
      </c>
      <c r="B20" t="s">
        <v>12</v>
      </c>
      <c r="C20" s="1">
        <v>45943</v>
      </c>
      <c r="D20" s="2">
        <v>0.46875</v>
      </c>
      <c r="E20" s="2">
        <v>0.52083333333333337</v>
      </c>
      <c r="F20">
        <v>40</v>
      </c>
      <c r="G20" s="7">
        <f>E20-D20</f>
        <v>5.208333333333337E-2</v>
      </c>
      <c r="H20" s="6">
        <f>F20*1+F20*0.25</f>
        <v>50</v>
      </c>
      <c r="I20">
        <f t="shared" si="0"/>
        <v>1</v>
      </c>
      <c r="J20">
        <f t="shared" si="2"/>
        <v>0</v>
      </c>
      <c r="K20" s="6">
        <f t="shared" si="1"/>
        <v>1045.3699999999999</v>
      </c>
    </row>
    <row r="21" spans="1:11" x14ac:dyDescent="0.25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  <c r="G21" s="7">
        <f>E21-D21</f>
        <v>5.2083333333333259E-2</v>
      </c>
      <c r="H21" s="6">
        <f>F21*1+F21*0.25</f>
        <v>75</v>
      </c>
      <c r="I21">
        <f t="shared" si="0"/>
        <v>1</v>
      </c>
      <c r="J21">
        <f t="shared" si="2"/>
        <v>0</v>
      </c>
      <c r="K21" s="6">
        <f t="shared" si="1"/>
        <v>1120.3699999999999</v>
      </c>
    </row>
    <row r="22" spans="1:11" x14ac:dyDescent="0.25">
      <c r="A22" t="s">
        <v>8</v>
      </c>
      <c r="B22" t="s">
        <v>9</v>
      </c>
      <c r="C22" s="1">
        <v>45944</v>
      </c>
      <c r="D22" s="2">
        <v>0.53125</v>
      </c>
      <c r="E22" s="2">
        <v>0.59375</v>
      </c>
      <c r="F22">
        <v>50</v>
      </c>
      <c r="G22" s="7">
        <f>E22-D22</f>
        <v>6.25E-2</v>
      </c>
      <c r="H22" s="6">
        <f>F22*1+F22*0.5</f>
        <v>75</v>
      </c>
      <c r="I22">
        <f t="shared" si="0"/>
        <v>2</v>
      </c>
      <c r="J22">
        <f t="shared" si="2"/>
        <v>0</v>
      </c>
      <c r="K22" s="6">
        <f t="shared" si="1"/>
        <v>1195.3699999999999</v>
      </c>
    </row>
    <row r="23" spans="1:11" x14ac:dyDescent="0.25">
      <c r="A23" t="s">
        <v>17</v>
      </c>
      <c r="B23" t="s">
        <v>9</v>
      </c>
      <c r="C23" s="1">
        <v>45944</v>
      </c>
      <c r="D23" s="2">
        <v>0.375</v>
      </c>
      <c r="E23" s="2">
        <v>0.42708333333333331</v>
      </c>
      <c r="F23">
        <v>50</v>
      </c>
      <c r="G23" s="7">
        <f>E23-D23</f>
        <v>5.2083333333333315E-2</v>
      </c>
      <c r="H23" s="6">
        <f>F23*1+F23*0.25</f>
        <v>62.5</v>
      </c>
      <c r="I23">
        <f t="shared" si="0"/>
        <v>2</v>
      </c>
      <c r="J23">
        <f t="shared" si="2"/>
        <v>0</v>
      </c>
      <c r="K23" s="6">
        <f t="shared" si="1"/>
        <v>1257.8699999999999</v>
      </c>
    </row>
    <row r="24" spans="1:11" x14ac:dyDescent="0.25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  <c r="G24" s="7">
        <f>E24-D24</f>
        <v>5.2083333333333315E-2</v>
      </c>
      <c r="H24" s="6">
        <f>F24*1+F24*0.25</f>
        <v>50</v>
      </c>
      <c r="I24">
        <f t="shared" si="0"/>
        <v>2</v>
      </c>
      <c r="J24">
        <f t="shared" si="2"/>
        <v>0</v>
      </c>
      <c r="K24" s="6">
        <f t="shared" si="1"/>
        <v>1307.8699999999999</v>
      </c>
    </row>
    <row r="25" spans="1:11" x14ac:dyDescent="0.25">
      <c r="A25" t="s">
        <v>19</v>
      </c>
      <c r="B25" t="s">
        <v>9</v>
      </c>
      <c r="C25" s="1">
        <v>45944</v>
      </c>
      <c r="D25" s="2">
        <v>0.60416666666666663</v>
      </c>
      <c r="E25" s="2">
        <v>0.64583333333333337</v>
      </c>
      <c r="F25">
        <v>50</v>
      </c>
      <c r="G25" s="7">
        <f>E25-D25</f>
        <v>4.1666666666666741E-2</v>
      </c>
      <c r="H25" s="6">
        <f>F25</f>
        <v>50</v>
      </c>
      <c r="I25">
        <f t="shared" si="0"/>
        <v>2</v>
      </c>
      <c r="J25">
        <f t="shared" si="2"/>
        <v>0</v>
      </c>
      <c r="K25" s="6">
        <f t="shared" si="1"/>
        <v>1357.87</v>
      </c>
    </row>
    <row r="26" spans="1:11" x14ac:dyDescent="0.25">
      <c r="A26" t="s">
        <v>18</v>
      </c>
      <c r="B26" t="s">
        <v>12</v>
      </c>
      <c r="C26" s="1">
        <v>45944</v>
      </c>
      <c r="D26" s="2">
        <v>0.4375</v>
      </c>
      <c r="E26" s="2">
        <v>0.47916666666666669</v>
      </c>
      <c r="F26">
        <v>40</v>
      </c>
      <c r="G26" s="7">
        <f>E26-D26</f>
        <v>4.1666666666666685E-2</v>
      </c>
      <c r="H26" s="6">
        <f>F26</f>
        <v>40</v>
      </c>
      <c r="I26">
        <f t="shared" si="0"/>
        <v>2</v>
      </c>
      <c r="J26">
        <f t="shared" si="2"/>
        <v>250</v>
      </c>
      <c r="K26" s="6">
        <f t="shared" si="1"/>
        <v>1397.87</v>
      </c>
    </row>
    <row r="27" spans="1:11" x14ac:dyDescent="0.25">
      <c r="A27" t="s">
        <v>15</v>
      </c>
      <c r="B27" t="s">
        <v>7</v>
      </c>
      <c r="C27" s="1">
        <v>45945</v>
      </c>
      <c r="D27" s="2">
        <v>0.51041666666666663</v>
      </c>
      <c r="E27" s="2">
        <v>0.58333333333333337</v>
      </c>
      <c r="F27">
        <v>60</v>
      </c>
      <c r="G27" s="7">
        <f>E27-D27</f>
        <v>7.2916666666666741E-2</v>
      </c>
      <c r="H27" s="6">
        <f>F27*1+F27*0.75</f>
        <v>105</v>
      </c>
      <c r="I27">
        <f t="shared" si="0"/>
        <v>3</v>
      </c>
      <c r="J27">
        <f t="shared" si="2"/>
        <v>0</v>
      </c>
      <c r="K27" s="6">
        <f t="shared" si="1"/>
        <v>1252.8699999999999</v>
      </c>
    </row>
    <row r="28" spans="1:11" x14ac:dyDescent="0.25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  <c r="G28" s="7">
        <f>E28-D28</f>
        <v>5.208333333333337E-2</v>
      </c>
      <c r="H28" s="6">
        <f>F28*1+F28*0.25</f>
        <v>75</v>
      </c>
      <c r="I28">
        <f t="shared" si="0"/>
        <v>3</v>
      </c>
      <c r="J28">
        <f t="shared" si="2"/>
        <v>0</v>
      </c>
      <c r="K28" s="6">
        <f t="shared" si="1"/>
        <v>1327.87</v>
      </c>
    </row>
    <row r="29" spans="1:11" x14ac:dyDescent="0.25">
      <c r="A29" t="s">
        <v>17</v>
      </c>
      <c r="B29" t="s">
        <v>9</v>
      </c>
      <c r="C29" s="1">
        <v>45945</v>
      </c>
      <c r="D29" s="2">
        <v>0.375</v>
      </c>
      <c r="E29" s="2">
        <v>0.42708333333333331</v>
      </c>
      <c r="F29">
        <v>50</v>
      </c>
      <c r="G29" s="7">
        <f>E29-D29</f>
        <v>5.2083333333333315E-2</v>
      </c>
      <c r="H29" s="6">
        <f>F29*1+F29*0.25</f>
        <v>62.5</v>
      </c>
      <c r="I29">
        <f t="shared" si="0"/>
        <v>3</v>
      </c>
      <c r="J29">
        <f t="shared" si="2"/>
        <v>0</v>
      </c>
      <c r="K29" s="6">
        <f t="shared" si="1"/>
        <v>1390.37</v>
      </c>
    </row>
    <row r="30" spans="1:11" x14ac:dyDescent="0.25">
      <c r="A30" t="s">
        <v>19</v>
      </c>
      <c r="B30" t="s">
        <v>9</v>
      </c>
      <c r="C30" s="1">
        <v>45950</v>
      </c>
      <c r="D30" s="2">
        <v>0.45833333333333331</v>
      </c>
      <c r="E30" s="2">
        <v>0.54166666666666663</v>
      </c>
      <c r="F30">
        <v>50</v>
      </c>
      <c r="G30" s="7">
        <f>E30-D30</f>
        <v>8.3333333333333315E-2</v>
      </c>
      <c r="H30" s="6">
        <f>F30*2</f>
        <v>100</v>
      </c>
      <c r="I30">
        <f t="shared" si="0"/>
        <v>1</v>
      </c>
      <c r="J30">
        <f t="shared" si="2"/>
        <v>0</v>
      </c>
      <c r="K30" s="6">
        <f t="shared" si="1"/>
        <v>890.36999999999989</v>
      </c>
    </row>
    <row r="31" spans="1:11" x14ac:dyDescent="0.25">
      <c r="A31" t="s">
        <v>8</v>
      </c>
      <c r="B31" t="s">
        <v>9</v>
      </c>
      <c r="C31" s="1">
        <v>45950</v>
      </c>
      <c r="D31" s="2">
        <v>0.375</v>
      </c>
      <c r="E31" s="2">
        <v>0.4375</v>
      </c>
      <c r="F31">
        <v>50</v>
      </c>
      <c r="G31" s="7">
        <f>E31-D31</f>
        <v>6.25E-2</v>
      </c>
      <c r="H31" s="6">
        <f>F31*1+F31*0.5</f>
        <v>75</v>
      </c>
      <c r="I31">
        <f t="shared" si="0"/>
        <v>1</v>
      </c>
      <c r="J31">
        <f t="shared" si="2"/>
        <v>0</v>
      </c>
      <c r="K31" s="6">
        <f t="shared" si="1"/>
        <v>965.36999999999989</v>
      </c>
    </row>
    <row r="32" spans="1:11" x14ac:dyDescent="0.25">
      <c r="A32" t="s">
        <v>11</v>
      </c>
      <c r="B32" t="s">
        <v>12</v>
      </c>
      <c r="C32" s="1">
        <v>45950</v>
      </c>
      <c r="D32" s="2">
        <v>0.63541666666666663</v>
      </c>
      <c r="E32" s="2">
        <v>0.69791666666666663</v>
      </c>
      <c r="F32">
        <v>40</v>
      </c>
      <c r="G32" s="7">
        <f>E32-D32</f>
        <v>6.25E-2</v>
      </c>
      <c r="H32" s="6">
        <f>F32*1+F32*0.5</f>
        <v>60</v>
      </c>
      <c r="I32">
        <f t="shared" si="0"/>
        <v>1</v>
      </c>
      <c r="J32">
        <f t="shared" si="2"/>
        <v>0</v>
      </c>
      <c r="K32" s="6">
        <f t="shared" si="1"/>
        <v>1025.3699999999999</v>
      </c>
    </row>
    <row r="33" spans="1:11" x14ac:dyDescent="0.25">
      <c r="A33" t="s">
        <v>16</v>
      </c>
      <c r="B33" t="s">
        <v>7</v>
      </c>
      <c r="C33" s="1">
        <v>45950</v>
      </c>
      <c r="D33" s="2">
        <v>0.58333333333333337</v>
      </c>
      <c r="E33" s="2">
        <v>0.625</v>
      </c>
      <c r="F33">
        <v>60</v>
      </c>
      <c r="G33" s="7">
        <f>E33-D33</f>
        <v>4.166666666666663E-2</v>
      </c>
      <c r="H33" s="6">
        <f>F33</f>
        <v>60</v>
      </c>
      <c r="I33">
        <f t="shared" si="0"/>
        <v>1</v>
      </c>
      <c r="J33">
        <f t="shared" si="2"/>
        <v>0</v>
      </c>
      <c r="K33" s="6">
        <f t="shared" si="1"/>
        <v>1085.3699999999999</v>
      </c>
    </row>
    <row r="34" spans="1:11" x14ac:dyDescent="0.25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  <c r="G34" s="7">
        <f>E34-D34</f>
        <v>8.3333333333333315E-2</v>
      </c>
      <c r="H34" s="6">
        <f>F34*2</f>
        <v>100</v>
      </c>
      <c r="I34">
        <f t="shared" si="0"/>
        <v>2</v>
      </c>
      <c r="J34">
        <f t="shared" si="2"/>
        <v>0</v>
      </c>
      <c r="K34" s="6">
        <f t="shared" si="1"/>
        <v>1185.3699999999999</v>
      </c>
    </row>
    <row r="35" spans="1:11" x14ac:dyDescent="0.25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  <c r="G35" s="7">
        <f>E35-D35</f>
        <v>7.2916666666666685E-2</v>
      </c>
      <c r="H35" s="6">
        <f>F35*1+F35*0.75</f>
        <v>105</v>
      </c>
      <c r="I35">
        <f t="shared" si="0"/>
        <v>2</v>
      </c>
      <c r="J35">
        <f t="shared" si="2"/>
        <v>250</v>
      </c>
      <c r="K35" s="6">
        <f t="shared" si="1"/>
        <v>1290.3699999999999</v>
      </c>
    </row>
    <row r="36" spans="1:11" x14ac:dyDescent="0.25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  <c r="G36" s="7">
        <f>E36-D36</f>
        <v>5.2083333333333315E-2</v>
      </c>
      <c r="H36" s="6">
        <f>F36*1+F36*0.25</f>
        <v>62.5</v>
      </c>
      <c r="I36">
        <f t="shared" si="0"/>
        <v>3</v>
      </c>
      <c r="J36">
        <f t="shared" si="2"/>
        <v>0</v>
      </c>
      <c r="K36" s="6">
        <f t="shared" si="1"/>
        <v>1102.8699999999999</v>
      </c>
    </row>
    <row r="37" spans="1:11" x14ac:dyDescent="0.25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  <c r="G37" s="7">
        <f>E37-D37</f>
        <v>4.166666666666663E-2</v>
      </c>
      <c r="H37" s="6">
        <f>F37</f>
        <v>60</v>
      </c>
      <c r="I37">
        <f t="shared" si="0"/>
        <v>3</v>
      </c>
      <c r="J37">
        <f t="shared" si="2"/>
        <v>0</v>
      </c>
      <c r="K37" s="6">
        <f t="shared" si="1"/>
        <v>1162.8699999999999</v>
      </c>
    </row>
    <row r="38" spans="1:11" x14ac:dyDescent="0.25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  <c r="G38" s="7">
        <f>E38-D38</f>
        <v>4.1666666666666685E-2</v>
      </c>
      <c r="H38" s="6">
        <f>F38</f>
        <v>40</v>
      </c>
      <c r="I38">
        <f t="shared" si="0"/>
        <v>4</v>
      </c>
      <c r="J38">
        <f t="shared" si="2"/>
        <v>400</v>
      </c>
      <c r="K38" s="6">
        <f t="shared" si="1"/>
        <v>1202.8699999999999</v>
      </c>
    </row>
    <row r="39" spans="1:11" x14ac:dyDescent="0.25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  <c r="G39" s="7">
        <f>E39-D39</f>
        <v>4.1666666666666685E-2</v>
      </c>
      <c r="H39" s="6">
        <f>F39</f>
        <v>60</v>
      </c>
      <c r="I39">
        <f t="shared" si="0"/>
        <v>5</v>
      </c>
      <c r="J39">
        <f t="shared" si="2"/>
        <v>0</v>
      </c>
      <c r="K39" s="6">
        <f t="shared" si="1"/>
        <v>862.86999999999989</v>
      </c>
    </row>
    <row r="40" spans="1:11" x14ac:dyDescent="0.25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  <c r="G40" s="7">
        <f>E40-D40</f>
        <v>4.1666666666666685E-2</v>
      </c>
      <c r="H40" s="6">
        <f>F40</f>
        <v>40</v>
      </c>
      <c r="I40">
        <f t="shared" si="0"/>
        <v>5</v>
      </c>
      <c r="J40">
        <f t="shared" si="2"/>
        <v>0</v>
      </c>
      <c r="K40" s="6">
        <f t="shared" si="1"/>
        <v>902.86999999999989</v>
      </c>
    </row>
    <row r="41" spans="1:11" x14ac:dyDescent="0.25">
      <c r="A41" t="s">
        <v>6</v>
      </c>
      <c r="B41" t="s">
        <v>7</v>
      </c>
      <c r="C41" s="1">
        <v>45961</v>
      </c>
      <c r="D41" s="2">
        <v>0.60416666666666663</v>
      </c>
      <c r="E41" s="2">
        <v>0.67708333333333337</v>
      </c>
      <c r="F41">
        <v>60</v>
      </c>
      <c r="G41" s="7">
        <f>E41-D41</f>
        <v>7.2916666666666741E-2</v>
      </c>
      <c r="H41" s="6">
        <f>F41*1+F41*0.75</f>
        <v>105</v>
      </c>
      <c r="I41">
        <f t="shared" si="0"/>
        <v>5</v>
      </c>
      <c r="J41">
        <f t="shared" si="2"/>
        <v>0</v>
      </c>
      <c r="K41" s="6">
        <f t="shared" si="1"/>
        <v>1007.8699999999999</v>
      </c>
    </row>
    <row r="42" spans="1:11" x14ac:dyDescent="0.25">
      <c r="A42" t="s">
        <v>15</v>
      </c>
      <c r="B42" t="s">
        <v>7</v>
      </c>
      <c r="C42" s="1">
        <v>45961</v>
      </c>
      <c r="D42" s="2">
        <v>0.375</v>
      </c>
      <c r="E42" s="2">
        <v>0.44791666666666669</v>
      </c>
      <c r="F42">
        <v>60</v>
      </c>
      <c r="G42" s="7">
        <f>E42-D42</f>
        <v>7.2916666666666685E-2</v>
      </c>
      <c r="H42" s="6">
        <f>F42*1+F42*0.75</f>
        <v>105</v>
      </c>
      <c r="I42">
        <f t="shared" si="0"/>
        <v>5</v>
      </c>
      <c r="J42">
        <f t="shared" si="2"/>
        <v>0</v>
      </c>
      <c r="K42" s="6">
        <f t="shared" si="1"/>
        <v>1112.8699999999999</v>
      </c>
    </row>
    <row r="43" spans="1:11" x14ac:dyDescent="0.25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  <c r="G43" s="7">
        <f>E43-D43</f>
        <v>7.291666666666663E-2</v>
      </c>
      <c r="H43" s="6">
        <f>F43*1+F43*0.75</f>
        <v>70</v>
      </c>
      <c r="I43">
        <f t="shared" si="0"/>
        <v>5</v>
      </c>
      <c r="J43">
        <f t="shared" si="2"/>
        <v>0</v>
      </c>
      <c r="K43" s="6">
        <f t="shared" si="1"/>
        <v>1182.8699999999999</v>
      </c>
    </row>
    <row r="44" spans="1:11" x14ac:dyDescent="0.25">
      <c r="A44" t="s">
        <v>14</v>
      </c>
      <c r="B44" t="s">
        <v>7</v>
      </c>
      <c r="C44" s="1">
        <v>45961</v>
      </c>
      <c r="D44" s="2">
        <v>0.44791666666666669</v>
      </c>
      <c r="E44" s="2">
        <v>0.51041666666666663</v>
      </c>
      <c r="F44">
        <v>60</v>
      </c>
      <c r="G44" s="7">
        <f>E44-D44</f>
        <v>6.2499999999999944E-2</v>
      </c>
      <c r="H44" s="6">
        <f>F44*1+F44*0.5</f>
        <v>90</v>
      </c>
      <c r="I44">
        <f t="shared" si="0"/>
        <v>5</v>
      </c>
      <c r="J44">
        <f t="shared" si="2"/>
        <v>0</v>
      </c>
      <c r="K44" s="6">
        <f t="shared" si="1"/>
        <v>1272.8699999999999</v>
      </c>
    </row>
    <row r="45" spans="1:11" x14ac:dyDescent="0.25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  <c r="G45" s="7">
        <f>E45-D45</f>
        <v>6.25E-2</v>
      </c>
      <c r="H45" s="6">
        <f>F45*1+F45*0.5</f>
        <v>90</v>
      </c>
      <c r="I45">
        <f t="shared" si="0"/>
        <v>1</v>
      </c>
      <c r="J45">
        <f t="shared" si="2"/>
        <v>0</v>
      </c>
      <c r="K45" s="6">
        <f t="shared" si="1"/>
        <v>1342.87</v>
      </c>
    </row>
    <row r="46" spans="1:11" x14ac:dyDescent="0.25">
      <c r="A46" t="s">
        <v>8</v>
      </c>
      <c r="B46" t="s">
        <v>9</v>
      </c>
      <c r="C46" s="1">
        <v>45966</v>
      </c>
      <c r="D46" s="2">
        <v>0.41666666666666669</v>
      </c>
      <c r="E46" s="2">
        <v>0.5</v>
      </c>
      <c r="F46">
        <v>50</v>
      </c>
      <c r="G46" s="7">
        <f>E46-D46</f>
        <v>8.3333333333333315E-2</v>
      </c>
      <c r="H46" s="6">
        <f>F46*2</f>
        <v>100</v>
      </c>
      <c r="I46">
        <f t="shared" si="0"/>
        <v>3</v>
      </c>
      <c r="J46">
        <f t="shared" si="2"/>
        <v>0</v>
      </c>
      <c r="K46" s="6">
        <f t="shared" si="1"/>
        <v>1442.87</v>
      </c>
    </row>
    <row r="47" spans="1:11" x14ac:dyDescent="0.25">
      <c r="A47" t="s">
        <v>10</v>
      </c>
      <c r="B47" t="s">
        <v>7</v>
      </c>
      <c r="C47" s="1">
        <v>45966</v>
      </c>
      <c r="D47" s="2">
        <v>0.52083333333333337</v>
      </c>
      <c r="E47" s="2">
        <v>0.58333333333333337</v>
      </c>
      <c r="F47">
        <v>60</v>
      </c>
      <c r="G47" s="7">
        <f>E47-D47</f>
        <v>6.25E-2</v>
      </c>
      <c r="H47" s="6">
        <f>F47*1+F47*0.5</f>
        <v>90</v>
      </c>
      <c r="I47">
        <f t="shared" si="0"/>
        <v>3</v>
      </c>
      <c r="J47">
        <f t="shared" si="2"/>
        <v>0</v>
      </c>
      <c r="K47" s="6">
        <f t="shared" si="1"/>
        <v>1532.87</v>
      </c>
    </row>
    <row r="48" spans="1:11" x14ac:dyDescent="0.25">
      <c r="A48" t="s">
        <v>8</v>
      </c>
      <c r="B48" t="s">
        <v>9</v>
      </c>
      <c r="C48" s="1">
        <v>45966</v>
      </c>
      <c r="D48" s="2">
        <v>0.375</v>
      </c>
      <c r="E48" s="2">
        <v>0.41666666666666669</v>
      </c>
      <c r="F48">
        <v>50</v>
      </c>
      <c r="G48" s="7">
        <f>E48-D48</f>
        <v>4.1666666666666685E-2</v>
      </c>
      <c r="H48" s="6">
        <f>F48</f>
        <v>50</v>
      </c>
      <c r="I48">
        <f t="shared" si="0"/>
        <v>3</v>
      </c>
      <c r="J48">
        <f t="shared" si="2"/>
        <v>0</v>
      </c>
      <c r="K48" s="6">
        <f t="shared" si="1"/>
        <v>1582.87</v>
      </c>
    </row>
    <row r="49" spans="1:11" x14ac:dyDescent="0.25">
      <c r="A49" t="s">
        <v>15</v>
      </c>
      <c r="B49" t="s">
        <v>12</v>
      </c>
      <c r="C49" s="1">
        <v>45967</v>
      </c>
      <c r="D49" s="2">
        <v>0.57291666666666663</v>
      </c>
      <c r="E49" s="2">
        <v>0.64583333333333337</v>
      </c>
      <c r="F49">
        <v>40</v>
      </c>
      <c r="G49" s="7">
        <f>E49-D49</f>
        <v>7.2916666666666741E-2</v>
      </c>
      <c r="H49" s="6">
        <f>F49*1+F49*0.75</f>
        <v>70</v>
      </c>
      <c r="I49">
        <f t="shared" si="0"/>
        <v>4</v>
      </c>
      <c r="J49">
        <f t="shared" si="2"/>
        <v>0</v>
      </c>
      <c r="K49" s="6">
        <f t="shared" si="1"/>
        <v>1652.87</v>
      </c>
    </row>
    <row r="50" spans="1:11" x14ac:dyDescent="0.25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  <c r="G50" s="7">
        <f>E50-D50</f>
        <v>7.2916666666666685E-2</v>
      </c>
      <c r="H50" s="6">
        <f>F50*1+F50*0.75</f>
        <v>87.5</v>
      </c>
      <c r="I50">
        <f t="shared" si="0"/>
        <v>4</v>
      </c>
      <c r="J50">
        <f t="shared" si="2"/>
        <v>0</v>
      </c>
      <c r="K50" s="6">
        <f t="shared" si="1"/>
        <v>1740.37</v>
      </c>
    </row>
    <row r="51" spans="1:11" x14ac:dyDescent="0.25">
      <c r="A51" t="s">
        <v>6</v>
      </c>
      <c r="B51" t="s">
        <v>7</v>
      </c>
      <c r="C51" s="1">
        <v>45967</v>
      </c>
      <c r="D51" s="2">
        <v>0.375</v>
      </c>
      <c r="E51" s="2">
        <v>0.4375</v>
      </c>
      <c r="F51">
        <v>60</v>
      </c>
      <c r="G51" s="7">
        <f>E51-D51</f>
        <v>6.25E-2</v>
      </c>
      <c r="H51" s="6">
        <f>F51*1+F51*0.5</f>
        <v>90</v>
      </c>
      <c r="I51">
        <f t="shared" si="0"/>
        <v>4</v>
      </c>
      <c r="J51">
        <f t="shared" si="2"/>
        <v>0</v>
      </c>
      <c r="K51" s="6">
        <f t="shared" si="1"/>
        <v>1830.37</v>
      </c>
    </row>
    <row r="52" spans="1:11" x14ac:dyDescent="0.25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  <c r="G52" s="7">
        <f>E52-D52</f>
        <v>6.25E-2</v>
      </c>
      <c r="H52" s="6">
        <f>F52*1+F52*0.5</f>
        <v>90</v>
      </c>
      <c r="I52">
        <f t="shared" si="0"/>
        <v>4</v>
      </c>
      <c r="J52">
        <f t="shared" si="2"/>
        <v>0</v>
      </c>
      <c r="K52" s="6">
        <f t="shared" si="1"/>
        <v>1920.37</v>
      </c>
    </row>
    <row r="53" spans="1:11" x14ac:dyDescent="0.25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  <c r="G53" s="7">
        <f>E53-D53</f>
        <v>4.166666666666663E-2</v>
      </c>
      <c r="H53" s="6">
        <f>F53</f>
        <v>50</v>
      </c>
      <c r="I53">
        <f t="shared" si="0"/>
        <v>4</v>
      </c>
      <c r="J53">
        <f t="shared" si="2"/>
        <v>400</v>
      </c>
      <c r="K53" s="6">
        <f t="shared" si="1"/>
        <v>1970.37</v>
      </c>
    </row>
    <row r="54" spans="1:11" x14ac:dyDescent="0.25">
      <c r="A54" t="s">
        <v>13</v>
      </c>
      <c r="B54" t="s">
        <v>7</v>
      </c>
      <c r="C54" s="1">
        <v>45968</v>
      </c>
      <c r="D54" s="2">
        <v>0.44791666666666669</v>
      </c>
      <c r="E54" s="2">
        <v>0.51041666666666663</v>
      </c>
      <c r="F54">
        <v>60</v>
      </c>
      <c r="G54" s="7">
        <f>E54-D54</f>
        <v>6.2499999999999944E-2</v>
      </c>
      <c r="H54" s="6">
        <f>F54*1+F54*0.5</f>
        <v>90</v>
      </c>
      <c r="I54">
        <f t="shared" si="0"/>
        <v>5</v>
      </c>
      <c r="J54">
        <f t="shared" si="2"/>
        <v>0</v>
      </c>
      <c r="K54" s="6">
        <f t="shared" si="1"/>
        <v>1660.37</v>
      </c>
    </row>
    <row r="55" spans="1:11" x14ac:dyDescent="0.25">
      <c r="A55" t="s">
        <v>14</v>
      </c>
      <c r="B55" t="s">
        <v>7</v>
      </c>
      <c r="C55" s="1">
        <v>45968</v>
      </c>
      <c r="D55" s="2">
        <v>0.375</v>
      </c>
      <c r="E55" s="2">
        <v>0.41666666666666669</v>
      </c>
      <c r="F55">
        <v>60</v>
      </c>
      <c r="G55" s="7">
        <f>E55-D55</f>
        <v>4.1666666666666685E-2</v>
      </c>
      <c r="H55" s="6">
        <f>F55</f>
        <v>60</v>
      </c>
      <c r="I55">
        <f t="shared" si="0"/>
        <v>5</v>
      </c>
      <c r="J55">
        <f t="shared" si="2"/>
        <v>0</v>
      </c>
      <c r="K55" s="6">
        <f t="shared" si="1"/>
        <v>1720.37</v>
      </c>
    </row>
    <row r="56" spans="1:11" x14ac:dyDescent="0.25">
      <c r="A56" t="s">
        <v>11</v>
      </c>
      <c r="B56" t="s">
        <v>12</v>
      </c>
      <c r="C56" s="1">
        <v>45971</v>
      </c>
      <c r="D56" s="2">
        <v>0.42708333333333331</v>
      </c>
      <c r="E56" s="2">
        <v>0.47916666666666669</v>
      </c>
      <c r="F56">
        <v>40</v>
      </c>
      <c r="G56" s="7">
        <f>E56-D56</f>
        <v>5.208333333333337E-2</v>
      </c>
      <c r="H56" s="6">
        <f>F56*1+F56*0.25</f>
        <v>50</v>
      </c>
      <c r="I56">
        <f t="shared" si="0"/>
        <v>1</v>
      </c>
      <c r="J56">
        <f t="shared" si="2"/>
        <v>0</v>
      </c>
      <c r="K56" s="6">
        <f t="shared" si="1"/>
        <v>1750.37</v>
      </c>
    </row>
    <row r="57" spans="1:11" x14ac:dyDescent="0.25">
      <c r="A57" t="s">
        <v>11</v>
      </c>
      <c r="B57" t="s">
        <v>12</v>
      </c>
      <c r="C57" s="1">
        <v>45971</v>
      </c>
      <c r="D57" s="2">
        <v>0.375</v>
      </c>
      <c r="E57" s="2">
        <v>0.42708333333333331</v>
      </c>
      <c r="F57">
        <v>40</v>
      </c>
      <c r="G57" s="7">
        <f>E57-D57</f>
        <v>5.2083333333333315E-2</v>
      </c>
      <c r="H57" s="6">
        <f>F57*1+F57*0.25</f>
        <v>50</v>
      </c>
      <c r="I57">
        <f t="shared" si="0"/>
        <v>1</v>
      </c>
      <c r="J57">
        <f t="shared" si="2"/>
        <v>0</v>
      </c>
      <c r="K57" s="6">
        <f t="shared" si="1"/>
        <v>1800.37</v>
      </c>
    </row>
    <row r="58" spans="1:11" x14ac:dyDescent="0.25">
      <c r="A58" t="s">
        <v>10</v>
      </c>
      <c r="B58" t="s">
        <v>7</v>
      </c>
      <c r="C58" s="1">
        <v>45972</v>
      </c>
      <c r="D58" s="2">
        <v>0.41666666666666669</v>
      </c>
      <c r="E58" s="2">
        <v>0.46875</v>
      </c>
      <c r="F58">
        <v>60</v>
      </c>
      <c r="G58" s="7">
        <f>E58-D58</f>
        <v>5.2083333333333315E-2</v>
      </c>
      <c r="H58" s="6">
        <f>F58*1+F58*0.25</f>
        <v>75</v>
      </c>
      <c r="I58">
        <f t="shared" si="0"/>
        <v>2</v>
      </c>
      <c r="J58">
        <f t="shared" si="2"/>
        <v>0</v>
      </c>
      <c r="K58" s="6">
        <f t="shared" si="1"/>
        <v>1875.37</v>
      </c>
    </row>
    <row r="59" spans="1:11" x14ac:dyDescent="0.25">
      <c r="A59" t="s">
        <v>16</v>
      </c>
      <c r="B59" t="s">
        <v>12</v>
      </c>
      <c r="C59" s="1">
        <v>45972</v>
      </c>
      <c r="D59" s="2">
        <v>0.375</v>
      </c>
      <c r="E59" s="2">
        <v>0.41666666666666669</v>
      </c>
      <c r="F59">
        <v>40</v>
      </c>
      <c r="G59" s="7">
        <f>E59-D59</f>
        <v>4.1666666666666685E-2</v>
      </c>
      <c r="H59" s="6">
        <f>F59</f>
        <v>40</v>
      </c>
      <c r="I59">
        <f t="shared" si="0"/>
        <v>2</v>
      </c>
      <c r="J59">
        <f t="shared" si="2"/>
        <v>0</v>
      </c>
      <c r="K59" s="6">
        <f t="shared" si="1"/>
        <v>1915.37</v>
      </c>
    </row>
    <row r="60" spans="1:11" x14ac:dyDescent="0.25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  <c r="G60" s="7">
        <f>E60-D60</f>
        <v>4.166666666666663E-2</v>
      </c>
      <c r="H60" s="6">
        <f>F60</f>
        <v>60</v>
      </c>
      <c r="I60">
        <f t="shared" si="0"/>
        <v>2</v>
      </c>
      <c r="J60">
        <f t="shared" si="2"/>
        <v>250</v>
      </c>
      <c r="K60" s="6">
        <f t="shared" si="1"/>
        <v>1975.37</v>
      </c>
    </row>
    <row r="61" spans="1:11" x14ac:dyDescent="0.25">
      <c r="A61" t="s">
        <v>16</v>
      </c>
      <c r="B61" t="s">
        <v>7</v>
      </c>
      <c r="C61" s="1">
        <v>45973</v>
      </c>
      <c r="D61" s="2">
        <v>0.45833333333333331</v>
      </c>
      <c r="E61" s="2">
        <v>0.52083333333333337</v>
      </c>
      <c r="F61">
        <v>60</v>
      </c>
      <c r="G61" s="7">
        <f>E61-D61</f>
        <v>6.2500000000000056E-2</v>
      </c>
      <c r="H61" s="6">
        <f>F61*1+F61*0.5</f>
        <v>90</v>
      </c>
      <c r="I61">
        <f t="shared" si="0"/>
        <v>3</v>
      </c>
      <c r="J61">
        <f t="shared" si="2"/>
        <v>0</v>
      </c>
      <c r="K61" s="6">
        <f t="shared" si="1"/>
        <v>1815.37</v>
      </c>
    </row>
    <row r="62" spans="1:11" x14ac:dyDescent="0.25">
      <c r="A62" t="s">
        <v>14</v>
      </c>
      <c r="B62" t="s">
        <v>7</v>
      </c>
      <c r="C62" s="1">
        <v>45973</v>
      </c>
      <c r="D62" s="2">
        <v>0.65625</v>
      </c>
      <c r="E62" s="2">
        <v>0.71875</v>
      </c>
      <c r="F62">
        <v>60</v>
      </c>
      <c r="G62" s="7">
        <f>E62-D62</f>
        <v>6.25E-2</v>
      </c>
      <c r="H62" s="6">
        <f>F62*1+F62*0.5</f>
        <v>90</v>
      </c>
      <c r="I62">
        <f t="shared" si="0"/>
        <v>3</v>
      </c>
      <c r="J62">
        <f t="shared" si="2"/>
        <v>0</v>
      </c>
      <c r="K62" s="6">
        <f t="shared" si="1"/>
        <v>1905.37</v>
      </c>
    </row>
    <row r="63" spans="1:11" x14ac:dyDescent="0.25">
      <c r="A63" t="s">
        <v>13</v>
      </c>
      <c r="B63" t="s">
        <v>7</v>
      </c>
      <c r="C63" s="1">
        <v>45973</v>
      </c>
      <c r="D63" s="2">
        <v>0.57291666666666663</v>
      </c>
      <c r="E63" s="2">
        <v>0.625</v>
      </c>
      <c r="F63">
        <v>60</v>
      </c>
      <c r="G63" s="7">
        <f>E63-D63</f>
        <v>5.208333333333337E-2</v>
      </c>
      <c r="H63" s="6">
        <f>F63*1+F63*0.25</f>
        <v>75</v>
      </c>
      <c r="I63">
        <f t="shared" si="0"/>
        <v>3</v>
      </c>
      <c r="J63">
        <f t="shared" si="2"/>
        <v>0</v>
      </c>
      <c r="K63" s="6">
        <f t="shared" si="1"/>
        <v>1980.37</v>
      </c>
    </row>
    <row r="64" spans="1:11" x14ac:dyDescent="0.25">
      <c r="A64" t="s">
        <v>18</v>
      </c>
      <c r="B64" t="s">
        <v>12</v>
      </c>
      <c r="C64" s="1">
        <v>45973</v>
      </c>
      <c r="D64" s="2">
        <v>0.375</v>
      </c>
      <c r="E64" s="2">
        <v>0.41666666666666669</v>
      </c>
      <c r="F64">
        <v>40</v>
      </c>
      <c r="G64" s="7">
        <f>E64-D64</f>
        <v>4.1666666666666685E-2</v>
      </c>
      <c r="H64" s="6">
        <f>F64</f>
        <v>40</v>
      </c>
      <c r="I64">
        <f t="shared" si="0"/>
        <v>3</v>
      </c>
      <c r="J64">
        <f t="shared" si="2"/>
        <v>0</v>
      </c>
      <c r="K64" s="6">
        <f t="shared" si="1"/>
        <v>2020.37</v>
      </c>
    </row>
    <row r="65" spans="1:11" x14ac:dyDescent="0.25">
      <c r="A65" t="s">
        <v>6</v>
      </c>
      <c r="B65" t="s">
        <v>7</v>
      </c>
      <c r="C65" s="1">
        <v>45973</v>
      </c>
      <c r="D65" s="2">
        <v>0.53125</v>
      </c>
      <c r="E65" s="2">
        <v>0.57291666666666663</v>
      </c>
      <c r="F65">
        <v>60</v>
      </c>
      <c r="G65" s="7">
        <f>E65-D65</f>
        <v>4.166666666666663E-2</v>
      </c>
      <c r="H65" s="6">
        <f>F65</f>
        <v>60</v>
      </c>
      <c r="I65">
        <f t="shared" si="0"/>
        <v>3</v>
      </c>
      <c r="J65">
        <f t="shared" si="2"/>
        <v>0</v>
      </c>
      <c r="K65" s="6">
        <f t="shared" si="1"/>
        <v>2080.37</v>
      </c>
    </row>
    <row r="66" spans="1:11" x14ac:dyDescent="0.25">
      <c r="A66" t="s">
        <v>20</v>
      </c>
      <c r="B66" t="s">
        <v>12</v>
      </c>
      <c r="C66" s="1">
        <v>45974</v>
      </c>
      <c r="D66" s="2">
        <v>0.66666666666666663</v>
      </c>
      <c r="E66" s="2">
        <v>0.75</v>
      </c>
      <c r="F66">
        <v>40</v>
      </c>
      <c r="G66" s="7">
        <f>E66-D66</f>
        <v>8.333333333333337E-2</v>
      </c>
      <c r="H66" s="6">
        <f>F66*2</f>
        <v>80</v>
      </c>
      <c r="I66">
        <f t="shared" si="0"/>
        <v>4</v>
      </c>
      <c r="J66">
        <f t="shared" si="2"/>
        <v>0</v>
      </c>
      <c r="K66" s="6">
        <f t="shared" si="1"/>
        <v>2160.37</v>
      </c>
    </row>
    <row r="67" spans="1:11" x14ac:dyDescent="0.25">
      <c r="A67" t="s">
        <v>18</v>
      </c>
      <c r="B67" t="s">
        <v>12</v>
      </c>
      <c r="C67" s="1">
        <v>45974</v>
      </c>
      <c r="D67" s="2">
        <v>0.375</v>
      </c>
      <c r="E67" s="2">
        <v>0.45833333333333331</v>
      </c>
      <c r="F67">
        <v>40</v>
      </c>
      <c r="G67" s="7">
        <f>E67-D67</f>
        <v>8.3333333333333315E-2</v>
      </c>
      <c r="H67" s="6">
        <f>F67*2</f>
        <v>80</v>
      </c>
      <c r="I67">
        <f t="shared" ref="I67:I130" si="3">WEEKDAY(C67,2)</f>
        <v>4</v>
      </c>
      <c r="J67">
        <f t="shared" si="2"/>
        <v>0</v>
      </c>
      <c r="K67" s="6">
        <f t="shared" si="1"/>
        <v>2240.37</v>
      </c>
    </row>
    <row r="68" spans="1:11" x14ac:dyDescent="0.25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  <c r="G68" s="7">
        <f>E68-D68</f>
        <v>7.291666666666663E-2</v>
      </c>
      <c r="H68" s="6">
        <f>F68*1+F68*0.75</f>
        <v>87.5</v>
      </c>
      <c r="I68">
        <f t="shared" si="3"/>
        <v>4</v>
      </c>
      <c r="J68">
        <f t="shared" ref="J68:J131" si="4">IF(AND(I68=6,I68=7,I68&lt;&gt;I69),10,IF(AND(I68=2,I68&lt;&gt;I69),250,IF(AND(I68=4,K68&lt;=500,I68&lt;&gt;I69),MIN(50,ROUNDDOWN(K68*0.2,0)),IF(AND(I68=4,K68&gt;500,K68&lt;=600,I68&lt;&gt;I69),MIN(100,ROUNDDOWN(K68*0.5,0)),IF(AND(I68=4,K68&gt;600,I68&lt;&gt;I69),400,0)))))</f>
        <v>0</v>
      </c>
      <c r="K68" s="6">
        <f t="shared" ref="K68:K131" si="5">IF(AND(I67=5,I68=1),K67+H68-J67-20,IF(AND(DAY(C67)=15,C67&lt;&gt;C68),K67+H68-J67-600,K67+H68-J67))</f>
        <v>2327.87</v>
      </c>
    </row>
    <row r="69" spans="1:11" x14ac:dyDescent="0.25">
      <c r="A69" t="s">
        <v>18</v>
      </c>
      <c r="B69" t="s">
        <v>12</v>
      </c>
      <c r="C69" s="1">
        <v>45974</v>
      </c>
      <c r="D69" s="2">
        <v>0.46875</v>
      </c>
      <c r="E69" s="2">
        <v>0.53125</v>
      </c>
      <c r="F69">
        <v>40</v>
      </c>
      <c r="G69" s="7">
        <f>E69-D69</f>
        <v>6.25E-2</v>
      </c>
      <c r="H69" s="6">
        <f>F69*1+F69*0.5</f>
        <v>60</v>
      </c>
      <c r="I69">
        <f t="shared" si="3"/>
        <v>4</v>
      </c>
      <c r="J69">
        <f t="shared" si="4"/>
        <v>400</v>
      </c>
      <c r="K69" s="6">
        <f t="shared" si="5"/>
        <v>2387.87</v>
      </c>
    </row>
    <row r="70" spans="1:11" x14ac:dyDescent="0.25">
      <c r="A70" t="s">
        <v>11</v>
      </c>
      <c r="B70" t="s">
        <v>12</v>
      </c>
      <c r="C70" s="1">
        <v>45975</v>
      </c>
      <c r="D70" s="2">
        <v>0.51041666666666663</v>
      </c>
      <c r="E70" s="2">
        <v>0.59375</v>
      </c>
      <c r="F70">
        <v>40</v>
      </c>
      <c r="G70" s="7">
        <f>E70-D70</f>
        <v>8.333333333333337E-2</v>
      </c>
      <c r="H70" s="6">
        <f>F70*2</f>
        <v>80</v>
      </c>
      <c r="I70">
        <f t="shared" si="3"/>
        <v>5</v>
      </c>
      <c r="J70">
        <f t="shared" si="4"/>
        <v>0</v>
      </c>
      <c r="K70" s="6">
        <f t="shared" si="5"/>
        <v>2067.87</v>
      </c>
    </row>
    <row r="71" spans="1:11" x14ac:dyDescent="0.25">
      <c r="A71" t="s">
        <v>16</v>
      </c>
      <c r="B71" t="s">
        <v>12</v>
      </c>
      <c r="C71" s="1">
        <v>45975</v>
      </c>
      <c r="D71" s="2">
        <v>0.375</v>
      </c>
      <c r="E71" s="2">
        <v>0.42708333333333331</v>
      </c>
      <c r="F71">
        <v>40</v>
      </c>
      <c r="G71" s="7">
        <f>E71-D71</f>
        <v>5.2083333333333315E-2</v>
      </c>
      <c r="H71" s="6">
        <f>F71*1+F71*0.25</f>
        <v>50</v>
      </c>
      <c r="I71">
        <f t="shared" si="3"/>
        <v>5</v>
      </c>
      <c r="J71">
        <f t="shared" si="4"/>
        <v>0</v>
      </c>
      <c r="K71" s="6">
        <f t="shared" si="5"/>
        <v>2117.87</v>
      </c>
    </row>
    <row r="72" spans="1:11" x14ac:dyDescent="0.25">
      <c r="A72" t="s">
        <v>8</v>
      </c>
      <c r="B72" t="s">
        <v>9</v>
      </c>
      <c r="C72" s="1">
        <v>45975</v>
      </c>
      <c r="D72" s="2">
        <v>0.4375</v>
      </c>
      <c r="E72" s="2">
        <v>0.48958333333333331</v>
      </c>
      <c r="F72">
        <v>50</v>
      </c>
      <c r="G72" s="7">
        <f>E72-D72</f>
        <v>5.2083333333333315E-2</v>
      </c>
      <c r="H72" s="6">
        <f>F72*1+F72*0.25</f>
        <v>62.5</v>
      </c>
      <c r="I72">
        <f t="shared" si="3"/>
        <v>5</v>
      </c>
      <c r="J72">
        <f t="shared" si="4"/>
        <v>0</v>
      </c>
      <c r="K72" s="6">
        <f t="shared" si="5"/>
        <v>2180.37</v>
      </c>
    </row>
    <row r="73" spans="1:11" x14ac:dyDescent="0.25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  <c r="G73" s="7">
        <f>E73-D73</f>
        <v>8.3333333333333315E-2</v>
      </c>
      <c r="H73" s="6">
        <f>F73*2</f>
        <v>80</v>
      </c>
      <c r="I73">
        <f t="shared" si="3"/>
        <v>1</v>
      </c>
      <c r="J73">
        <f t="shared" si="4"/>
        <v>0</v>
      </c>
      <c r="K73" s="6">
        <f t="shared" si="5"/>
        <v>2240.37</v>
      </c>
    </row>
    <row r="74" spans="1:11" x14ac:dyDescent="0.25">
      <c r="A74" t="s">
        <v>19</v>
      </c>
      <c r="B74" t="s">
        <v>9</v>
      </c>
      <c r="C74" s="1">
        <v>45978</v>
      </c>
      <c r="D74" s="2">
        <v>0.67708333333333337</v>
      </c>
      <c r="E74" s="2">
        <v>0.76041666666666663</v>
      </c>
      <c r="F74">
        <v>50</v>
      </c>
      <c r="G74" s="7">
        <f>E74-D74</f>
        <v>8.3333333333333259E-2</v>
      </c>
      <c r="H74" s="6">
        <f>F74*2</f>
        <v>100</v>
      </c>
      <c r="I74">
        <f t="shared" si="3"/>
        <v>1</v>
      </c>
      <c r="J74">
        <f t="shared" si="4"/>
        <v>0</v>
      </c>
      <c r="K74" s="6">
        <f t="shared" si="5"/>
        <v>2340.37</v>
      </c>
    </row>
    <row r="75" spans="1:11" x14ac:dyDescent="0.25">
      <c r="A75" t="s">
        <v>6</v>
      </c>
      <c r="B75" t="s">
        <v>7</v>
      </c>
      <c r="C75" s="1">
        <v>45978</v>
      </c>
      <c r="D75" s="2">
        <v>0.47916666666666669</v>
      </c>
      <c r="E75" s="2">
        <v>0.55208333333333337</v>
      </c>
      <c r="F75">
        <v>60</v>
      </c>
      <c r="G75" s="7">
        <f>E75-D75</f>
        <v>7.2916666666666685E-2</v>
      </c>
      <c r="H75" s="6">
        <f>F75*1+F75*0.75</f>
        <v>105</v>
      </c>
      <c r="I75">
        <f t="shared" si="3"/>
        <v>1</v>
      </c>
      <c r="J75">
        <f t="shared" si="4"/>
        <v>0</v>
      </c>
      <c r="K75" s="6">
        <f t="shared" si="5"/>
        <v>2445.37</v>
      </c>
    </row>
    <row r="76" spans="1:11" x14ac:dyDescent="0.25">
      <c r="A76" t="s">
        <v>6</v>
      </c>
      <c r="B76" t="s">
        <v>7</v>
      </c>
      <c r="C76" s="1">
        <v>45978</v>
      </c>
      <c r="D76" s="2">
        <v>0.5625</v>
      </c>
      <c r="E76" s="2">
        <v>0.625</v>
      </c>
      <c r="F76">
        <v>60</v>
      </c>
      <c r="G76" s="7">
        <f>E76-D76</f>
        <v>6.25E-2</v>
      </c>
      <c r="H76" s="6">
        <f>F76*1+F76*0.5</f>
        <v>90</v>
      </c>
      <c r="I76">
        <f t="shared" si="3"/>
        <v>1</v>
      </c>
      <c r="J76">
        <f t="shared" si="4"/>
        <v>0</v>
      </c>
      <c r="K76" s="6">
        <f t="shared" si="5"/>
        <v>2535.37</v>
      </c>
    </row>
    <row r="77" spans="1:11" x14ac:dyDescent="0.25">
      <c r="A77" t="s">
        <v>18</v>
      </c>
      <c r="B77" t="s">
        <v>12</v>
      </c>
      <c r="C77" s="1">
        <v>45979</v>
      </c>
      <c r="D77" s="2">
        <v>0.4375</v>
      </c>
      <c r="E77" s="2">
        <v>0.48958333333333331</v>
      </c>
      <c r="F77">
        <v>40</v>
      </c>
      <c r="G77" s="7">
        <f>E77-D77</f>
        <v>5.2083333333333315E-2</v>
      </c>
      <c r="H77" s="6">
        <f>F77*1+F77*0.25</f>
        <v>50</v>
      </c>
      <c r="I77">
        <f t="shared" si="3"/>
        <v>2</v>
      </c>
      <c r="J77">
        <f t="shared" si="4"/>
        <v>0</v>
      </c>
      <c r="K77" s="6">
        <f t="shared" si="5"/>
        <v>2585.37</v>
      </c>
    </row>
    <row r="78" spans="1:11" x14ac:dyDescent="0.25">
      <c r="A78" t="s">
        <v>10</v>
      </c>
      <c r="B78" t="s">
        <v>7</v>
      </c>
      <c r="C78" s="1">
        <v>45979</v>
      </c>
      <c r="D78" s="2">
        <v>0.375</v>
      </c>
      <c r="E78" s="2">
        <v>0.41666666666666669</v>
      </c>
      <c r="F78">
        <v>60</v>
      </c>
      <c r="G78" s="7">
        <f>E78-D78</f>
        <v>4.1666666666666685E-2</v>
      </c>
      <c r="H78" s="6">
        <f>F78</f>
        <v>60</v>
      </c>
      <c r="I78">
        <f t="shared" si="3"/>
        <v>2</v>
      </c>
      <c r="J78">
        <f t="shared" si="4"/>
        <v>250</v>
      </c>
      <c r="K78" s="6">
        <f t="shared" si="5"/>
        <v>2645.37</v>
      </c>
    </row>
    <row r="79" spans="1:11" x14ac:dyDescent="0.25">
      <c r="A79" t="s">
        <v>18</v>
      </c>
      <c r="B79" t="s">
        <v>12</v>
      </c>
      <c r="C79" s="1">
        <v>45980</v>
      </c>
      <c r="D79" s="2">
        <v>0.54166666666666663</v>
      </c>
      <c r="E79" s="2">
        <v>0.61458333333333337</v>
      </c>
      <c r="F79">
        <v>40</v>
      </c>
      <c r="G79" s="7">
        <f>E79-D79</f>
        <v>7.2916666666666741E-2</v>
      </c>
      <c r="H79" s="6">
        <f>F79*1+F79*0.75</f>
        <v>70</v>
      </c>
      <c r="I79">
        <f t="shared" si="3"/>
        <v>3</v>
      </c>
      <c r="J79">
        <f t="shared" si="4"/>
        <v>0</v>
      </c>
      <c r="K79" s="6">
        <f t="shared" si="5"/>
        <v>2465.37</v>
      </c>
    </row>
    <row r="80" spans="1:11" x14ac:dyDescent="0.25">
      <c r="A80" t="s">
        <v>17</v>
      </c>
      <c r="B80" t="s">
        <v>9</v>
      </c>
      <c r="C80" s="1">
        <v>45980</v>
      </c>
      <c r="D80" s="2">
        <v>0.375</v>
      </c>
      <c r="E80" s="2">
        <v>0.44791666666666669</v>
      </c>
      <c r="F80">
        <v>50</v>
      </c>
      <c r="G80" s="7">
        <f>E80-D80</f>
        <v>7.2916666666666685E-2</v>
      </c>
      <c r="H80" s="6">
        <f>F80*1+F80*0.75</f>
        <v>87.5</v>
      </c>
      <c r="I80">
        <f t="shared" si="3"/>
        <v>3</v>
      </c>
      <c r="J80">
        <f t="shared" si="4"/>
        <v>0</v>
      </c>
      <c r="K80" s="6">
        <f t="shared" si="5"/>
        <v>2552.87</v>
      </c>
    </row>
    <row r="81" spans="1:11" x14ac:dyDescent="0.25">
      <c r="A81" t="s">
        <v>17</v>
      </c>
      <c r="B81" t="s">
        <v>9</v>
      </c>
      <c r="C81" s="1">
        <v>45980</v>
      </c>
      <c r="D81" s="2">
        <v>0.65625</v>
      </c>
      <c r="E81" s="2">
        <v>0.71875</v>
      </c>
      <c r="F81">
        <v>50</v>
      </c>
      <c r="G81" s="7">
        <f>E81-D81</f>
        <v>6.25E-2</v>
      </c>
      <c r="H81" s="6">
        <f>F81*1+F81*0.5</f>
        <v>75</v>
      </c>
      <c r="I81">
        <f t="shared" si="3"/>
        <v>3</v>
      </c>
      <c r="J81">
        <f t="shared" si="4"/>
        <v>0</v>
      </c>
      <c r="K81" s="6">
        <f t="shared" si="5"/>
        <v>2627.87</v>
      </c>
    </row>
    <row r="82" spans="1:11" x14ac:dyDescent="0.25">
      <c r="A82" t="s">
        <v>21</v>
      </c>
      <c r="B82" t="s">
        <v>7</v>
      </c>
      <c r="C82" s="1">
        <v>45980</v>
      </c>
      <c r="D82" s="2">
        <v>0.46875</v>
      </c>
      <c r="E82" s="2">
        <v>0.51041666666666663</v>
      </c>
      <c r="F82">
        <v>60</v>
      </c>
      <c r="G82" s="7">
        <f>E82-D82</f>
        <v>4.166666666666663E-2</v>
      </c>
      <c r="H82" s="6">
        <f>F82</f>
        <v>60</v>
      </c>
      <c r="I82">
        <f t="shared" si="3"/>
        <v>3</v>
      </c>
      <c r="J82">
        <f t="shared" si="4"/>
        <v>0</v>
      </c>
      <c r="K82" s="6">
        <f t="shared" si="5"/>
        <v>2687.87</v>
      </c>
    </row>
    <row r="83" spans="1:11" x14ac:dyDescent="0.25">
      <c r="A83" t="s">
        <v>11</v>
      </c>
      <c r="B83" t="s">
        <v>12</v>
      </c>
      <c r="C83" s="1">
        <v>45981</v>
      </c>
      <c r="D83" s="2">
        <v>0.41666666666666669</v>
      </c>
      <c r="E83" s="2">
        <v>0.5</v>
      </c>
      <c r="F83">
        <v>40</v>
      </c>
      <c r="G83" s="7">
        <f>E83-D83</f>
        <v>8.3333333333333315E-2</v>
      </c>
      <c r="H83" s="6">
        <f>F83*2</f>
        <v>80</v>
      </c>
      <c r="I83">
        <f t="shared" si="3"/>
        <v>4</v>
      </c>
      <c r="J83">
        <f t="shared" si="4"/>
        <v>0</v>
      </c>
      <c r="K83" s="6">
        <f t="shared" si="5"/>
        <v>2767.87</v>
      </c>
    </row>
    <row r="84" spans="1:11" x14ac:dyDescent="0.25">
      <c r="A84" t="s">
        <v>19</v>
      </c>
      <c r="B84" t="s">
        <v>9</v>
      </c>
      <c r="C84" s="1">
        <v>45981</v>
      </c>
      <c r="D84" s="2">
        <v>0.63541666666666663</v>
      </c>
      <c r="E84" s="2">
        <v>0.67708333333333337</v>
      </c>
      <c r="F84">
        <v>50</v>
      </c>
      <c r="G84" s="7">
        <f>E84-D84</f>
        <v>4.1666666666666741E-2</v>
      </c>
      <c r="H84" s="6">
        <f>F84</f>
        <v>50</v>
      </c>
      <c r="I84">
        <f t="shared" si="3"/>
        <v>4</v>
      </c>
      <c r="J84">
        <f t="shared" si="4"/>
        <v>0</v>
      </c>
      <c r="K84" s="6">
        <f t="shared" si="5"/>
        <v>2817.87</v>
      </c>
    </row>
    <row r="85" spans="1:11" x14ac:dyDescent="0.25">
      <c r="A85" t="s">
        <v>8</v>
      </c>
      <c r="B85" t="s">
        <v>9</v>
      </c>
      <c r="C85" s="1">
        <v>45981</v>
      </c>
      <c r="D85" s="2">
        <v>0.375</v>
      </c>
      <c r="E85" s="2">
        <v>0.41666666666666669</v>
      </c>
      <c r="F85">
        <v>50</v>
      </c>
      <c r="G85" s="7">
        <f>E85-D85</f>
        <v>4.1666666666666685E-2</v>
      </c>
      <c r="H85" s="6">
        <f>F85</f>
        <v>50</v>
      </c>
      <c r="I85">
        <f t="shared" si="3"/>
        <v>4</v>
      </c>
      <c r="J85">
        <f t="shared" si="4"/>
        <v>0</v>
      </c>
      <c r="K85" s="6">
        <f t="shared" si="5"/>
        <v>2867.87</v>
      </c>
    </row>
    <row r="86" spans="1:11" x14ac:dyDescent="0.25">
      <c r="A86" t="s">
        <v>15</v>
      </c>
      <c r="B86" t="s">
        <v>12</v>
      </c>
      <c r="C86" s="1">
        <v>45981</v>
      </c>
      <c r="D86" s="2">
        <v>0.53125</v>
      </c>
      <c r="E86" s="2">
        <v>0.57291666666666663</v>
      </c>
      <c r="F86">
        <v>40</v>
      </c>
      <c r="G86" s="7">
        <f>E86-D86</f>
        <v>4.166666666666663E-2</v>
      </c>
      <c r="H86" s="6">
        <f>F86</f>
        <v>40</v>
      </c>
      <c r="I86">
        <f t="shared" si="3"/>
        <v>4</v>
      </c>
      <c r="J86">
        <f t="shared" si="4"/>
        <v>0</v>
      </c>
      <c r="K86" s="6">
        <f t="shared" si="5"/>
        <v>2907.87</v>
      </c>
    </row>
    <row r="87" spans="1:11" x14ac:dyDescent="0.25">
      <c r="A87" t="s">
        <v>8</v>
      </c>
      <c r="B87" t="s">
        <v>9</v>
      </c>
      <c r="C87" s="1">
        <v>45981</v>
      </c>
      <c r="D87" s="2">
        <v>0.59375</v>
      </c>
      <c r="E87" s="2">
        <v>0.63541666666666663</v>
      </c>
      <c r="F87">
        <v>50</v>
      </c>
      <c r="G87" s="7">
        <f>E87-D87</f>
        <v>4.166666666666663E-2</v>
      </c>
      <c r="H87" s="6">
        <f>F87</f>
        <v>50</v>
      </c>
      <c r="I87">
        <f t="shared" si="3"/>
        <v>4</v>
      </c>
      <c r="J87">
        <f t="shared" si="4"/>
        <v>400</v>
      </c>
      <c r="K87" s="6">
        <f t="shared" si="5"/>
        <v>2957.87</v>
      </c>
    </row>
    <row r="88" spans="1:11" x14ac:dyDescent="0.25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  <c r="G88" s="7">
        <f>E88-D88</f>
        <v>6.25E-2</v>
      </c>
      <c r="H88" s="6">
        <f>F88*1+F88*0.5</f>
        <v>60</v>
      </c>
      <c r="I88">
        <f t="shared" si="3"/>
        <v>1</v>
      </c>
      <c r="J88">
        <f t="shared" si="4"/>
        <v>0</v>
      </c>
      <c r="K88" s="6">
        <f t="shared" si="5"/>
        <v>2617.87</v>
      </c>
    </row>
    <row r="89" spans="1:11" x14ac:dyDescent="0.25">
      <c r="A89" t="s">
        <v>14</v>
      </c>
      <c r="B89" t="s">
        <v>7</v>
      </c>
      <c r="C89" s="1">
        <v>45985</v>
      </c>
      <c r="D89" s="2">
        <v>0.60416666666666663</v>
      </c>
      <c r="E89" s="2">
        <v>0.66666666666666663</v>
      </c>
      <c r="F89">
        <v>60</v>
      </c>
      <c r="G89" s="7">
        <f>E89-D89</f>
        <v>6.25E-2</v>
      </c>
      <c r="H89" s="6">
        <f>F89*1+F89*0.5</f>
        <v>90</v>
      </c>
      <c r="I89">
        <f t="shared" si="3"/>
        <v>1</v>
      </c>
      <c r="J89">
        <f t="shared" si="4"/>
        <v>0</v>
      </c>
      <c r="K89" s="6">
        <f t="shared" si="5"/>
        <v>2707.87</v>
      </c>
    </row>
    <row r="90" spans="1:11" x14ac:dyDescent="0.25">
      <c r="A90" t="s">
        <v>15</v>
      </c>
      <c r="B90" t="s">
        <v>7</v>
      </c>
      <c r="C90" s="1">
        <v>45985</v>
      </c>
      <c r="D90" s="2">
        <v>0.6875</v>
      </c>
      <c r="E90" s="2">
        <v>0.75</v>
      </c>
      <c r="F90">
        <v>60</v>
      </c>
      <c r="G90" s="7">
        <f>E90-D90</f>
        <v>6.25E-2</v>
      </c>
      <c r="H90" s="6">
        <f>F90*1+F90*0.5</f>
        <v>90</v>
      </c>
      <c r="I90">
        <f t="shared" si="3"/>
        <v>1</v>
      </c>
      <c r="J90">
        <f t="shared" si="4"/>
        <v>0</v>
      </c>
      <c r="K90" s="6">
        <f t="shared" si="5"/>
        <v>2797.87</v>
      </c>
    </row>
    <row r="91" spans="1:11" x14ac:dyDescent="0.25">
      <c r="A91" t="s">
        <v>15</v>
      </c>
      <c r="B91" t="s">
        <v>12</v>
      </c>
      <c r="C91" s="1">
        <v>45985</v>
      </c>
      <c r="D91" s="2">
        <v>0.44791666666666669</v>
      </c>
      <c r="E91" s="2">
        <v>0.5</v>
      </c>
      <c r="F91">
        <v>40</v>
      </c>
      <c r="G91" s="7">
        <f>E91-D91</f>
        <v>5.2083333333333315E-2</v>
      </c>
      <c r="H91" s="6">
        <f>F91*1+F91*0.25</f>
        <v>50</v>
      </c>
      <c r="I91">
        <f t="shared" si="3"/>
        <v>1</v>
      </c>
      <c r="J91">
        <f t="shared" si="4"/>
        <v>0</v>
      </c>
      <c r="K91" s="6">
        <f t="shared" si="5"/>
        <v>2847.87</v>
      </c>
    </row>
    <row r="92" spans="1:11" x14ac:dyDescent="0.25">
      <c r="A92" t="s">
        <v>18</v>
      </c>
      <c r="B92" t="s">
        <v>12</v>
      </c>
      <c r="C92" s="1">
        <v>45985</v>
      </c>
      <c r="D92" s="2">
        <v>0.52083333333333337</v>
      </c>
      <c r="E92" s="2">
        <v>0.5625</v>
      </c>
      <c r="F92">
        <v>40</v>
      </c>
      <c r="G92" s="7">
        <f>E92-D92</f>
        <v>4.166666666666663E-2</v>
      </c>
      <c r="H92" s="6">
        <f>F92</f>
        <v>40</v>
      </c>
      <c r="I92">
        <f t="shared" si="3"/>
        <v>1</v>
      </c>
      <c r="J92">
        <f t="shared" si="4"/>
        <v>0</v>
      </c>
      <c r="K92" s="6">
        <f t="shared" si="5"/>
        <v>2887.87</v>
      </c>
    </row>
    <row r="93" spans="1:11" x14ac:dyDescent="0.25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  <c r="G93" s="7">
        <f>E93-D93</f>
        <v>5.2083333333333315E-2</v>
      </c>
      <c r="H93" s="6">
        <f>F93*1+F93*0.25</f>
        <v>75</v>
      </c>
      <c r="I93">
        <f t="shared" si="3"/>
        <v>2</v>
      </c>
      <c r="J93">
        <f t="shared" si="4"/>
        <v>250</v>
      </c>
      <c r="K93" s="6">
        <f t="shared" si="5"/>
        <v>2962.87</v>
      </c>
    </row>
    <row r="94" spans="1:11" x14ac:dyDescent="0.25">
      <c r="A94" t="s">
        <v>18</v>
      </c>
      <c r="B94" t="s">
        <v>12</v>
      </c>
      <c r="C94" s="1">
        <v>45987</v>
      </c>
      <c r="D94" s="2">
        <v>0.57291666666666663</v>
      </c>
      <c r="E94" s="2">
        <v>0.65625</v>
      </c>
      <c r="F94">
        <v>40</v>
      </c>
      <c r="G94" s="7">
        <f>E94-D94</f>
        <v>8.333333333333337E-2</v>
      </c>
      <c r="H94" s="6">
        <f>F94*2</f>
        <v>80</v>
      </c>
      <c r="I94">
        <f t="shared" si="3"/>
        <v>3</v>
      </c>
      <c r="J94">
        <f t="shared" si="4"/>
        <v>0</v>
      </c>
      <c r="K94" s="6">
        <f t="shared" si="5"/>
        <v>2792.87</v>
      </c>
    </row>
    <row r="95" spans="1:11" x14ac:dyDescent="0.25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  <c r="G95" s="7">
        <f>E95-D95</f>
        <v>7.2916666666666685E-2</v>
      </c>
      <c r="H95" s="6">
        <f>F95*1+F95*0.75</f>
        <v>70</v>
      </c>
      <c r="I95">
        <f t="shared" si="3"/>
        <v>3</v>
      </c>
      <c r="J95">
        <f t="shared" si="4"/>
        <v>0</v>
      </c>
      <c r="K95" s="6">
        <f t="shared" si="5"/>
        <v>2862.87</v>
      </c>
    </row>
    <row r="96" spans="1:11" x14ac:dyDescent="0.25">
      <c r="A96" t="s">
        <v>13</v>
      </c>
      <c r="B96" t="s">
        <v>7</v>
      </c>
      <c r="C96" s="1">
        <v>45987</v>
      </c>
      <c r="D96" s="2">
        <v>0.375</v>
      </c>
      <c r="E96" s="2">
        <v>0.41666666666666669</v>
      </c>
      <c r="F96">
        <v>60</v>
      </c>
      <c r="G96" s="7">
        <f>E96-D96</f>
        <v>4.1666666666666685E-2</v>
      </c>
      <c r="H96" s="6">
        <f>F96</f>
        <v>60</v>
      </c>
      <c r="I96">
        <f t="shared" si="3"/>
        <v>3</v>
      </c>
      <c r="J96">
        <f t="shared" si="4"/>
        <v>0</v>
      </c>
      <c r="K96" s="6">
        <f t="shared" si="5"/>
        <v>2922.87</v>
      </c>
    </row>
    <row r="97" spans="1:11" x14ac:dyDescent="0.25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  <c r="G97" s="7">
        <f>E97-D97</f>
        <v>4.166666666666663E-2</v>
      </c>
      <c r="H97" s="6">
        <f>F97</f>
        <v>60</v>
      </c>
      <c r="I97">
        <f t="shared" si="3"/>
        <v>3</v>
      </c>
      <c r="J97">
        <f t="shared" si="4"/>
        <v>0</v>
      </c>
      <c r="K97" s="6">
        <f t="shared" si="5"/>
        <v>2982.87</v>
      </c>
    </row>
    <row r="98" spans="1:11" x14ac:dyDescent="0.25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  <c r="G98" s="7">
        <f>E98-D98</f>
        <v>6.25E-2</v>
      </c>
      <c r="H98" s="6">
        <f>F98*1+F98*0.5</f>
        <v>90</v>
      </c>
      <c r="I98">
        <f t="shared" si="3"/>
        <v>5</v>
      </c>
      <c r="J98">
        <f t="shared" si="4"/>
        <v>0</v>
      </c>
      <c r="K98" s="6">
        <f t="shared" si="5"/>
        <v>3072.87</v>
      </c>
    </row>
    <row r="99" spans="1:11" x14ac:dyDescent="0.25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  <c r="G99" s="7">
        <f>E99-D99</f>
        <v>5.2083333333333315E-2</v>
      </c>
      <c r="H99" s="6">
        <f>F99*1+F99*0.25</f>
        <v>50</v>
      </c>
      <c r="I99">
        <f t="shared" si="3"/>
        <v>5</v>
      </c>
      <c r="J99">
        <f t="shared" si="4"/>
        <v>0</v>
      </c>
      <c r="K99" s="6">
        <f t="shared" si="5"/>
        <v>3122.87</v>
      </c>
    </row>
    <row r="100" spans="1:11" x14ac:dyDescent="0.25">
      <c r="A100" t="s">
        <v>6</v>
      </c>
      <c r="B100" t="s">
        <v>7</v>
      </c>
      <c r="C100" s="1">
        <v>45993</v>
      </c>
      <c r="D100" s="2">
        <v>0.47916666666666669</v>
      </c>
      <c r="E100" s="2">
        <v>0.5625</v>
      </c>
      <c r="F100">
        <v>60</v>
      </c>
      <c r="G100" s="7">
        <f>E100-D100</f>
        <v>8.3333333333333315E-2</v>
      </c>
      <c r="H100" s="6">
        <f>F100*2</f>
        <v>120</v>
      </c>
      <c r="I100">
        <f t="shared" si="3"/>
        <v>2</v>
      </c>
      <c r="J100">
        <f t="shared" si="4"/>
        <v>0</v>
      </c>
      <c r="K100" s="6">
        <f t="shared" si="5"/>
        <v>3242.87</v>
      </c>
    </row>
    <row r="101" spans="1:11" x14ac:dyDescent="0.25">
      <c r="A101" t="s">
        <v>22</v>
      </c>
      <c r="B101" t="s">
        <v>9</v>
      </c>
      <c r="C101" s="1">
        <v>45993</v>
      </c>
      <c r="D101" s="2">
        <v>0.375</v>
      </c>
      <c r="E101" s="2">
        <v>0.41666666666666669</v>
      </c>
      <c r="F101">
        <v>50</v>
      </c>
      <c r="G101" s="7">
        <f>E101-D101</f>
        <v>4.1666666666666685E-2</v>
      </c>
      <c r="H101" s="6">
        <f>F101</f>
        <v>50</v>
      </c>
      <c r="I101">
        <f t="shared" si="3"/>
        <v>2</v>
      </c>
      <c r="J101">
        <f t="shared" si="4"/>
        <v>0</v>
      </c>
      <c r="K101" s="6">
        <f t="shared" si="5"/>
        <v>3292.87</v>
      </c>
    </row>
    <row r="102" spans="1:11" x14ac:dyDescent="0.25">
      <c r="A102" t="s">
        <v>15</v>
      </c>
      <c r="B102" t="s">
        <v>7</v>
      </c>
      <c r="C102" s="1">
        <v>45993</v>
      </c>
      <c r="D102" s="2">
        <v>0.4375</v>
      </c>
      <c r="E102" s="2">
        <v>0.47916666666666669</v>
      </c>
      <c r="F102">
        <v>60</v>
      </c>
      <c r="G102" s="7">
        <f>E102-D102</f>
        <v>4.1666666666666685E-2</v>
      </c>
      <c r="H102" s="6">
        <f>F102</f>
        <v>60</v>
      </c>
      <c r="I102">
        <f t="shared" si="3"/>
        <v>2</v>
      </c>
      <c r="J102">
        <f t="shared" si="4"/>
        <v>250</v>
      </c>
      <c r="K102" s="6">
        <f t="shared" si="5"/>
        <v>3352.87</v>
      </c>
    </row>
    <row r="103" spans="1:11" x14ac:dyDescent="0.25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  <c r="G103" s="7">
        <f>E103-D103</f>
        <v>7.2916666666666685E-2</v>
      </c>
      <c r="H103" s="6">
        <f>F103*1+F103*0.75</f>
        <v>87.5</v>
      </c>
      <c r="I103">
        <f t="shared" si="3"/>
        <v>3</v>
      </c>
      <c r="J103">
        <f t="shared" si="4"/>
        <v>0</v>
      </c>
      <c r="K103" s="6">
        <f t="shared" si="5"/>
        <v>3190.37</v>
      </c>
    </row>
    <row r="104" spans="1:11" x14ac:dyDescent="0.25">
      <c r="A104" t="s">
        <v>19</v>
      </c>
      <c r="B104" t="s">
        <v>9</v>
      </c>
      <c r="C104" s="1">
        <v>45994</v>
      </c>
      <c r="D104" s="2">
        <v>0.65625</v>
      </c>
      <c r="E104" s="2">
        <v>0.71875</v>
      </c>
      <c r="F104">
        <v>50</v>
      </c>
      <c r="G104" s="7">
        <f>E104-D104</f>
        <v>6.25E-2</v>
      </c>
      <c r="H104" s="6">
        <f>F104*1+F104*0.5</f>
        <v>75</v>
      </c>
      <c r="I104">
        <f t="shared" si="3"/>
        <v>3</v>
      </c>
      <c r="J104">
        <f t="shared" si="4"/>
        <v>0</v>
      </c>
      <c r="K104" s="6">
        <f t="shared" si="5"/>
        <v>3265.37</v>
      </c>
    </row>
    <row r="105" spans="1:11" x14ac:dyDescent="0.25">
      <c r="A105" t="s">
        <v>18</v>
      </c>
      <c r="B105" t="s">
        <v>12</v>
      </c>
      <c r="C105" s="1">
        <v>45994</v>
      </c>
      <c r="D105" s="2">
        <v>0.47916666666666669</v>
      </c>
      <c r="E105" s="2">
        <v>0.54166666666666663</v>
      </c>
      <c r="F105">
        <v>40</v>
      </c>
      <c r="G105" s="7">
        <f>E105-D105</f>
        <v>6.2499999999999944E-2</v>
      </c>
      <c r="H105" s="6">
        <f>F105*1+F105*0.5</f>
        <v>60</v>
      </c>
      <c r="I105">
        <f t="shared" si="3"/>
        <v>3</v>
      </c>
      <c r="J105">
        <f t="shared" si="4"/>
        <v>0</v>
      </c>
      <c r="K105" s="6">
        <f t="shared" si="5"/>
        <v>3325.37</v>
      </c>
    </row>
    <row r="106" spans="1:11" x14ac:dyDescent="0.25">
      <c r="A106" t="s">
        <v>17</v>
      </c>
      <c r="B106" t="s">
        <v>9</v>
      </c>
      <c r="C106" s="1">
        <v>45994</v>
      </c>
      <c r="D106" s="2">
        <v>0.57291666666666663</v>
      </c>
      <c r="E106" s="2">
        <v>0.61458333333333337</v>
      </c>
      <c r="F106">
        <v>50</v>
      </c>
      <c r="G106" s="7">
        <f>E106-D106</f>
        <v>4.1666666666666741E-2</v>
      </c>
      <c r="H106" s="6">
        <f>F106</f>
        <v>50</v>
      </c>
      <c r="I106">
        <f t="shared" si="3"/>
        <v>3</v>
      </c>
      <c r="J106">
        <f t="shared" si="4"/>
        <v>0</v>
      </c>
      <c r="K106" s="6">
        <f t="shared" si="5"/>
        <v>3375.37</v>
      </c>
    </row>
    <row r="107" spans="1:11" x14ac:dyDescent="0.25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  <c r="G107" s="7">
        <f>E107-D107</f>
        <v>4.166666666666663E-2</v>
      </c>
      <c r="H107" s="6">
        <f>F107</f>
        <v>40</v>
      </c>
      <c r="I107">
        <f t="shared" si="3"/>
        <v>3</v>
      </c>
      <c r="J107">
        <f t="shared" si="4"/>
        <v>0</v>
      </c>
      <c r="K107" s="6">
        <f t="shared" si="5"/>
        <v>3415.37</v>
      </c>
    </row>
    <row r="108" spans="1:11" x14ac:dyDescent="0.25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  <c r="G108" s="7">
        <f>E108-D108</f>
        <v>7.2916666666666685E-2</v>
      </c>
      <c r="H108" s="6">
        <f>F108*1+F108*0.75</f>
        <v>105</v>
      </c>
      <c r="I108">
        <f t="shared" si="3"/>
        <v>5</v>
      </c>
      <c r="J108">
        <f t="shared" si="4"/>
        <v>0</v>
      </c>
      <c r="K108" s="6">
        <f t="shared" si="5"/>
        <v>3520.37</v>
      </c>
    </row>
    <row r="109" spans="1:11" x14ac:dyDescent="0.25">
      <c r="A109" t="s">
        <v>10</v>
      </c>
      <c r="B109" t="s">
        <v>7</v>
      </c>
      <c r="C109" s="1">
        <v>45996</v>
      </c>
      <c r="D109" s="2">
        <v>0.53125</v>
      </c>
      <c r="E109" s="2">
        <v>0.59375</v>
      </c>
      <c r="F109">
        <v>60</v>
      </c>
      <c r="G109" s="7">
        <f>E109-D109</f>
        <v>6.25E-2</v>
      </c>
      <c r="H109" s="6">
        <f>F109*1+F109*0.5</f>
        <v>90</v>
      </c>
      <c r="I109">
        <f t="shared" si="3"/>
        <v>5</v>
      </c>
      <c r="J109">
        <f t="shared" si="4"/>
        <v>0</v>
      </c>
      <c r="K109" s="6">
        <f t="shared" si="5"/>
        <v>3610.37</v>
      </c>
    </row>
    <row r="110" spans="1:11" x14ac:dyDescent="0.25">
      <c r="A110" t="s">
        <v>16</v>
      </c>
      <c r="B110" t="s">
        <v>12</v>
      </c>
      <c r="C110" s="1">
        <v>45996</v>
      </c>
      <c r="D110" s="2">
        <v>0.45833333333333331</v>
      </c>
      <c r="E110" s="2">
        <v>0.5</v>
      </c>
      <c r="F110">
        <v>40</v>
      </c>
      <c r="G110" s="7">
        <f>E110-D110</f>
        <v>4.1666666666666685E-2</v>
      </c>
      <c r="H110" s="6">
        <f>F110</f>
        <v>40</v>
      </c>
      <c r="I110">
        <f t="shared" si="3"/>
        <v>5</v>
      </c>
      <c r="J110">
        <f t="shared" si="4"/>
        <v>0</v>
      </c>
      <c r="K110" s="6">
        <f t="shared" si="5"/>
        <v>3650.37</v>
      </c>
    </row>
    <row r="111" spans="1:11" x14ac:dyDescent="0.25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  <c r="G111" s="7">
        <f>E111-D111</f>
        <v>7.2916666666666685E-2</v>
      </c>
      <c r="H111" s="6">
        <f>F111*1+F111*0.75</f>
        <v>105</v>
      </c>
      <c r="I111">
        <f t="shared" si="3"/>
        <v>1</v>
      </c>
      <c r="J111">
        <f t="shared" si="4"/>
        <v>0</v>
      </c>
      <c r="K111" s="6">
        <f t="shared" si="5"/>
        <v>3735.37</v>
      </c>
    </row>
    <row r="112" spans="1:11" x14ac:dyDescent="0.25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  <c r="G112" s="7">
        <f>E112-D112</f>
        <v>7.291666666666663E-2</v>
      </c>
      <c r="H112" s="6">
        <f>F112*1+F112*0.75</f>
        <v>70</v>
      </c>
      <c r="I112">
        <f t="shared" si="3"/>
        <v>1</v>
      </c>
      <c r="J112">
        <f t="shared" si="4"/>
        <v>0</v>
      </c>
      <c r="K112" s="6">
        <f t="shared" si="5"/>
        <v>3805.37</v>
      </c>
    </row>
    <row r="113" spans="1:11" x14ac:dyDescent="0.25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  <c r="G113" s="7">
        <f>E113-D113</f>
        <v>5.2083333333333315E-2</v>
      </c>
      <c r="H113" s="6">
        <f>F113*1+F113*0.25</f>
        <v>75</v>
      </c>
      <c r="I113">
        <f t="shared" si="3"/>
        <v>2</v>
      </c>
      <c r="J113">
        <f t="shared" si="4"/>
        <v>0</v>
      </c>
      <c r="K113" s="6">
        <f t="shared" si="5"/>
        <v>3880.37</v>
      </c>
    </row>
    <row r="114" spans="1:11" x14ac:dyDescent="0.25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  <c r="G114" s="7">
        <f>E114-D114</f>
        <v>4.1666666666666685E-2</v>
      </c>
      <c r="H114" s="6">
        <f>F114</f>
        <v>50</v>
      </c>
      <c r="I114">
        <f t="shared" si="3"/>
        <v>2</v>
      </c>
      <c r="J114">
        <f t="shared" si="4"/>
        <v>250</v>
      </c>
      <c r="K114" s="6">
        <f t="shared" si="5"/>
        <v>3930.37</v>
      </c>
    </row>
    <row r="115" spans="1:11" x14ac:dyDescent="0.25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  <c r="G115" s="7">
        <f>E115-D115</f>
        <v>6.25E-2</v>
      </c>
      <c r="H115" s="6">
        <f>F115*1+F115*0.5</f>
        <v>60</v>
      </c>
      <c r="I115">
        <f t="shared" si="3"/>
        <v>3</v>
      </c>
      <c r="J115">
        <f t="shared" si="4"/>
        <v>0</v>
      </c>
      <c r="K115" s="6">
        <f t="shared" si="5"/>
        <v>3740.37</v>
      </c>
    </row>
    <row r="116" spans="1:11" x14ac:dyDescent="0.25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  <c r="G116" s="7">
        <f>E116-D116</f>
        <v>6.25E-2</v>
      </c>
      <c r="H116" s="6">
        <f>F116*1+F116*0.5</f>
        <v>90</v>
      </c>
      <c r="I116">
        <f t="shared" si="3"/>
        <v>3</v>
      </c>
      <c r="J116">
        <f t="shared" si="4"/>
        <v>0</v>
      </c>
      <c r="K116" s="6">
        <f t="shared" si="5"/>
        <v>3830.37</v>
      </c>
    </row>
    <row r="117" spans="1:11" x14ac:dyDescent="0.25">
      <c r="A117" t="s">
        <v>11</v>
      </c>
      <c r="B117" t="s">
        <v>12</v>
      </c>
      <c r="C117" s="1">
        <v>46001</v>
      </c>
      <c r="D117" s="2">
        <v>0.67708333333333337</v>
      </c>
      <c r="E117" s="2">
        <v>0.73958333333333337</v>
      </c>
      <c r="F117">
        <v>40</v>
      </c>
      <c r="G117" s="7">
        <f>E117-D117</f>
        <v>6.25E-2</v>
      </c>
      <c r="H117" s="6">
        <f>F117*1+F117*0.5</f>
        <v>60</v>
      </c>
      <c r="I117">
        <f t="shared" si="3"/>
        <v>3</v>
      </c>
      <c r="J117">
        <f t="shared" si="4"/>
        <v>0</v>
      </c>
      <c r="K117" s="6">
        <f t="shared" si="5"/>
        <v>3890.37</v>
      </c>
    </row>
    <row r="118" spans="1:11" x14ac:dyDescent="0.25">
      <c r="A118" t="s">
        <v>13</v>
      </c>
      <c r="B118" t="s">
        <v>7</v>
      </c>
      <c r="C118" s="1">
        <v>46001</v>
      </c>
      <c r="D118" s="2">
        <v>0.54166666666666663</v>
      </c>
      <c r="E118" s="2">
        <v>0.59375</v>
      </c>
      <c r="F118">
        <v>60</v>
      </c>
      <c r="G118" s="7">
        <f>E118-D118</f>
        <v>5.208333333333337E-2</v>
      </c>
      <c r="H118" s="6">
        <f>F118*1+F118*0.25</f>
        <v>75</v>
      </c>
      <c r="I118">
        <f t="shared" si="3"/>
        <v>3</v>
      </c>
      <c r="J118">
        <f t="shared" si="4"/>
        <v>0</v>
      </c>
      <c r="K118" s="6">
        <f t="shared" si="5"/>
        <v>3965.37</v>
      </c>
    </row>
    <row r="119" spans="1:11" x14ac:dyDescent="0.25">
      <c r="A119" t="s">
        <v>16</v>
      </c>
      <c r="B119" t="s">
        <v>7</v>
      </c>
      <c r="C119" s="1">
        <v>46001</v>
      </c>
      <c r="D119" s="2">
        <v>0.61458333333333337</v>
      </c>
      <c r="E119" s="2">
        <v>0.65625</v>
      </c>
      <c r="F119">
        <v>60</v>
      </c>
      <c r="G119" s="7">
        <f>E119-D119</f>
        <v>4.166666666666663E-2</v>
      </c>
      <c r="H119" s="6">
        <f>F119</f>
        <v>60</v>
      </c>
      <c r="I119">
        <f t="shared" si="3"/>
        <v>3</v>
      </c>
      <c r="J119">
        <f t="shared" si="4"/>
        <v>0</v>
      </c>
      <c r="K119" s="6">
        <f t="shared" si="5"/>
        <v>4025.37</v>
      </c>
    </row>
    <row r="120" spans="1:11" x14ac:dyDescent="0.25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  <c r="G120" s="7">
        <f>E120-D120</f>
        <v>5.2083333333333315E-2</v>
      </c>
      <c r="H120" s="6">
        <f>F120*1+F120*0.25</f>
        <v>50</v>
      </c>
      <c r="I120">
        <f t="shared" si="3"/>
        <v>4</v>
      </c>
      <c r="J120">
        <f t="shared" si="4"/>
        <v>0</v>
      </c>
      <c r="K120" s="6">
        <f t="shared" si="5"/>
        <v>4075.37</v>
      </c>
    </row>
    <row r="121" spans="1:11" x14ac:dyDescent="0.25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  <c r="G121" s="7">
        <f>E121-D121</f>
        <v>5.2083333333333315E-2</v>
      </c>
      <c r="H121" s="6">
        <f>F121*1+F121*0.25</f>
        <v>75</v>
      </c>
      <c r="I121">
        <f t="shared" si="3"/>
        <v>4</v>
      </c>
      <c r="J121">
        <f t="shared" si="4"/>
        <v>400</v>
      </c>
      <c r="K121" s="6">
        <f t="shared" si="5"/>
        <v>4150.37</v>
      </c>
    </row>
    <row r="122" spans="1:11" x14ac:dyDescent="0.25">
      <c r="A122" t="s">
        <v>6</v>
      </c>
      <c r="B122" t="s">
        <v>7</v>
      </c>
      <c r="C122" s="1">
        <v>46003</v>
      </c>
      <c r="D122" s="2">
        <v>0.47916666666666669</v>
      </c>
      <c r="E122" s="2">
        <v>0.55208333333333337</v>
      </c>
      <c r="F122">
        <v>60</v>
      </c>
      <c r="G122" s="7">
        <f>E122-D122</f>
        <v>7.2916666666666685E-2</v>
      </c>
      <c r="H122" s="6">
        <f>F122*1+F122*0.75</f>
        <v>105</v>
      </c>
      <c r="I122">
        <f t="shared" si="3"/>
        <v>5</v>
      </c>
      <c r="J122">
        <f t="shared" si="4"/>
        <v>0</v>
      </c>
      <c r="K122" s="6">
        <f t="shared" si="5"/>
        <v>3855.37</v>
      </c>
    </row>
    <row r="123" spans="1:11" x14ac:dyDescent="0.25">
      <c r="A123" t="s">
        <v>11</v>
      </c>
      <c r="B123" t="s">
        <v>12</v>
      </c>
      <c r="C123" s="1">
        <v>46003</v>
      </c>
      <c r="D123" s="2">
        <v>0.375</v>
      </c>
      <c r="E123" s="2">
        <v>0.42708333333333331</v>
      </c>
      <c r="F123">
        <v>40</v>
      </c>
      <c r="G123" s="7">
        <f>E123-D123</f>
        <v>5.2083333333333315E-2</v>
      </c>
      <c r="H123" s="6">
        <f>F123*1+F123*0.25</f>
        <v>50</v>
      </c>
      <c r="I123">
        <f t="shared" si="3"/>
        <v>5</v>
      </c>
      <c r="J123">
        <f t="shared" si="4"/>
        <v>0</v>
      </c>
      <c r="K123" s="6">
        <f t="shared" si="5"/>
        <v>3905.37</v>
      </c>
    </row>
    <row r="124" spans="1:11" x14ac:dyDescent="0.25">
      <c r="A124" t="s">
        <v>15</v>
      </c>
      <c r="B124" t="s">
        <v>7</v>
      </c>
      <c r="C124" s="1">
        <v>46003</v>
      </c>
      <c r="D124" s="2">
        <v>0.4375</v>
      </c>
      <c r="E124" s="2">
        <v>0.47916666666666669</v>
      </c>
      <c r="F124">
        <v>60</v>
      </c>
      <c r="G124" s="7">
        <f>E124-D124</f>
        <v>4.1666666666666685E-2</v>
      </c>
      <c r="H124" s="6">
        <f>F124</f>
        <v>60</v>
      </c>
      <c r="I124">
        <f t="shared" si="3"/>
        <v>5</v>
      </c>
      <c r="J124">
        <f t="shared" si="4"/>
        <v>0</v>
      </c>
      <c r="K124" s="6">
        <f t="shared" si="5"/>
        <v>3965.37</v>
      </c>
    </row>
    <row r="125" spans="1:11" x14ac:dyDescent="0.25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  <c r="G125" s="7">
        <f>E125-D125</f>
        <v>6.25E-2</v>
      </c>
      <c r="H125" s="6">
        <f>F125*1+F125*0.5</f>
        <v>90</v>
      </c>
      <c r="I125">
        <f t="shared" si="3"/>
        <v>1</v>
      </c>
      <c r="J125">
        <f t="shared" si="4"/>
        <v>0</v>
      </c>
      <c r="K125" s="6">
        <f t="shared" si="5"/>
        <v>4035.37</v>
      </c>
    </row>
    <row r="126" spans="1:11" x14ac:dyDescent="0.25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  <c r="G126" s="7">
        <f>E126-D126</f>
        <v>6.25E-2</v>
      </c>
      <c r="H126" s="6">
        <f>F126*1+F126*0.5</f>
        <v>90</v>
      </c>
      <c r="I126">
        <f t="shared" si="3"/>
        <v>1</v>
      </c>
      <c r="J126">
        <f t="shared" si="4"/>
        <v>0</v>
      </c>
      <c r="K126" s="6">
        <f t="shared" si="5"/>
        <v>4125.37</v>
      </c>
    </row>
    <row r="127" spans="1:11" x14ac:dyDescent="0.25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  <c r="G127" s="7">
        <f>E127-D127</f>
        <v>4.1666666666666685E-2</v>
      </c>
      <c r="H127" s="6">
        <f>F127</f>
        <v>60</v>
      </c>
      <c r="I127">
        <f t="shared" si="3"/>
        <v>2</v>
      </c>
      <c r="J127">
        <f t="shared" si="4"/>
        <v>250</v>
      </c>
      <c r="K127" s="6">
        <f t="shared" si="5"/>
        <v>3585.37</v>
      </c>
    </row>
    <row r="128" spans="1:11" x14ac:dyDescent="0.25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  <c r="G128" s="7">
        <f>E128-D128</f>
        <v>7.2916666666666685E-2</v>
      </c>
      <c r="H128" s="6">
        <f>F128*1+F128*0.75</f>
        <v>105</v>
      </c>
      <c r="I128">
        <f t="shared" si="3"/>
        <v>1</v>
      </c>
      <c r="J128">
        <f t="shared" si="4"/>
        <v>0</v>
      </c>
      <c r="K128" s="6">
        <f t="shared" si="5"/>
        <v>3440.37</v>
      </c>
    </row>
    <row r="129" spans="1:11" x14ac:dyDescent="0.25">
      <c r="A129" t="s">
        <v>14</v>
      </c>
      <c r="B129" t="s">
        <v>7</v>
      </c>
      <c r="C129" s="1">
        <v>46027</v>
      </c>
      <c r="D129" s="2">
        <v>0.72916666666666663</v>
      </c>
      <c r="E129" s="2">
        <v>0.79166666666666663</v>
      </c>
      <c r="F129">
        <v>60</v>
      </c>
      <c r="G129" s="7">
        <f>E129-D129</f>
        <v>6.25E-2</v>
      </c>
      <c r="H129" s="6">
        <f>F129*1+F129*0.5</f>
        <v>90</v>
      </c>
      <c r="I129">
        <f t="shared" si="3"/>
        <v>1</v>
      </c>
      <c r="J129">
        <f t="shared" si="4"/>
        <v>0</v>
      </c>
      <c r="K129" s="6">
        <f t="shared" si="5"/>
        <v>3530.37</v>
      </c>
    </row>
    <row r="130" spans="1:11" x14ac:dyDescent="0.25">
      <c r="A130" t="s">
        <v>14</v>
      </c>
      <c r="B130" t="s">
        <v>7</v>
      </c>
      <c r="C130" s="1">
        <v>46027</v>
      </c>
      <c r="D130" s="2">
        <v>0.47916666666666669</v>
      </c>
      <c r="E130" s="2">
        <v>0.54166666666666663</v>
      </c>
      <c r="F130">
        <v>60</v>
      </c>
      <c r="G130" s="7">
        <f>E130-D130</f>
        <v>6.2499999999999944E-2</v>
      </c>
      <c r="H130" s="6">
        <f>F130*1+F130*0.5</f>
        <v>90</v>
      </c>
      <c r="I130">
        <f t="shared" si="3"/>
        <v>1</v>
      </c>
      <c r="J130">
        <f t="shared" si="4"/>
        <v>0</v>
      </c>
      <c r="K130" s="6">
        <f t="shared" si="5"/>
        <v>3620.37</v>
      </c>
    </row>
    <row r="131" spans="1:11" x14ac:dyDescent="0.25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  <c r="G131" s="7">
        <f>E131-D131</f>
        <v>5.2083333333333259E-2</v>
      </c>
      <c r="H131" s="6">
        <f>F131*1+F131*0.25</f>
        <v>62.5</v>
      </c>
      <c r="I131">
        <f t="shared" ref="I131:I194" si="6">WEEKDAY(C131,2)</f>
        <v>1</v>
      </c>
      <c r="J131">
        <f t="shared" si="4"/>
        <v>0</v>
      </c>
      <c r="K131" s="6">
        <f t="shared" si="5"/>
        <v>3682.87</v>
      </c>
    </row>
    <row r="132" spans="1:11" x14ac:dyDescent="0.25">
      <c r="A132" t="s">
        <v>24</v>
      </c>
      <c r="B132" t="s">
        <v>7</v>
      </c>
      <c r="C132" s="1">
        <v>46027</v>
      </c>
      <c r="D132" s="2">
        <v>0.57291666666666663</v>
      </c>
      <c r="E132" s="2">
        <v>0.61458333333333337</v>
      </c>
      <c r="F132">
        <v>60</v>
      </c>
      <c r="G132" s="7">
        <f>E132-D132</f>
        <v>4.1666666666666741E-2</v>
      </c>
      <c r="H132" s="6">
        <f>F132</f>
        <v>60</v>
      </c>
      <c r="I132">
        <f t="shared" si="6"/>
        <v>1</v>
      </c>
      <c r="J132">
        <f t="shared" ref="J132:J195" si="7">IF(AND(I132=6,I132=7,I132&lt;&gt;I133),10,IF(AND(I132=2,I132&lt;&gt;I133),250,IF(AND(I132=4,K132&lt;=500,I132&lt;&gt;I133),MIN(50,ROUNDDOWN(K132*0.2,0)),IF(AND(I132=4,K132&gt;500,K132&lt;=600,I132&lt;&gt;I133),MIN(100,ROUNDDOWN(K132*0.5,0)),IF(AND(I132=4,K132&gt;600,I132&lt;&gt;I133),400,0)))))</f>
        <v>0</v>
      </c>
      <c r="K132" s="6">
        <f t="shared" ref="K132:K195" si="8">IF(AND(I131=5,I132=1),K131+H132-J131-20,IF(AND(DAY(C131)=15,C131&lt;&gt;C132),K131+H132-J131-600,K131+H132-J131))</f>
        <v>3742.87</v>
      </c>
    </row>
    <row r="133" spans="1:11" x14ac:dyDescent="0.25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  <c r="G133" s="7">
        <f>E133-D133</f>
        <v>7.2916666666666685E-2</v>
      </c>
      <c r="H133" s="6">
        <f>F133*1+F133*0.75</f>
        <v>70</v>
      </c>
      <c r="I133">
        <f t="shared" si="6"/>
        <v>3</v>
      </c>
      <c r="J133">
        <f t="shared" si="7"/>
        <v>0</v>
      </c>
      <c r="K133" s="6">
        <f t="shared" si="8"/>
        <v>3812.87</v>
      </c>
    </row>
    <row r="134" spans="1:11" x14ac:dyDescent="0.25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  <c r="G134" s="7">
        <f>E134-D134</f>
        <v>7.291666666666663E-2</v>
      </c>
      <c r="H134" s="6">
        <f>F134*1+F134*0.75</f>
        <v>105</v>
      </c>
      <c r="I134">
        <f t="shared" si="6"/>
        <v>3</v>
      </c>
      <c r="J134">
        <f t="shared" si="7"/>
        <v>0</v>
      </c>
      <c r="K134" s="6">
        <f t="shared" si="8"/>
        <v>3917.87</v>
      </c>
    </row>
    <row r="135" spans="1:11" x14ac:dyDescent="0.25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  <c r="G135" s="7">
        <f>E135-D135</f>
        <v>4.166666666666663E-2</v>
      </c>
      <c r="H135" s="6">
        <f>F135</f>
        <v>50</v>
      </c>
      <c r="I135">
        <f t="shared" si="6"/>
        <v>3</v>
      </c>
      <c r="J135">
        <f t="shared" si="7"/>
        <v>0</v>
      </c>
      <c r="K135" s="6">
        <f t="shared" si="8"/>
        <v>3967.87</v>
      </c>
    </row>
    <row r="136" spans="1:11" x14ac:dyDescent="0.25">
      <c r="A136" t="s">
        <v>17</v>
      </c>
      <c r="B136" t="s">
        <v>9</v>
      </c>
      <c r="C136" s="1">
        <v>46034</v>
      </c>
      <c r="D136" s="2">
        <v>0.55208333333333337</v>
      </c>
      <c r="E136" s="2">
        <v>0.63541666666666663</v>
      </c>
      <c r="F136">
        <v>50</v>
      </c>
      <c r="G136" s="7">
        <f>E136-D136</f>
        <v>8.3333333333333259E-2</v>
      </c>
      <c r="H136" s="6">
        <f>F136*2</f>
        <v>100</v>
      </c>
      <c r="I136">
        <f t="shared" si="6"/>
        <v>1</v>
      </c>
      <c r="J136">
        <f t="shared" si="7"/>
        <v>0</v>
      </c>
      <c r="K136" s="6">
        <f t="shared" si="8"/>
        <v>4067.87</v>
      </c>
    </row>
    <row r="137" spans="1:11" x14ac:dyDescent="0.25">
      <c r="A137" t="s">
        <v>16</v>
      </c>
      <c r="B137" t="s">
        <v>7</v>
      </c>
      <c r="C137" s="1">
        <v>46034</v>
      </c>
      <c r="D137" s="2">
        <v>0.64583333333333337</v>
      </c>
      <c r="E137" s="2">
        <v>0.71875</v>
      </c>
      <c r="F137">
        <v>60</v>
      </c>
      <c r="G137" s="7">
        <f>E137-D137</f>
        <v>7.291666666666663E-2</v>
      </c>
      <c r="H137" s="6">
        <f>F137*1+F137*0.75</f>
        <v>105</v>
      </c>
      <c r="I137">
        <f t="shared" si="6"/>
        <v>1</v>
      </c>
      <c r="J137">
        <f t="shared" si="7"/>
        <v>0</v>
      </c>
      <c r="K137" s="6">
        <f t="shared" si="8"/>
        <v>4172.87</v>
      </c>
    </row>
    <row r="138" spans="1:11" x14ac:dyDescent="0.25">
      <c r="A138" t="s">
        <v>8</v>
      </c>
      <c r="B138" t="s">
        <v>9</v>
      </c>
      <c r="C138" s="1">
        <v>46034</v>
      </c>
      <c r="D138" s="2">
        <v>0.375</v>
      </c>
      <c r="E138" s="2">
        <v>0.4375</v>
      </c>
      <c r="F138">
        <v>50</v>
      </c>
      <c r="G138" s="7">
        <f>E138-D138</f>
        <v>6.25E-2</v>
      </c>
      <c r="H138" s="6">
        <f>F138*1+F138*0.5</f>
        <v>75</v>
      </c>
      <c r="I138">
        <f t="shared" si="6"/>
        <v>1</v>
      </c>
      <c r="J138">
        <f t="shared" si="7"/>
        <v>0</v>
      </c>
      <c r="K138" s="6">
        <f t="shared" si="8"/>
        <v>4247.87</v>
      </c>
    </row>
    <row r="139" spans="1:11" x14ac:dyDescent="0.25">
      <c r="A139" t="s">
        <v>24</v>
      </c>
      <c r="B139" t="s">
        <v>7</v>
      </c>
      <c r="C139" s="1">
        <v>46034</v>
      </c>
      <c r="D139" s="2">
        <v>0.44791666666666669</v>
      </c>
      <c r="E139" s="2">
        <v>0.5</v>
      </c>
      <c r="F139">
        <v>60</v>
      </c>
      <c r="G139" s="7">
        <f>E139-D139</f>
        <v>5.2083333333333315E-2</v>
      </c>
      <c r="H139" s="6">
        <f>F139*1+F139*0.25</f>
        <v>75</v>
      </c>
      <c r="I139">
        <f t="shared" si="6"/>
        <v>1</v>
      </c>
      <c r="J139">
        <f t="shared" si="7"/>
        <v>0</v>
      </c>
      <c r="K139" s="6">
        <f t="shared" si="8"/>
        <v>4322.87</v>
      </c>
    </row>
    <row r="140" spans="1:11" x14ac:dyDescent="0.25">
      <c r="A140" t="s">
        <v>24</v>
      </c>
      <c r="B140" t="s">
        <v>7</v>
      </c>
      <c r="C140" s="1">
        <v>46034</v>
      </c>
      <c r="D140" s="2">
        <v>0.5</v>
      </c>
      <c r="E140" s="2">
        <v>0.54166666666666663</v>
      </c>
      <c r="F140">
        <v>60</v>
      </c>
      <c r="G140" s="7">
        <f>E140-D140</f>
        <v>4.166666666666663E-2</v>
      </c>
      <c r="H140" s="6">
        <f>F140</f>
        <v>60</v>
      </c>
      <c r="I140">
        <f t="shared" si="6"/>
        <v>1</v>
      </c>
      <c r="J140">
        <f t="shared" si="7"/>
        <v>0</v>
      </c>
      <c r="K140" s="6">
        <f t="shared" si="8"/>
        <v>4382.87</v>
      </c>
    </row>
    <row r="141" spans="1:11" x14ac:dyDescent="0.25">
      <c r="A141" t="s">
        <v>16</v>
      </c>
      <c r="B141" t="s">
        <v>12</v>
      </c>
      <c r="C141" s="1">
        <v>46035</v>
      </c>
      <c r="D141" s="2">
        <v>0.54166666666666663</v>
      </c>
      <c r="E141" s="2">
        <v>0.625</v>
      </c>
      <c r="F141">
        <v>40</v>
      </c>
      <c r="G141" s="7">
        <f>E141-D141</f>
        <v>8.333333333333337E-2</v>
      </c>
      <c r="H141" s="6">
        <f>F141*2</f>
        <v>80</v>
      </c>
      <c r="I141">
        <f t="shared" si="6"/>
        <v>2</v>
      </c>
      <c r="J141">
        <f t="shared" si="7"/>
        <v>0</v>
      </c>
      <c r="K141" s="6">
        <f t="shared" si="8"/>
        <v>4462.87</v>
      </c>
    </row>
    <row r="142" spans="1:11" x14ac:dyDescent="0.25">
      <c r="A142" t="s">
        <v>13</v>
      </c>
      <c r="B142" t="s">
        <v>9</v>
      </c>
      <c r="C142" s="1">
        <v>46035</v>
      </c>
      <c r="D142" s="2">
        <v>0.375</v>
      </c>
      <c r="E142" s="2">
        <v>0.45833333333333331</v>
      </c>
      <c r="F142">
        <v>50</v>
      </c>
      <c r="G142" s="7">
        <f>E142-D142</f>
        <v>8.3333333333333315E-2</v>
      </c>
      <c r="H142" s="6">
        <f>F142*2</f>
        <v>100</v>
      </c>
      <c r="I142">
        <f t="shared" si="6"/>
        <v>2</v>
      </c>
      <c r="J142">
        <f t="shared" si="7"/>
        <v>0</v>
      </c>
      <c r="K142" s="6">
        <f t="shared" si="8"/>
        <v>4562.87</v>
      </c>
    </row>
    <row r="143" spans="1:11" x14ac:dyDescent="0.25">
      <c r="A143" t="s">
        <v>6</v>
      </c>
      <c r="B143" t="s">
        <v>7</v>
      </c>
      <c r="C143" s="1">
        <v>46035</v>
      </c>
      <c r="D143" s="2">
        <v>0.65625</v>
      </c>
      <c r="E143" s="2">
        <v>0.72916666666666663</v>
      </c>
      <c r="F143">
        <v>60</v>
      </c>
      <c r="G143" s="7">
        <f>E143-D143</f>
        <v>7.291666666666663E-2</v>
      </c>
      <c r="H143" s="6">
        <f>F143*1+F143*0.75</f>
        <v>105</v>
      </c>
      <c r="I143">
        <f t="shared" si="6"/>
        <v>2</v>
      </c>
      <c r="J143">
        <f t="shared" si="7"/>
        <v>0</v>
      </c>
      <c r="K143" s="6">
        <f t="shared" si="8"/>
        <v>4667.87</v>
      </c>
    </row>
    <row r="144" spans="1:11" x14ac:dyDescent="0.25">
      <c r="A144" t="s">
        <v>19</v>
      </c>
      <c r="B144" t="s">
        <v>9</v>
      </c>
      <c r="C144" s="1">
        <v>46035</v>
      </c>
      <c r="D144" s="2">
        <v>0.45833333333333331</v>
      </c>
      <c r="E144" s="2">
        <v>0.5</v>
      </c>
      <c r="F144">
        <v>50</v>
      </c>
      <c r="G144" s="7">
        <f>E144-D144</f>
        <v>4.1666666666666685E-2</v>
      </c>
      <c r="H144" s="6">
        <f>F144</f>
        <v>50</v>
      </c>
      <c r="I144">
        <f t="shared" si="6"/>
        <v>2</v>
      </c>
      <c r="J144">
        <f t="shared" si="7"/>
        <v>250</v>
      </c>
      <c r="K144" s="6">
        <f t="shared" si="8"/>
        <v>4717.87</v>
      </c>
    </row>
    <row r="145" spans="1:11" x14ac:dyDescent="0.25">
      <c r="A145" t="s">
        <v>17</v>
      </c>
      <c r="B145" t="s">
        <v>9</v>
      </c>
      <c r="C145" s="1">
        <v>46036</v>
      </c>
      <c r="D145" s="2">
        <v>0.46875</v>
      </c>
      <c r="E145" s="2">
        <v>0.55208333333333337</v>
      </c>
      <c r="F145">
        <v>50</v>
      </c>
      <c r="G145" s="7">
        <f>E145-D145</f>
        <v>8.333333333333337E-2</v>
      </c>
      <c r="H145" s="6">
        <f>F145*2</f>
        <v>100</v>
      </c>
      <c r="I145">
        <f t="shared" si="6"/>
        <v>3</v>
      </c>
      <c r="J145">
        <f t="shared" si="7"/>
        <v>0</v>
      </c>
      <c r="K145" s="6">
        <f t="shared" si="8"/>
        <v>4567.87</v>
      </c>
    </row>
    <row r="146" spans="1:11" x14ac:dyDescent="0.25">
      <c r="A146" t="s">
        <v>14</v>
      </c>
      <c r="B146" t="s">
        <v>7</v>
      </c>
      <c r="C146" s="1">
        <v>46036</v>
      </c>
      <c r="D146" s="2">
        <v>0.375</v>
      </c>
      <c r="E146" s="2">
        <v>0.4375</v>
      </c>
      <c r="F146">
        <v>60</v>
      </c>
      <c r="G146" s="7">
        <f>E146-D146</f>
        <v>6.25E-2</v>
      </c>
      <c r="H146" s="6">
        <f>F146*1+F146*0.5</f>
        <v>90</v>
      </c>
      <c r="I146">
        <f t="shared" si="6"/>
        <v>3</v>
      </c>
      <c r="J146">
        <f t="shared" si="7"/>
        <v>0</v>
      </c>
      <c r="K146" s="6">
        <f t="shared" si="8"/>
        <v>4657.87</v>
      </c>
    </row>
    <row r="147" spans="1:11" x14ac:dyDescent="0.25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  <c r="G147" s="7">
        <f>E147-D147</f>
        <v>4.1666666666666741E-2</v>
      </c>
      <c r="H147" s="6">
        <f>F147</f>
        <v>40</v>
      </c>
      <c r="I147">
        <f t="shared" si="6"/>
        <v>3</v>
      </c>
      <c r="J147">
        <f t="shared" si="7"/>
        <v>0</v>
      </c>
      <c r="K147" s="6">
        <f t="shared" si="8"/>
        <v>4697.87</v>
      </c>
    </row>
    <row r="148" spans="1:11" x14ac:dyDescent="0.25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  <c r="G148" s="7">
        <f>E148-D148</f>
        <v>8.3333333333333315E-2</v>
      </c>
      <c r="H148" s="6">
        <f>F148*2</f>
        <v>100</v>
      </c>
      <c r="I148">
        <f t="shared" si="6"/>
        <v>4</v>
      </c>
      <c r="J148">
        <f t="shared" si="7"/>
        <v>0</v>
      </c>
      <c r="K148" s="6">
        <f t="shared" si="8"/>
        <v>4797.87</v>
      </c>
    </row>
    <row r="149" spans="1:11" x14ac:dyDescent="0.25">
      <c r="A149" t="s">
        <v>13</v>
      </c>
      <c r="B149" t="s">
        <v>9</v>
      </c>
      <c r="C149" s="1">
        <v>46037</v>
      </c>
      <c r="D149" s="2">
        <v>0.60416666666666663</v>
      </c>
      <c r="E149" s="2">
        <v>0.67708333333333337</v>
      </c>
      <c r="F149">
        <v>50</v>
      </c>
      <c r="G149" s="7">
        <f>E149-D149</f>
        <v>7.2916666666666741E-2</v>
      </c>
      <c r="H149" s="6">
        <f>F149*1+F149*0.75</f>
        <v>87.5</v>
      </c>
      <c r="I149">
        <f t="shared" si="6"/>
        <v>4</v>
      </c>
      <c r="J149">
        <f t="shared" si="7"/>
        <v>0</v>
      </c>
      <c r="K149" s="6">
        <f t="shared" si="8"/>
        <v>4885.37</v>
      </c>
    </row>
    <row r="150" spans="1:11" x14ac:dyDescent="0.25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  <c r="G150" s="7">
        <f>E150-D150</f>
        <v>6.25E-2</v>
      </c>
      <c r="H150" s="6">
        <f>F150*1+F150*0.5</f>
        <v>75</v>
      </c>
      <c r="I150">
        <f t="shared" si="6"/>
        <v>4</v>
      </c>
      <c r="J150">
        <f t="shared" si="7"/>
        <v>0</v>
      </c>
      <c r="K150" s="6">
        <f t="shared" si="8"/>
        <v>4960.37</v>
      </c>
    </row>
    <row r="151" spans="1:11" x14ac:dyDescent="0.25">
      <c r="A151" t="s">
        <v>6</v>
      </c>
      <c r="B151" t="s">
        <v>7</v>
      </c>
      <c r="C151" s="1">
        <v>46037</v>
      </c>
      <c r="D151" s="2">
        <v>0.45833333333333331</v>
      </c>
      <c r="E151" s="2">
        <v>0.51041666666666663</v>
      </c>
      <c r="F151">
        <v>60</v>
      </c>
      <c r="G151" s="7">
        <f>E151-D151</f>
        <v>5.2083333333333315E-2</v>
      </c>
      <c r="H151" s="6">
        <f>F151*1+F151*0.25</f>
        <v>75</v>
      </c>
      <c r="I151">
        <f t="shared" si="6"/>
        <v>4</v>
      </c>
      <c r="J151">
        <f t="shared" si="7"/>
        <v>400</v>
      </c>
      <c r="K151" s="6">
        <f t="shared" si="8"/>
        <v>5035.37</v>
      </c>
    </row>
    <row r="152" spans="1:11" x14ac:dyDescent="0.25">
      <c r="A152" t="s">
        <v>24</v>
      </c>
      <c r="B152" t="s">
        <v>7</v>
      </c>
      <c r="C152" s="1">
        <v>46041</v>
      </c>
      <c r="D152" s="2">
        <v>0.45833333333333331</v>
      </c>
      <c r="E152" s="2">
        <v>0.52083333333333337</v>
      </c>
      <c r="F152">
        <v>60</v>
      </c>
      <c r="G152" s="7">
        <f>E152-D152</f>
        <v>6.2500000000000056E-2</v>
      </c>
      <c r="H152" s="6">
        <f>F152*1+F152*0.5</f>
        <v>90</v>
      </c>
      <c r="I152">
        <f t="shared" si="6"/>
        <v>1</v>
      </c>
      <c r="J152">
        <f t="shared" si="7"/>
        <v>0</v>
      </c>
      <c r="K152" s="6">
        <f t="shared" si="8"/>
        <v>4125.37</v>
      </c>
    </row>
    <row r="153" spans="1:11" x14ac:dyDescent="0.25">
      <c r="A153" t="s">
        <v>8</v>
      </c>
      <c r="B153" t="s">
        <v>9</v>
      </c>
      <c r="C153" s="1">
        <v>46041</v>
      </c>
      <c r="D153" s="2">
        <v>0.375</v>
      </c>
      <c r="E153" s="2">
        <v>0.4375</v>
      </c>
      <c r="F153">
        <v>50</v>
      </c>
      <c r="G153" s="7">
        <f>E153-D153</f>
        <v>6.25E-2</v>
      </c>
      <c r="H153" s="6">
        <f>F153*1+F153*0.5</f>
        <v>75</v>
      </c>
      <c r="I153">
        <f t="shared" si="6"/>
        <v>1</v>
      </c>
      <c r="J153">
        <f t="shared" si="7"/>
        <v>0</v>
      </c>
      <c r="K153" s="6">
        <f t="shared" si="8"/>
        <v>4200.37</v>
      </c>
    </row>
    <row r="154" spans="1:11" x14ac:dyDescent="0.25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  <c r="G154" s="7">
        <f>E154-D154</f>
        <v>6.25E-2</v>
      </c>
      <c r="H154" s="6">
        <f>F154*1+F154*0.5</f>
        <v>90</v>
      </c>
      <c r="I154">
        <f t="shared" si="6"/>
        <v>1</v>
      </c>
      <c r="J154">
        <f t="shared" si="7"/>
        <v>0</v>
      </c>
      <c r="K154" s="6">
        <f t="shared" si="8"/>
        <v>4290.37</v>
      </c>
    </row>
    <row r="155" spans="1:11" x14ac:dyDescent="0.25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  <c r="G155" s="7">
        <f>E155-D155</f>
        <v>5.208333333333337E-2</v>
      </c>
      <c r="H155" s="6">
        <f>F155*1+F155*0.25</f>
        <v>50</v>
      </c>
      <c r="I155">
        <f t="shared" si="6"/>
        <v>1</v>
      </c>
      <c r="J155">
        <f t="shared" si="7"/>
        <v>0</v>
      </c>
      <c r="K155" s="6">
        <f t="shared" si="8"/>
        <v>4340.37</v>
      </c>
    </row>
    <row r="156" spans="1:11" x14ac:dyDescent="0.25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  <c r="G156" s="7">
        <f>E156-D156</f>
        <v>6.25E-2</v>
      </c>
      <c r="H156" s="6">
        <f>F156*1+F156*0.5</f>
        <v>60</v>
      </c>
      <c r="I156">
        <f t="shared" si="6"/>
        <v>2</v>
      </c>
      <c r="J156">
        <f t="shared" si="7"/>
        <v>0</v>
      </c>
      <c r="K156" s="6">
        <f t="shared" si="8"/>
        <v>4400.37</v>
      </c>
    </row>
    <row r="157" spans="1:11" x14ac:dyDescent="0.25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  <c r="G157" s="7">
        <f>E157-D157</f>
        <v>4.1666666666666685E-2</v>
      </c>
      <c r="H157" s="6">
        <f>F157</f>
        <v>60</v>
      </c>
      <c r="I157">
        <f t="shared" si="6"/>
        <v>2</v>
      </c>
      <c r="J157">
        <f t="shared" si="7"/>
        <v>250</v>
      </c>
      <c r="K157" s="6">
        <f t="shared" si="8"/>
        <v>4460.37</v>
      </c>
    </row>
    <row r="158" spans="1:11" x14ac:dyDescent="0.25">
      <c r="A158" t="s">
        <v>19</v>
      </c>
      <c r="B158" t="s">
        <v>12</v>
      </c>
      <c r="C158" s="1">
        <v>46043</v>
      </c>
      <c r="D158" s="2">
        <v>0.48958333333333331</v>
      </c>
      <c r="E158" s="2">
        <v>0.57291666666666663</v>
      </c>
      <c r="F158">
        <v>40</v>
      </c>
      <c r="G158" s="7">
        <f>E158-D158</f>
        <v>8.3333333333333315E-2</v>
      </c>
      <c r="H158" s="6">
        <f>F158*2</f>
        <v>80</v>
      </c>
      <c r="I158">
        <f t="shared" si="6"/>
        <v>3</v>
      </c>
      <c r="J158">
        <f t="shared" si="7"/>
        <v>0</v>
      </c>
      <c r="K158" s="6">
        <f t="shared" si="8"/>
        <v>4290.37</v>
      </c>
    </row>
    <row r="159" spans="1:11" x14ac:dyDescent="0.25">
      <c r="A159" t="s">
        <v>16</v>
      </c>
      <c r="B159" t="s">
        <v>12</v>
      </c>
      <c r="C159" s="1">
        <v>46043</v>
      </c>
      <c r="D159" s="2">
        <v>0.375</v>
      </c>
      <c r="E159" s="2">
        <v>0.44791666666666669</v>
      </c>
      <c r="F159">
        <v>40</v>
      </c>
      <c r="G159" s="7">
        <f>E159-D159</f>
        <v>7.2916666666666685E-2</v>
      </c>
      <c r="H159" s="6">
        <f>F159*1+F159*0.75</f>
        <v>70</v>
      </c>
      <c r="I159">
        <f t="shared" si="6"/>
        <v>3</v>
      </c>
      <c r="J159">
        <f t="shared" si="7"/>
        <v>0</v>
      </c>
      <c r="K159" s="6">
        <f t="shared" si="8"/>
        <v>4360.37</v>
      </c>
    </row>
    <row r="160" spans="1:11" x14ac:dyDescent="0.25">
      <c r="A160" t="s">
        <v>10</v>
      </c>
      <c r="B160" t="s">
        <v>9</v>
      </c>
      <c r="C160" s="1">
        <v>46044</v>
      </c>
      <c r="D160" s="2">
        <v>0.48958333333333331</v>
      </c>
      <c r="E160" s="2">
        <v>0.57291666666666663</v>
      </c>
      <c r="F160">
        <v>50</v>
      </c>
      <c r="G160" s="7">
        <f>E160-D160</f>
        <v>8.3333333333333315E-2</v>
      </c>
      <c r="H160" s="6">
        <f>F160*2</f>
        <v>100</v>
      </c>
      <c r="I160">
        <f t="shared" si="6"/>
        <v>4</v>
      </c>
      <c r="J160">
        <f t="shared" si="7"/>
        <v>0</v>
      </c>
      <c r="K160" s="6">
        <f t="shared" si="8"/>
        <v>4460.37</v>
      </c>
    </row>
    <row r="161" spans="1:11" x14ac:dyDescent="0.25">
      <c r="A161" t="s">
        <v>8</v>
      </c>
      <c r="B161" t="s">
        <v>9</v>
      </c>
      <c r="C161" s="1">
        <v>46044</v>
      </c>
      <c r="D161" s="2">
        <v>0.66666666666666663</v>
      </c>
      <c r="E161" s="2">
        <v>0.73958333333333337</v>
      </c>
      <c r="F161">
        <v>50</v>
      </c>
      <c r="G161" s="7">
        <f>E161-D161</f>
        <v>7.2916666666666741E-2</v>
      </c>
      <c r="H161" s="6">
        <f>F161*1+F161*0.75</f>
        <v>87.5</v>
      </c>
      <c r="I161">
        <f t="shared" si="6"/>
        <v>4</v>
      </c>
      <c r="J161">
        <f t="shared" si="7"/>
        <v>0</v>
      </c>
      <c r="K161" s="6">
        <f t="shared" si="8"/>
        <v>4547.87</v>
      </c>
    </row>
    <row r="162" spans="1:11" x14ac:dyDescent="0.25">
      <c r="A162" t="s">
        <v>24</v>
      </c>
      <c r="B162" t="s">
        <v>7</v>
      </c>
      <c r="C162" s="1">
        <v>46044</v>
      </c>
      <c r="D162" s="2">
        <v>0.375</v>
      </c>
      <c r="E162" s="2">
        <v>0.42708333333333331</v>
      </c>
      <c r="F162">
        <v>60</v>
      </c>
      <c r="G162" s="7">
        <f>E162-D162</f>
        <v>5.2083333333333315E-2</v>
      </c>
      <c r="H162" s="6">
        <f>F162*1+F162*0.25</f>
        <v>75</v>
      </c>
      <c r="I162">
        <f t="shared" si="6"/>
        <v>4</v>
      </c>
      <c r="J162">
        <f t="shared" si="7"/>
        <v>0</v>
      </c>
      <c r="K162" s="6">
        <f t="shared" si="8"/>
        <v>4622.87</v>
      </c>
    </row>
    <row r="163" spans="1:11" x14ac:dyDescent="0.25">
      <c r="A163" t="s">
        <v>17</v>
      </c>
      <c r="B163" t="s">
        <v>9</v>
      </c>
      <c r="C163" s="1">
        <v>46044</v>
      </c>
      <c r="D163" s="2">
        <v>0.4375</v>
      </c>
      <c r="E163" s="2">
        <v>0.48958333333333331</v>
      </c>
      <c r="F163">
        <v>50</v>
      </c>
      <c r="G163" s="7">
        <f>E163-D163</f>
        <v>5.2083333333333315E-2</v>
      </c>
      <c r="H163" s="6">
        <f>F163*1+F163*0.25</f>
        <v>62.5</v>
      </c>
      <c r="I163">
        <f t="shared" si="6"/>
        <v>4</v>
      </c>
      <c r="J163">
        <f t="shared" si="7"/>
        <v>0</v>
      </c>
      <c r="K163" s="6">
        <f t="shared" si="8"/>
        <v>4685.37</v>
      </c>
    </row>
    <row r="164" spans="1:11" x14ac:dyDescent="0.25">
      <c r="A164" t="s">
        <v>8</v>
      </c>
      <c r="B164" t="s">
        <v>9</v>
      </c>
      <c r="C164" s="1">
        <v>46044</v>
      </c>
      <c r="D164" s="2">
        <v>0.59375</v>
      </c>
      <c r="E164" s="2">
        <v>0.63541666666666663</v>
      </c>
      <c r="F164">
        <v>50</v>
      </c>
      <c r="G164" s="7">
        <f>E164-D164</f>
        <v>4.166666666666663E-2</v>
      </c>
      <c r="H164" s="6">
        <f>F164</f>
        <v>50</v>
      </c>
      <c r="I164">
        <f t="shared" si="6"/>
        <v>4</v>
      </c>
      <c r="J164">
        <f t="shared" si="7"/>
        <v>400</v>
      </c>
      <c r="K164" s="6">
        <f t="shared" si="8"/>
        <v>4735.37</v>
      </c>
    </row>
    <row r="165" spans="1:11" x14ac:dyDescent="0.25">
      <c r="A165" t="s">
        <v>13</v>
      </c>
      <c r="B165" t="s">
        <v>9</v>
      </c>
      <c r="C165" s="1">
        <v>46045</v>
      </c>
      <c r="D165" s="2">
        <v>0.46875</v>
      </c>
      <c r="E165" s="2">
        <v>0.53125</v>
      </c>
      <c r="F165">
        <v>50</v>
      </c>
      <c r="G165" s="7">
        <f>E165-D165</f>
        <v>6.25E-2</v>
      </c>
      <c r="H165" s="6">
        <f>F165*1+F165*0.5</f>
        <v>75</v>
      </c>
      <c r="I165">
        <f t="shared" si="6"/>
        <v>5</v>
      </c>
      <c r="J165">
        <f t="shared" si="7"/>
        <v>0</v>
      </c>
      <c r="K165" s="6">
        <f t="shared" si="8"/>
        <v>4410.37</v>
      </c>
    </row>
    <row r="166" spans="1:11" x14ac:dyDescent="0.25">
      <c r="A166" t="s">
        <v>11</v>
      </c>
      <c r="B166" t="s">
        <v>12</v>
      </c>
      <c r="C166" s="1">
        <v>46045</v>
      </c>
      <c r="D166" s="2">
        <v>0.57291666666666663</v>
      </c>
      <c r="E166" s="2">
        <v>0.63541666666666663</v>
      </c>
      <c r="F166">
        <v>40</v>
      </c>
      <c r="G166" s="7">
        <f>E166-D166</f>
        <v>6.25E-2</v>
      </c>
      <c r="H166" s="6">
        <f>F166*1+F166*0.5</f>
        <v>60</v>
      </c>
      <c r="I166">
        <f t="shared" si="6"/>
        <v>5</v>
      </c>
      <c r="J166">
        <f t="shared" si="7"/>
        <v>0</v>
      </c>
      <c r="K166" s="6">
        <f t="shared" si="8"/>
        <v>4470.37</v>
      </c>
    </row>
    <row r="167" spans="1:11" x14ac:dyDescent="0.25">
      <c r="A167" t="s">
        <v>13</v>
      </c>
      <c r="B167" t="s">
        <v>7</v>
      </c>
      <c r="C167" s="1">
        <v>46045</v>
      </c>
      <c r="D167" s="2">
        <v>0.375</v>
      </c>
      <c r="E167" s="2">
        <v>0.41666666666666669</v>
      </c>
      <c r="F167">
        <v>60</v>
      </c>
      <c r="G167" s="7">
        <f>E167-D167</f>
        <v>4.1666666666666685E-2</v>
      </c>
      <c r="H167" s="6">
        <f>F167</f>
        <v>60</v>
      </c>
      <c r="I167">
        <f t="shared" si="6"/>
        <v>5</v>
      </c>
      <c r="J167">
        <f t="shared" si="7"/>
        <v>0</v>
      </c>
      <c r="K167" s="6">
        <f t="shared" si="8"/>
        <v>4530.37</v>
      </c>
    </row>
    <row r="168" spans="1:11" x14ac:dyDescent="0.25">
      <c r="A168" t="s">
        <v>11</v>
      </c>
      <c r="B168" t="s">
        <v>12</v>
      </c>
      <c r="C168" s="1">
        <v>46045</v>
      </c>
      <c r="D168" s="2">
        <v>0.41666666666666669</v>
      </c>
      <c r="E168" s="2">
        <v>0.45833333333333331</v>
      </c>
      <c r="F168">
        <v>40</v>
      </c>
      <c r="G168" s="7">
        <f>E168-D168</f>
        <v>4.166666666666663E-2</v>
      </c>
      <c r="H168" s="6">
        <f>F168</f>
        <v>40</v>
      </c>
      <c r="I168">
        <f t="shared" si="6"/>
        <v>5</v>
      </c>
      <c r="J168">
        <f t="shared" si="7"/>
        <v>0</v>
      </c>
      <c r="K168" s="6">
        <f t="shared" si="8"/>
        <v>4570.37</v>
      </c>
    </row>
    <row r="169" spans="1:11" x14ac:dyDescent="0.25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  <c r="G169" s="7">
        <f>E169-D169</f>
        <v>4.166666666666663E-2</v>
      </c>
      <c r="H169" s="6">
        <f>F169</f>
        <v>50</v>
      </c>
      <c r="I169">
        <f t="shared" si="6"/>
        <v>5</v>
      </c>
      <c r="J169">
        <f t="shared" si="7"/>
        <v>0</v>
      </c>
      <c r="K169" s="6">
        <f t="shared" si="8"/>
        <v>4620.37</v>
      </c>
    </row>
    <row r="170" spans="1:11" x14ac:dyDescent="0.25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  <c r="G170" s="7">
        <f>E170-D170</f>
        <v>6.25E-2</v>
      </c>
      <c r="H170" s="6">
        <f>F170*1+F170*0.5</f>
        <v>90</v>
      </c>
      <c r="I170">
        <f t="shared" si="6"/>
        <v>1</v>
      </c>
      <c r="J170">
        <f t="shared" si="7"/>
        <v>0</v>
      </c>
      <c r="K170" s="6">
        <f t="shared" si="8"/>
        <v>4690.37</v>
      </c>
    </row>
    <row r="171" spans="1:11" x14ac:dyDescent="0.25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  <c r="G171" s="7">
        <f>E171-D171</f>
        <v>8.3333333333333315E-2</v>
      </c>
      <c r="H171" s="6">
        <f>F171*2</f>
        <v>80</v>
      </c>
      <c r="I171">
        <f t="shared" si="6"/>
        <v>2</v>
      </c>
      <c r="J171">
        <f t="shared" si="7"/>
        <v>0</v>
      </c>
      <c r="K171" s="6">
        <f t="shared" si="8"/>
        <v>4770.37</v>
      </c>
    </row>
    <row r="172" spans="1:11" x14ac:dyDescent="0.25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  <c r="G172" s="7">
        <f>E172-D172</f>
        <v>6.25E-2</v>
      </c>
      <c r="H172" s="6">
        <f>F172*1+F172*0.5</f>
        <v>90</v>
      </c>
      <c r="I172">
        <f t="shared" si="6"/>
        <v>2</v>
      </c>
      <c r="J172">
        <f t="shared" si="7"/>
        <v>250</v>
      </c>
      <c r="K172" s="6">
        <f t="shared" si="8"/>
        <v>4860.37</v>
      </c>
    </row>
    <row r="173" spans="1:11" x14ac:dyDescent="0.25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  <c r="G173" s="7">
        <f>E173-D173</f>
        <v>4.1666666666666685E-2</v>
      </c>
      <c r="H173" s="6">
        <f>F173</f>
        <v>40</v>
      </c>
      <c r="I173">
        <f t="shared" si="6"/>
        <v>3</v>
      </c>
      <c r="J173">
        <f t="shared" si="7"/>
        <v>0</v>
      </c>
      <c r="K173" s="6">
        <f t="shared" si="8"/>
        <v>4650.37</v>
      </c>
    </row>
    <row r="174" spans="1:11" x14ac:dyDescent="0.25">
      <c r="A174" t="s">
        <v>18</v>
      </c>
      <c r="B174" t="s">
        <v>12</v>
      </c>
      <c r="C174" s="1">
        <v>46051</v>
      </c>
      <c r="D174" s="2">
        <v>0.4375</v>
      </c>
      <c r="E174" s="2">
        <v>0.51041666666666663</v>
      </c>
      <c r="F174">
        <v>40</v>
      </c>
      <c r="G174" s="7">
        <f>E174-D174</f>
        <v>7.291666666666663E-2</v>
      </c>
      <c r="H174" s="6">
        <f>F174*1+F174*0.75</f>
        <v>70</v>
      </c>
      <c r="I174">
        <f t="shared" si="6"/>
        <v>4</v>
      </c>
      <c r="J174">
        <f t="shared" si="7"/>
        <v>0</v>
      </c>
      <c r="K174" s="6">
        <f t="shared" si="8"/>
        <v>4720.37</v>
      </c>
    </row>
    <row r="175" spans="1:11" x14ac:dyDescent="0.25">
      <c r="A175" t="s">
        <v>8</v>
      </c>
      <c r="B175" t="s">
        <v>9</v>
      </c>
      <c r="C175" s="1">
        <v>46051</v>
      </c>
      <c r="D175" s="2">
        <v>0.375</v>
      </c>
      <c r="E175" s="2">
        <v>0.4375</v>
      </c>
      <c r="F175">
        <v>50</v>
      </c>
      <c r="G175" s="7">
        <f>E175-D175</f>
        <v>6.25E-2</v>
      </c>
      <c r="H175" s="6">
        <f>F175*1+F175*0.5</f>
        <v>75</v>
      </c>
      <c r="I175">
        <f t="shared" si="6"/>
        <v>4</v>
      </c>
      <c r="J175">
        <f t="shared" si="7"/>
        <v>0</v>
      </c>
      <c r="K175" s="6">
        <f t="shared" si="8"/>
        <v>4795.37</v>
      </c>
    </row>
    <row r="176" spans="1:11" x14ac:dyDescent="0.25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  <c r="G176" s="7">
        <f>E176-D176</f>
        <v>4.166666666666663E-2</v>
      </c>
      <c r="H176" s="6">
        <f>F176</f>
        <v>60</v>
      </c>
      <c r="I176">
        <f t="shared" si="6"/>
        <v>4</v>
      </c>
      <c r="J176">
        <f t="shared" si="7"/>
        <v>400</v>
      </c>
      <c r="K176" s="6">
        <f t="shared" si="8"/>
        <v>4855.37</v>
      </c>
    </row>
    <row r="177" spans="1:11" x14ac:dyDescent="0.25">
      <c r="A177" t="s">
        <v>17</v>
      </c>
      <c r="B177" t="s">
        <v>9</v>
      </c>
      <c r="C177" s="1">
        <v>46056</v>
      </c>
      <c r="D177" s="2">
        <v>0.58333333333333337</v>
      </c>
      <c r="E177" s="2">
        <v>0.66666666666666663</v>
      </c>
      <c r="F177">
        <v>50</v>
      </c>
      <c r="G177" s="7">
        <f>E177-D177</f>
        <v>8.3333333333333259E-2</v>
      </c>
      <c r="H177" s="6">
        <f>F177*2</f>
        <v>100</v>
      </c>
      <c r="I177">
        <f t="shared" si="6"/>
        <v>2</v>
      </c>
      <c r="J177">
        <f t="shared" si="7"/>
        <v>0</v>
      </c>
      <c r="K177" s="6">
        <f t="shared" si="8"/>
        <v>4555.37</v>
      </c>
    </row>
    <row r="178" spans="1:11" x14ac:dyDescent="0.25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  <c r="G178" s="7">
        <f>E178-D178</f>
        <v>7.291666666666663E-2</v>
      </c>
      <c r="H178" s="6">
        <f>F178*1+F178*0.75</f>
        <v>105</v>
      </c>
      <c r="I178">
        <f t="shared" si="6"/>
        <v>2</v>
      </c>
      <c r="J178">
        <f t="shared" si="7"/>
        <v>0</v>
      </c>
      <c r="K178" s="6">
        <f t="shared" si="8"/>
        <v>4660.37</v>
      </c>
    </row>
    <row r="179" spans="1:11" x14ac:dyDescent="0.25">
      <c r="A179" t="s">
        <v>11</v>
      </c>
      <c r="B179" t="s">
        <v>12</v>
      </c>
      <c r="C179" s="1">
        <v>46056</v>
      </c>
      <c r="D179" s="2">
        <v>0.66666666666666663</v>
      </c>
      <c r="E179" s="2">
        <v>0.72916666666666663</v>
      </c>
      <c r="F179">
        <v>40</v>
      </c>
      <c r="G179" s="7">
        <f>E179-D179</f>
        <v>6.25E-2</v>
      </c>
      <c r="H179" s="6">
        <f>F179*1+F179*0.5</f>
        <v>60</v>
      </c>
      <c r="I179">
        <f t="shared" si="6"/>
        <v>2</v>
      </c>
      <c r="J179">
        <f t="shared" si="7"/>
        <v>0</v>
      </c>
      <c r="K179" s="6">
        <f t="shared" si="8"/>
        <v>4720.37</v>
      </c>
    </row>
    <row r="180" spans="1:11" x14ac:dyDescent="0.25">
      <c r="A180" t="s">
        <v>16</v>
      </c>
      <c r="B180" t="s">
        <v>7</v>
      </c>
      <c r="C180" s="1">
        <v>46056</v>
      </c>
      <c r="D180" s="2">
        <v>0.375</v>
      </c>
      <c r="E180" s="2">
        <v>0.42708333333333331</v>
      </c>
      <c r="F180">
        <v>60</v>
      </c>
      <c r="G180" s="7">
        <f>E180-D180</f>
        <v>5.2083333333333315E-2</v>
      </c>
      <c r="H180" s="6">
        <f>F180*1+F180*0.25</f>
        <v>75</v>
      </c>
      <c r="I180">
        <f t="shared" si="6"/>
        <v>2</v>
      </c>
      <c r="J180">
        <f t="shared" si="7"/>
        <v>250</v>
      </c>
      <c r="K180" s="6">
        <f t="shared" si="8"/>
        <v>4795.37</v>
      </c>
    </row>
    <row r="181" spans="1:11" x14ac:dyDescent="0.25">
      <c r="A181" t="s">
        <v>19</v>
      </c>
      <c r="B181" t="s">
        <v>12</v>
      </c>
      <c r="C181" s="1">
        <v>46057</v>
      </c>
      <c r="D181" s="2">
        <v>0.42708333333333331</v>
      </c>
      <c r="E181" s="2">
        <v>0.48958333333333331</v>
      </c>
      <c r="F181">
        <v>40</v>
      </c>
      <c r="G181" s="7">
        <f>E181-D181</f>
        <v>6.25E-2</v>
      </c>
      <c r="H181" s="6">
        <f>F181*1+F181*0.5</f>
        <v>60</v>
      </c>
      <c r="I181">
        <f t="shared" si="6"/>
        <v>3</v>
      </c>
      <c r="J181">
        <f t="shared" si="7"/>
        <v>0</v>
      </c>
      <c r="K181" s="6">
        <f t="shared" si="8"/>
        <v>4605.37</v>
      </c>
    </row>
    <row r="182" spans="1:11" x14ac:dyDescent="0.25">
      <c r="A182" t="s">
        <v>14</v>
      </c>
      <c r="B182" t="s">
        <v>7</v>
      </c>
      <c r="C182" s="1">
        <v>46057</v>
      </c>
      <c r="D182" s="2">
        <v>0.5</v>
      </c>
      <c r="E182" s="2">
        <v>0.5625</v>
      </c>
      <c r="F182">
        <v>60</v>
      </c>
      <c r="G182" s="7">
        <f>E182-D182</f>
        <v>6.25E-2</v>
      </c>
      <c r="H182" s="6">
        <f>F182*1+F182*0.5</f>
        <v>90</v>
      </c>
      <c r="I182">
        <f t="shared" si="6"/>
        <v>3</v>
      </c>
      <c r="J182">
        <f t="shared" si="7"/>
        <v>0</v>
      </c>
      <c r="K182" s="6">
        <f t="shared" si="8"/>
        <v>4695.37</v>
      </c>
    </row>
    <row r="183" spans="1:11" x14ac:dyDescent="0.25">
      <c r="A183" t="s">
        <v>14</v>
      </c>
      <c r="B183" t="s">
        <v>7</v>
      </c>
      <c r="C183" s="1">
        <v>46057</v>
      </c>
      <c r="D183" s="2">
        <v>0.375</v>
      </c>
      <c r="E183" s="2">
        <v>0.41666666666666669</v>
      </c>
      <c r="F183">
        <v>60</v>
      </c>
      <c r="G183" s="7">
        <f>E183-D183</f>
        <v>4.1666666666666685E-2</v>
      </c>
      <c r="H183" s="6">
        <f>F183</f>
        <v>60</v>
      </c>
      <c r="I183">
        <f t="shared" si="6"/>
        <v>3</v>
      </c>
      <c r="J183">
        <f t="shared" si="7"/>
        <v>0</v>
      </c>
      <c r="K183" s="6">
        <f t="shared" si="8"/>
        <v>4755.37</v>
      </c>
    </row>
    <row r="184" spans="1:11" x14ac:dyDescent="0.25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  <c r="G184" s="7">
        <f>E184-D184</f>
        <v>4.166666666666663E-2</v>
      </c>
      <c r="H184" s="6">
        <f>F184</f>
        <v>50</v>
      </c>
      <c r="I184">
        <f t="shared" si="6"/>
        <v>3</v>
      </c>
      <c r="J184">
        <f t="shared" si="7"/>
        <v>0</v>
      </c>
      <c r="K184" s="6">
        <f t="shared" si="8"/>
        <v>4805.37</v>
      </c>
    </row>
    <row r="185" spans="1:11" x14ac:dyDescent="0.25">
      <c r="A185" t="s">
        <v>14</v>
      </c>
      <c r="B185" t="s">
        <v>7</v>
      </c>
      <c r="C185" s="1">
        <v>46058</v>
      </c>
      <c r="D185" s="2">
        <v>0.45833333333333331</v>
      </c>
      <c r="E185" s="2">
        <v>0.53125</v>
      </c>
      <c r="F185">
        <v>60</v>
      </c>
      <c r="G185" s="7">
        <f>E185-D185</f>
        <v>7.2916666666666685E-2</v>
      </c>
      <c r="H185" s="6">
        <f>F185*1+F185*0.75</f>
        <v>105</v>
      </c>
      <c r="I185">
        <f t="shared" si="6"/>
        <v>4</v>
      </c>
      <c r="J185">
        <f t="shared" si="7"/>
        <v>0</v>
      </c>
      <c r="K185" s="6">
        <f t="shared" si="8"/>
        <v>4910.37</v>
      </c>
    </row>
    <row r="186" spans="1:11" x14ac:dyDescent="0.25">
      <c r="A186" t="s">
        <v>14</v>
      </c>
      <c r="B186" t="s">
        <v>7</v>
      </c>
      <c r="C186" s="1">
        <v>46058</v>
      </c>
      <c r="D186" s="2">
        <v>0.375</v>
      </c>
      <c r="E186" s="2">
        <v>0.4375</v>
      </c>
      <c r="F186">
        <v>60</v>
      </c>
      <c r="G186" s="7">
        <f>E186-D186</f>
        <v>6.25E-2</v>
      </c>
      <c r="H186" s="6">
        <f>F186*1+F186*0.5</f>
        <v>90</v>
      </c>
      <c r="I186">
        <f t="shared" si="6"/>
        <v>4</v>
      </c>
      <c r="J186">
        <f t="shared" si="7"/>
        <v>0</v>
      </c>
      <c r="K186" s="6">
        <f t="shared" si="8"/>
        <v>5000.37</v>
      </c>
    </row>
    <row r="187" spans="1:11" x14ac:dyDescent="0.25">
      <c r="A187" t="s">
        <v>6</v>
      </c>
      <c r="B187" t="s">
        <v>7</v>
      </c>
      <c r="C187" s="1">
        <v>46058</v>
      </c>
      <c r="D187" s="2">
        <v>0.57291666666666663</v>
      </c>
      <c r="E187" s="2">
        <v>0.63541666666666663</v>
      </c>
      <c r="F187">
        <v>60</v>
      </c>
      <c r="G187" s="7">
        <f>E187-D187</f>
        <v>6.25E-2</v>
      </c>
      <c r="H187" s="6">
        <f>F187*1+F187*0.5</f>
        <v>90</v>
      </c>
      <c r="I187">
        <f t="shared" si="6"/>
        <v>4</v>
      </c>
      <c r="J187">
        <f t="shared" si="7"/>
        <v>0</v>
      </c>
      <c r="K187" s="6">
        <f t="shared" si="8"/>
        <v>5090.37</v>
      </c>
    </row>
    <row r="188" spans="1:11" x14ac:dyDescent="0.25">
      <c r="A188" t="s">
        <v>19</v>
      </c>
      <c r="B188" t="s">
        <v>12</v>
      </c>
      <c r="C188" s="1">
        <v>46058</v>
      </c>
      <c r="D188" s="2">
        <v>0.53125</v>
      </c>
      <c r="E188" s="2">
        <v>0.57291666666666663</v>
      </c>
      <c r="F188">
        <v>40</v>
      </c>
      <c r="G188" s="7">
        <f>E188-D188</f>
        <v>4.166666666666663E-2</v>
      </c>
      <c r="H188" s="6">
        <f>F188</f>
        <v>40</v>
      </c>
      <c r="I188">
        <f t="shared" si="6"/>
        <v>4</v>
      </c>
      <c r="J188">
        <f t="shared" si="7"/>
        <v>400</v>
      </c>
      <c r="K188" s="6">
        <f t="shared" si="8"/>
        <v>5130.37</v>
      </c>
    </row>
    <row r="189" spans="1:11" x14ac:dyDescent="0.25">
      <c r="A189" t="s">
        <v>8</v>
      </c>
      <c r="B189" t="s">
        <v>9</v>
      </c>
      <c r="C189" s="1">
        <v>46059</v>
      </c>
      <c r="D189" s="2">
        <v>0.45833333333333331</v>
      </c>
      <c r="E189" s="2">
        <v>0.54166666666666663</v>
      </c>
      <c r="F189">
        <v>50</v>
      </c>
      <c r="G189" s="7">
        <f>E189-D189</f>
        <v>8.3333333333333315E-2</v>
      </c>
      <c r="H189" s="6">
        <f>F189*2</f>
        <v>100</v>
      </c>
      <c r="I189">
        <f t="shared" si="6"/>
        <v>5</v>
      </c>
      <c r="J189">
        <f t="shared" si="7"/>
        <v>0</v>
      </c>
      <c r="K189" s="6">
        <f t="shared" si="8"/>
        <v>4830.37</v>
      </c>
    </row>
    <row r="190" spans="1:11" x14ac:dyDescent="0.25">
      <c r="A190" t="s">
        <v>11</v>
      </c>
      <c r="B190" t="s">
        <v>12</v>
      </c>
      <c r="C190" s="1">
        <v>46059</v>
      </c>
      <c r="D190" s="2">
        <v>0.64583333333333337</v>
      </c>
      <c r="E190" s="2">
        <v>0.72916666666666663</v>
      </c>
      <c r="F190">
        <v>40</v>
      </c>
      <c r="G190" s="7">
        <f>E190-D190</f>
        <v>8.3333333333333259E-2</v>
      </c>
      <c r="H190" s="6">
        <f>F190*2</f>
        <v>80</v>
      </c>
      <c r="I190">
        <f t="shared" si="6"/>
        <v>5</v>
      </c>
      <c r="J190">
        <f t="shared" si="7"/>
        <v>0</v>
      </c>
      <c r="K190" s="6">
        <f t="shared" si="8"/>
        <v>4910.37</v>
      </c>
    </row>
    <row r="191" spans="1:11" x14ac:dyDescent="0.25">
      <c r="A191" t="s">
        <v>19</v>
      </c>
      <c r="B191" t="s">
        <v>9</v>
      </c>
      <c r="C191" s="1">
        <v>46059</v>
      </c>
      <c r="D191" s="2">
        <v>0.375</v>
      </c>
      <c r="E191" s="2">
        <v>0.44791666666666669</v>
      </c>
      <c r="F191">
        <v>50</v>
      </c>
      <c r="G191" s="7">
        <f>E191-D191</f>
        <v>7.2916666666666685E-2</v>
      </c>
      <c r="H191" s="6">
        <f>F191*1+F191*0.75</f>
        <v>87.5</v>
      </c>
      <c r="I191">
        <f t="shared" si="6"/>
        <v>5</v>
      </c>
      <c r="J191">
        <f t="shared" si="7"/>
        <v>0</v>
      </c>
      <c r="K191" s="6">
        <f t="shared" si="8"/>
        <v>4997.87</v>
      </c>
    </row>
    <row r="192" spans="1:11" x14ac:dyDescent="0.25">
      <c r="A192" t="s">
        <v>10</v>
      </c>
      <c r="B192" t="s">
        <v>7</v>
      </c>
      <c r="C192" s="1">
        <v>46059</v>
      </c>
      <c r="D192" s="2">
        <v>0.57291666666666663</v>
      </c>
      <c r="E192" s="2">
        <v>0.61458333333333337</v>
      </c>
      <c r="F192">
        <v>60</v>
      </c>
      <c r="G192" s="7">
        <f>E192-D192</f>
        <v>4.1666666666666741E-2</v>
      </c>
      <c r="H192" s="6">
        <f>F192</f>
        <v>60</v>
      </c>
      <c r="I192">
        <f t="shared" si="6"/>
        <v>5</v>
      </c>
      <c r="J192">
        <f t="shared" si="7"/>
        <v>0</v>
      </c>
      <c r="K192" s="6">
        <f t="shared" si="8"/>
        <v>5057.87</v>
      </c>
    </row>
    <row r="193" spans="1:11" x14ac:dyDescent="0.25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  <c r="G193" s="7">
        <f>E193-D193</f>
        <v>5.2083333333333315E-2</v>
      </c>
      <c r="H193" s="6">
        <f>F193*1+F193*0.25</f>
        <v>62.5</v>
      </c>
      <c r="I193">
        <f t="shared" si="6"/>
        <v>1</v>
      </c>
      <c r="J193">
        <f t="shared" si="7"/>
        <v>0</v>
      </c>
      <c r="K193" s="6">
        <f t="shared" si="8"/>
        <v>5100.37</v>
      </c>
    </row>
    <row r="194" spans="1:11" x14ac:dyDescent="0.25">
      <c r="A194" t="s">
        <v>14</v>
      </c>
      <c r="B194" t="s">
        <v>7</v>
      </c>
      <c r="C194" s="1">
        <v>46063</v>
      </c>
      <c r="D194" s="2">
        <v>0.69791666666666663</v>
      </c>
      <c r="E194" s="2">
        <v>0.77083333333333337</v>
      </c>
      <c r="F194">
        <v>60</v>
      </c>
      <c r="G194" s="7">
        <f>E194-D194</f>
        <v>7.2916666666666741E-2</v>
      </c>
      <c r="H194" s="6">
        <f>F194*1+F194*0.75</f>
        <v>105</v>
      </c>
      <c r="I194">
        <f t="shared" si="6"/>
        <v>2</v>
      </c>
      <c r="J194">
        <f t="shared" si="7"/>
        <v>0</v>
      </c>
      <c r="K194" s="6">
        <f t="shared" si="8"/>
        <v>5205.37</v>
      </c>
    </row>
    <row r="195" spans="1:11" x14ac:dyDescent="0.25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  <c r="G195" s="7">
        <f>E195-D195</f>
        <v>7.2916666666666685E-2</v>
      </c>
      <c r="H195" s="6">
        <f>F195*1+F195*0.75</f>
        <v>105</v>
      </c>
      <c r="I195">
        <f t="shared" ref="I195:I236" si="9">WEEKDAY(C195,2)</f>
        <v>2</v>
      </c>
      <c r="J195">
        <f t="shared" si="7"/>
        <v>0</v>
      </c>
      <c r="K195" s="6">
        <f t="shared" si="8"/>
        <v>5310.37</v>
      </c>
    </row>
    <row r="196" spans="1:11" x14ac:dyDescent="0.25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  <c r="G196" s="7">
        <f>E196-D196</f>
        <v>7.291666666666663E-2</v>
      </c>
      <c r="H196" s="6">
        <f>F196*1+F196*0.75</f>
        <v>87.5</v>
      </c>
      <c r="I196">
        <f t="shared" si="9"/>
        <v>2</v>
      </c>
      <c r="J196">
        <f t="shared" ref="J196:J236" si="10">IF(AND(I196=6,I196=7,I196&lt;&gt;I197),10,IF(AND(I196=2,I196&lt;&gt;I197),250,IF(AND(I196=4,K196&lt;=500,I196&lt;&gt;I197),MIN(50,ROUNDDOWN(K196*0.2,0)),IF(AND(I196=4,K196&gt;500,K196&lt;=600,I196&lt;&gt;I197),MIN(100,ROUNDDOWN(K196*0.5,0)),IF(AND(I196=4,K196&gt;600,I196&lt;&gt;I197),400,0)))))</f>
        <v>0</v>
      </c>
      <c r="K196" s="6">
        <f t="shared" ref="K196:K236" si="11">IF(AND(I195=5,I196=1),K195+H196-J195-20,IF(AND(DAY(C195)=15,C195&lt;&gt;C196),K195+H196-J195-600,K195+H196-J195))</f>
        <v>5397.87</v>
      </c>
    </row>
    <row r="197" spans="1:11" x14ac:dyDescent="0.25">
      <c r="A197" t="s">
        <v>14</v>
      </c>
      <c r="B197" t="s">
        <v>7</v>
      </c>
      <c r="C197" s="1">
        <v>46063</v>
      </c>
      <c r="D197" s="2">
        <v>0.375</v>
      </c>
      <c r="E197" s="2">
        <v>0.41666666666666669</v>
      </c>
      <c r="F197">
        <v>60</v>
      </c>
      <c r="G197" s="7">
        <f>E197-D197</f>
        <v>4.1666666666666685E-2</v>
      </c>
      <c r="H197" s="6">
        <f>F197</f>
        <v>60</v>
      </c>
      <c r="I197">
        <f t="shared" si="9"/>
        <v>2</v>
      </c>
      <c r="J197">
        <f t="shared" si="10"/>
        <v>0</v>
      </c>
      <c r="K197" s="6">
        <f t="shared" si="11"/>
        <v>5457.87</v>
      </c>
    </row>
    <row r="198" spans="1:11" x14ac:dyDescent="0.25">
      <c r="A198" t="s">
        <v>19</v>
      </c>
      <c r="B198" t="s">
        <v>9</v>
      </c>
      <c r="C198" s="1">
        <v>46063</v>
      </c>
      <c r="D198" s="2">
        <v>0.64583333333333337</v>
      </c>
      <c r="E198" s="2">
        <v>0.6875</v>
      </c>
      <c r="F198">
        <v>50</v>
      </c>
      <c r="G198" s="7">
        <f>E198-D198</f>
        <v>4.166666666666663E-2</v>
      </c>
      <c r="H198" s="6">
        <f>F198</f>
        <v>50</v>
      </c>
      <c r="I198">
        <f t="shared" si="9"/>
        <v>2</v>
      </c>
      <c r="J198">
        <f t="shared" si="10"/>
        <v>250</v>
      </c>
      <c r="K198" s="6">
        <f t="shared" si="11"/>
        <v>5507.87</v>
      </c>
    </row>
    <row r="199" spans="1:11" x14ac:dyDescent="0.25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  <c r="G199" s="7">
        <f>E199-D199</f>
        <v>5.2083333333333315E-2</v>
      </c>
      <c r="H199" s="6">
        <f>F199*1+F199*0.25</f>
        <v>50</v>
      </c>
      <c r="I199">
        <f t="shared" si="9"/>
        <v>3</v>
      </c>
      <c r="J199">
        <f t="shared" si="10"/>
        <v>0</v>
      </c>
      <c r="K199" s="6">
        <f t="shared" si="11"/>
        <v>5307.87</v>
      </c>
    </row>
    <row r="200" spans="1:11" x14ac:dyDescent="0.25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  <c r="G200" s="7">
        <f>E200-D200</f>
        <v>5.2083333333333315E-2</v>
      </c>
      <c r="H200" s="6">
        <f>F200*1+F200*0.25</f>
        <v>75</v>
      </c>
      <c r="I200">
        <f t="shared" si="9"/>
        <v>3</v>
      </c>
      <c r="J200">
        <f t="shared" si="10"/>
        <v>0</v>
      </c>
      <c r="K200" s="6">
        <f t="shared" si="11"/>
        <v>5382.87</v>
      </c>
    </row>
    <row r="201" spans="1:11" x14ac:dyDescent="0.25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  <c r="G201" s="7">
        <f>E201-D201</f>
        <v>4.166666666666663E-2</v>
      </c>
      <c r="H201" s="6">
        <f>F201</f>
        <v>50</v>
      </c>
      <c r="I201">
        <f t="shared" si="9"/>
        <v>3</v>
      </c>
      <c r="J201">
        <f t="shared" si="10"/>
        <v>0</v>
      </c>
      <c r="K201" s="6">
        <f t="shared" si="11"/>
        <v>5432.87</v>
      </c>
    </row>
    <row r="202" spans="1:11" x14ac:dyDescent="0.25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  <c r="G202" s="7">
        <f>E202-D202</f>
        <v>4.166666666666663E-2</v>
      </c>
      <c r="H202" s="6">
        <f>F202</f>
        <v>60</v>
      </c>
      <c r="I202">
        <f t="shared" si="9"/>
        <v>3</v>
      </c>
      <c r="J202">
        <f t="shared" si="10"/>
        <v>0</v>
      </c>
      <c r="K202" s="6">
        <f t="shared" si="11"/>
        <v>5492.87</v>
      </c>
    </row>
    <row r="203" spans="1:11" x14ac:dyDescent="0.25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  <c r="G203" s="7">
        <f>E203-D203</f>
        <v>4.166666666666663E-2</v>
      </c>
      <c r="H203" s="6">
        <f>F203</f>
        <v>40</v>
      </c>
      <c r="I203">
        <f t="shared" si="9"/>
        <v>3</v>
      </c>
      <c r="J203">
        <f t="shared" si="10"/>
        <v>0</v>
      </c>
      <c r="K203" s="6">
        <f t="shared" si="11"/>
        <v>5532.87</v>
      </c>
    </row>
    <row r="204" spans="1:11" x14ac:dyDescent="0.25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  <c r="G204" s="7">
        <f>E204-D204</f>
        <v>6.25E-2</v>
      </c>
      <c r="H204" s="6">
        <f>F204*1+F204*0.5</f>
        <v>90</v>
      </c>
      <c r="I204">
        <f t="shared" si="9"/>
        <v>4</v>
      </c>
      <c r="J204">
        <f t="shared" si="10"/>
        <v>0</v>
      </c>
      <c r="K204" s="6">
        <f t="shared" si="11"/>
        <v>5622.87</v>
      </c>
    </row>
    <row r="205" spans="1:11" x14ac:dyDescent="0.25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  <c r="G205" s="7">
        <f>E205-D205</f>
        <v>5.2083333333333315E-2</v>
      </c>
      <c r="H205" s="6">
        <f>F205*1+F205*0.25</f>
        <v>62.5</v>
      </c>
      <c r="I205">
        <f t="shared" si="9"/>
        <v>4</v>
      </c>
      <c r="J205">
        <f t="shared" si="10"/>
        <v>0</v>
      </c>
      <c r="K205" s="6">
        <f t="shared" si="11"/>
        <v>5685.37</v>
      </c>
    </row>
    <row r="206" spans="1:11" x14ac:dyDescent="0.25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  <c r="G206" s="7">
        <f>E206-D206</f>
        <v>5.2083333333333259E-2</v>
      </c>
      <c r="H206" s="6">
        <f>F206*1+F206*0.25</f>
        <v>75</v>
      </c>
      <c r="I206">
        <f t="shared" si="9"/>
        <v>4</v>
      </c>
      <c r="J206">
        <f t="shared" si="10"/>
        <v>400</v>
      </c>
      <c r="K206" s="6">
        <f t="shared" si="11"/>
        <v>5760.37</v>
      </c>
    </row>
    <row r="207" spans="1:11" x14ac:dyDescent="0.25">
      <c r="A207" t="s">
        <v>8</v>
      </c>
      <c r="B207" t="s">
        <v>9</v>
      </c>
      <c r="C207" s="1">
        <v>46066</v>
      </c>
      <c r="D207" s="2">
        <v>0.60416666666666663</v>
      </c>
      <c r="E207" s="2">
        <v>0.67708333333333337</v>
      </c>
      <c r="F207">
        <v>50</v>
      </c>
      <c r="G207" s="7">
        <f>E207-D207</f>
        <v>7.2916666666666741E-2</v>
      </c>
      <c r="H207" s="6">
        <f>F207*1+F207*0.75</f>
        <v>87.5</v>
      </c>
      <c r="I207">
        <f t="shared" si="9"/>
        <v>5</v>
      </c>
      <c r="J207">
        <f t="shared" si="10"/>
        <v>0</v>
      </c>
      <c r="K207" s="6">
        <f t="shared" si="11"/>
        <v>5447.87</v>
      </c>
    </row>
    <row r="208" spans="1:11" x14ac:dyDescent="0.25">
      <c r="A208" t="s">
        <v>16</v>
      </c>
      <c r="B208" t="s">
        <v>7</v>
      </c>
      <c r="C208" s="1">
        <v>46066</v>
      </c>
      <c r="D208" s="2">
        <v>0.375</v>
      </c>
      <c r="E208" s="2">
        <v>0.42708333333333331</v>
      </c>
      <c r="F208">
        <v>60</v>
      </c>
      <c r="G208" s="7">
        <f>E208-D208</f>
        <v>5.2083333333333315E-2</v>
      </c>
      <c r="H208" s="6">
        <f>F208*1+F208*0.25</f>
        <v>75</v>
      </c>
      <c r="I208">
        <f t="shared" si="9"/>
        <v>5</v>
      </c>
      <c r="J208">
        <f t="shared" si="10"/>
        <v>0</v>
      </c>
      <c r="K208" s="6">
        <f t="shared" si="11"/>
        <v>5522.87</v>
      </c>
    </row>
    <row r="209" spans="1:11" x14ac:dyDescent="0.25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  <c r="G209" s="7">
        <f>E209-D209</f>
        <v>5.2083333333333259E-2</v>
      </c>
      <c r="H209" s="6">
        <f>F209*1+F209*0.25</f>
        <v>62.5</v>
      </c>
      <c r="I209">
        <f t="shared" si="9"/>
        <v>5</v>
      </c>
      <c r="J209">
        <f t="shared" si="10"/>
        <v>0</v>
      </c>
      <c r="K209" s="6">
        <f t="shared" si="11"/>
        <v>5585.37</v>
      </c>
    </row>
    <row r="210" spans="1:11" x14ac:dyDescent="0.25">
      <c r="A210" t="s">
        <v>18</v>
      </c>
      <c r="B210" t="s">
        <v>12</v>
      </c>
      <c r="C210" s="1">
        <v>46066</v>
      </c>
      <c r="D210" s="2">
        <v>0.45833333333333331</v>
      </c>
      <c r="E210" s="2">
        <v>0.5</v>
      </c>
      <c r="F210">
        <v>40</v>
      </c>
      <c r="G210" s="7">
        <f>E210-D210</f>
        <v>4.1666666666666685E-2</v>
      </c>
      <c r="H210" s="6">
        <f>F210</f>
        <v>40</v>
      </c>
      <c r="I210">
        <f t="shared" si="9"/>
        <v>5</v>
      </c>
      <c r="J210">
        <f t="shared" si="10"/>
        <v>0</v>
      </c>
      <c r="K210" s="6">
        <f t="shared" si="11"/>
        <v>5625.37</v>
      </c>
    </row>
    <row r="211" spans="1:11" x14ac:dyDescent="0.25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  <c r="G211" s="7">
        <f>E211-D211</f>
        <v>6.25E-2</v>
      </c>
      <c r="H211" s="6">
        <f>F211*1+F211*0.5</f>
        <v>60</v>
      </c>
      <c r="I211">
        <f t="shared" si="9"/>
        <v>1</v>
      </c>
      <c r="J211">
        <f t="shared" si="10"/>
        <v>0</v>
      </c>
      <c r="K211" s="6">
        <f t="shared" si="11"/>
        <v>5665.37</v>
      </c>
    </row>
    <row r="212" spans="1:11" x14ac:dyDescent="0.25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  <c r="G212" s="7">
        <f>E212-D212</f>
        <v>6.2499999999999944E-2</v>
      </c>
      <c r="H212" s="6">
        <f>F212*1+F212*0.5</f>
        <v>75</v>
      </c>
      <c r="I212">
        <f t="shared" si="9"/>
        <v>1</v>
      </c>
      <c r="J212">
        <f t="shared" si="10"/>
        <v>0</v>
      </c>
      <c r="K212" s="6">
        <f t="shared" si="11"/>
        <v>5740.37</v>
      </c>
    </row>
    <row r="213" spans="1:11" x14ac:dyDescent="0.25">
      <c r="A213" t="s">
        <v>11</v>
      </c>
      <c r="B213" t="s">
        <v>12</v>
      </c>
      <c r="C213" s="1">
        <v>46070</v>
      </c>
      <c r="D213" s="2">
        <v>0.55208333333333337</v>
      </c>
      <c r="E213" s="2">
        <v>0.63541666666666663</v>
      </c>
      <c r="F213">
        <v>40</v>
      </c>
      <c r="G213" s="7">
        <f>E213-D213</f>
        <v>8.3333333333333259E-2</v>
      </c>
      <c r="H213" s="6">
        <f>F213*2</f>
        <v>80</v>
      </c>
      <c r="I213">
        <f t="shared" si="9"/>
        <v>2</v>
      </c>
      <c r="J213">
        <f t="shared" si="10"/>
        <v>0</v>
      </c>
      <c r="K213" s="6">
        <f t="shared" si="11"/>
        <v>5820.37</v>
      </c>
    </row>
    <row r="214" spans="1:11" x14ac:dyDescent="0.25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  <c r="G214" s="7">
        <f>E214-D214</f>
        <v>7.291666666666663E-2</v>
      </c>
      <c r="H214" s="6">
        <f>F214*1+F214*0.75</f>
        <v>87.5</v>
      </c>
      <c r="I214">
        <f t="shared" si="9"/>
        <v>2</v>
      </c>
      <c r="J214">
        <f t="shared" si="10"/>
        <v>0</v>
      </c>
      <c r="K214" s="6">
        <f t="shared" si="11"/>
        <v>5907.87</v>
      </c>
    </row>
    <row r="215" spans="1:11" x14ac:dyDescent="0.25">
      <c r="A215" t="s">
        <v>10</v>
      </c>
      <c r="B215" t="s">
        <v>9</v>
      </c>
      <c r="C215" s="1">
        <v>46070</v>
      </c>
      <c r="D215" s="2">
        <v>0.63541666666666663</v>
      </c>
      <c r="E215" s="2">
        <v>0.69791666666666663</v>
      </c>
      <c r="F215">
        <v>50</v>
      </c>
      <c r="G215" s="7">
        <f>E215-D215</f>
        <v>6.25E-2</v>
      </c>
      <c r="H215" s="6">
        <f>F215*1+F215*0.5</f>
        <v>75</v>
      </c>
      <c r="I215">
        <f t="shared" si="9"/>
        <v>2</v>
      </c>
      <c r="J215">
        <f t="shared" si="10"/>
        <v>0</v>
      </c>
      <c r="K215" s="6">
        <f t="shared" si="11"/>
        <v>5982.87</v>
      </c>
    </row>
    <row r="216" spans="1:11" x14ac:dyDescent="0.25">
      <c r="A216" t="s">
        <v>15</v>
      </c>
      <c r="B216" t="s">
        <v>7</v>
      </c>
      <c r="C216" s="1">
        <v>46070</v>
      </c>
      <c r="D216" s="2">
        <v>0.375</v>
      </c>
      <c r="E216" s="2">
        <v>0.42708333333333331</v>
      </c>
      <c r="F216">
        <v>60</v>
      </c>
      <c r="G216" s="7">
        <f>E216-D216</f>
        <v>5.2083333333333315E-2</v>
      </c>
      <c r="H216" s="6">
        <f>F216*1+F216*0.25</f>
        <v>75</v>
      </c>
      <c r="I216">
        <f t="shared" si="9"/>
        <v>2</v>
      </c>
      <c r="J216">
        <f t="shared" si="10"/>
        <v>250</v>
      </c>
      <c r="K216" s="6">
        <f t="shared" si="11"/>
        <v>6057.87</v>
      </c>
    </row>
    <row r="217" spans="1:11" x14ac:dyDescent="0.25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  <c r="G217" s="7">
        <f>E217-D217</f>
        <v>6.25E-2</v>
      </c>
      <c r="H217" s="6">
        <f>F217*1+F217*0.5</f>
        <v>75</v>
      </c>
      <c r="I217">
        <f t="shared" si="9"/>
        <v>3</v>
      </c>
      <c r="J217">
        <f t="shared" si="10"/>
        <v>0</v>
      </c>
      <c r="K217" s="6">
        <f t="shared" si="11"/>
        <v>5882.87</v>
      </c>
    </row>
    <row r="218" spans="1:11" x14ac:dyDescent="0.25">
      <c r="A218" t="s">
        <v>24</v>
      </c>
      <c r="B218" t="s">
        <v>7</v>
      </c>
      <c r="C218" s="1">
        <v>46071</v>
      </c>
      <c r="D218" s="2">
        <v>0.58333333333333337</v>
      </c>
      <c r="E218" s="2">
        <v>0.64583333333333337</v>
      </c>
      <c r="F218">
        <v>60</v>
      </c>
      <c r="G218" s="7">
        <f>E218-D218</f>
        <v>6.25E-2</v>
      </c>
      <c r="H218" s="6">
        <f>F218*1+F218*0.5</f>
        <v>90</v>
      </c>
      <c r="I218">
        <f t="shared" si="9"/>
        <v>3</v>
      </c>
      <c r="J218">
        <f t="shared" si="10"/>
        <v>0</v>
      </c>
      <c r="K218" s="6">
        <f t="shared" si="11"/>
        <v>5972.87</v>
      </c>
    </row>
    <row r="219" spans="1:11" x14ac:dyDescent="0.25">
      <c r="A219" t="s">
        <v>6</v>
      </c>
      <c r="B219" t="s">
        <v>7</v>
      </c>
      <c r="C219" s="1">
        <v>46071</v>
      </c>
      <c r="D219" s="2">
        <v>0.47916666666666669</v>
      </c>
      <c r="E219" s="2">
        <v>0.54166666666666663</v>
      </c>
      <c r="F219">
        <v>60</v>
      </c>
      <c r="G219" s="7">
        <f>E219-D219</f>
        <v>6.2499999999999944E-2</v>
      </c>
      <c r="H219" s="6">
        <f>F219*1+F219*0.5</f>
        <v>90</v>
      </c>
      <c r="I219">
        <f t="shared" si="9"/>
        <v>3</v>
      </c>
      <c r="J219">
        <f t="shared" si="10"/>
        <v>0</v>
      </c>
      <c r="K219" s="6">
        <f t="shared" si="11"/>
        <v>6062.87</v>
      </c>
    </row>
    <row r="220" spans="1:11" x14ac:dyDescent="0.25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  <c r="G220" s="7">
        <f>E220-D220</f>
        <v>8.3333333333333315E-2</v>
      </c>
      <c r="H220" s="6">
        <f>F220*2</f>
        <v>100</v>
      </c>
      <c r="I220">
        <f t="shared" si="9"/>
        <v>4</v>
      </c>
      <c r="J220">
        <f t="shared" si="10"/>
        <v>400</v>
      </c>
      <c r="K220" s="6">
        <f t="shared" si="11"/>
        <v>6162.87</v>
      </c>
    </row>
    <row r="221" spans="1:11" x14ac:dyDescent="0.25">
      <c r="A221" t="s">
        <v>11</v>
      </c>
      <c r="B221" t="s">
        <v>12</v>
      </c>
      <c r="C221" s="1">
        <v>46073</v>
      </c>
      <c r="D221" s="2">
        <v>0.51041666666666663</v>
      </c>
      <c r="E221" s="2">
        <v>0.59375</v>
      </c>
      <c r="F221">
        <v>40</v>
      </c>
      <c r="G221" s="7">
        <f>E221-D221</f>
        <v>8.333333333333337E-2</v>
      </c>
      <c r="H221" s="6">
        <f>F221*2</f>
        <v>80</v>
      </c>
      <c r="I221">
        <f t="shared" si="9"/>
        <v>5</v>
      </c>
      <c r="J221">
        <f t="shared" si="10"/>
        <v>0</v>
      </c>
      <c r="K221" s="6">
        <f t="shared" si="11"/>
        <v>5842.87</v>
      </c>
    </row>
    <row r="222" spans="1:11" x14ac:dyDescent="0.25">
      <c r="A222" t="s">
        <v>25</v>
      </c>
      <c r="B222" t="s">
        <v>7</v>
      </c>
      <c r="C222" s="1">
        <v>46073</v>
      </c>
      <c r="D222" s="2">
        <v>0.69791666666666663</v>
      </c>
      <c r="E222" s="2">
        <v>0.76041666666666663</v>
      </c>
      <c r="F222">
        <v>60</v>
      </c>
      <c r="G222" s="7">
        <f>E222-D222</f>
        <v>6.25E-2</v>
      </c>
      <c r="H222" s="6">
        <f>F222*1+F222*0.5</f>
        <v>90</v>
      </c>
      <c r="I222">
        <f t="shared" si="9"/>
        <v>5</v>
      </c>
      <c r="J222">
        <f t="shared" si="10"/>
        <v>0</v>
      </c>
      <c r="K222" s="6">
        <f t="shared" si="11"/>
        <v>5932.87</v>
      </c>
    </row>
    <row r="223" spans="1:11" x14ac:dyDescent="0.25">
      <c r="A223" t="s">
        <v>17</v>
      </c>
      <c r="B223" t="s">
        <v>9</v>
      </c>
      <c r="C223" s="1">
        <v>46073</v>
      </c>
      <c r="D223" s="2">
        <v>0.60416666666666663</v>
      </c>
      <c r="E223" s="2">
        <v>0.65625</v>
      </c>
      <c r="F223">
        <v>50</v>
      </c>
      <c r="G223" s="7">
        <f>E223-D223</f>
        <v>5.208333333333337E-2</v>
      </c>
      <c r="H223" s="6">
        <f>F223*1+F223*0.25</f>
        <v>62.5</v>
      </c>
      <c r="I223">
        <f t="shared" si="9"/>
        <v>5</v>
      </c>
      <c r="J223">
        <f t="shared" si="10"/>
        <v>0</v>
      </c>
      <c r="K223" s="6">
        <f t="shared" si="11"/>
        <v>5995.37</v>
      </c>
    </row>
    <row r="224" spans="1:11" x14ac:dyDescent="0.25">
      <c r="A224" t="s">
        <v>6</v>
      </c>
      <c r="B224" t="s">
        <v>7</v>
      </c>
      <c r="C224" s="1">
        <v>46073</v>
      </c>
      <c r="D224" s="2">
        <v>0.375</v>
      </c>
      <c r="E224" s="2">
        <v>0.42708333333333331</v>
      </c>
      <c r="F224">
        <v>60</v>
      </c>
      <c r="G224" s="7">
        <f>E224-D224</f>
        <v>5.2083333333333315E-2</v>
      </c>
      <c r="H224" s="6">
        <f>F224*1+F224*0.25</f>
        <v>75</v>
      </c>
      <c r="I224">
        <f t="shared" si="9"/>
        <v>5</v>
      </c>
      <c r="J224">
        <f t="shared" si="10"/>
        <v>0</v>
      </c>
      <c r="K224" s="6">
        <f t="shared" si="11"/>
        <v>6070.37</v>
      </c>
    </row>
    <row r="225" spans="1:11" x14ac:dyDescent="0.25">
      <c r="A225" t="s">
        <v>6</v>
      </c>
      <c r="B225" t="s">
        <v>7</v>
      </c>
      <c r="C225" s="1">
        <v>46073</v>
      </c>
      <c r="D225" s="2">
        <v>0.4375</v>
      </c>
      <c r="E225" s="2">
        <v>0.48958333333333331</v>
      </c>
      <c r="F225">
        <v>60</v>
      </c>
      <c r="G225" s="7">
        <f>E225-D225</f>
        <v>5.2083333333333315E-2</v>
      </c>
      <c r="H225" s="6">
        <f>F225*1+F225*0.25</f>
        <v>75</v>
      </c>
      <c r="I225">
        <f t="shared" si="9"/>
        <v>5</v>
      </c>
      <c r="J225">
        <f t="shared" si="10"/>
        <v>0</v>
      </c>
      <c r="K225" s="6">
        <f t="shared" si="11"/>
        <v>6145.37</v>
      </c>
    </row>
    <row r="226" spans="1:11" x14ac:dyDescent="0.25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  <c r="G226" s="7">
        <f>E226-D226</f>
        <v>5.2083333333333315E-2</v>
      </c>
      <c r="H226" s="6">
        <f>F226*1+F226*0.25</f>
        <v>50</v>
      </c>
      <c r="I226">
        <f t="shared" si="9"/>
        <v>1</v>
      </c>
      <c r="J226">
        <f t="shared" si="10"/>
        <v>0</v>
      </c>
      <c r="K226" s="6">
        <f t="shared" si="11"/>
        <v>6175.37</v>
      </c>
    </row>
    <row r="227" spans="1:11" x14ac:dyDescent="0.25">
      <c r="A227" t="s">
        <v>6</v>
      </c>
      <c r="B227" t="s">
        <v>7</v>
      </c>
      <c r="C227" s="1">
        <v>46077</v>
      </c>
      <c r="D227" s="2">
        <v>0.4375</v>
      </c>
      <c r="E227" s="2">
        <v>0.51041666666666663</v>
      </c>
      <c r="F227">
        <v>60</v>
      </c>
      <c r="G227" s="7">
        <f>E227-D227</f>
        <v>7.291666666666663E-2</v>
      </c>
      <c r="H227" s="6">
        <f>F227*1+F227*0.75</f>
        <v>105</v>
      </c>
      <c r="I227">
        <f t="shared" si="9"/>
        <v>2</v>
      </c>
      <c r="J227">
        <f t="shared" si="10"/>
        <v>0</v>
      </c>
      <c r="K227" s="6">
        <f t="shared" si="11"/>
        <v>6280.37</v>
      </c>
    </row>
    <row r="228" spans="1:11" x14ac:dyDescent="0.25">
      <c r="A228" t="s">
        <v>15</v>
      </c>
      <c r="B228" t="s">
        <v>12</v>
      </c>
      <c r="C228" s="1">
        <v>46077</v>
      </c>
      <c r="D228" s="2">
        <v>0.375</v>
      </c>
      <c r="E228" s="2">
        <v>0.4375</v>
      </c>
      <c r="F228">
        <v>40</v>
      </c>
      <c r="G228" s="7">
        <f>E228-D228</f>
        <v>6.25E-2</v>
      </c>
      <c r="H228" s="6">
        <f>F228*1+F228*0.5</f>
        <v>60</v>
      </c>
      <c r="I228">
        <f t="shared" si="9"/>
        <v>2</v>
      </c>
      <c r="J228">
        <f t="shared" si="10"/>
        <v>0</v>
      </c>
      <c r="K228" s="6">
        <f t="shared" si="11"/>
        <v>6340.37</v>
      </c>
    </row>
    <row r="229" spans="1:11" x14ac:dyDescent="0.25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  <c r="G229" s="7">
        <f>E229-D229</f>
        <v>6.25E-2</v>
      </c>
      <c r="H229" s="6">
        <f>F229*1+F229*0.5</f>
        <v>60</v>
      </c>
      <c r="I229">
        <f t="shared" si="9"/>
        <v>2</v>
      </c>
      <c r="J229">
        <f t="shared" si="10"/>
        <v>250</v>
      </c>
      <c r="K229" s="6">
        <f t="shared" si="11"/>
        <v>6400.37</v>
      </c>
    </row>
    <row r="230" spans="1:11" x14ac:dyDescent="0.25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  <c r="G230" s="7">
        <f>E230-D230</f>
        <v>8.3333333333333315E-2</v>
      </c>
      <c r="H230" s="6">
        <f>F230*2</f>
        <v>80</v>
      </c>
      <c r="I230">
        <f t="shared" si="9"/>
        <v>4</v>
      </c>
      <c r="J230">
        <f t="shared" si="10"/>
        <v>0</v>
      </c>
      <c r="K230" s="6">
        <f t="shared" si="11"/>
        <v>6230.37</v>
      </c>
    </row>
    <row r="231" spans="1:11" x14ac:dyDescent="0.25">
      <c r="A231" t="s">
        <v>14</v>
      </c>
      <c r="B231" t="s">
        <v>7</v>
      </c>
      <c r="C231" s="1">
        <v>46079</v>
      </c>
      <c r="D231" s="2">
        <v>0.52083333333333337</v>
      </c>
      <c r="E231" s="2">
        <v>0.58333333333333337</v>
      </c>
      <c r="F231">
        <v>60</v>
      </c>
      <c r="G231" s="7">
        <f>E231-D231</f>
        <v>6.25E-2</v>
      </c>
      <c r="H231" s="6">
        <f>F231*1+F231*0.5</f>
        <v>90</v>
      </c>
      <c r="I231">
        <f t="shared" si="9"/>
        <v>4</v>
      </c>
      <c r="J231">
        <f t="shared" si="10"/>
        <v>0</v>
      </c>
      <c r="K231" s="6">
        <f t="shared" si="11"/>
        <v>6320.37</v>
      </c>
    </row>
    <row r="232" spans="1:11" x14ac:dyDescent="0.25">
      <c r="A232" t="s">
        <v>18</v>
      </c>
      <c r="B232" t="s">
        <v>12</v>
      </c>
      <c r="C232" s="1">
        <v>46079</v>
      </c>
      <c r="D232" s="2">
        <v>0.45833333333333331</v>
      </c>
      <c r="E232" s="2">
        <v>0.51041666666666663</v>
      </c>
      <c r="F232">
        <v>40</v>
      </c>
      <c r="G232" s="7">
        <f>E232-D232</f>
        <v>5.2083333333333315E-2</v>
      </c>
      <c r="H232" s="6">
        <f>F232*1+F232*0.25</f>
        <v>50</v>
      </c>
      <c r="I232">
        <f t="shared" si="9"/>
        <v>4</v>
      </c>
      <c r="J232">
        <f t="shared" si="10"/>
        <v>400</v>
      </c>
      <c r="K232" s="6">
        <f t="shared" si="11"/>
        <v>6370.37</v>
      </c>
    </row>
    <row r="233" spans="1:11" x14ac:dyDescent="0.25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  <c r="G233" s="7">
        <f>E233-D233</f>
        <v>7.2916666666666685E-2</v>
      </c>
      <c r="H233" s="6">
        <f>F233*1+F233*0.75</f>
        <v>70</v>
      </c>
      <c r="I233">
        <f t="shared" si="9"/>
        <v>5</v>
      </c>
      <c r="J233">
        <f t="shared" si="10"/>
        <v>0</v>
      </c>
      <c r="K233" s="6">
        <f t="shared" si="11"/>
        <v>6040.37</v>
      </c>
    </row>
    <row r="234" spans="1:11" x14ac:dyDescent="0.25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  <c r="G234" s="7">
        <f>E234-D234</f>
        <v>7.2916666666666685E-2</v>
      </c>
      <c r="H234" s="6">
        <f>F234*1+F234*0.75</f>
        <v>70</v>
      </c>
      <c r="I234">
        <f t="shared" si="9"/>
        <v>5</v>
      </c>
      <c r="J234">
        <f t="shared" si="10"/>
        <v>0</v>
      </c>
      <c r="K234" s="6">
        <f t="shared" si="11"/>
        <v>6110.37</v>
      </c>
    </row>
    <row r="235" spans="1:11" x14ac:dyDescent="0.25">
      <c r="A235" t="s">
        <v>13</v>
      </c>
      <c r="B235" t="s">
        <v>9</v>
      </c>
      <c r="C235" s="1">
        <v>46080</v>
      </c>
      <c r="D235" s="2">
        <v>0.59375</v>
      </c>
      <c r="E235" s="2">
        <v>0.65625</v>
      </c>
      <c r="F235">
        <v>50</v>
      </c>
      <c r="G235" s="7">
        <f>E235-D235</f>
        <v>6.25E-2</v>
      </c>
      <c r="H235" s="6">
        <f>F235*1+F235*0.5</f>
        <v>75</v>
      </c>
      <c r="I235">
        <f t="shared" si="9"/>
        <v>5</v>
      </c>
      <c r="J235">
        <f t="shared" si="10"/>
        <v>0</v>
      </c>
      <c r="K235" s="6">
        <f t="shared" si="11"/>
        <v>6185.37</v>
      </c>
    </row>
    <row r="236" spans="1:11" x14ac:dyDescent="0.25">
      <c r="A236" t="s">
        <v>10</v>
      </c>
      <c r="B236" t="s">
        <v>7</v>
      </c>
      <c r="C236" s="1">
        <v>46080</v>
      </c>
      <c r="D236" s="2">
        <v>0.53125</v>
      </c>
      <c r="E236" s="2">
        <v>0.58333333333333337</v>
      </c>
      <c r="F236">
        <v>60</v>
      </c>
      <c r="G236" s="7">
        <f>E236-D236</f>
        <v>5.208333333333337E-2</v>
      </c>
      <c r="H236" s="6">
        <f>F236*1+F236*0.25</f>
        <v>75</v>
      </c>
      <c r="I236">
        <f t="shared" si="9"/>
        <v>5</v>
      </c>
      <c r="J236">
        <f t="shared" si="10"/>
        <v>0</v>
      </c>
      <c r="K236" s="6">
        <f t="shared" si="11"/>
        <v>6260.37</v>
      </c>
    </row>
  </sheetData>
  <sortState xmlns:xlrd2="http://schemas.microsoft.com/office/spreadsheetml/2017/richdata2" ref="A2:H236">
    <sortCondition ref="C2:C23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Dane</vt:lpstr>
      <vt:lpstr>1</vt:lpstr>
      <vt:lpstr>2</vt:lpstr>
      <vt:lpstr>3</vt:lpstr>
      <vt:lpstr>4</vt:lpstr>
      <vt:lpstr>4.2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Jedrzej Kotowicz</dc:creator>
  <cp:lastModifiedBy>Jedrzej Kotowicz</cp:lastModifiedBy>
  <dcterms:created xsi:type="dcterms:W3CDTF">2025-04-25T15:22:12Z</dcterms:created>
  <dcterms:modified xsi:type="dcterms:W3CDTF">2025-04-25T16:33:06Z</dcterms:modified>
</cp:coreProperties>
</file>