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8\Desktop\KO41\"/>
    </mc:Choice>
  </mc:AlternateContent>
  <xr:revisionPtr revIDLastSave="0" documentId="13_ncr:1_{32298DAF-A8B1-4DF4-AC36-CAD923934655}" xr6:coauthVersionLast="47" xr6:coauthVersionMax="47" xr10:uidLastSave="{00000000-0000-0000-0000-000000000000}"/>
  <bookViews>
    <workbookView xWindow="-120" yWindow="-120" windowWidth="29040" windowHeight="15840" activeTab="2" xr2:uid="{C4D3F2EF-E191-44C8-812F-9E9FB69275F8}"/>
  </bookViews>
  <sheets>
    <sheet name="6.2" sheetId="6" r:id="rId1"/>
    <sheet name="kursanci" sheetId="2" r:id="rId2"/>
    <sheet name="kursanci (4)" sheetId="12" r:id="rId3"/>
    <sheet name="Arkusz5" sheetId="11" r:id="rId4"/>
    <sheet name="Arkusz2" sheetId="8" r:id="rId5"/>
    <sheet name="Arkusz1" sheetId="7" r:id="rId6"/>
    <sheet name="6.4" sheetId="9" r:id="rId7"/>
    <sheet name="Arkusz4" sheetId="10" r:id="rId8"/>
    <sheet name="6.3" sheetId="1" r:id="rId9"/>
  </sheets>
  <definedNames>
    <definedName name="DaneZewnętrzne_1" localSheetId="8" hidden="1">'6.3'!$A$1:$F$236</definedName>
    <definedName name="DaneZewnętrzne_1" localSheetId="5" hidden="1">Arkusz1!$A$1:$F$236</definedName>
    <definedName name="DaneZewnętrzne_1" localSheetId="1" hidden="1">kursanci!$A$1:$F$236</definedName>
    <definedName name="DaneZewnętrzne_1" localSheetId="2" hidden="1">'kursanci (4)'!$A$1:$F$237</definedName>
  </definedNames>
  <calcPr calcId="191029"/>
  <pivotCaches>
    <pivotCache cacheId="0" r:id="rId10"/>
    <pivotCache cacheId="5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2" l="1"/>
  <c r="K5" i="12"/>
  <c r="K6" i="12" s="1"/>
  <c r="K7" i="12" s="1"/>
  <c r="K8" i="12" s="1"/>
  <c r="K9" i="12" s="1"/>
  <c r="K10" i="12" s="1"/>
  <c r="K11" i="12" s="1"/>
  <c r="K12" i="12" s="1"/>
  <c r="K13" i="12" s="1"/>
  <c r="K14" i="12" s="1"/>
  <c r="K15" i="12" s="1"/>
  <c r="K16" i="12" s="1"/>
  <c r="K17" i="12" s="1"/>
  <c r="K18" i="12" s="1"/>
  <c r="K19" i="12" s="1"/>
  <c r="K20" i="12" s="1"/>
  <c r="K21" i="12" s="1"/>
  <c r="K22" i="12" s="1"/>
  <c r="K23" i="12" s="1"/>
  <c r="K24" i="12" s="1"/>
  <c r="K25" i="12" s="1"/>
  <c r="K26" i="12" s="1"/>
  <c r="K27" i="12" s="1"/>
  <c r="K28" i="12" s="1"/>
  <c r="K29" i="12" s="1"/>
  <c r="K30" i="12" s="1"/>
  <c r="K31" i="12" s="1"/>
  <c r="K32" i="12" s="1"/>
  <c r="K33" i="12" s="1"/>
  <c r="K34" i="12" s="1"/>
  <c r="K35" i="12" s="1"/>
  <c r="K36" i="12" s="1"/>
  <c r="K37" i="12" s="1"/>
  <c r="K38" i="12" s="1"/>
  <c r="K39" i="12" s="1"/>
  <c r="K40" i="12" s="1"/>
  <c r="K41" i="12" s="1"/>
  <c r="K42" i="12" s="1"/>
  <c r="K43" i="12" s="1"/>
  <c r="K44" i="12" s="1"/>
  <c r="K45" i="12" s="1"/>
  <c r="K46" i="12" s="1"/>
  <c r="K47" i="12" s="1"/>
  <c r="K48" i="12" s="1"/>
  <c r="K49" i="12" s="1"/>
  <c r="K50" i="12" s="1"/>
  <c r="K51" i="12" s="1"/>
  <c r="K52" i="12" s="1"/>
  <c r="K53" i="12" s="1"/>
  <c r="K54" i="12" s="1"/>
  <c r="K55" i="12" s="1"/>
  <c r="K56" i="12" s="1"/>
  <c r="K57" i="12" s="1"/>
  <c r="K58" i="12" s="1"/>
  <c r="K59" i="12" s="1"/>
  <c r="K60" i="12" s="1"/>
  <c r="K61" i="12" s="1"/>
  <c r="K62" i="12" s="1"/>
  <c r="K63" i="12" s="1"/>
  <c r="K64" i="12" s="1"/>
  <c r="K65" i="12" s="1"/>
  <c r="K66" i="12" s="1"/>
  <c r="K67" i="12" s="1"/>
  <c r="K68" i="12" s="1"/>
  <c r="K69" i="12" s="1"/>
  <c r="K70" i="12" s="1"/>
  <c r="K71" i="12" s="1"/>
  <c r="K72" i="12" s="1"/>
  <c r="K73" i="12" s="1"/>
  <c r="K74" i="12" s="1"/>
  <c r="K75" i="12" s="1"/>
  <c r="K76" i="12" s="1"/>
  <c r="K77" i="12" s="1"/>
  <c r="K78" i="12" s="1"/>
  <c r="K79" i="12" s="1"/>
  <c r="K80" i="12" s="1"/>
  <c r="K81" i="12" s="1"/>
  <c r="K82" i="12" s="1"/>
  <c r="K83" i="12" s="1"/>
  <c r="K84" i="12" s="1"/>
  <c r="K85" i="12" s="1"/>
  <c r="K86" i="12" s="1"/>
  <c r="K87" i="12" s="1"/>
  <c r="K88" i="12" s="1"/>
  <c r="K89" i="12" s="1"/>
  <c r="K90" i="12" s="1"/>
  <c r="K91" i="12" s="1"/>
  <c r="K92" i="12" s="1"/>
  <c r="K93" i="12" s="1"/>
  <c r="K94" i="12" s="1"/>
  <c r="K95" i="12" s="1"/>
  <c r="K96" i="12" s="1"/>
  <c r="K97" i="12" s="1"/>
  <c r="K98" i="12" s="1"/>
  <c r="K99" i="12" s="1"/>
  <c r="K100" i="12" s="1"/>
  <c r="K101" i="12" s="1"/>
  <c r="K102" i="12" s="1"/>
  <c r="K103" i="12" s="1"/>
  <c r="K104" i="12" s="1"/>
  <c r="K105" i="12" s="1"/>
  <c r="K106" i="12" s="1"/>
  <c r="K107" i="12" s="1"/>
  <c r="K108" i="12" s="1"/>
  <c r="K109" i="12" s="1"/>
  <c r="K110" i="12" s="1"/>
  <c r="K111" i="12" s="1"/>
  <c r="K112" i="12" s="1"/>
  <c r="K113" i="12" s="1"/>
  <c r="K114" i="12" s="1"/>
  <c r="K115" i="12" s="1"/>
  <c r="K116" i="12" s="1"/>
  <c r="K117" i="12" s="1"/>
  <c r="K118" i="12" s="1"/>
  <c r="K119" i="12" s="1"/>
  <c r="K120" i="12" s="1"/>
  <c r="K121" i="12" s="1"/>
  <c r="K122" i="12" s="1"/>
  <c r="K123" i="12" s="1"/>
  <c r="K124" i="12" s="1"/>
  <c r="K125" i="12" s="1"/>
  <c r="K126" i="12" s="1"/>
  <c r="K127" i="12" s="1"/>
  <c r="K128" i="12" s="1"/>
  <c r="K129" i="12" s="1"/>
  <c r="K130" i="12" s="1"/>
  <c r="K131" i="12" s="1"/>
  <c r="K132" i="12" s="1"/>
  <c r="K133" i="12" s="1"/>
  <c r="K134" i="12" s="1"/>
  <c r="K135" i="12" s="1"/>
  <c r="K136" i="12" s="1"/>
  <c r="K137" i="12" s="1"/>
  <c r="K138" i="12" s="1"/>
  <c r="K139" i="12" s="1"/>
  <c r="K140" i="12" s="1"/>
  <c r="K141" i="12" s="1"/>
  <c r="K142" i="12" s="1"/>
  <c r="K143" i="12" s="1"/>
  <c r="K144" i="12" s="1"/>
  <c r="K145" i="12" s="1"/>
  <c r="K146" i="12" s="1"/>
  <c r="K147" i="12" s="1"/>
  <c r="K148" i="12" s="1"/>
  <c r="K149" i="12" s="1"/>
  <c r="K150" i="12" s="1"/>
  <c r="K151" i="12" s="1"/>
  <c r="K152" i="12" s="1"/>
  <c r="K153" i="12" s="1"/>
  <c r="K154" i="12" s="1"/>
  <c r="K155" i="12" s="1"/>
  <c r="K156" i="12" s="1"/>
  <c r="K157" i="12" s="1"/>
  <c r="K158" i="12" s="1"/>
  <c r="K159" i="12" s="1"/>
  <c r="K160" i="12" s="1"/>
  <c r="K161" i="12" s="1"/>
  <c r="K162" i="12" s="1"/>
  <c r="K163" i="12" s="1"/>
  <c r="K164" i="12" s="1"/>
  <c r="K165" i="12" s="1"/>
  <c r="K166" i="12" s="1"/>
  <c r="K167" i="12" s="1"/>
  <c r="K168" i="12" s="1"/>
  <c r="K169" i="12" s="1"/>
  <c r="K170" i="12" s="1"/>
  <c r="K171" i="12" s="1"/>
  <c r="K172" i="12" s="1"/>
  <c r="K173" i="12" s="1"/>
  <c r="K174" i="12" s="1"/>
  <c r="K175" i="12" s="1"/>
  <c r="K176" i="12" s="1"/>
  <c r="K177" i="12" s="1"/>
  <c r="K178" i="12" s="1"/>
  <c r="K179" i="12" s="1"/>
  <c r="K180" i="12" s="1"/>
  <c r="K181" i="12" s="1"/>
  <c r="K182" i="12" s="1"/>
  <c r="K183" i="12" s="1"/>
  <c r="K184" i="12" s="1"/>
  <c r="K185" i="12" s="1"/>
  <c r="K186" i="12" s="1"/>
  <c r="K187" i="12" s="1"/>
  <c r="K188" i="12" s="1"/>
  <c r="K189" i="12" s="1"/>
  <c r="K190" i="12" s="1"/>
  <c r="K191" i="12" s="1"/>
  <c r="K192" i="12" s="1"/>
  <c r="K193" i="12" s="1"/>
  <c r="K194" i="12" s="1"/>
  <c r="K195" i="12" s="1"/>
  <c r="K196" i="12" s="1"/>
  <c r="K197" i="12" s="1"/>
  <c r="K198" i="12" s="1"/>
  <c r="K199" i="12" s="1"/>
  <c r="K200" i="12" s="1"/>
  <c r="K201" i="12" s="1"/>
  <c r="K202" i="12" s="1"/>
  <c r="K203" i="12" s="1"/>
  <c r="K204" i="12" s="1"/>
  <c r="K205" i="12" s="1"/>
  <c r="K206" i="12" s="1"/>
  <c r="K207" i="12" s="1"/>
  <c r="K208" i="12" s="1"/>
  <c r="K209" i="12" s="1"/>
  <c r="K210" i="12" s="1"/>
  <c r="K211" i="12" s="1"/>
  <c r="K212" i="12" s="1"/>
  <c r="K213" i="12" s="1"/>
  <c r="K214" i="12" s="1"/>
  <c r="K215" i="12" s="1"/>
  <c r="K216" i="12" s="1"/>
  <c r="K217" i="12" s="1"/>
  <c r="K218" i="12" s="1"/>
  <c r="K219" i="12" s="1"/>
  <c r="K220" i="12" s="1"/>
  <c r="K221" i="12" s="1"/>
  <c r="K222" i="12" s="1"/>
  <c r="K223" i="12" s="1"/>
  <c r="K224" i="12" s="1"/>
  <c r="K225" i="12" s="1"/>
  <c r="K226" i="12" s="1"/>
  <c r="K227" i="12" s="1"/>
  <c r="K228" i="12" s="1"/>
  <c r="K229" i="12" s="1"/>
  <c r="K230" i="12" s="1"/>
  <c r="K231" i="12" s="1"/>
  <c r="K232" i="12" s="1"/>
  <c r="K233" i="12" s="1"/>
  <c r="K234" i="12" s="1"/>
  <c r="K235" i="12" s="1"/>
  <c r="K236" i="12" s="1"/>
  <c r="K237" i="12" s="1"/>
  <c r="K3" i="12"/>
  <c r="J2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183" i="12"/>
  <c r="J184" i="12"/>
  <c r="J185" i="12"/>
  <c r="J186" i="12"/>
  <c r="J187" i="12"/>
  <c r="J188" i="12"/>
  <c r="J189" i="12"/>
  <c r="J190" i="12"/>
  <c r="J191" i="12"/>
  <c r="J192" i="12"/>
  <c r="J193" i="12"/>
  <c r="J194" i="12"/>
  <c r="J195" i="12"/>
  <c r="J196" i="12"/>
  <c r="J197" i="12"/>
  <c r="J198" i="12"/>
  <c r="J199" i="12"/>
  <c r="J200" i="12"/>
  <c r="J201" i="12"/>
  <c r="J202" i="12"/>
  <c r="J203" i="12"/>
  <c r="J204" i="12"/>
  <c r="J205" i="12"/>
  <c r="J206" i="12"/>
  <c r="J207" i="12"/>
  <c r="J208" i="12"/>
  <c r="J209" i="12"/>
  <c r="J210" i="12"/>
  <c r="J211" i="12"/>
  <c r="J212" i="12"/>
  <c r="J213" i="12"/>
  <c r="J214" i="12"/>
  <c r="J215" i="12"/>
  <c r="J216" i="12"/>
  <c r="J217" i="12"/>
  <c r="J218" i="12"/>
  <c r="J219" i="12"/>
  <c r="J220" i="12"/>
  <c r="J221" i="12"/>
  <c r="J222" i="12"/>
  <c r="J223" i="12"/>
  <c r="J224" i="12"/>
  <c r="J225" i="12"/>
  <c r="J226" i="12"/>
  <c r="J227" i="12"/>
  <c r="J228" i="12"/>
  <c r="J229" i="12"/>
  <c r="J230" i="12"/>
  <c r="J231" i="12"/>
  <c r="J232" i="12"/>
  <c r="J233" i="12"/>
  <c r="J234" i="12"/>
  <c r="J235" i="12"/>
  <c r="J236" i="12"/>
  <c r="J237" i="12"/>
  <c r="G2" i="12"/>
  <c r="I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I236" i="12"/>
  <c r="I237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H237" i="10"/>
  <c r="H236" i="10"/>
  <c r="H235" i="10"/>
  <c r="H234" i="10"/>
  <c r="H233" i="10"/>
  <c r="H232" i="10"/>
  <c r="H231" i="10"/>
  <c r="H230" i="10"/>
  <c r="H229" i="10"/>
  <c r="H228" i="10"/>
  <c r="H227" i="10"/>
  <c r="H226" i="10"/>
  <c r="H225" i="10"/>
  <c r="H224" i="10"/>
  <c r="H223" i="10"/>
  <c r="H222" i="10"/>
  <c r="H221" i="10"/>
  <c r="H220" i="10"/>
  <c r="H219" i="10"/>
  <c r="H218" i="10"/>
  <c r="H217" i="10"/>
  <c r="H216" i="10"/>
  <c r="H215" i="10"/>
  <c r="H214" i="10"/>
  <c r="H213" i="10"/>
  <c r="H212" i="10"/>
  <c r="H211" i="10"/>
  <c r="H210" i="10"/>
  <c r="H209" i="10"/>
  <c r="H208" i="10"/>
  <c r="H207" i="10"/>
  <c r="H206" i="10"/>
  <c r="H205" i="10"/>
  <c r="H204" i="10"/>
  <c r="H203" i="10"/>
  <c r="H202" i="10"/>
  <c r="H201" i="10"/>
  <c r="H200" i="10"/>
  <c r="H199" i="10"/>
  <c r="H198" i="10"/>
  <c r="H197" i="10"/>
  <c r="H196" i="10"/>
  <c r="H195" i="10"/>
  <c r="H194" i="10"/>
  <c r="H193" i="10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4" i="9"/>
  <c r="F25" i="9"/>
  <c r="L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K17" i="7"/>
  <c r="J17" i="7"/>
  <c r="I17" i="7"/>
  <c r="G17" i="7"/>
  <c r="K236" i="7"/>
  <c r="J236" i="7"/>
  <c r="I236" i="7"/>
  <c r="G236" i="7"/>
  <c r="K217" i="7"/>
  <c r="J217" i="7"/>
  <c r="I217" i="7"/>
  <c r="G217" i="7"/>
  <c r="K150" i="7"/>
  <c r="J150" i="7"/>
  <c r="I150" i="7"/>
  <c r="G150" i="7"/>
  <c r="K128" i="7"/>
  <c r="J128" i="7"/>
  <c r="I128" i="7"/>
  <c r="G128" i="7"/>
  <c r="K149" i="7"/>
  <c r="J149" i="7"/>
  <c r="I149" i="7"/>
  <c r="G149" i="7"/>
  <c r="K104" i="7"/>
  <c r="J104" i="7"/>
  <c r="I104" i="7"/>
  <c r="G104" i="7"/>
  <c r="K216" i="7"/>
  <c r="J216" i="7"/>
  <c r="I216" i="7"/>
  <c r="G216" i="7"/>
  <c r="K48" i="7"/>
  <c r="J48" i="7"/>
  <c r="I48" i="7"/>
  <c r="G48" i="7"/>
  <c r="K199" i="7"/>
  <c r="J199" i="7"/>
  <c r="I199" i="7"/>
  <c r="G199" i="7"/>
  <c r="K103" i="7"/>
  <c r="J103" i="7"/>
  <c r="I103" i="7"/>
  <c r="G103" i="7"/>
  <c r="K152" i="7"/>
  <c r="J152" i="7"/>
  <c r="I152" i="7"/>
  <c r="G152" i="7"/>
  <c r="K62" i="7"/>
  <c r="J62" i="7"/>
  <c r="I62" i="7"/>
  <c r="G62" i="7"/>
  <c r="K86" i="7"/>
  <c r="J86" i="7"/>
  <c r="I86" i="7"/>
  <c r="G86" i="7"/>
  <c r="K47" i="7"/>
  <c r="J47" i="7"/>
  <c r="I47" i="7"/>
  <c r="G47" i="7"/>
  <c r="K46" i="7"/>
  <c r="J46" i="7"/>
  <c r="I46" i="7"/>
  <c r="G46" i="7"/>
  <c r="K183" i="7"/>
  <c r="J183" i="7"/>
  <c r="I183" i="7"/>
  <c r="G183" i="7"/>
  <c r="K28" i="7"/>
  <c r="J28" i="7"/>
  <c r="I28" i="7"/>
  <c r="G28" i="7"/>
  <c r="K45" i="7"/>
  <c r="J45" i="7"/>
  <c r="I45" i="7"/>
  <c r="G45" i="7"/>
  <c r="K182" i="7"/>
  <c r="J182" i="7"/>
  <c r="I182" i="7"/>
  <c r="G182" i="7"/>
  <c r="K235" i="7"/>
  <c r="J235" i="7"/>
  <c r="I235" i="7"/>
  <c r="G235" i="7"/>
  <c r="K85" i="7"/>
  <c r="J85" i="7"/>
  <c r="I85" i="7"/>
  <c r="G85" i="7"/>
  <c r="K181" i="7"/>
  <c r="J181" i="7"/>
  <c r="I181" i="7"/>
  <c r="G181" i="7"/>
  <c r="K198" i="7"/>
  <c r="J198" i="7"/>
  <c r="I198" i="7"/>
  <c r="G198" i="7"/>
  <c r="K180" i="7"/>
  <c r="J180" i="7"/>
  <c r="I180" i="7"/>
  <c r="G180" i="7"/>
  <c r="K197" i="7"/>
  <c r="J197" i="7"/>
  <c r="I197" i="7"/>
  <c r="G197" i="7"/>
  <c r="K179" i="7"/>
  <c r="J179" i="7"/>
  <c r="I179" i="7"/>
  <c r="G179" i="7"/>
  <c r="K61" i="7"/>
  <c r="J61" i="7"/>
  <c r="I61" i="7"/>
  <c r="G61" i="7"/>
  <c r="K148" i="7"/>
  <c r="J148" i="7"/>
  <c r="I148" i="7"/>
  <c r="G148" i="7"/>
  <c r="K102" i="7"/>
  <c r="J102" i="7"/>
  <c r="I102" i="7"/>
  <c r="G102" i="7"/>
  <c r="K101" i="7"/>
  <c r="J101" i="7"/>
  <c r="I101" i="7"/>
  <c r="G101" i="7"/>
  <c r="K234" i="7"/>
  <c r="J234" i="7"/>
  <c r="I234" i="7"/>
  <c r="G234" i="7"/>
  <c r="K196" i="7"/>
  <c r="J196" i="7"/>
  <c r="I196" i="7"/>
  <c r="G196" i="7"/>
  <c r="K147" i="7"/>
  <c r="J147" i="7"/>
  <c r="I147" i="7"/>
  <c r="G147" i="7"/>
  <c r="K16" i="7"/>
  <c r="J16" i="7"/>
  <c r="I16" i="7"/>
  <c r="G16" i="7"/>
  <c r="K178" i="7"/>
  <c r="J178" i="7"/>
  <c r="I178" i="7"/>
  <c r="G178" i="7"/>
  <c r="K27" i="7"/>
  <c r="J27" i="7"/>
  <c r="I27" i="7"/>
  <c r="G27" i="7"/>
  <c r="K84" i="7"/>
  <c r="J84" i="7"/>
  <c r="I84" i="7"/>
  <c r="G84" i="7"/>
  <c r="K127" i="7"/>
  <c r="J127" i="7"/>
  <c r="I127" i="7"/>
  <c r="G127" i="7"/>
  <c r="K215" i="7"/>
  <c r="J215" i="7"/>
  <c r="I215" i="7"/>
  <c r="G215" i="7"/>
  <c r="K177" i="7"/>
  <c r="J177" i="7"/>
  <c r="I177" i="7"/>
  <c r="G177" i="7"/>
  <c r="K100" i="7"/>
  <c r="J100" i="7"/>
  <c r="I100" i="7"/>
  <c r="G100" i="7"/>
  <c r="K126" i="7"/>
  <c r="J126" i="7"/>
  <c r="I126" i="7"/>
  <c r="G126" i="7"/>
  <c r="K176" i="7"/>
  <c r="J176" i="7"/>
  <c r="I176" i="7"/>
  <c r="G176" i="7"/>
  <c r="K83" i="7"/>
  <c r="J83" i="7"/>
  <c r="I83" i="7"/>
  <c r="G83" i="7"/>
  <c r="K233" i="7"/>
  <c r="J233" i="7"/>
  <c r="I233" i="7"/>
  <c r="G233" i="7"/>
  <c r="K175" i="7"/>
  <c r="J175" i="7"/>
  <c r="I175" i="7"/>
  <c r="G175" i="7"/>
  <c r="K214" i="7"/>
  <c r="J214" i="7"/>
  <c r="I214" i="7"/>
  <c r="G214" i="7"/>
  <c r="K44" i="7"/>
  <c r="J44" i="7"/>
  <c r="I44" i="7"/>
  <c r="G44" i="7"/>
  <c r="K213" i="7"/>
  <c r="J213" i="7"/>
  <c r="I213" i="7"/>
  <c r="G213" i="7"/>
  <c r="K125" i="7"/>
  <c r="J125" i="7"/>
  <c r="I125" i="7"/>
  <c r="G125" i="7"/>
  <c r="K124" i="7"/>
  <c r="J124" i="7"/>
  <c r="I124" i="7"/>
  <c r="G124" i="7"/>
  <c r="K174" i="7"/>
  <c r="J174" i="7"/>
  <c r="I174" i="7"/>
  <c r="G174" i="7"/>
  <c r="K123" i="7"/>
  <c r="J123" i="7"/>
  <c r="I123" i="7"/>
  <c r="G123" i="7"/>
  <c r="K212" i="7"/>
  <c r="J212" i="7"/>
  <c r="I212" i="7"/>
  <c r="G212" i="7"/>
  <c r="K122" i="7"/>
  <c r="J122" i="7"/>
  <c r="I122" i="7"/>
  <c r="G122" i="7"/>
  <c r="K82" i="7"/>
  <c r="J82" i="7"/>
  <c r="I82" i="7"/>
  <c r="G82" i="7"/>
  <c r="K60" i="7"/>
  <c r="J60" i="7"/>
  <c r="I60" i="7"/>
  <c r="G60" i="7"/>
  <c r="K99" i="7"/>
  <c r="J99" i="7"/>
  <c r="I99" i="7"/>
  <c r="G99" i="7"/>
  <c r="K98" i="7"/>
  <c r="J98" i="7"/>
  <c r="I98" i="7"/>
  <c r="G98" i="7"/>
  <c r="K195" i="7"/>
  <c r="J195" i="7"/>
  <c r="I195" i="7"/>
  <c r="G195" i="7"/>
  <c r="K146" i="7"/>
  <c r="J146" i="7"/>
  <c r="I146" i="7"/>
  <c r="G146" i="7"/>
  <c r="K173" i="7"/>
  <c r="J173" i="7"/>
  <c r="I173" i="7"/>
  <c r="G173" i="7"/>
  <c r="K145" i="7"/>
  <c r="J145" i="7"/>
  <c r="I145" i="7"/>
  <c r="G145" i="7"/>
  <c r="K121" i="7"/>
  <c r="J121" i="7"/>
  <c r="I121" i="7"/>
  <c r="G121" i="7"/>
  <c r="K211" i="7"/>
  <c r="J211" i="7"/>
  <c r="I211" i="7"/>
  <c r="G211" i="7"/>
  <c r="K232" i="7"/>
  <c r="J232" i="7"/>
  <c r="I232" i="7"/>
  <c r="G232" i="7"/>
  <c r="K172" i="7"/>
  <c r="J172" i="7"/>
  <c r="I172" i="7"/>
  <c r="G172" i="7"/>
  <c r="K81" i="7"/>
  <c r="J81" i="7"/>
  <c r="I81" i="7"/>
  <c r="G81" i="7"/>
  <c r="K15" i="7"/>
  <c r="J15" i="7"/>
  <c r="I15" i="7"/>
  <c r="G15" i="7"/>
  <c r="K80" i="7"/>
  <c r="J80" i="7"/>
  <c r="I80" i="7"/>
  <c r="G80" i="7"/>
  <c r="K14" i="7"/>
  <c r="J14" i="7"/>
  <c r="I14" i="7"/>
  <c r="G14" i="7"/>
  <c r="K171" i="7"/>
  <c r="J171" i="7"/>
  <c r="I171" i="7"/>
  <c r="G171" i="7"/>
  <c r="K170" i="7"/>
  <c r="J170" i="7"/>
  <c r="I170" i="7"/>
  <c r="G170" i="7"/>
  <c r="K231" i="7"/>
  <c r="J231" i="7"/>
  <c r="I231" i="7"/>
  <c r="G231" i="7"/>
  <c r="K59" i="7"/>
  <c r="J59" i="7"/>
  <c r="I59" i="7"/>
  <c r="G59" i="7"/>
  <c r="K26" i="7"/>
  <c r="J26" i="7"/>
  <c r="I26" i="7"/>
  <c r="G26" i="7"/>
  <c r="K210" i="7"/>
  <c r="J210" i="7"/>
  <c r="I210" i="7"/>
  <c r="G210" i="7"/>
  <c r="K97" i="7"/>
  <c r="J97" i="7"/>
  <c r="I97" i="7"/>
  <c r="G97" i="7"/>
  <c r="K96" i="7"/>
  <c r="J96" i="7"/>
  <c r="I96" i="7"/>
  <c r="G96" i="7"/>
  <c r="K144" i="7"/>
  <c r="J144" i="7"/>
  <c r="I144" i="7"/>
  <c r="G144" i="7"/>
  <c r="K143" i="7"/>
  <c r="J143" i="7"/>
  <c r="I143" i="7"/>
  <c r="G143" i="7"/>
  <c r="K120" i="7"/>
  <c r="J120" i="7"/>
  <c r="I120" i="7"/>
  <c r="G120" i="7"/>
  <c r="K25" i="7"/>
  <c r="J25" i="7"/>
  <c r="I25" i="7"/>
  <c r="G25" i="7"/>
  <c r="K169" i="7"/>
  <c r="J169" i="7"/>
  <c r="I169" i="7"/>
  <c r="G169" i="7"/>
  <c r="K13" i="7"/>
  <c r="J13" i="7"/>
  <c r="I13" i="7"/>
  <c r="G13" i="7"/>
  <c r="K168" i="7"/>
  <c r="J168" i="7"/>
  <c r="I168" i="7"/>
  <c r="G168" i="7"/>
  <c r="K43" i="7"/>
  <c r="J43" i="7"/>
  <c r="I43" i="7"/>
  <c r="G43" i="7"/>
  <c r="K58" i="7"/>
  <c r="J58" i="7"/>
  <c r="I58" i="7"/>
  <c r="G58" i="7"/>
  <c r="K79" i="7"/>
  <c r="J79" i="7"/>
  <c r="I79" i="7"/>
  <c r="G79" i="7"/>
  <c r="K57" i="7"/>
  <c r="J57" i="7"/>
  <c r="I57" i="7"/>
  <c r="G57" i="7"/>
  <c r="K119" i="7"/>
  <c r="J119" i="7"/>
  <c r="I119" i="7"/>
  <c r="G119" i="7"/>
  <c r="K42" i="7"/>
  <c r="J42" i="7"/>
  <c r="I42" i="7"/>
  <c r="G42" i="7"/>
  <c r="K95" i="7"/>
  <c r="J95" i="7"/>
  <c r="I95" i="7"/>
  <c r="G95" i="7"/>
  <c r="K209" i="7"/>
  <c r="J209" i="7"/>
  <c r="I209" i="7"/>
  <c r="G209" i="7"/>
  <c r="K12" i="7"/>
  <c r="J12" i="7"/>
  <c r="I12" i="7"/>
  <c r="G12" i="7"/>
  <c r="K94" i="7"/>
  <c r="J94" i="7"/>
  <c r="I94" i="7"/>
  <c r="G94" i="7"/>
  <c r="K56" i="7"/>
  <c r="J56" i="7"/>
  <c r="I56" i="7"/>
  <c r="G56" i="7"/>
  <c r="K24" i="7"/>
  <c r="J24" i="7"/>
  <c r="I24" i="7"/>
  <c r="G24" i="7"/>
  <c r="K23" i="7"/>
  <c r="J23" i="7"/>
  <c r="I23" i="7"/>
  <c r="G23" i="7"/>
  <c r="K167" i="7"/>
  <c r="J167" i="7"/>
  <c r="I167" i="7"/>
  <c r="G167" i="7"/>
  <c r="K166" i="7"/>
  <c r="J166" i="7"/>
  <c r="I166" i="7"/>
  <c r="G166" i="7"/>
  <c r="K22" i="7"/>
  <c r="J22" i="7"/>
  <c r="I22" i="7"/>
  <c r="G22" i="7"/>
  <c r="K194" i="7"/>
  <c r="J194" i="7"/>
  <c r="I194" i="7"/>
  <c r="G194" i="7"/>
  <c r="K118" i="7"/>
  <c r="J118" i="7"/>
  <c r="I118" i="7"/>
  <c r="G118" i="7"/>
  <c r="K230" i="7"/>
  <c r="J230" i="7"/>
  <c r="I230" i="7"/>
  <c r="G230" i="7"/>
  <c r="K21" i="7"/>
  <c r="J21" i="7"/>
  <c r="I21" i="7"/>
  <c r="G21" i="7"/>
  <c r="K117" i="7"/>
  <c r="J117" i="7"/>
  <c r="I117" i="7"/>
  <c r="G117" i="7"/>
  <c r="K41" i="7"/>
  <c r="J41" i="7"/>
  <c r="I41" i="7"/>
  <c r="G41" i="7"/>
  <c r="K20" i="7"/>
  <c r="J20" i="7"/>
  <c r="I20" i="7"/>
  <c r="G20" i="7"/>
  <c r="K116" i="7"/>
  <c r="J116" i="7"/>
  <c r="I116" i="7"/>
  <c r="G116" i="7"/>
  <c r="K115" i="7"/>
  <c r="J115" i="7"/>
  <c r="I115" i="7"/>
  <c r="G115" i="7"/>
  <c r="K40" i="7"/>
  <c r="J40" i="7"/>
  <c r="I40" i="7"/>
  <c r="G40" i="7"/>
  <c r="K193" i="7"/>
  <c r="J193" i="7"/>
  <c r="I193" i="7"/>
  <c r="G193" i="7"/>
  <c r="K78" i="7"/>
  <c r="J78" i="7"/>
  <c r="I78" i="7"/>
  <c r="G78" i="7"/>
  <c r="K229" i="7"/>
  <c r="J229" i="7"/>
  <c r="I229" i="7"/>
  <c r="G229" i="7"/>
  <c r="K192" i="7"/>
  <c r="J192" i="7"/>
  <c r="I192" i="7"/>
  <c r="G192" i="7"/>
  <c r="K77" i="7"/>
  <c r="J77" i="7"/>
  <c r="I77" i="7"/>
  <c r="G77" i="7"/>
  <c r="K93" i="7"/>
  <c r="J93" i="7"/>
  <c r="I93" i="7"/>
  <c r="G93" i="7"/>
  <c r="K11" i="7"/>
  <c r="J11" i="7"/>
  <c r="I11" i="7"/>
  <c r="G11" i="7"/>
  <c r="K19" i="7"/>
  <c r="J19" i="7"/>
  <c r="I19" i="7"/>
  <c r="G19" i="7"/>
  <c r="K142" i="7"/>
  <c r="J142" i="7"/>
  <c r="I142" i="7"/>
  <c r="G142" i="7"/>
  <c r="K208" i="7"/>
  <c r="J208" i="7"/>
  <c r="I208" i="7"/>
  <c r="G208" i="7"/>
  <c r="K114" i="7"/>
  <c r="J114" i="7"/>
  <c r="I114" i="7"/>
  <c r="G114" i="7"/>
  <c r="K76" i="7"/>
  <c r="J76" i="7"/>
  <c r="I76" i="7"/>
  <c r="G76" i="7"/>
  <c r="K153" i="7"/>
  <c r="J153" i="7"/>
  <c r="I153" i="7"/>
  <c r="G153" i="7"/>
  <c r="K228" i="7"/>
  <c r="J228" i="7"/>
  <c r="I228" i="7"/>
  <c r="G228" i="7"/>
  <c r="K92" i="7"/>
  <c r="J92" i="7"/>
  <c r="I92" i="7"/>
  <c r="G92" i="7"/>
  <c r="K113" i="7"/>
  <c r="J113" i="7"/>
  <c r="I113" i="7"/>
  <c r="G113" i="7"/>
  <c r="K141" i="7"/>
  <c r="J141" i="7"/>
  <c r="I141" i="7"/>
  <c r="G141" i="7"/>
  <c r="K207" i="7"/>
  <c r="J207" i="7"/>
  <c r="I207" i="7"/>
  <c r="G207" i="7"/>
  <c r="K55" i="7"/>
  <c r="J55" i="7"/>
  <c r="I55" i="7"/>
  <c r="G55" i="7"/>
  <c r="K140" i="7"/>
  <c r="J140" i="7"/>
  <c r="I140" i="7"/>
  <c r="G140" i="7"/>
  <c r="K54" i="7"/>
  <c r="J54" i="7"/>
  <c r="I54" i="7"/>
  <c r="G54" i="7"/>
  <c r="K39" i="7"/>
  <c r="J39" i="7"/>
  <c r="I39" i="7"/>
  <c r="G39" i="7"/>
  <c r="K191" i="7"/>
  <c r="J191" i="7"/>
  <c r="I191" i="7"/>
  <c r="G191" i="7"/>
  <c r="K151" i="7"/>
  <c r="J151" i="7"/>
  <c r="I151" i="7"/>
  <c r="G151" i="7"/>
  <c r="K75" i="7"/>
  <c r="J75" i="7"/>
  <c r="I75" i="7"/>
  <c r="G75" i="7"/>
  <c r="K227" i="7"/>
  <c r="J227" i="7"/>
  <c r="I227" i="7"/>
  <c r="G227" i="7"/>
  <c r="K38" i="7"/>
  <c r="J38" i="7"/>
  <c r="I38" i="7"/>
  <c r="G38" i="7"/>
  <c r="K139" i="7"/>
  <c r="J139" i="7"/>
  <c r="I139" i="7"/>
  <c r="G139" i="7"/>
  <c r="K206" i="7"/>
  <c r="J206" i="7"/>
  <c r="I206" i="7"/>
  <c r="G206" i="7"/>
  <c r="K10" i="7"/>
  <c r="J10" i="7"/>
  <c r="I10" i="7"/>
  <c r="G10" i="7"/>
  <c r="K9" i="7"/>
  <c r="J9" i="7"/>
  <c r="I9" i="7"/>
  <c r="G9" i="7"/>
  <c r="K190" i="7"/>
  <c r="J190" i="7"/>
  <c r="I190" i="7"/>
  <c r="G190" i="7"/>
  <c r="K112" i="7"/>
  <c r="J112" i="7"/>
  <c r="I112" i="7"/>
  <c r="G112" i="7"/>
  <c r="K138" i="7"/>
  <c r="J138" i="7"/>
  <c r="I138" i="7"/>
  <c r="G138" i="7"/>
  <c r="K189" i="7"/>
  <c r="J189" i="7"/>
  <c r="I189" i="7"/>
  <c r="G189" i="7"/>
  <c r="K74" i="7"/>
  <c r="J74" i="7"/>
  <c r="I74" i="7"/>
  <c r="G74" i="7"/>
  <c r="K205" i="7"/>
  <c r="J205" i="7"/>
  <c r="I205" i="7"/>
  <c r="G205" i="7"/>
  <c r="K165" i="7"/>
  <c r="J165" i="7"/>
  <c r="I165" i="7"/>
  <c r="G165" i="7"/>
  <c r="K188" i="7"/>
  <c r="J188" i="7"/>
  <c r="I188" i="7"/>
  <c r="G188" i="7"/>
  <c r="K73" i="7"/>
  <c r="J73" i="7"/>
  <c r="I73" i="7"/>
  <c r="G73" i="7"/>
  <c r="K164" i="7"/>
  <c r="J164" i="7"/>
  <c r="I164" i="7"/>
  <c r="G164" i="7"/>
  <c r="K53" i="7"/>
  <c r="J53" i="7"/>
  <c r="I53" i="7"/>
  <c r="G53" i="7"/>
  <c r="K137" i="7"/>
  <c r="J137" i="7"/>
  <c r="I137" i="7"/>
  <c r="G137" i="7"/>
  <c r="K18" i="7"/>
  <c r="J18" i="7"/>
  <c r="I18" i="7"/>
  <c r="G18" i="7"/>
  <c r="K52" i="7"/>
  <c r="J52" i="7"/>
  <c r="I52" i="7"/>
  <c r="G52" i="7"/>
  <c r="K136" i="7"/>
  <c r="J136" i="7"/>
  <c r="I136" i="7"/>
  <c r="G136" i="7"/>
  <c r="K226" i="7"/>
  <c r="J226" i="7"/>
  <c r="I226" i="7"/>
  <c r="G226" i="7"/>
  <c r="K204" i="7"/>
  <c r="J204" i="7"/>
  <c r="I204" i="7"/>
  <c r="G204" i="7"/>
  <c r="K37" i="7"/>
  <c r="J37" i="7"/>
  <c r="I37" i="7"/>
  <c r="G37" i="7"/>
  <c r="K36" i="7"/>
  <c r="J36" i="7"/>
  <c r="I36" i="7"/>
  <c r="G36" i="7"/>
  <c r="K72" i="7"/>
  <c r="J72" i="7"/>
  <c r="I72" i="7"/>
  <c r="G72" i="7"/>
  <c r="K71" i="7"/>
  <c r="J71" i="7"/>
  <c r="I71" i="7"/>
  <c r="G71" i="7"/>
  <c r="K163" i="7"/>
  <c r="J163" i="7"/>
  <c r="I163" i="7"/>
  <c r="G163" i="7"/>
  <c r="K91" i="7"/>
  <c r="J91" i="7"/>
  <c r="I91" i="7"/>
  <c r="G91" i="7"/>
  <c r="K154" i="7"/>
  <c r="J154" i="7"/>
  <c r="I154" i="7"/>
  <c r="G154" i="7"/>
  <c r="K8" i="7"/>
  <c r="J8" i="7"/>
  <c r="I8" i="7"/>
  <c r="G8" i="7"/>
  <c r="K135" i="7"/>
  <c r="J135" i="7"/>
  <c r="I135" i="7"/>
  <c r="G135" i="7"/>
  <c r="K134" i="7"/>
  <c r="J134" i="7"/>
  <c r="I134" i="7"/>
  <c r="G134" i="7"/>
  <c r="K111" i="7"/>
  <c r="J111" i="7"/>
  <c r="I111" i="7"/>
  <c r="G111" i="7"/>
  <c r="K7" i="7"/>
  <c r="J7" i="7"/>
  <c r="I7" i="7"/>
  <c r="G7" i="7"/>
  <c r="K35" i="7"/>
  <c r="J35" i="7"/>
  <c r="I35" i="7"/>
  <c r="G35" i="7"/>
  <c r="K90" i="7"/>
  <c r="J90" i="7"/>
  <c r="I90" i="7"/>
  <c r="G90" i="7"/>
  <c r="K133" i="7"/>
  <c r="J133" i="7"/>
  <c r="I133" i="7"/>
  <c r="G133" i="7"/>
  <c r="K6" i="7"/>
  <c r="J6" i="7"/>
  <c r="I6" i="7"/>
  <c r="G6" i="7"/>
  <c r="K225" i="7"/>
  <c r="J225" i="7"/>
  <c r="I225" i="7"/>
  <c r="G225" i="7"/>
  <c r="K89" i="7"/>
  <c r="J89" i="7"/>
  <c r="I89" i="7"/>
  <c r="G89" i="7"/>
  <c r="K70" i="7"/>
  <c r="J70" i="7"/>
  <c r="I70" i="7"/>
  <c r="G70" i="7"/>
  <c r="K69" i="7"/>
  <c r="J69" i="7"/>
  <c r="I69" i="7"/>
  <c r="G69" i="7"/>
  <c r="K5" i="7"/>
  <c r="J5" i="7"/>
  <c r="I5" i="7"/>
  <c r="G5" i="7"/>
  <c r="K110" i="7"/>
  <c r="J110" i="7"/>
  <c r="I110" i="7"/>
  <c r="G110" i="7"/>
  <c r="K224" i="7"/>
  <c r="J224" i="7"/>
  <c r="I224" i="7"/>
  <c r="G224" i="7"/>
  <c r="K4" i="7"/>
  <c r="J4" i="7"/>
  <c r="I4" i="7"/>
  <c r="G4" i="7"/>
  <c r="K187" i="7"/>
  <c r="J187" i="7"/>
  <c r="I187" i="7"/>
  <c r="G187" i="7"/>
  <c r="K51" i="7"/>
  <c r="J51" i="7"/>
  <c r="I51" i="7"/>
  <c r="G51" i="7"/>
  <c r="K34" i="7"/>
  <c r="J34" i="7"/>
  <c r="I34" i="7"/>
  <c r="G34" i="7"/>
  <c r="K223" i="7"/>
  <c r="J223" i="7"/>
  <c r="I223" i="7"/>
  <c r="G223" i="7"/>
  <c r="K162" i="7"/>
  <c r="J162" i="7"/>
  <c r="I162" i="7"/>
  <c r="G162" i="7"/>
  <c r="K161" i="7"/>
  <c r="J161" i="7"/>
  <c r="I161" i="7"/>
  <c r="G161" i="7"/>
  <c r="K222" i="7"/>
  <c r="J222" i="7"/>
  <c r="I222" i="7"/>
  <c r="G222" i="7"/>
  <c r="K33" i="7"/>
  <c r="J33" i="7"/>
  <c r="I33" i="7"/>
  <c r="G33" i="7"/>
  <c r="K132" i="7"/>
  <c r="J132" i="7"/>
  <c r="I132" i="7"/>
  <c r="G132" i="7"/>
  <c r="K109" i="7"/>
  <c r="J109" i="7"/>
  <c r="I109" i="7"/>
  <c r="G109" i="7"/>
  <c r="K186" i="7"/>
  <c r="J186" i="7"/>
  <c r="I186" i="7"/>
  <c r="G186" i="7"/>
  <c r="K131" i="7"/>
  <c r="J131" i="7"/>
  <c r="I131" i="7"/>
  <c r="G131" i="7"/>
  <c r="K32" i="7"/>
  <c r="J32" i="7"/>
  <c r="I32" i="7"/>
  <c r="G32" i="7"/>
  <c r="K203" i="7"/>
  <c r="J203" i="7"/>
  <c r="I203" i="7"/>
  <c r="G203" i="7"/>
  <c r="K3" i="7"/>
  <c r="J3" i="7"/>
  <c r="I3" i="7"/>
  <c r="G3" i="7"/>
  <c r="K202" i="7"/>
  <c r="J202" i="7"/>
  <c r="I202" i="7"/>
  <c r="G202" i="7"/>
  <c r="K221" i="7"/>
  <c r="J221" i="7"/>
  <c r="I221" i="7"/>
  <c r="G221" i="7"/>
  <c r="K220" i="7"/>
  <c r="J220" i="7"/>
  <c r="I220" i="7"/>
  <c r="G220" i="7"/>
  <c r="K68" i="7"/>
  <c r="J68" i="7"/>
  <c r="I68" i="7"/>
  <c r="G68" i="7"/>
  <c r="K88" i="7"/>
  <c r="J88" i="7"/>
  <c r="I88" i="7"/>
  <c r="G88" i="7"/>
  <c r="K201" i="7"/>
  <c r="J201" i="7"/>
  <c r="I201" i="7"/>
  <c r="G201" i="7"/>
  <c r="K160" i="7"/>
  <c r="J160" i="7"/>
  <c r="I160" i="7"/>
  <c r="G160" i="7"/>
  <c r="K185" i="7"/>
  <c r="J185" i="7"/>
  <c r="I185" i="7"/>
  <c r="G185" i="7"/>
  <c r="K108" i="7"/>
  <c r="J108" i="7"/>
  <c r="I108" i="7"/>
  <c r="G108" i="7"/>
  <c r="K50" i="7"/>
  <c r="J50" i="7"/>
  <c r="I50" i="7"/>
  <c r="G50" i="7"/>
  <c r="K200" i="7"/>
  <c r="J200" i="7"/>
  <c r="I200" i="7"/>
  <c r="G200" i="7"/>
  <c r="K159" i="7"/>
  <c r="J159" i="7"/>
  <c r="I159" i="7"/>
  <c r="G159" i="7"/>
  <c r="K130" i="7"/>
  <c r="J130" i="7"/>
  <c r="I130" i="7"/>
  <c r="G130" i="7"/>
  <c r="K129" i="7"/>
  <c r="J129" i="7"/>
  <c r="I129" i="7"/>
  <c r="G129" i="7"/>
  <c r="K49" i="7"/>
  <c r="J49" i="7"/>
  <c r="I49" i="7"/>
  <c r="G49" i="7"/>
  <c r="K87" i="7"/>
  <c r="J87" i="7"/>
  <c r="I87" i="7"/>
  <c r="G87" i="7"/>
  <c r="K67" i="7"/>
  <c r="J67" i="7"/>
  <c r="I67" i="7"/>
  <c r="G67" i="7"/>
  <c r="K158" i="7"/>
  <c r="J158" i="7"/>
  <c r="I158" i="7"/>
  <c r="G158" i="7"/>
  <c r="K66" i="7"/>
  <c r="J66" i="7"/>
  <c r="I66" i="7"/>
  <c r="G66" i="7"/>
  <c r="K219" i="7"/>
  <c r="J219" i="7"/>
  <c r="I219" i="7"/>
  <c r="G219" i="7"/>
  <c r="K31" i="7"/>
  <c r="J31" i="7"/>
  <c r="I31" i="7"/>
  <c r="G31" i="7"/>
  <c r="K107" i="7"/>
  <c r="J107" i="7"/>
  <c r="I107" i="7"/>
  <c r="G107" i="7"/>
  <c r="K30" i="7"/>
  <c r="J30" i="7"/>
  <c r="I30" i="7"/>
  <c r="G30" i="7"/>
  <c r="K157" i="7"/>
  <c r="J157" i="7"/>
  <c r="I157" i="7"/>
  <c r="G157" i="7"/>
  <c r="K65" i="7"/>
  <c r="J65" i="7"/>
  <c r="I65" i="7"/>
  <c r="G65" i="7"/>
  <c r="K64" i="7"/>
  <c r="J64" i="7"/>
  <c r="I64" i="7"/>
  <c r="G64" i="7"/>
  <c r="K106" i="7"/>
  <c r="J106" i="7"/>
  <c r="I106" i="7"/>
  <c r="G106" i="7"/>
  <c r="K184" i="7"/>
  <c r="J184" i="7"/>
  <c r="I184" i="7"/>
  <c r="G184" i="7"/>
  <c r="K105" i="7"/>
  <c r="J105" i="7"/>
  <c r="I105" i="7"/>
  <c r="G105" i="7"/>
  <c r="K2" i="7"/>
  <c r="J2" i="7"/>
  <c r="I2" i="7"/>
  <c r="G2" i="7"/>
  <c r="K156" i="7"/>
  <c r="J156" i="7"/>
  <c r="I156" i="7"/>
  <c r="G156" i="7"/>
  <c r="K63" i="7"/>
  <c r="J63" i="7"/>
  <c r="I63" i="7"/>
  <c r="G63" i="7"/>
  <c r="K218" i="7"/>
  <c r="J218" i="7"/>
  <c r="I218" i="7"/>
  <c r="G218" i="7"/>
  <c r="K155" i="7"/>
  <c r="J155" i="7"/>
  <c r="I155" i="7"/>
  <c r="G155" i="7"/>
  <c r="K29" i="7"/>
  <c r="J29" i="7"/>
  <c r="I29" i="7"/>
  <c r="G29" i="7"/>
  <c r="K2" i="2"/>
  <c r="K3" i="2"/>
  <c r="K4" i="2"/>
  <c r="K41" i="2"/>
  <c r="K42" i="2"/>
  <c r="K51" i="2"/>
  <c r="K52" i="2"/>
  <c r="K53" i="2"/>
  <c r="K56" i="2"/>
  <c r="K57" i="2"/>
  <c r="K58" i="2"/>
  <c r="K69" i="2"/>
  <c r="K70" i="2"/>
  <c r="K71" i="2"/>
  <c r="K72" i="2"/>
  <c r="K114" i="2"/>
  <c r="K115" i="2"/>
  <c r="K116" i="2"/>
  <c r="K117" i="2"/>
  <c r="K118" i="2"/>
  <c r="K126" i="2"/>
  <c r="K127" i="2"/>
  <c r="K128" i="2"/>
  <c r="K129" i="2"/>
  <c r="K130" i="2"/>
  <c r="K138" i="2"/>
  <c r="K139" i="2"/>
  <c r="K140" i="2"/>
  <c r="K175" i="2"/>
  <c r="K176" i="2"/>
  <c r="K177" i="2"/>
  <c r="K178" i="2"/>
  <c r="K186" i="2"/>
  <c r="K187" i="2"/>
  <c r="K193" i="2"/>
  <c r="K194" i="2"/>
  <c r="K201" i="2"/>
  <c r="K205" i="2"/>
  <c r="K206" i="2"/>
  <c r="K233" i="2"/>
  <c r="K234" i="2"/>
  <c r="K235" i="2"/>
  <c r="K236" i="2"/>
  <c r="K12" i="2"/>
  <c r="K31" i="2"/>
  <c r="K32" i="2"/>
  <c r="K33" i="2"/>
  <c r="K43" i="2"/>
  <c r="K44" i="2"/>
  <c r="K45" i="2"/>
  <c r="K46" i="2"/>
  <c r="K47" i="2"/>
  <c r="K54" i="2"/>
  <c r="K55" i="2"/>
  <c r="K73" i="2"/>
  <c r="K74" i="2"/>
  <c r="K85" i="2"/>
  <c r="K86" i="2"/>
  <c r="K87" i="2"/>
  <c r="K98" i="2"/>
  <c r="K99" i="2"/>
  <c r="K100" i="2"/>
  <c r="K101" i="2"/>
  <c r="K102" i="2"/>
  <c r="K119" i="2"/>
  <c r="K120" i="2"/>
  <c r="K121" i="2"/>
  <c r="K122" i="2"/>
  <c r="K131" i="2"/>
  <c r="K132" i="2"/>
  <c r="K133" i="2"/>
  <c r="K150" i="2"/>
  <c r="K151" i="2"/>
  <c r="K152" i="2"/>
  <c r="K153" i="2"/>
  <c r="K157" i="2"/>
  <c r="K158" i="2"/>
  <c r="K164" i="2"/>
  <c r="K165" i="2"/>
  <c r="K166" i="2"/>
  <c r="K167" i="2"/>
  <c r="K179" i="2"/>
  <c r="K180" i="2"/>
  <c r="K181" i="2"/>
  <c r="K182" i="2"/>
  <c r="K183" i="2"/>
  <c r="K207" i="2"/>
  <c r="K208" i="2"/>
  <c r="K209" i="2"/>
  <c r="K210" i="2"/>
  <c r="K211" i="2"/>
  <c r="K212" i="2"/>
  <c r="K217" i="2"/>
  <c r="K218" i="2"/>
  <c r="K219" i="2"/>
  <c r="K220" i="2"/>
  <c r="K228" i="2"/>
  <c r="K229" i="2"/>
  <c r="K5" i="2"/>
  <c r="K6" i="2"/>
  <c r="K7" i="2"/>
  <c r="K13" i="2"/>
  <c r="K14" i="2"/>
  <c r="K15" i="2"/>
  <c r="K16" i="2"/>
  <c r="K17" i="2"/>
  <c r="K34" i="2"/>
  <c r="K35" i="2"/>
  <c r="K36" i="2"/>
  <c r="K59" i="2"/>
  <c r="K60" i="2"/>
  <c r="K62" i="2"/>
  <c r="K63" i="2"/>
  <c r="K75" i="2"/>
  <c r="K76" i="2"/>
  <c r="K77" i="2"/>
  <c r="K78" i="2"/>
  <c r="K79" i="2"/>
  <c r="K88" i="2"/>
  <c r="K89" i="2"/>
  <c r="K103" i="2"/>
  <c r="K104" i="2"/>
  <c r="K105" i="2"/>
  <c r="K141" i="2"/>
  <c r="K142" i="2"/>
  <c r="K145" i="2"/>
  <c r="K22" i="2"/>
  <c r="K23" i="2"/>
  <c r="K24" i="2"/>
  <c r="K25" i="2"/>
  <c r="K26" i="2"/>
  <c r="K48" i="2"/>
  <c r="K49" i="2"/>
  <c r="K50" i="2"/>
  <c r="K90" i="2"/>
  <c r="K91" i="2"/>
  <c r="K92" i="2"/>
  <c r="K93" i="2"/>
  <c r="K94" i="2"/>
  <c r="K106" i="2"/>
  <c r="K107" i="2"/>
  <c r="K108" i="2"/>
  <c r="K109" i="2"/>
  <c r="K123" i="2"/>
  <c r="K124" i="2"/>
  <c r="K125" i="2"/>
  <c r="K134" i="2"/>
  <c r="K135" i="2"/>
  <c r="K136" i="2"/>
  <c r="K137" i="2"/>
  <c r="K159" i="2"/>
  <c r="K160" i="2"/>
  <c r="K161" i="2"/>
  <c r="K162" i="2"/>
  <c r="K168" i="2"/>
  <c r="K169" i="2"/>
  <c r="K184" i="2"/>
  <c r="K185" i="2"/>
  <c r="K188" i="2"/>
  <c r="K189" i="2"/>
  <c r="K190" i="2"/>
  <c r="K191" i="2"/>
  <c r="K192" i="2"/>
  <c r="K195" i="2"/>
  <c r="K196" i="2"/>
  <c r="K197" i="2"/>
  <c r="K198" i="2"/>
  <c r="K199" i="2"/>
  <c r="K213" i="2"/>
  <c r="K221" i="2"/>
  <c r="K222" i="2"/>
  <c r="K227" i="2"/>
  <c r="K230" i="2"/>
  <c r="K231" i="2"/>
  <c r="K232" i="2"/>
  <c r="K8" i="2"/>
  <c r="K9" i="2"/>
  <c r="K10" i="2"/>
  <c r="K11" i="2"/>
  <c r="K18" i="2"/>
  <c r="K19" i="2"/>
  <c r="K20" i="2"/>
  <c r="K21" i="2"/>
  <c r="K27" i="2"/>
  <c r="K28" i="2"/>
  <c r="K29" i="2"/>
  <c r="K30" i="2"/>
  <c r="K37" i="2"/>
  <c r="K38" i="2"/>
  <c r="K39" i="2"/>
  <c r="K40" i="2"/>
  <c r="K61" i="2"/>
  <c r="K64" i="2"/>
  <c r="K65" i="2"/>
  <c r="K66" i="2"/>
  <c r="K67" i="2"/>
  <c r="K68" i="2"/>
  <c r="K80" i="2"/>
  <c r="K81" i="2"/>
  <c r="K82" i="2"/>
  <c r="K83" i="2"/>
  <c r="K84" i="2"/>
  <c r="K95" i="2"/>
  <c r="K96" i="2"/>
  <c r="K97" i="2"/>
  <c r="K110" i="2"/>
  <c r="K111" i="2"/>
  <c r="K112" i="2"/>
  <c r="K113" i="2"/>
  <c r="K143" i="2"/>
  <c r="K144" i="2"/>
  <c r="K146" i="2"/>
  <c r="K147" i="2"/>
  <c r="K148" i="2"/>
  <c r="K149" i="2"/>
  <c r="K154" i="2"/>
  <c r="K155" i="2"/>
  <c r="K156" i="2"/>
  <c r="K163" i="2"/>
  <c r="K170" i="2"/>
  <c r="K171" i="2"/>
  <c r="K172" i="2"/>
  <c r="K173" i="2"/>
  <c r="K174" i="2"/>
  <c r="K200" i="2"/>
  <c r="K202" i="2"/>
  <c r="K203" i="2"/>
  <c r="K204" i="2"/>
  <c r="K214" i="2"/>
  <c r="K215" i="2"/>
  <c r="K216" i="2"/>
  <c r="K223" i="2"/>
  <c r="K224" i="2"/>
  <c r="K225" i="2"/>
  <c r="K226" i="2"/>
  <c r="J2" i="2"/>
  <c r="J3" i="2"/>
  <c r="J4" i="2"/>
  <c r="J41" i="2"/>
  <c r="J42" i="2"/>
  <c r="J51" i="2"/>
  <c r="J52" i="2"/>
  <c r="J53" i="2"/>
  <c r="J56" i="2"/>
  <c r="J57" i="2"/>
  <c r="J58" i="2"/>
  <c r="J69" i="2"/>
  <c r="J70" i="2"/>
  <c r="J71" i="2"/>
  <c r="J72" i="2"/>
  <c r="J114" i="2"/>
  <c r="J115" i="2"/>
  <c r="J116" i="2"/>
  <c r="J117" i="2"/>
  <c r="J118" i="2"/>
  <c r="J126" i="2"/>
  <c r="J127" i="2"/>
  <c r="J128" i="2"/>
  <c r="J129" i="2"/>
  <c r="J130" i="2"/>
  <c r="J138" i="2"/>
  <c r="J139" i="2"/>
  <c r="J140" i="2"/>
  <c r="J175" i="2"/>
  <c r="J176" i="2"/>
  <c r="J177" i="2"/>
  <c r="J178" i="2"/>
  <c r="J186" i="2"/>
  <c r="J187" i="2"/>
  <c r="J193" i="2"/>
  <c r="J194" i="2"/>
  <c r="J201" i="2"/>
  <c r="J205" i="2"/>
  <c r="J206" i="2"/>
  <c r="J233" i="2"/>
  <c r="J234" i="2"/>
  <c r="J235" i="2"/>
  <c r="J236" i="2"/>
  <c r="J12" i="2"/>
  <c r="J31" i="2"/>
  <c r="J32" i="2"/>
  <c r="J33" i="2"/>
  <c r="J43" i="2"/>
  <c r="J44" i="2"/>
  <c r="J45" i="2"/>
  <c r="J46" i="2"/>
  <c r="J47" i="2"/>
  <c r="J54" i="2"/>
  <c r="J55" i="2"/>
  <c r="J73" i="2"/>
  <c r="J74" i="2"/>
  <c r="J85" i="2"/>
  <c r="J86" i="2"/>
  <c r="J87" i="2"/>
  <c r="J98" i="2"/>
  <c r="J99" i="2"/>
  <c r="J100" i="2"/>
  <c r="J101" i="2"/>
  <c r="J102" i="2"/>
  <c r="J119" i="2"/>
  <c r="J120" i="2"/>
  <c r="J121" i="2"/>
  <c r="J122" i="2"/>
  <c r="J131" i="2"/>
  <c r="J132" i="2"/>
  <c r="J133" i="2"/>
  <c r="J150" i="2"/>
  <c r="J151" i="2"/>
  <c r="J152" i="2"/>
  <c r="J153" i="2"/>
  <c r="J157" i="2"/>
  <c r="J158" i="2"/>
  <c r="J164" i="2"/>
  <c r="J165" i="2"/>
  <c r="J166" i="2"/>
  <c r="J167" i="2"/>
  <c r="J179" i="2"/>
  <c r="J180" i="2"/>
  <c r="J181" i="2"/>
  <c r="J182" i="2"/>
  <c r="J183" i="2"/>
  <c r="J207" i="2"/>
  <c r="J208" i="2"/>
  <c r="J209" i="2"/>
  <c r="J210" i="2"/>
  <c r="J211" i="2"/>
  <c r="J212" i="2"/>
  <c r="J217" i="2"/>
  <c r="J218" i="2"/>
  <c r="J219" i="2"/>
  <c r="J220" i="2"/>
  <c r="J228" i="2"/>
  <c r="J229" i="2"/>
  <c r="J5" i="2"/>
  <c r="J6" i="2"/>
  <c r="J7" i="2"/>
  <c r="J13" i="2"/>
  <c r="J14" i="2"/>
  <c r="J15" i="2"/>
  <c r="J16" i="2"/>
  <c r="J17" i="2"/>
  <c r="J34" i="2"/>
  <c r="J35" i="2"/>
  <c r="J36" i="2"/>
  <c r="J59" i="2"/>
  <c r="J60" i="2"/>
  <c r="J62" i="2"/>
  <c r="J63" i="2"/>
  <c r="J75" i="2"/>
  <c r="J76" i="2"/>
  <c r="J77" i="2"/>
  <c r="J78" i="2"/>
  <c r="J79" i="2"/>
  <c r="J88" i="2"/>
  <c r="J89" i="2"/>
  <c r="J103" i="2"/>
  <c r="J104" i="2"/>
  <c r="J105" i="2"/>
  <c r="J141" i="2"/>
  <c r="J142" i="2"/>
  <c r="J145" i="2"/>
  <c r="J22" i="2"/>
  <c r="J23" i="2"/>
  <c r="J24" i="2"/>
  <c r="J25" i="2"/>
  <c r="J26" i="2"/>
  <c r="J48" i="2"/>
  <c r="J49" i="2"/>
  <c r="J50" i="2"/>
  <c r="J90" i="2"/>
  <c r="J91" i="2"/>
  <c r="J92" i="2"/>
  <c r="J93" i="2"/>
  <c r="J94" i="2"/>
  <c r="J106" i="2"/>
  <c r="J107" i="2"/>
  <c r="J108" i="2"/>
  <c r="J109" i="2"/>
  <c r="J123" i="2"/>
  <c r="J124" i="2"/>
  <c r="J125" i="2"/>
  <c r="J134" i="2"/>
  <c r="J135" i="2"/>
  <c r="J136" i="2"/>
  <c r="J137" i="2"/>
  <c r="J159" i="2"/>
  <c r="J160" i="2"/>
  <c r="J161" i="2"/>
  <c r="J162" i="2"/>
  <c r="J168" i="2"/>
  <c r="J169" i="2"/>
  <c r="J184" i="2"/>
  <c r="J185" i="2"/>
  <c r="J188" i="2"/>
  <c r="J189" i="2"/>
  <c r="J190" i="2"/>
  <c r="J191" i="2"/>
  <c r="J192" i="2"/>
  <c r="J195" i="2"/>
  <c r="J196" i="2"/>
  <c r="J197" i="2"/>
  <c r="J198" i="2"/>
  <c r="J199" i="2"/>
  <c r="J213" i="2"/>
  <c r="J221" i="2"/>
  <c r="J222" i="2"/>
  <c r="J227" i="2"/>
  <c r="J230" i="2"/>
  <c r="J231" i="2"/>
  <c r="J232" i="2"/>
  <c r="J8" i="2"/>
  <c r="J9" i="2"/>
  <c r="J10" i="2"/>
  <c r="J11" i="2"/>
  <c r="J18" i="2"/>
  <c r="J19" i="2"/>
  <c r="J20" i="2"/>
  <c r="J21" i="2"/>
  <c r="J27" i="2"/>
  <c r="J28" i="2"/>
  <c r="J29" i="2"/>
  <c r="J30" i="2"/>
  <c r="J37" i="2"/>
  <c r="J38" i="2"/>
  <c r="J39" i="2"/>
  <c r="J40" i="2"/>
  <c r="J61" i="2"/>
  <c r="J64" i="2"/>
  <c r="J65" i="2"/>
  <c r="J66" i="2"/>
  <c r="J67" i="2"/>
  <c r="J68" i="2"/>
  <c r="J80" i="2"/>
  <c r="J81" i="2"/>
  <c r="J82" i="2"/>
  <c r="J83" i="2"/>
  <c r="J84" i="2"/>
  <c r="J95" i="2"/>
  <c r="J96" i="2"/>
  <c r="J97" i="2"/>
  <c r="J110" i="2"/>
  <c r="J111" i="2"/>
  <c r="J112" i="2"/>
  <c r="J113" i="2"/>
  <c r="J143" i="2"/>
  <c r="J144" i="2"/>
  <c r="J146" i="2"/>
  <c r="J147" i="2"/>
  <c r="J148" i="2"/>
  <c r="J149" i="2"/>
  <c r="J154" i="2"/>
  <c r="J155" i="2"/>
  <c r="J156" i="2"/>
  <c r="J163" i="2"/>
  <c r="J170" i="2"/>
  <c r="J171" i="2"/>
  <c r="J172" i="2"/>
  <c r="J173" i="2"/>
  <c r="J174" i="2"/>
  <c r="J200" i="2"/>
  <c r="J202" i="2"/>
  <c r="J203" i="2"/>
  <c r="J204" i="2"/>
  <c r="J214" i="2"/>
  <c r="J215" i="2"/>
  <c r="J216" i="2"/>
  <c r="J223" i="2"/>
  <c r="J224" i="2"/>
  <c r="J225" i="2"/>
  <c r="J226" i="2"/>
  <c r="M2" i="1"/>
  <c r="J2" i="1"/>
  <c r="I18" i="1"/>
  <c r="J18" i="1" s="1"/>
  <c r="I19" i="1"/>
  <c r="I29" i="1"/>
  <c r="I49" i="1"/>
  <c r="I63" i="1"/>
  <c r="I87" i="1"/>
  <c r="I105" i="1"/>
  <c r="I129" i="1"/>
  <c r="I151" i="1"/>
  <c r="J151" i="1" s="1"/>
  <c r="I152" i="1"/>
  <c r="J152" i="1" s="1"/>
  <c r="I153" i="1"/>
  <c r="J153" i="1" s="1"/>
  <c r="I154" i="1"/>
  <c r="J154" i="1" s="1"/>
  <c r="I155" i="1"/>
  <c r="I184" i="1"/>
  <c r="I185" i="1" s="1"/>
  <c r="I200" i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J217" i="1" s="1"/>
  <c r="I218" i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J236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J17" i="1" s="1"/>
  <c r="H17" i="1"/>
  <c r="H236" i="1"/>
  <c r="H217" i="1"/>
  <c r="H150" i="1"/>
  <c r="H128" i="1"/>
  <c r="H149" i="1"/>
  <c r="H104" i="1"/>
  <c r="H216" i="1"/>
  <c r="H48" i="1"/>
  <c r="H199" i="1"/>
  <c r="H103" i="1"/>
  <c r="H152" i="1"/>
  <c r="H62" i="1"/>
  <c r="H86" i="1"/>
  <c r="H47" i="1"/>
  <c r="H46" i="1"/>
  <c r="H183" i="1"/>
  <c r="H28" i="1"/>
  <c r="H45" i="1"/>
  <c r="H182" i="1"/>
  <c r="H235" i="1"/>
  <c r="H85" i="1"/>
  <c r="H181" i="1"/>
  <c r="H198" i="1"/>
  <c r="H180" i="1"/>
  <c r="H197" i="1"/>
  <c r="H179" i="1"/>
  <c r="H61" i="1"/>
  <c r="H148" i="1"/>
  <c r="H102" i="1"/>
  <c r="H101" i="1"/>
  <c r="H234" i="1"/>
  <c r="H196" i="1"/>
  <c r="H147" i="1"/>
  <c r="H16" i="1"/>
  <c r="H178" i="1"/>
  <c r="H27" i="1"/>
  <c r="H84" i="1"/>
  <c r="H127" i="1"/>
  <c r="H215" i="1"/>
  <c r="H177" i="1"/>
  <c r="H100" i="1"/>
  <c r="H126" i="1"/>
  <c r="H176" i="1"/>
  <c r="H83" i="1"/>
  <c r="H233" i="1"/>
  <c r="H175" i="1"/>
  <c r="H214" i="1"/>
  <c r="H44" i="1"/>
  <c r="H213" i="1"/>
  <c r="H125" i="1"/>
  <c r="H124" i="1"/>
  <c r="H174" i="1"/>
  <c r="H123" i="1"/>
  <c r="H212" i="1"/>
  <c r="H122" i="1"/>
  <c r="H82" i="1"/>
  <c r="H60" i="1"/>
  <c r="H99" i="1"/>
  <c r="H98" i="1"/>
  <c r="H195" i="1"/>
  <c r="H146" i="1"/>
  <c r="H173" i="1"/>
  <c r="H145" i="1"/>
  <c r="H121" i="1"/>
  <c r="H211" i="1"/>
  <c r="H232" i="1"/>
  <c r="H172" i="1"/>
  <c r="H81" i="1"/>
  <c r="H15" i="1"/>
  <c r="H80" i="1"/>
  <c r="H14" i="1"/>
  <c r="H171" i="1"/>
  <c r="H170" i="1"/>
  <c r="H231" i="1"/>
  <c r="H59" i="1"/>
  <c r="H26" i="1"/>
  <c r="H210" i="1"/>
  <c r="H97" i="1"/>
  <c r="H96" i="1"/>
  <c r="H144" i="1"/>
  <c r="H143" i="1"/>
  <c r="H120" i="1"/>
  <c r="H25" i="1"/>
  <c r="H169" i="1"/>
  <c r="H13" i="1"/>
  <c r="H168" i="1"/>
  <c r="H43" i="1"/>
  <c r="H58" i="1"/>
  <c r="H79" i="1"/>
  <c r="H57" i="1"/>
  <c r="H119" i="1"/>
  <c r="H42" i="1"/>
  <c r="H95" i="1"/>
  <c r="H209" i="1"/>
  <c r="H12" i="1"/>
  <c r="H94" i="1"/>
  <c r="H56" i="1"/>
  <c r="H24" i="1"/>
  <c r="H23" i="1"/>
  <c r="H167" i="1"/>
  <c r="H166" i="1"/>
  <c r="H22" i="1"/>
  <c r="H194" i="1"/>
  <c r="H118" i="1"/>
  <c r="H230" i="1"/>
  <c r="H21" i="1"/>
  <c r="H117" i="1"/>
  <c r="H41" i="1"/>
  <c r="H20" i="1"/>
  <c r="H116" i="1"/>
  <c r="H115" i="1"/>
  <c r="H40" i="1"/>
  <c r="H193" i="1"/>
  <c r="H78" i="1"/>
  <c r="H229" i="1"/>
  <c r="H192" i="1"/>
  <c r="H77" i="1"/>
  <c r="H93" i="1"/>
  <c r="H11" i="1"/>
  <c r="H19" i="1"/>
  <c r="H142" i="1"/>
  <c r="H208" i="1"/>
  <c r="H114" i="1"/>
  <c r="H76" i="1"/>
  <c r="H153" i="1"/>
  <c r="H228" i="1"/>
  <c r="H92" i="1"/>
  <c r="H113" i="1"/>
  <c r="H141" i="1"/>
  <c r="H207" i="1"/>
  <c r="H55" i="1"/>
  <c r="H140" i="1"/>
  <c r="H54" i="1"/>
  <c r="H39" i="1"/>
  <c r="H191" i="1"/>
  <c r="H151" i="1"/>
  <c r="H75" i="1"/>
  <c r="H227" i="1"/>
  <c r="H38" i="1"/>
  <c r="H139" i="1"/>
  <c r="H206" i="1"/>
  <c r="H10" i="1"/>
  <c r="H9" i="1"/>
  <c r="H190" i="1"/>
  <c r="H112" i="1"/>
  <c r="H138" i="1"/>
  <c r="H189" i="1"/>
  <c r="H74" i="1"/>
  <c r="H205" i="1"/>
  <c r="H165" i="1"/>
  <c r="H188" i="1"/>
  <c r="H73" i="1"/>
  <c r="H164" i="1"/>
  <c r="H53" i="1"/>
  <c r="H137" i="1"/>
  <c r="H18" i="1"/>
  <c r="H52" i="1"/>
  <c r="H136" i="1"/>
  <c r="H226" i="1"/>
  <c r="H204" i="1"/>
  <c r="H37" i="1"/>
  <c r="H36" i="1"/>
  <c r="H72" i="1"/>
  <c r="H71" i="1"/>
  <c r="H163" i="1"/>
  <c r="H91" i="1"/>
  <c r="H154" i="1"/>
  <c r="H8" i="1"/>
  <c r="H135" i="1"/>
  <c r="H134" i="1"/>
  <c r="H111" i="1"/>
  <c r="H7" i="1"/>
  <c r="H35" i="1"/>
  <c r="H90" i="1"/>
  <c r="H133" i="1"/>
  <c r="H6" i="1"/>
  <c r="H225" i="1"/>
  <c r="H89" i="1"/>
  <c r="H70" i="1"/>
  <c r="H69" i="1"/>
  <c r="H5" i="1"/>
  <c r="H110" i="1"/>
  <c r="H224" i="1"/>
  <c r="H4" i="1"/>
  <c r="H187" i="1"/>
  <c r="H51" i="1"/>
  <c r="H34" i="1"/>
  <c r="H223" i="1"/>
  <c r="H162" i="1"/>
  <c r="H161" i="1"/>
  <c r="H222" i="1"/>
  <c r="H33" i="1"/>
  <c r="H132" i="1"/>
  <c r="H109" i="1"/>
  <c r="H186" i="1"/>
  <c r="H131" i="1"/>
  <c r="H32" i="1"/>
  <c r="H203" i="1"/>
  <c r="H3" i="1"/>
  <c r="H202" i="1"/>
  <c r="H221" i="1"/>
  <c r="H220" i="1"/>
  <c r="H68" i="1"/>
  <c r="H88" i="1"/>
  <c r="H201" i="1"/>
  <c r="H160" i="1"/>
  <c r="H185" i="1"/>
  <c r="H108" i="1"/>
  <c r="H50" i="1"/>
  <c r="H200" i="1"/>
  <c r="H159" i="1"/>
  <c r="H130" i="1"/>
  <c r="H129" i="1"/>
  <c r="H49" i="1"/>
  <c r="H87" i="1"/>
  <c r="H67" i="1"/>
  <c r="H158" i="1"/>
  <c r="H66" i="1"/>
  <c r="H219" i="1"/>
  <c r="H31" i="1"/>
  <c r="H107" i="1"/>
  <c r="H30" i="1"/>
  <c r="H157" i="1"/>
  <c r="H65" i="1"/>
  <c r="H64" i="1"/>
  <c r="H106" i="1"/>
  <c r="H184" i="1"/>
  <c r="H105" i="1"/>
  <c r="H2" i="1"/>
  <c r="H156" i="1"/>
  <c r="H63" i="1"/>
  <c r="H218" i="1"/>
  <c r="H155" i="1"/>
  <c r="H29" i="1"/>
  <c r="G2" i="2"/>
  <c r="G3" i="2"/>
  <c r="G4" i="2"/>
  <c r="G41" i="2"/>
  <c r="G42" i="2"/>
  <c r="G51" i="2"/>
  <c r="G52" i="2"/>
  <c r="G53" i="2"/>
  <c r="G56" i="2"/>
  <c r="G57" i="2"/>
  <c r="G58" i="2"/>
  <c r="G69" i="2"/>
  <c r="G70" i="2"/>
  <c r="G71" i="2"/>
  <c r="G72" i="2"/>
  <c r="G114" i="2"/>
  <c r="G115" i="2"/>
  <c r="G116" i="2"/>
  <c r="G117" i="2"/>
  <c r="G118" i="2"/>
  <c r="G126" i="2"/>
  <c r="G127" i="2"/>
  <c r="G128" i="2"/>
  <c r="G129" i="2"/>
  <c r="G130" i="2"/>
  <c r="G138" i="2"/>
  <c r="G139" i="2"/>
  <c r="G140" i="2"/>
  <c r="G175" i="2"/>
  <c r="G176" i="2"/>
  <c r="G177" i="2"/>
  <c r="G178" i="2"/>
  <c r="G186" i="2"/>
  <c r="G187" i="2"/>
  <c r="G193" i="2"/>
  <c r="G194" i="2"/>
  <c r="G201" i="2"/>
  <c r="G205" i="2"/>
  <c r="G206" i="2"/>
  <c r="G233" i="2"/>
  <c r="G234" i="2"/>
  <c r="G235" i="2"/>
  <c r="G236" i="2"/>
  <c r="G12" i="2"/>
  <c r="G31" i="2"/>
  <c r="G32" i="2"/>
  <c r="G33" i="2"/>
  <c r="G43" i="2"/>
  <c r="G44" i="2"/>
  <c r="G45" i="2"/>
  <c r="G46" i="2"/>
  <c r="G47" i="2"/>
  <c r="G54" i="2"/>
  <c r="G55" i="2"/>
  <c r="G73" i="2"/>
  <c r="G74" i="2"/>
  <c r="G85" i="2"/>
  <c r="G86" i="2"/>
  <c r="G87" i="2"/>
  <c r="G98" i="2"/>
  <c r="G99" i="2"/>
  <c r="G100" i="2"/>
  <c r="G101" i="2"/>
  <c r="G102" i="2"/>
  <c r="G119" i="2"/>
  <c r="G120" i="2"/>
  <c r="G121" i="2"/>
  <c r="G122" i="2"/>
  <c r="G131" i="2"/>
  <c r="G132" i="2"/>
  <c r="G133" i="2"/>
  <c r="G150" i="2"/>
  <c r="G151" i="2"/>
  <c r="G152" i="2"/>
  <c r="G153" i="2"/>
  <c r="G157" i="2"/>
  <c r="G158" i="2"/>
  <c r="G164" i="2"/>
  <c r="G165" i="2"/>
  <c r="G166" i="2"/>
  <c r="G167" i="2"/>
  <c r="G179" i="2"/>
  <c r="G180" i="2"/>
  <c r="G181" i="2"/>
  <c r="G182" i="2"/>
  <c r="G183" i="2"/>
  <c r="G207" i="2"/>
  <c r="G208" i="2"/>
  <c r="G209" i="2"/>
  <c r="G210" i="2"/>
  <c r="G211" i="2"/>
  <c r="G212" i="2"/>
  <c r="G217" i="2"/>
  <c r="G218" i="2"/>
  <c r="G219" i="2"/>
  <c r="G220" i="2"/>
  <c r="G228" i="2"/>
  <c r="G229" i="2"/>
  <c r="G5" i="2"/>
  <c r="G6" i="2"/>
  <c r="G7" i="2"/>
  <c r="G13" i="2"/>
  <c r="G14" i="2"/>
  <c r="G15" i="2"/>
  <c r="G16" i="2"/>
  <c r="G17" i="2"/>
  <c r="G34" i="2"/>
  <c r="G35" i="2"/>
  <c r="G36" i="2"/>
  <c r="G59" i="2"/>
  <c r="G60" i="2"/>
  <c r="G62" i="2"/>
  <c r="G63" i="2"/>
  <c r="G75" i="2"/>
  <c r="G76" i="2"/>
  <c r="G77" i="2"/>
  <c r="G78" i="2"/>
  <c r="G79" i="2"/>
  <c r="G88" i="2"/>
  <c r="G89" i="2"/>
  <c r="G103" i="2"/>
  <c r="G104" i="2"/>
  <c r="G105" i="2"/>
  <c r="G141" i="2"/>
  <c r="G142" i="2"/>
  <c r="G145" i="2"/>
  <c r="G22" i="2"/>
  <c r="G23" i="2"/>
  <c r="G24" i="2"/>
  <c r="G25" i="2"/>
  <c r="G26" i="2"/>
  <c r="G48" i="2"/>
  <c r="G49" i="2"/>
  <c r="G50" i="2"/>
  <c r="G90" i="2"/>
  <c r="G91" i="2"/>
  <c r="G92" i="2"/>
  <c r="G93" i="2"/>
  <c r="G94" i="2"/>
  <c r="G106" i="2"/>
  <c r="G107" i="2"/>
  <c r="G108" i="2"/>
  <c r="G109" i="2"/>
  <c r="G123" i="2"/>
  <c r="G124" i="2"/>
  <c r="G125" i="2"/>
  <c r="G134" i="2"/>
  <c r="G135" i="2"/>
  <c r="G136" i="2"/>
  <c r="G137" i="2"/>
  <c r="G159" i="2"/>
  <c r="G160" i="2"/>
  <c r="G161" i="2"/>
  <c r="G162" i="2"/>
  <c r="G168" i="2"/>
  <c r="G169" i="2"/>
  <c r="G184" i="2"/>
  <c r="G185" i="2"/>
  <c r="G188" i="2"/>
  <c r="G189" i="2"/>
  <c r="G190" i="2"/>
  <c r="G191" i="2"/>
  <c r="G192" i="2"/>
  <c r="G195" i="2"/>
  <c r="G196" i="2"/>
  <c r="G197" i="2"/>
  <c r="G198" i="2"/>
  <c r="G199" i="2"/>
  <c r="G213" i="2"/>
  <c r="G221" i="2"/>
  <c r="G222" i="2"/>
  <c r="G227" i="2"/>
  <c r="G230" i="2"/>
  <c r="G231" i="2"/>
  <c r="G232" i="2"/>
  <c r="G8" i="2"/>
  <c r="G9" i="2"/>
  <c r="G10" i="2"/>
  <c r="G11" i="2"/>
  <c r="G18" i="2"/>
  <c r="G19" i="2"/>
  <c r="G20" i="2"/>
  <c r="G21" i="2"/>
  <c r="G27" i="2"/>
  <c r="G28" i="2"/>
  <c r="G29" i="2"/>
  <c r="G30" i="2"/>
  <c r="G37" i="2"/>
  <c r="G38" i="2"/>
  <c r="G39" i="2"/>
  <c r="G40" i="2"/>
  <c r="G61" i="2"/>
  <c r="G64" i="2"/>
  <c r="G65" i="2"/>
  <c r="G66" i="2"/>
  <c r="G67" i="2"/>
  <c r="G68" i="2"/>
  <c r="G80" i="2"/>
  <c r="G81" i="2"/>
  <c r="G82" i="2"/>
  <c r="G83" i="2"/>
  <c r="G84" i="2"/>
  <c r="G95" i="2"/>
  <c r="G96" i="2"/>
  <c r="G97" i="2"/>
  <c r="G110" i="2"/>
  <c r="G111" i="2"/>
  <c r="G112" i="2"/>
  <c r="G113" i="2"/>
  <c r="G143" i="2"/>
  <c r="G144" i="2"/>
  <c r="G146" i="2"/>
  <c r="G147" i="2"/>
  <c r="G148" i="2"/>
  <c r="G149" i="2"/>
  <c r="G154" i="2"/>
  <c r="G155" i="2"/>
  <c r="G156" i="2"/>
  <c r="G163" i="2"/>
  <c r="G170" i="2"/>
  <c r="G171" i="2"/>
  <c r="G172" i="2"/>
  <c r="G173" i="2"/>
  <c r="G174" i="2"/>
  <c r="G200" i="2"/>
  <c r="G202" i="2"/>
  <c r="G203" i="2"/>
  <c r="G204" i="2"/>
  <c r="G214" i="2"/>
  <c r="G215" i="2"/>
  <c r="G216" i="2"/>
  <c r="G223" i="2"/>
  <c r="G224" i="2"/>
  <c r="G225" i="2"/>
  <c r="G226" i="2"/>
  <c r="I2" i="2"/>
  <c r="I3" i="2"/>
  <c r="I4" i="2"/>
  <c r="I41" i="2"/>
  <c r="I42" i="2"/>
  <c r="I51" i="2"/>
  <c r="I52" i="2"/>
  <c r="I53" i="2"/>
  <c r="I56" i="2"/>
  <c r="I57" i="2"/>
  <c r="I58" i="2"/>
  <c r="I69" i="2"/>
  <c r="I70" i="2"/>
  <c r="I71" i="2"/>
  <c r="I72" i="2"/>
  <c r="I114" i="2"/>
  <c r="I115" i="2"/>
  <c r="I116" i="2"/>
  <c r="I117" i="2"/>
  <c r="I118" i="2"/>
  <c r="I126" i="2"/>
  <c r="I127" i="2"/>
  <c r="I128" i="2"/>
  <c r="I129" i="2"/>
  <c r="I130" i="2"/>
  <c r="I138" i="2"/>
  <c r="I139" i="2"/>
  <c r="I140" i="2"/>
  <c r="I175" i="2"/>
  <c r="I176" i="2"/>
  <c r="I177" i="2"/>
  <c r="I178" i="2"/>
  <c r="I186" i="2"/>
  <c r="I187" i="2"/>
  <c r="I193" i="2"/>
  <c r="I194" i="2"/>
  <c r="I201" i="2"/>
  <c r="I205" i="2"/>
  <c r="I206" i="2"/>
  <c r="I233" i="2"/>
  <c r="I234" i="2"/>
  <c r="I235" i="2"/>
  <c r="I236" i="2"/>
  <c r="I12" i="2"/>
  <c r="I31" i="2"/>
  <c r="I32" i="2"/>
  <c r="I33" i="2"/>
  <c r="I43" i="2"/>
  <c r="I44" i="2"/>
  <c r="I45" i="2"/>
  <c r="I46" i="2"/>
  <c r="I47" i="2"/>
  <c r="I54" i="2"/>
  <c r="I55" i="2"/>
  <c r="I73" i="2"/>
  <c r="I74" i="2"/>
  <c r="I85" i="2"/>
  <c r="I86" i="2"/>
  <c r="I87" i="2"/>
  <c r="I98" i="2"/>
  <c r="I99" i="2"/>
  <c r="I100" i="2"/>
  <c r="I101" i="2"/>
  <c r="I102" i="2"/>
  <c r="I119" i="2"/>
  <c r="I120" i="2"/>
  <c r="I121" i="2"/>
  <c r="I122" i="2"/>
  <c r="I131" i="2"/>
  <c r="I132" i="2"/>
  <c r="I133" i="2"/>
  <c r="I150" i="2"/>
  <c r="I151" i="2"/>
  <c r="I152" i="2"/>
  <c r="I153" i="2"/>
  <c r="I157" i="2"/>
  <c r="I158" i="2"/>
  <c r="I164" i="2"/>
  <c r="I165" i="2"/>
  <c r="I166" i="2"/>
  <c r="I167" i="2"/>
  <c r="I179" i="2"/>
  <c r="I180" i="2"/>
  <c r="I181" i="2"/>
  <c r="I182" i="2"/>
  <c r="I183" i="2"/>
  <c r="I207" i="2"/>
  <c r="I208" i="2"/>
  <c r="I209" i="2"/>
  <c r="I210" i="2"/>
  <c r="I211" i="2"/>
  <c r="I212" i="2"/>
  <c r="I217" i="2"/>
  <c r="I218" i="2"/>
  <c r="I219" i="2"/>
  <c r="I220" i="2"/>
  <c r="I228" i="2"/>
  <c r="I229" i="2"/>
  <c r="I5" i="2"/>
  <c r="I6" i="2"/>
  <c r="I7" i="2"/>
  <c r="I13" i="2"/>
  <c r="I14" i="2"/>
  <c r="I15" i="2"/>
  <c r="I16" i="2"/>
  <c r="I17" i="2"/>
  <c r="I34" i="2"/>
  <c r="I35" i="2"/>
  <c r="I36" i="2"/>
  <c r="I59" i="2"/>
  <c r="I60" i="2"/>
  <c r="I62" i="2"/>
  <c r="I63" i="2"/>
  <c r="I75" i="2"/>
  <c r="I76" i="2"/>
  <c r="I77" i="2"/>
  <c r="I78" i="2"/>
  <c r="I79" i="2"/>
  <c r="I88" i="2"/>
  <c r="I89" i="2"/>
  <c r="I103" i="2"/>
  <c r="I104" i="2"/>
  <c r="I105" i="2"/>
  <c r="I141" i="2"/>
  <c r="I142" i="2"/>
  <c r="I145" i="2"/>
  <c r="I22" i="2"/>
  <c r="I23" i="2"/>
  <c r="I24" i="2"/>
  <c r="I25" i="2"/>
  <c r="I26" i="2"/>
  <c r="I48" i="2"/>
  <c r="I49" i="2"/>
  <c r="I50" i="2"/>
  <c r="I90" i="2"/>
  <c r="I91" i="2"/>
  <c r="I92" i="2"/>
  <c r="I93" i="2"/>
  <c r="I94" i="2"/>
  <c r="I106" i="2"/>
  <c r="I107" i="2"/>
  <c r="I108" i="2"/>
  <c r="I109" i="2"/>
  <c r="I123" i="2"/>
  <c r="I124" i="2"/>
  <c r="I125" i="2"/>
  <c r="I134" i="2"/>
  <c r="I135" i="2"/>
  <c r="I136" i="2"/>
  <c r="I137" i="2"/>
  <c r="I159" i="2"/>
  <c r="I160" i="2"/>
  <c r="I161" i="2"/>
  <c r="I162" i="2"/>
  <c r="I168" i="2"/>
  <c r="I169" i="2"/>
  <c r="I184" i="2"/>
  <c r="I185" i="2"/>
  <c r="I188" i="2"/>
  <c r="I189" i="2"/>
  <c r="I190" i="2"/>
  <c r="I191" i="2"/>
  <c r="I192" i="2"/>
  <c r="I195" i="2"/>
  <c r="I196" i="2"/>
  <c r="I197" i="2"/>
  <c r="I198" i="2"/>
  <c r="I199" i="2"/>
  <c r="I213" i="2"/>
  <c r="I221" i="2"/>
  <c r="I222" i="2"/>
  <c r="I227" i="2"/>
  <c r="I230" i="2"/>
  <c r="I231" i="2"/>
  <c r="I232" i="2"/>
  <c r="I8" i="2"/>
  <c r="I9" i="2"/>
  <c r="I10" i="2"/>
  <c r="I11" i="2"/>
  <c r="I18" i="2"/>
  <c r="I19" i="2"/>
  <c r="I20" i="2"/>
  <c r="I21" i="2"/>
  <c r="I27" i="2"/>
  <c r="I28" i="2"/>
  <c r="I29" i="2"/>
  <c r="I30" i="2"/>
  <c r="I37" i="2"/>
  <c r="I38" i="2"/>
  <c r="I39" i="2"/>
  <c r="I40" i="2"/>
  <c r="I61" i="2"/>
  <c r="I64" i="2"/>
  <c r="I65" i="2"/>
  <c r="I66" i="2"/>
  <c r="I67" i="2"/>
  <c r="I68" i="2"/>
  <c r="I80" i="2"/>
  <c r="I81" i="2"/>
  <c r="I82" i="2"/>
  <c r="I83" i="2"/>
  <c r="I84" i="2"/>
  <c r="I95" i="2"/>
  <c r="I96" i="2"/>
  <c r="I97" i="2"/>
  <c r="I110" i="2"/>
  <c r="I111" i="2"/>
  <c r="I112" i="2"/>
  <c r="I113" i="2"/>
  <c r="I143" i="2"/>
  <c r="I144" i="2"/>
  <c r="I146" i="2"/>
  <c r="I147" i="2"/>
  <c r="I148" i="2"/>
  <c r="I149" i="2"/>
  <c r="I154" i="2"/>
  <c r="I155" i="2"/>
  <c r="I156" i="2"/>
  <c r="I163" i="2"/>
  <c r="I170" i="2"/>
  <c r="I171" i="2"/>
  <c r="I172" i="2"/>
  <c r="I173" i="2"/>
  <c r="I174" i="2"/>
  <c r="I200" i="2"/>
  <c r="I202" i="2"/>
  <c r="I203" i="2"/>
  <c r="I204" i="2"/>
  <c r="I214" i="2"/>
  <c r="I215" i="2"/>
  <c r="I216" i="2"/>
  <c r="I223" i="2"/>
  <c r="I224" i="2"/>
  <c r="I225" i="2"/>
  <c r="I226" i="2"/>
  <c r="J235" i="1" l="1"/>
  <c r="J231" i="1"/>
  <c r="J227" i="1"/>
  <c r="J223" i="1"/>
  <c r="J219" i="1"/>
  <c r="J233" i="1"/>
  <c r="J229" i="1"/>
  <c r="J225" i="1"/>
  <c r="J221" i="1"/>
  <c r="I156" i="1"/>
  <c r="J155" i="1"/>
  <c r="I106" i="1"/>
  <c r="J105" i="1"/>
  <c r="I64" i="1"/>
  <c r="J63" i="1"/>
  <c r="I30" i="1"/>
  <c r="J29" i="1"/>
  <c r="J16" i="1"/>
  <c r="J14" i="1"/>
  <c r="J12" i="1"/>
  <c r="J10" i="1"/>
  <c r="J8" i="1"/>
  <c r="J6" i="1"/>
  <c r="J4" i="1"/>
  <c r="J215" i="1"/>
  <c r="J213" i="1"/>
  <c r="J211" i="1"/>
  <c r="J209" i="1"/>
  <c r="J207" i="1"/>
  <c r="J205" i="1"/>
  <c r="J203" i="1"/>
  <c r="J201" i="1"/>
  <c r="I186" i="1"/>
  <c r="J185" i="1"/>
  <c r="I130" i="1"/>
  <c r="J129" i="1"/>
  <c r="I88" i="1"/>
  <c r="J87" i="1"/>
  <c r="I50" i="1"/>
  <c r="J49" i="1"/>
  <c r="I20" i="1"/>
  <c r="J19" i="1"/>
  <c r="J15" i="1"/>
  <c r="J13" i="1"/>
  <c r="J11" i="1"/>
  <c r="J9" i="1"/>
  <c r="J7" i="1"/>
  <c r="J5" i="1"/>
  <c r="J3" i="1"/>
  <c r="J234" i="1"/>
  <c r="J232" i="1"/>
  <c r="J230" i="1"/>
  <c r="J228" i="1"/>
  <c r="J226" i="1"/>
  <c r="J224" i="1"/>
  <c r="J222" i="1"/>
  <c r="J220" i="1"/>
  <c r="J218" i="1"/>
  <c r="J216" i="1"/>
  <c r="J214" i="1"/>
  <c r="J212" i="1"/>
  <c r="J210" i="1"/>
  <c r="J208" i="1"/>
  <c r="J206" i="1"/>
  <c r="J204" i="1"/>
  <c r="J202" i="1"/>
  <c r="J200" i="1"/>
  <c r="J184" i="1"/>
  <c r="I21" i="1" l="1"/>
  <c r="J20" i="1"/>
  <c r="I51" i="1"/>
  <c r="J50" i="1"/>
  <c r="I89" i="1"/>
  <c r="J88" i="1"/>
  <c r="I131" i="1"/>
  <c r="J130" i="1"/>
  <c r="I187" i="1"/>
  <c r="J186" i="1"/>
  <c r="I31" i="1"/>
  <c r="J30" i="1"/>
  <c r="I65" i="1"/>
  <c r="J64" i="1"/>
  <c r="I107" i="1"/>
  <c r="J106" i="1"/>
  <c r="I157" i="1"/>
  <c r="J156" i="1"/>
  <c r="I158" i="1" l="1"/>
  <c r="J157" i="1"/>
  <c r="I108" i="1"/>
  <c r="J107" i="1"/>
  <c r="I66" i="1"/>
  <c r="J65" i="1"/>
  <c r="I32" i="1"/>
  <c r="J31" i="1"/>
  <c r="I188" i="1"/>
  <c r="J187" i="1"/>
  <c r="I132" i="1"/>
  <c r="J131" i="1"/>
  <c r="I90" i="1"/>
  <c r="J89" i="1"/>
  <c r="I52" i="1"/>
  <c r="J51" i="1"/>
  <c r="I22" i="1"/>
  <c r="J21" i="1"/>
  <c r="I23" i="1" l="1"/>
  <c r="J22" i="1"/>
  <c r="I53" i="1"/>
  <c r="J52" i="1"/>
  <c r="I91" i="1"/>
  <c r="J90" i="1"/>
  <c r="I133" i="1"/>
  <c r="J132" i="1"/>
  <c r="I189" i="1"/>
  <c r="J188" i="1"/>
  <c r="I33" i="1"/>
  <c r="J32" i="1"/>
  <c r="I67" i="1"/>
  <c r="J66" i="1"/>
  <c r="I109" i="1"/>
  <c r="J108" i="1"/>
  <c r="I159" i="1"/>
  <c r="J158" i="1"/>
  <c r="I160" i="1" l="1"/>
  <c r="J159" i="1"/>
  <c r="I110" i="1"/>
  <c r="J109" i="1"/>
  <c r="I68" i="1"/>
  <c r="J67" i="1"/>
  <c r="I34" i="1"/>
  <c r="J33" i="1"/>
  <c r="I190" i="1"/>
  <c r="J189" i="1"/>
  <c r="I134" i="1"/>
  <c r="J133" i="1"/>
  <c r="I92" i="1"/>
  <c r="J91" i="1"/>
  <c r="I54" i="1"/>
  <c r="J53" i="1"/>
  <c r="I24" i="1"/>
  <c r="J23" i="1"/>
  <c r="I25" i="1" l="1"/>
  <c r="J24" i="1"/>
  <c r="I55" i="1"/>
  <c r="J54" i="1"/>
  <c r="I93" i="1"/>
  <c r="J92" i="1"/>
  <c r="I135" i="1"/>
  <c r="J134" i="1"/>
  <c r="I191" i="1"/>
  <c r="J190" i="1"/>
  <c r="I35" i="1"/>
  <c r="J34" i="1"/>
  <c r="I69" i="1"/>
  <c r="J68" i="1"/>
  <c r="I111" i="1"/>
  <c r="J110" i="1"/>
  <c r="I161" i="1"/>
  <c r="J160" i="1"/>
  <c r="I162" i="1" l="1"/>
  <c r="J161" i="1"/>
  <c r="I112" i="1"/>
  <c r="J111" i="1"/>
  <c r="I70" i="1"/>
  <c r="J69" i="1"/>
  <c r="I36" i="1"/>
  <c r="J35" i="1"/>
  <c r="I192" i="1"/>
  <c r="J191" i="1"/>
  <c r="I136" i="1"/>
  <c r="J135" i="1"/>
  <c r="I94" i="1"/>
  <c r="J93" i="1"/>
  <c r="I56" i="1"/>
  <c r="J55" i="1"/>
  <c r="I26" i="1"/>
  <c r="J25" i="1"/>
  <c r="I27" i="1" l="1"/>
  <c r="J26" i="1"/>
  <c r="I57" i="1"/>
  <c r="J56" i="1"/>
  <c r="I95" i="1"/>
  <c r="J94" i="1"/>
  <c r="I137" i="1"/>
  <c r="J136" i="1"/>
  <c r="I193" i="1"/>
  <c r="J192" i="1"/>
  <c r="I37" i="1"/>
  <c r="J36" i="1"/>
  <c r="I71" i="1"/>
  <c r="J70" i="1"/>
  <c r="I113" i="1"/>
  <c r="J112" i="1"/>
  <c r="I163" i="1"/>
  <c r="J162" i="1"/>
  <c r="I164" i="1" l="1"/>
  <c r="J163" i="1"/>
  <c r="I114" i="1"/>
  <c r="J113" i="1"/>
  <c r="I72" i="1"/>
  <c r="J71" i="1"/>
  <c r="I38" i="1"/>
  <c r="J37" i="1"/>
  <c r="I194" i="1"/>
  <c r="J193" i="1"/>
  <c r="I138" i="1"/>
  <c r="J137" i="1"/>
  <c r="I96" i="1"/>
  <c r="J95" i="1"/>
  <c r="I58" i="1"/>
  <c r="J57" i="1"/>
  <c r="I28" i="1"/>
  <c r="J28" i="1" s="1"/>
  <c r="J27" i="1"/>
  <c r="I59" i="1" l="1"/>
  <c r="J58" i="1"/>
  <c r="I97" i="1"/>
  <c r="J96" i="1"/>
  <c r="I139" i="1"/>
  <c r="J138" i="1"/>
  <c r="I195" i="1"/>
  <c r="J194" i="1"/>
  <c r="I39" i="1"/>
  <c r="J38" i="1"/>
  <c r="I73" i="1"/>
  <c r="J72" i="1"/>
  <c r="I115" i="1"/>
  <c r="J114" i="1"/>
  <c r="I165" i="1"/>
  <c r="J164" i="1"/>
  <c r="I166" i="1" l="1"/>
  <c r="J165" i="1"/>
  <c r="I116" i="1"/>
  <c r="J115" i="1"/>
  <c r="I74" i="1"/>
  <c r="J73" i="1"/>
  <c r="I40" i="1"/>
  <c r="J39" i="1"/>
  <c r="I196" i="1"/>
  <c r="J195" i="1"/>
  <c r="I140" i="1"/>
  <c r="J139" i="1"/>
  <c r="I98" i="1"/>
  <c r="J97" i="1"/>
  <c r="I60" i="1"/>
  <c r="J59" i="1"/>
  <c r="I61" i="1" l="1"/>
  <c r="J60" i="1"/>
  <c r="I99" i="1"/>
  <c r="J98" i="1"/>
  <c r="I141" i="1"/>
  <c r="J140" i="1"/>
  <c r="I197" i="1"/>
  <c r="J196" i="1"/>
  <c r="I41" i="1"/>
  <c r="J40" i="1"/>
  <c r="I75" i="1"/>
  <c r="J74" i="1"/>
  <c r="I117" i="1"/>
  <c r="J116" i="1"/>
  <c r="I167" i="1"/>
  <c r="J166" i="1"/>
  <c r="I168" i="1" l="1"/>
  <c r="J167" i="1"/>
  <c r="I118" i="1"/>
  <c r="J117" i="1"/>
  <c r="I76" i="1"/>
  <c r="J75" i="1"/>
  <c r="I42" i="1"/>
  <c r="J41" i="1"/>
  <c r="I198" i="1"/>
  <c r="J197" i="1"/>
  <c r="I142" i="1"/>
  <c r="J141" i="1"/>
  <c r="I100" i="1"/>
  <c r="J99" i="1"/>
  <c r="I62" i="1"/>
  <c r="J62" i="1" s="1"/>
  <c r="J61" i="1"/>
  <c r="I101" i="1" l="1"/>
  <c r="J100" i="1"/>
  <c r="I143" i="1"/>
  <c r="J142" i="1"/>
  <c r="I199" i="1"/>
  <c r="J199" i="1" s="1"/>
  <c r="J198" i="1"/>
  <c r="I43" i="1"/>
  <c r="J42" i="1"/>
  <c r="I77" i="1"/>
  <c r="J76" i="1"/>
  <c r="I119" i="1"/>
  <c r="J118" i="1"/>
  <c r="I169" i="1"/>
  <c r="J168" i="1"/>
  <c r="I170" i="1" l="1"/>
  <c r="J169" i="1"/>
  <c r="I120" i="1"/>
  <c r="J119" i="1"/>
  <c r="I78" i="1"/>
  <c r="J77" i="1"/>
  <c r="I44" i="1"/>
  <c r="J43" i="1"/>
  <c r="I144" i="1"/>
  <c r="J143" i="1"/>
  <c r="I102" i="1"/>
  <c r="J101" i="1"/>
  <c r="I103" i="1" l="1"/>
  <c r="J102" i="1"/>
  <c r="I145" i="1"/>
  <c r="J144" i="1"/>
  <c r="I45" i="1"/>
  <c r="J44" i="1"/>
  <c r="I79" i="1"/>
  <c r="J78" i="1"/>
  <c r="I121" i="1"/>
  <c r="J120" i="1"/>
  <c r="I171" i="1"/>
  <c r="J170" i="1"/>
  <c r="I172" i="1" l="1"/>
  <c r="J171" i="1"/>
  <c r="I122" i="1"/>
  <c r="J121" i="1"/>
  <c r="I80" i="1"/>
  <c r="J79" i="1"/>
  <c r="I46" i="1"/>
  <c r="J45" i="1"/>
  <c r="I146" i="1"/>
  <c r="J145" i="1"/>
  <c r="I104" i="1"/>
  <c r="J104" i="1" s="1"/>
  <c r="J103" i="1"/>
  <c r="I147" i="1" l="1"/>
  <c r="J146" i="1"/>
  <c r="I47" i="1"/>
  <c r="J46" i="1"/>
  <c r="I81" i="1"/>
  <c r="J80" i="1"/>
  <c r="I123" i="1"/>
  <c r="J122" i="1"/>
  <c r="I173" i="1"/>
  <c r="J172" i="1"/>
  <c r="I174" i="1" l="1"/>
  <c r="J173" i="1"/>
  <c r="I124" i="1"/>
  <c r="J123" i="1"/>
  <c r="I82" i="1"/>
  <c r="J81" i="1"/>
  <c r="I48" i="1"/>
  <c r="J48" i="1" s="1"/>
  <c r="J47" i="1"/>
  <c r="I148" i="1"/>
  <c r="J147" i="1"/>
  <c r="I149" i="1" l="1"/>
  <c r="J148" i="1"/>
  <c r="I83" i="1"/>
  <c r="J82" i="1"/>
  <c r="I125" i="1"/>
  <c r="J124" i="1"/>
  <c r="I175" i="1"/>
  <c r="J174" i="1"/>
  <c r="I176" i="1" l="1"/>
  <c r="J175" i="1"/>
  <c r="I126" i="1"/>
  <c r="J125" i="1"/>
  <c r="I84" i="1"/>
  <c r="J83" i="1"/>
  <c r="I150" i="1"/>
  <c r="J150" i="1" s="1"/>
  <c r="J149" i="1"/>
  <c r="I85" i="1" l="1"/>
  <c r="J84" i="1"/>
  <c r="I127" i="1"/>
  <c r="J126" i="1"/>
  <c r="I177" i="1"/>
  <c r="J176" i="1"/>
  <c r="I178" i="1" l="1"/>
  <c r="J177" i="1"/>
  <c r="I128" i="1"/>
  <c r="J128" i="1" s="1"/>
  <c r="J127" i="1"/>
  <c r="I86" i="1"/>
  <c r="J86" i="1" s="1"/>
  <c r="J85" i="1"/>
  <c r="I179" i="1" l="1"/>
  <c r="J178" i="1"/>
  <c r="I180" i="1" l="1"/>
  <c r="J179" i="1"/>
  <c r="I181" i="1" l="1"/>
  <c r="J180" i="1"/>
  <c r="I182" i="1" l="1"/>
  <c r="J181" i="1"/>
  <c r="I183" i="1" l="1"/>
  <c r="J183" i="1" s="1"/>
  <c r="J18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4B4A96-4FAB-4E63-9B94-D89E65FFE424}" keepAlive="1" name="Zapytanie — kursanci" description="Połączenie z zapytaniem „kursanci” w skoroszycie." type="5" refreshedVersion="7" background="1" saveData="1">
    <dbPr connection="Provider=Microsoft.Mashup.OleDb.1;Data Source=$Workbook$;Location=kursanci;Extended Properties=&quot;&quot;" command="SELECT * FROM [kursanci]"/>
  </connection>
  <connection id="2" xr16:uid="{EABAFADA-C7BB-4179-9DDA-F9B62DB980BD}" keepAlive="1" name="Zapytanie — kursanci (2)" description="Połączenie z zapytaniem „kursanci (2)” w skoroszycie." type="5" refreshedVersion="7" background="1" saveData="1">
    <dbPr connection="Provider=Microsoft.Mashup.OleDb.1;Data Source=$Workbook$;Location=&quot;kursanci (2)&quot;;Extended Properties=&quot;&quot;" command="SELECT * FROM [kursanci (2)]"/>
  </connection>
  <connection id="3" xr16:uid="{5C6A2A27-0BD4-43AC-81E0-A3F27A583685}" keepAlive="1" name="Zapytanie — kursanci (3)" description="Połączenie z zapytaniem „kursanci (3)” w skoroszycie." type="5" refreshedVersion="7" background="1" saveData="1">
    <dbPr connection="Provider=Microsoft.Mashup.OleDb.1;Data Source=$Workbook$;Location=&quot;kursanci (3)&quot;;Extended Properties=&quot;&quot;" command="SELECT * FROM [kursanci (3)]"/>
  </connection>
  <connection id="4" xr16:uid="{72093F6B-3A9D-49A3-8F0E-DE1C5A8BD12D}" keepAlive="1" name="Zapytanie — kursanci (4)" description="Połączenie z zapytaniem „kursanci (4)” w skoroszycie." type="5" refreshedVersion="7" background="1" saveData="1">
    <dbPr connection="Provider=Microsoft.Mashup.OleDb.1;Data Source=$Workbook$;Location=&quot;kursanci (4)&quot;;Extended Properties=&quot;&quot;" command="SELECT * FROM [kursanci (4)]"/>
  </connection>
</connections>
</file>

<file path=xl/sharedStrings.xml><?xml version="1.0" encoding="utf-8"?>
<sst xmlns="http://schemas.openxmlformats.org/spreadsheetml/2006/main" count="3696" uniqueCount="165">
  <si>
    <t>Imiê kursanta</t>
  </si>
  <si>
    <t>Przedmiot</t>
  </si>
  <si>
    <t>Data</t>
  </si>
  <si>
    <t>Godzina rozpoczêcia</t>
  </si>
  <si>
    <t>Godzina zakoñczenia</t>
  </si>
  <si>
    <t>Stawka za godzinê</t>
  </si>
  <si>
    <t>Bartek</t>
  </si>
  <si>
    <t>Informatyka</t>
  </si>
  <si>
    <t>01-10-2025</t>
  </si>
  <si>
    <t>Wiktor</t>
  </si>
  <si>
    <t>Matematyka</t>
  </si>
  <si>
    <t>02-10-2025</t>
  </si>
  <si>
    <t>Zuzanna</t>
  </si>
  <si>
    <t>Jan</t>
  </si>
  <si>
    <t>Fizyka</t>
  </si>
  <si>
    <t>06-10-2025</t>
  </si>
  <si>
    <t>Agnieszka</t>
  </si>
  <si>
    <t>07-10-2025</t>
  </si>
  <si>
    <t>Katarzyna</t>
  </si>
  <si>
    <t>Zbigniew</t>
  </si>
  <si>
    <t>08-10-2025</t>
  </si>
  <si>
    <t>10-10-2025</t>
  </si>
  <si>
    <t>13-10-2025</t>
  </si>
  <si>
    <t>Julita</t>
  </si>
  <si>
    <t>Ewa</t>
  </si>
  <si>
    <t>14-10-2025</t>
  </si>
  <si>
    <t>Maciej</t>
  </si>
  <si>
    <t>Zdzis³aw</t>
  </si>
  <si>
    <t>15-10-2025</t>
  </si>
  <si>
    <t>20-10-2025</t>
  </si>
  <si>
    <t>21-10-2025</t>
  </si>
  <si>
    <t>22-10-2025</t>
  </si>
  <si>
    <t>23-10-2025</t>
  </si>
  <si>
    <t>24-10-2025</t>
  </si>
  <si>
    <t>31-10-2025</t>
  </si>
  <si>
    <t>03-11-2025</t>
  </si>
  <si>
    <t>05-11-2025</t>
  </si>
  <si>
    <t>06-11-2025</t>
  </si>
  <si>
    <t>07-11-2025</t>
  </si>
  <si>
    <t>10-11-2025</t>
  </si>
  <si>
    <t>11-11-2025</t>
  </si>
  <si>
    <t>12-11-2025</t>
  </si>
  <si>
    <t>13-11-2025</t>
  </si>
  <si>
    <t>Piotrek</t>
  </si>
  <si>
    <t>14-11-2025</t>
  </si>
  <si>
    <t>17-11-2025</t>
  </si>
  <si>
    <t>18-11-2025</t>
  </si>
  <si>
    <t>19-11-2025</t>
  </si>
  <si>
    <t>Andrzej</t>
  </si>
  <si>
    <t>20-11-2025</t>
  </si>
  <si>
    <t>24-11-2025</t>
  </si>
  <si>
    <t>25-11-2025</t>
  </si>
  <si>
    <t>26-11-2025</t>
  </si>
  <si>
    <t>28-11-2025</t>
  </si>
  <si>
    <t>Marcin</t>
  </si>
  <si>
    <t>02-12-2025</t>
  </si>
  <si>
    <t>03-12-2025</t>
  </si>
  <si>
    <t>05-12-2025</t>
  </si>
  <si>
    <t>Patrycja</t>
  </si>
  <si>
    <t>08-12-2025</t>
  </si>
  <si>
    <t>09-12-2025</t>
  </si>
  <si>
    <t>10-12-2025</t>
  </si>
  <si>
    <t>Anna</t>
  </si>
  <si>
    <t>11-12-2025</t>
  </si>
  <si>
    <t>12-12-2025</t>
  </si>
  <si>
    <t>15-12-2025</t>
  </si>
  <si>
    <t>16-12-2025</t>
  </si>
  <si>
    <t>05-01-2026</t>
  </si>
  <si>
    <t>07-01-2026</t>
  </si>
  <si>
    <t>12-01-2026</t>
  </si>
  <si>
    <t>13-01-2026</t>
  </si>
  <si>
    <t>14-01-2026</t>
  </si>
  <si>
    <t>15-01-2026</t>
  </si>
  <si>
    <t>19-01-2026</t>
  </si>
  <si>
    <t>20-01-2026</t>
  </si>
  <si>
    <t>21-01-2026</t>
  </si>
  <si>
    <t>22-01-2026</t>
  </si>
  <si>
    <t>23-01-2026</t>
  </si>
  <si>
    <t>26-01-2026</t>
  </si>
  <si>
    <t>27-01-2026</t>
  </si>
  <si>
    <t>28-01-2026</t>
  </si>
  <si>
    <t>29-01-2026</t>
  </si>
  <si>
    <t>03-02-2026</t>
  </si>
  <si>
    <t>04-02-2026</t>
  </si>
  <si>
    <t>05-02-2026</t>
  </si>
  <si>
    <t>06-02-2026</t>
  </si>
  <si>
    <t>09-02-2026</t>
  </si>
  <si>
    <t>10-02-2026</t>
  </si>
  <si>
    <t>11-02-2026</t>
  </si>
  <si>
    <t>12-02-2026</t>
  </si>
  <si>
    <t>13-02-2026</t>
  </si>
  <si>
    <t>16-02-2026</t>
  </si>
  <si>
    <t>17-02-2026</t>
  </si>
  <si>
    <t>18-02-2026</t>
  </si>
  <si>
    <t>19-02-2026</t>
  </si>
  <si>
    <t>20-02-2026</t>
  </si>
  <si>
    <t>Ola</t>
  </si>
  <si>
    <t>23-02-2026</t>
  </si>
  <si>
    <t>24-02-2026</t>
  </si>
  <si>
    <t>26-02-2026</t>
  </si>
  <si>
    <t>27-02-2026</t>
  </si>
  <si>
    <t>czas_trwania_lekcji</t>
  </si>
  <si>
    <t>Etykiety wierszy</t>
  </si>
  <si>
    <t>Suma końcowa</t>
  </si>
  <si>
    <t>Kolumna1</t>
  </si>
  <si>
    <t>Czas trwania num</t>
  </si>
  <si>
    <t>DO ZAPLATY</t>
  </si>
  <si>
    <t>Suma z DO ZAPLATY</t>
  </si>
  <si>
    <t>ile razy</t>
  </si>
  <si>
    <t>czy sie podobalo</t>
  </si>
  <si>
    <t>ilu sie podobalo</t>
  </si>
  <si>
    <t>imi</t>
  </si>
  <si>
    <t>prz</t>
  </si>
  <si>
    <t>nick_2_3</t>
  </si>
  <si>
    <t>Liczba z Godzina rozpoczêcia</t>
  </si>
  <si>
    <t>JANFIZ</t>
  </si>
  <si>
    <t>AGNINF</t>
  </si>
  <si>
    <t>AGNMAT</t>
  </si>
  <si>
    <t>ANDINF</t>
  </si>
  <si>
    <t>ANNINF</t>
  </si>
  <si>
    <t>BARINF</t>
  </si>
  <si>
    <t>EWAMAT</t>
  </si>
  <si>
    <t>JULFIZ</t>
  </si>
  <si>
    <t>JULINF</t>
  </si>
  <si>
    <t>KATINF</t>
  </si>
  <si>
    <t>MACFIZ</t>
  </si>
  <si>
    <t>MARMAT</t>
  </si>
  <si>
    <t>OLAINF</t>
  </si>
  <si>
    <t>PATINF</t>
  </si>
  <si>
    <t>PIOFIZ</t>
  </si>
  <si>
    <t>WIKMAT</t>
  </si>
  <si>
    <t>ZBIFIZ</t>
  </si>
  <si>
    <t>ZBIINF</t>
  </si>
  <si>
    <t>ZDZFIZ</t>
  </si>
  <si>
    <t>ZDZMAT</t>
  </si>
  <si>
    <t>ZUZINF</t>
  </si>
  <si>
    <t>ZUZMAT</t>
  </si>
  <si>
    <t>Etykiety kolumn</t>
  </si>
  <si>
    <t>JANFIZ24</t>
  </si>
  <si>
    <t>AGNINF10</t>
  </si>
  <si>
    <t>AGNMAT6</t>
  </si>
  <si>
    <t>ANDINF1</t>
  </si>
  <si>
    <t>ANNINF10</t>
  </si>
  <si>
    <t>BARINF20</t>
  </si>
  <si>
    <t>EWAMAT14</t>
  </si>
  <si>
    <t>JULFIZ7</t>
  </si>
  <si>
    <t>JULINF11</t>
  </si>
  <si>
    <t>KATINF24</t>
  </si>
  <si>
    <t>MACFIZ22</t>
  </si>
  <si>
    <t>MARMAT1</t>
  </si>
  <si>
    <t>OLAINF1</t>
  </si>
  <si>
    <t>PATINF1</t>
  </si>
  <si>
    <t>PIOFIZ1</t>
  </si>
  <si>
    <t>WIKMAT29</t>
  </si>
  <si>
    <t>ZBIFIZ8</t>
  </si>
  <si>
    <t>ZBIINF8</t>
  </si>
  <si>
    <t>ZDZFIZ8</t>
  </si>
  <si>
    <t>ZDZMAT10</t>
  </si>
  <si>
    <t>ZUZINF12</t>
  </si>
  <si>
    <t>ZUZMAT7</t>
  </si>
  <si>
    <t>stan portfela</t>
  </si>
  <si>
    <t>czas trwania zajec</t>
  </si>
  <si>
    <t>Wartosc</t>
  </si>
  <si>
    <t>koszt zajec</t>
  </si>
  <si>
    <t>dzien_tygodnia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</si>
</sst>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:mm;@"/>
  </numFmts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2" fontId="0" fillId="0" borderId="0" xfId="0" applyNumberFormat="1"/>
    <xf numFmtId="0" fontId="1" fillId="2" borderId="0" xfId="1"/>
    <xf numFmtId="0" fontId="1" fillId="2" borderId="0" xfId="1" applyNumberFormat="1"/>
    <xf numFmtId="165" fontId="1" fillId="2" borderId="0" xfId="1" applyNumberFormat="1"/>
    <xf numFmtId="2" fontId="1" fillId="2" borderId="0" xfId="1" applyNumberFormat="1"/>
    <xf numFmtId="0" fontId="0" fillId="0" borderId="0" xfId="0" applyAlignment="1">
      <alignment horizontal="left" indent="1"/>
    </xf>
    <xf numFmtId="14" fontId="0" fillId="0" borderId="0" xfId="0" applyNumberFormat="1"/>
    <xf numFmtId="14" fontId="1" fillId="2" borderId="0" xfId="1" applyNumberFormat="1"/>
    <xf numFmtId="164" fontId="0" fillId="0" borderId="0" xfId="0" applyNumberFormat="1"/>
  </cellXfs>
  <cellStyles count="2">
    <cellStyle name="Normalny" xfId="0" builtinId="0"/>
    <cellStyle name="Zły" xfId="1" builtinId="27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165" formatCode="h:mm;@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"/>
    </dxf>
    <dxf>
      <numFmt numFmtId="165" formatCode="h:mm;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165" formatCode="h:mm;@"/>
    </dxf>
    <dxf>
      <numFmt numFmtId="165" formatCode="h:mm;@"/>
    </dxf>
    <dxf>
      <numFmt numFmtId="165" formatCode="h:mm;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165" formatCode="h:mm;@"/>
    </dxf>
    <dxf>
      <numFmt numFmtId="165" formatCode="h:mm;@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165" formatCode="h:mm;@"/>
    </dxf>
    <dxf>
      <numFmt numFmtId="165" formatCode="h:mm;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8" refreshedDate="45772.763600578706" createdVersion="7" refreshedVersion="7" minRefreshableVersion="3" recordCount="235" xr:uid="{C942CC57-FF46-421D-92C2-E6BF3A584BDF}">
  <cacheSource type="worksheet">
    <worksheetSource name="kursanci"/>
  </cacheSource>
  <cacheFields count="9">
    <cacheField name="Imiê kursanta" numFmtId="0">
      <sharedItems count="17">
        <s v="Bartek"/>
        <s v="Wiktor"/>
        <s v="Zuzanna"/>
        <s v="Jan"/>
        <s v="Agnieszka"/>
        <s v="Katarzyna"/>
        <s v="Zbigniew"/>
        <s v="Julita"/>
        <s v="Ewa"/>
        <s v="Maciej"/>
        <s v="Zdzis³aw"/>
        <s v="Piotrek"/>
        <s v="Andrzej"/>
        <s v="Marcin"/>
        <s v="Patrycja"/>
        <s v="Anna"/>
        <s v="Ola"/>
      </sharedItems>
    </cacheField>
    <cacheField name="Przedmiot" numFmtId="0">
      <sharedItems/>
    </cacheField>
    <cacheField name="Data" numFmtId="0">
      <sharedItems/>
    </cacheField>
    <cacheField name="Godzina rozpoczêcia" numFmtId="165">
      <sharedItems containsSemiMixedTypes="0" containsNonDate="0" containsDate="1" containsString="0" minDate="1899-12-30T09:00:00" maxDate="1899-12-30T18:00:00" count="33">
        <d v="1899-12-30T09:00:00"/>
        <d v="1899-12-30T11:15:00"/>
        <d v="1899-12-30T11:30:00"/>
        <d v="1899-12-30T11:00:00"/>
        <d v="1899-12-30T13:30:00"/>
        <d v="1899-12-30T10:45:00"/>
        <d v="1899-12-30T12:30:00"/>
        <d v="1899-12-30T10:30:00"/>
        <d v="1899-12-30T12:45:00"/>
        <d v="1899-12-30T14:15:00"/>
        <d v="1899-12-30T09:30:00"/>
        <d v="1899-12-30T15:00:00"/>
        <d v="1899-12-30T17:00:00"/>
        <d v="1899-12-30T14:30:00"/>
        <d v="1899-12-30T10:15:00"/>
        <d v="1899-12-30T12:15:00"/>
        <d v="1899-12-30T14:00:00"/>
        <d v="1899-12-30T15:15:00"/>
        <d v="1899-12-30T10:00:00"/>
        <d v="1899-12-30T13:45:00"/>
        <d v="1899-12-30T15:30:00"/>
        <d v="1899-12-30T15:45:00"/>
        <d v="1899-12-30T16:00:00"/>
        <d v="1899-12-30T16:15:00"/>
        <d v="1899-12-30T13:00:00"/>
        <d v="1899-12-30T16:30:00"/>
        <d v="1899-12-30T18:00:00"/>
        <d v="1899-12-30T14:45:00"/>
        <d v="1899-12-30T17:30:00"/>
        <d v="1899-12-30T12:00:00"/>
        <d v="1899-12-30T13:15:00"/>
        <d v="1899-12-30T11:45:00"/>
        <d v="1899-12-30T16:45:00"/>
      </sharedItems>
      <fieldGroup base="3">
        <rangePr groupBy="hours" startDate="1899-12-30T09:00:00" endDate="1899-12-30T18:00:00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  <cacheField name="Godzina zakoñczenia" numFmtId="165">
      <sharedItems containsSemiMixedTypes="0" containsNonDate="0" containsDate="1" containsString="0" minDate="1899-12-30T10:00:00" maxDate="1899-12-30T19:00:00" count="36">
        <d v="1899-12-30T10:00:00"/>
        <d v="1899-12-30T10:45:00"/>
        <d v="1899-12-30T13:15:00"/>
        <d v="1899-12-30T11:00:00"/>
        <d v="1899-12-30T12:30:00"/>
        <d v="1899-12-30T10:15:00"/>
        <d v="1899-12-30T12:45:00"/>
        <d v="1899-12-30T14:45:00"/>
        <d v="1899-12-30T12:15:00"/>
        <d v="1899-12-30T14:15:00"/>
        <d v="1899-12-30T12:00:00"/>
        <d v="1899-12-30T13:45:00"/>
        <d v="1899-12-30T15:45:00"/>
        <d v="1899-12-30T17:00:00"/>
        <d v="1899-12-30T18:15:00"/>
        <d v="1899-12-30T11:30:00"/>
        <d v="1899-12-30T15:30:00"/>
        <d v="1899-12-30T14:00:00"/>
        <d v="1899-12-30T10:30:00"/>
        <d v="1899-12-30T13:00:00"/>
        <d v="1899-12-30T15:00:00"/>
        <d v="1899-12-30T16:45:00"/>
        <d v="1899-12-30T11:45:00"/>
        <d v="1899-12-30T14:30:00"/>
        <d v="1899-12-30T16:15:00"/>
        <d v="1899-12-30T18:00:00"/>
        <d v="1899-12-30T11:15:00"/>
        <d v="1899-12-30T17:15:00"/>
        <d v="1899-12-30T15:15:00"/>
        <d v="1899-12-30T13:30:00"/>
        <d v="1899-12-30T16:00:00"/>
        <d v="1899-12-30T17:30:00"/>
        <d v="1899-12-30T19:00:00"/>
        <d v="1899-12-30T17:45:00"/>
        <d v="1899-12-30T16:30:00"/>
        <d v="1899-12-30T18:30:00"/>
      </sharedItems>
      <fieldGroup base="4">
        <rangePr groupBy="hours" startDate="1899-12-30T10:00:00" endDate="1899-12-30T19:00:00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  <cacheField name="Stawka za godzinê" numFmtId="0">
      <sharedItems containsSemiMixedTypes="0" containsString="0" containsNumber="1" containsInteger="1" minValue="40" maxValue="60"/>
    </cacheField>
    <cacheField name="czas_trwania_lekcji" numFmtId="165">
      <sharedItems containsSemiMixedTypes="0" containsNonDate="0" containsDate="1" containsString="0" minDate="1899-12-30T01:00:00" maxDate="1899-12-30T02:00:00" count="5">
        <d v="1899-12-30T01:00:00"/>
        <d v="1899-12-30T01:45:00"/>
        <d v="1899-12-30T02:00:00"/>
        <d v="1899-12-30T01:15:00"/>
        <d v="1899-12-30T01:30:00"/>
      </sharedItems>
      <fieldGroup base="6">
        <rangePr groupBy="hours" startDate="1899-12-30T01:00:00" endDate="1899-12-30T02:00:00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  <cacheField name="Czas trwania num" numFmtId="2">
      <sharedItems containsSemiMixedTypes="0" containsString="0" containsNumber="1" minValue="1" maxValue="2"/>
    </cacheField>
    <cacheField name="DO ZAPLATY" numFmtId="2">
      <sharedItems containsSemiMixedTypes="0" containsString="0" containsNumber="1" minValue="40" maxValue="1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8" refreshedDate="45772.775337500003" createdVersion="7" refreshedVersion="7" minRefreshableVersion="3" recordCount="235" xr:uid="{CE1B1DD1-B706-4C22-8ACA-B33BE5A1738D}">
  <cacheSource type="worksheet">
    <worksheetSource name="kursanci4"/>
  </cacheSource>
  <cacheFields count="12">
    <cacheField name="Imiê kursanta" numFmtId="0">
      <sharedItems count="17">
        <s v="Agnieszka"/>
        <s v="Andrzej"/>
        <s v="Anna"/>
        <s v="Bartek"/>
        <s v="Ewa"/>
        <s v="Jan"/>
        <s v="Julita"/>
        <s v="Katarzyna"/>
        <s v="Maciej"/>
        <s v="Marcin"/>
        <s v="Ola"/>
        <s v="Patrycja"/>
        <s v="Piotrek"/>
        <s v="Wiktor"/>
        <s v="Zbigniew"/>
        <s v="Zdzis³aw"/>
        <s v="Zuzanna"/>
      </sharedItems>
    </cacheField>
    <cacheField name="Przedmiot" numFmtId="0">
      <sharedItems count="3">
        <s v="Matematyka"/>
        <s v="Informatyka"/>
        <s v="Fizyka"/>
      </sharedItems>
    </cacheField>
    <cacheField name="Data" numFmtId="0">
      <sharedItems/>
    </cacheField>
    <cacheField name="Godzina rozpoczêcia" numFmtId="165">
      <sharedItems containsSemiMixedTypes="0" containsNonDate="0" containsDate="1" containsString="0" minDate="1899-12-30T09:00:00" maxDate="1899-12-30T18:00:00"/>
    </cacheField>
    <cacheField name="Godzina zakoñczenia" numFmtId="165">
      <sharedItems containsSemiMixedTypes="0" containsNonDate="0" containsDate="1" containsString="0" minDate="1899-12-30T10:00:00" maxDate="1899-12-30T19:00:00"/>
    </cacheField>
    <cacheField name="Stawka za godzinê" numFmtId="0">
      <sharedItems containsSemiMixedTypes="0" containsString="0" containsNumber="1" containsInteger="1" minValue="40" maxValue="60"/>
    </cacheField>
    <cacheField name="czas_trwania_lekcji" numFmtId="165">
      <sharedItems containsSemiMixedTypes="0" containsNonDate="0" containsDate="1" containsString="0" minDate="1899-12-30T01:00:00" maxDate="1899-12-30T02:00:00"/>
    </cacheField>
    <cacheField name="Czas trwania num" numFmtId="2">
      <sharedItems containsSemiMixedTypes="0" containsString="0" containsNumber="1" minValue="1" maxValue="2"/>
    </cacheField>
    <cacheField name="DO ZAPLATY" numFmtId="2">
      <sharedItems containsSemiMixedTypes="0" containsString="0" containsNumber="1" minValue="40" maxValue="120"/>
    </cacheField>
    <cacheField name="imi" numFmtId="0">
      <sharedItems/>
    </cacheField>
    <cacheField name="prz" numFmtId="0">
      <sharedItems/>
    </cacheField>
    <cacheField name="nick_2_3" numFmtId="0">
      <sharedItems count="22">
        <s v="AGNMAT"/>
        <s v="AGNINF"/>
        <s v="ANDINF"/>
        <s v="ANNINF"/>
        <s v="BARINF"/>
        <s v="EWAMAT"/>
        <s v="JANFIZ"/>
        <s v="JULINF"/>
        <s v="JULFIZ"/>
        <s v="KATINF"/>
        <s v="MACFIZ"/>
        <s v="MARMAT"/>
        <s v="OLAINF"/>
        <s v="PATINF"/>
        <s v="PIOFIZ"/>
        <s v="WIKMAT"/>
        <s v="ZBIFIZ"/>
        <s v="ZBIINF"/>
        <s v="ZDZMAT"/>
        <s v="ZDZFIZ"/>
        <s v="ZUZMAT"/>
        <s v="ZUZINF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5">
  <r>
    <x v="0"/>
    <s v="Informatyka"/>
    <s v="01-10-2025"/>
    <x v="0"/>
    <x v="0"/>
    <n v="60"/>
    <x v="0"/>
    <n v="1"/>
    <n v="60"/>
  </r>
  <r>
    <x v="1"/>
    <s v="Matematyka"/>
    <s v="02-10-2025"/>
    <x v="0"/>
    <x v="1"/>
    <n v="50"/>
    <x v="1"/>
    <n v="1.45"/>
    <n v="72.5"/>
  </r>
  <r>
    <x v="2"/>
    <s v="Matematyka"/>
    <s v="02-10-2025"/>
    <x v="1"/>
    <x v="2"/>
    <n v="50"/>
    <x v="2"/>
    <n v="2"/>
    <n v="100"/>
  </r>
  <r>
    <x v="3"/>
    <s v="Fizyka"/>
    <s v="06-10-2025"/>
    <x v="0"/>
    <x v="3"/>
    <n v="40"/>
    <x v="2"/>
    <n v="2"/>
    <n v="80"/>
  </r>
  <r>
    <x v="1"/>
    <s v="Matematyka"/>
    <s v="06-10-2025"/>
    <x v="2"/>
    <x v="4"/>
    <n v="50"/>
    <x v="0"/>
    <n v="1"/>
    <n v="50"/>
  </r>
  <r>
    <x v="4"/>
    <s v="Matematyka"/>
    <s v="07-10-2025"/>
    <x v="0"/>
    <x v="5"/>
    <n v="50"/>
    <x v="3"/>
    <n v="1.1499999999999999"/>
    <n v="57.499999999999993"/>
  </r>
  <r>
    <x v="5"/>
    <s v="Informatyka"/>
    <s v="07-10-2025"/>
    <x v="3"/>
    <x v="6"/>
    <n v="60"/>
    <x v="1"/>
    <n v="1.45"/>
    <n v="87"/>
  </r>
  <r>
    <x v="6"/>
    <s v="Fizyka"/>
    <s v="07-10-2025"/>
    <x v="4"/>
    <x v="7"/>
    <n v="40"/>
    <x v="3"/>
    <n v="1.1499999999999999"/>
    <n v="46"/>
  </r>
  <r>
    <x v="5"/>
    <s v="Informatyka"/>
    <s v="08-10-2025"/>
    <x v="0"/>
    <x v="0"/>
    <n v="60"/>
    <x v="0"/>
    <n v="1"/>
    <n v="60"/>
  </r>
  <r>
    <x v="3"/>
    <s v="Fizyka"/>
    <s v="08-10-2025"/>
    <x v="5"/>
    <x v="8"/>
    <n v="40"/>
    <x v="4"/>
    <n v="1.3"/>
    <n v="52"/>
  </r>
  <r>
    <x v="3"/>
    <s v="Fizyka"/>
    <s v="08-10-2025"/>
    <x v="6"/>
    <x v="9"/>
    <n v="40"/>
    <x v="1"/>
    <n v="1.45"/>
    <n v="58"/>
  </r>
  <r>
    <x v="1"/>
    <s v="Matematyka"/>
    <s v="10-10-2025"/>
    <x v="0"/>
    <x v="0"/>
    <n v="50"/>
    <x v="0"/>
    <n v="1"/>
    <n v="50"/>
  </r>
  <r>
    <x v="0"/>
    <s v="Informatyka"/>
    <s v="10-10-2025"/>
    <x v="7"/>
    <x v="10"/>
    <n v="60"/>
    <x v="4"/>
    <n v="1.3"/>
    <n v="78"/>
  </r>
  <r>
    <x v="5"/>
    <s v="Informatyka"/>
    <s v="10-10-2025"/>
    <x v="8"/>
    <x v="11"/>
    <n v="60"/>
    <x v="0"/>
    <n v="1"/>
    <n v="60"/>
  </r>
  <r>
    <x v="0"/>
    <s v="Informatyka"/>
    <s v="10-10-2025"/>
    <x v="9"/>
    <x v="12"/>
    <n v="60"/>
    <x v="4"/>
    <n v="1.3"/>
    <n v="78"/>
  </r>
  <r>
    <x v="2"/>
    <s v="Informatyka"/>
    <s v="13-10-2025"/>
    <x v="10"/>
    <x v="3"/>
    <n v="60"/>
    <x v="4"/>
    <n v="1.3"/>
    <n v="78"/>
  </r>
  <r>
    <x v="3"/>
    <s v="Fizyka"/>
    <s v="13-10-2025"/>
    <x v="1"/>
    <x v="4"/>
    <n v="40"/>
    <x v="3"/>
    <n v="1.1499999999999999"/>
    <n v="46"/>
  </r>
  <r>
    <x v="1"/>
    <s v="Matematyka"/>
    <s v="13-10-2025"/>
    <x v="8"/>
    <x v="7"/>
    <n v="50"/>
    <x v="2"/>
    <n v="2"/>
    <n v="100"/>
  </r>
  <r>
    <x v="3"/>
    <s v="Fizyka"/>
    <s v="13-10-2025"/>
    <x v="11"/>
    <x v="13"/>
    <n v="40"/>
    <x v="2"/>
    <n v="2"/>
    <n v="80"/>
  </r>
  <r>
    <x v="7"/>
    <s v="Informatyka"/>
    <s v="13-10-2025"/>
    <x v="12"/>
    <x v="14"/>
    <n v="60"/>
    <x v="3"/>
    <n v="1.1499999999999999"/>
    <n v="69"/>
  </r>
  <r>
    <x v="8"/>
    <s v="Matematyka"/>
    <s v="14-10-2025"/>
    <x v="0"/>
    <x v="5"/>
    <n v="50"/>
    <x v="3"/>
    <n v="1.1499999999999999"/>
    <n v="57.499999999999993"/>
  </r>
  <r>
    <x v="9"/>
    <s v="Fizyka"/>
    <s v="14-10-2025"/>
    <x v="7"/>
    <x v="15"/>
    <n v="40"/>
    <x v="0"/>
    <n v="1"/>
    <n v="40"/>
  </r>
  <r>
    <x v="9"/>
    <s v="Fizyka"/>
    <s v="14-10-2025"/>
    <x v="2"/>
    <x v="6"/>
    <n v="40"/>
    <x v="3"/>
    <n v="1.1499999999999999"/>
    <n v="46"/>
  </r>
  <r>
    <x v="1"/>
    <s v="Matematyka"/>
    <s v="14-10-2025"/>
    <x v="8"/>
    <x v="9"/>
    <n v="50"/>
    <x v="4"/>
    <n v="1.3"/>
    <n v="65"/>
  </r>
  <r>
    <x v="10"/>
    <s v="Matematyka"/>
    <s v="14-10-2025"/>
    <x v="13"/>
    <x v="16"/>
    <n v="50"/>
    <x v="0"/>
    <n v="1"/>
    <n v="50"/>
  </r>
  <r>
    <x v="8"/>
    <s v="Matematyka"/>
    <s v="15-10-2025"/>
    <x v="0"/>
    <x v="5"/>
    <n v="50"/>
    <x v="3"/>
    <n v="1.1499999999999999"/>
    <n v="57.499999999999993"/>
  </r>
  <r>
    <x v="5"/>
    <s v="Informatyka"/>
    <s v="15-10-2025"/>
    <x v="14"/>
    <x v="15"/>
    <n v="60"/>
    <x v="3"/>
    <n v="1.1499999999999999"/>
    <n v="69"/>
  </r>
  <r>
    <x v="6"/>
    <s v="Informatyka"/>
    <s v="15-10-2025"/>
    <x v="15"/>
    <x v="17"/>
    <n v="60"/>
    <x v="1"/>
    <n v="1.45"/>
    <n v="87"/>
  </r>
  <r>
    <x v="1"/>
    <s v="Matematyka"/>
    <s v="20-10-2025"/>
    <x v="0"/>
    <x v="18"/>
    <n v="50"/>
    <x v="4"/>
    <n v="1.3"/>
    <n v="65"/>
  </r>
  <r>
    <x v="10"/>
    <s v="Matematyka"/>
    <s v="20-10-2025"/>
    <x v="3"/>
    <x v="19"/>
    <n v="50"/>
    <x v="2"/>
    <n v="2"/>
    <n v="100"/>
  </r>
  <r>
    <x v="7"/>
    <s v="Informatyka"/>
    <s v="20-10-2025"/>
    <x v="16"/>
    <x v="20"/>
    <n v="60"/>
    <x v="0"/>
    <n v="1"/>
    <n v="60"/>
  </r>
  <r>
    <x v="3"/>
    <s v="Fizyka"/>
    <s v="20-10-2025"/>
    <x v="17"/>
    <x v="21"/>
    <n v="40"/>
    <x v="4"/>
    <n v="1.3"/>
    <n v="52"/>
  </r>
  <r>
    <x v="2"/>
    <s v="Matematyka"/>
    <s v="21-10-2025"/>
    <x v="0"/>
    <x v="3"/>
    <n v="50"/>
    <x v="2"/>
    <n v="2"/>
    <n v="100"/>
  </r>
  <r>
    <x v="2"/>
    <s v="Informatyka"/>
    <s v="21-10-2025"/>
    <x v="2"/>
    <x v="2"/>
    <n v="60"/>
    <x v="1"/>
    <n v="1.45"/>
    <n v="87"/>
  </r>
  <r>
    <x v="10"/>
    <s v="Matematyka"/>
    <s v="22-10-2025"/>
    <x v="0"/>
    <x v="5"/>
    <n v="50"/>
    <x v="3"/>
    <n v="1.1499999999999999"/>
    <n v="57.499999999999993"/>
  </r>
  <r>
    <x v="4"/>
    <s v="Informatyka"/>
    <s v="22-10-2025"/>
    <x v="5"/>
    <x v="22"/>
    <n v="60"/>
    <x v="0"/>
    <n v="1"/>
    <n v="60"/>
  </r>
  <r>
    <x v="10"/>
    <s v="Fizyka"/>
    <s v="23-10-2025"/>
    <x v="0"/>
    <x v="0"/>
    <n v="40"/>
    <x v="0"/>
    <n v="1"/>
    <n v="40"/>
  </r>
  <r>
    <x v="0"/>
    <s v="Informatyka"/>
    <s v="24-10-2025"/>
    <x v="0"/>
    <x v="0"/>
    <n v="60"/>
    <x v="0"/>
    <n v="1"/>
    <n v="60"/>
  </r>
  <r>
    <x v="9"/>
    <s v="Fizyka"/>
    <s v="24-10-2025"/>
    <x v="7"/>
    <x v="15"/>
    <n v="40"/>
    <x v="0"/>
    <n v="1"/>
    <n v="40"/>
  </r>
  <r>
    <x v="6"/>
    <s v="Informatyka"/>
    <s v="31-10-2025"/>
    <x v="0"/>
    <x v="1"/>
    <n v="60"/>
    <x v="1"/>
    <n v="1.45"/>
    <n v="87"/>
  </r>
  <r>
    <x v="5"/>
    <s v="Informatyka"/>
    <s v="31-10-2025"/>
    <x v="5"/>
    <x v="8"/>
    <n v="60"/>
    <x v="4"/>
    <n v="1.3"/>
    <n v="78"/>
  </r>
  <r>
    <x v="9"/>
    <s v="Fizyka"/>
    <s v="31-10-2025"/>
    <x v="8"/>
    <x v="23"/>
    <n v="40"/>
    <x v="1"/>
    <n v="1.45"/>
    <n v="58"/>
  </r>
  <r>
    <x v="0"/>
    <s v="Informatyka"/>
    <s v="31-10-2025"/>
    <x v="13"/>
    <x v="24"/>
    <n v="60"/>
    <x v="1"/>
    <n v="1.45"/>
    <n v="87"/>
  </r>
  <r>
    <x v="2"/>
    <s v="Informatyka"/>
    <s v="03-11-2025"/>
    <x v="0"/>
    <x v="18"/>
    <n v="60"/>
    <x v="4"/>
    <n v="1.3"/>
    <n v="78"/>
  </r>
  <r>
    <x v="1"/>
    <s v="Matematyka"/>
    <s v="05-11-2025"/>
    <x v="0"/>
    <x v="0"/>
    <n v="50"/>
    <x v="0"/>
    <n v="1"/>
    <n v="50"/>
  </r>
  <r>
    <x v="1"/>
    <s v="Matematyka"/>
    <s v="05-11-2025"/>
    <x v="18"/>
    <x v="10"/>
    <n v="50"/>
    <x v="2"/>
    <n v="2"/>
    <n v="100"/>
  </r>
  <r>
    <x v="2"/>
    <s v="Informatyka"/>
    <s v="05-11-2025"/>
    <x v="6"/>
    <x v="17"/>
    <n v="60"/>
    <x v="4"/>
    <n v="1.3"/>
    <n v="78"/>
  </r>
  <r>
    <x v="0"/>
    <s v="Informatyka"/>
    <s v="06-11-2025"/>
    <x v="0"/>
    <x v="18"/>
    <n v="60"/>
    <x v="4"/>
    <n v="1.3"/>
    <n v="78"/>
  </r>
  <r>
    <x v="8"/>
    <s v="Matematyka"/>
    <s v="06-11-2025"/>
    <x v="3"/>
    <x v="6"/>
    <n v="50"/>
    <x v="1"/>
    <n v="1.45"/>
    <n v="72.5"/>
  </r>
  <r>
    <x v="6"/>
    <s v="Fizyka"/>
    <s v="06-11-2025"/>
    <x v="19"/>
    <x v="16"/>
    <n v="40"/>
    <x v="1"/>
    <n v="1.45"/>
    <n v="58"/>
  </r>
  <r>
    <x v="4"/>
    <s v="Informatyka"/>
    <s v="06-11-2025"/>
    <x v="20"/>
    <x v="13"/>
    <n v="60"/>
    <x v="4"/>
    <n v="1.3"/>
    <n v="78"/>
  </r>
  <r>
    <x v="2"/>
    <s v="Matematyka"/>
    <s v="06-11-2025"/>
    <x v="12"/>
    <x v="25"/>
    <n v="50"/>
    <x v="0"/>
    <n v="1"/>
    <n v="50"/>
  </r>
  <r>
    <x v="5"/>
    <s v="Informatyka"/>
    <s v="07-11-2025"/>
    <x v="0"/>
    <x v="0"/>
    <n v="60"/>
    <x v="0"/>
    <n v="1"/>
    <n v="60"/>
  </r>
  <r>
    <x v="4"/>
    <s v="Informatyka"/>
    <s v="07-11-2025"/>
    <x v="5"/>
    <x v="8"/>
    <n v="60"/>
    <x v="4"/>
    <n v="1.3"/>
    <n v="78"/>
  </r>
  <r>
    <x v="3"/>
    <s v="Fizyka"/>
    <s v="10-11-2025"/>
    <x v="0"/>
    <x v="5"/>
    <n v="40"/>
    <x v="3"/>
    <n v="1.1499999999999999"/>
    <n v="46"/>
  </r>
  <r>
    <x v="3"/>
    <s v="Fizyka"/>
    <s v="10-11-2025"/>
    <x v="14"/>
    <x v="15"/>
    <n v="40"/>
    <x v="3"/>
    <n v="1.1499999999999999"/>
    <n v="46"/>
  </r>
  <r>
    <x v="7"/>
    <s v="Fizyka"/>
    <s v="11-11-2025"/>
    <x v="0"/>
    <x v="0"/>
    <n v="40"/>
    <x v="0"/>
    <n v="1"/>
    <n v="40"/>
  </r>
  <r>
    <x v="2"/>
    <s v="Informatyka"/>
    <s v="11-11-2025"/>
    <x v="18"/>
    <x v="26"/>
    <n v="60"/>
    <x v="3"/>
    <n v="1.1499999999999999"/>
    <n v="69"/>
  </r>
  <r>
    <x v="4"/>
    <s v="Informatyka"/>
    <s v="11-11-2025"/>
    <x v="1"/>
    <x v="8"/>
    <n v="60"/>
    <x v="0"/>
    <n v="1"/>
    <n v="60"/>
  </r>
  <r>
    <x v="9"/>
    <s v="Fizyka"/>
    <s v="12-11-2025"/>
    <x v="0"/>
    <x v="0"/>
    <n v="40"/>
    <x v="0"/>
    <n v="1"/>
    <n v="40"/>
  </r>
  <r>
    <x v="7"/>
    <s v="Informatyka"/>
    <s v="12-11-2025"/>
    <x v="3"/>
    <x v="4"/>
    <n v="60"/>
    <x v="4"/>
    <n v="1.3"/>
    <n v="78"/>
  </r>
  <r>
    <x v="0"/>
    <s v="Informatyka"/>
    <s v="12-11-2025"/>
    <x v="8"/>
    <x v="11"/>
    <n v="60"/>
    <x v="0"/>
    <n v="1"/>
    <n v="60"/>
  </r>
  <r>
    <x v="4"/>
    <s v="Informatyka"/>
    <s v="12-11-2025"/>
    <x v="19"/>
    <x v="20"/>
    <n v="60"/>
    <x v="3"/>
    <n v="1.1499999999999999"/>
    <n v="69"/>
  </r>
  <r>
    <x v="5"/>
    <s v="Informatyka"/>
    <s v="12-11-2025"/>
    <x v="21"/>
    <x v="27"/>
    <n v="60"/>
    <x v="4"/>
    <n v="1.3"/>
    <n v="78"/>
  </r>
  <r>
    <x v="9"/>
    <s v="Fizyka"/>
    <s v="13-11-2025"/>
    <x v="0"/>
    <x v="3"/>
    <n v="40"/>
    <x v="2"/>
    <n v="2"/>
    <n v="80"/>
  </r>
  <r>
    <x v="9"/>
    <s v="Fizyka"/>
    <s v="13-11-2025"/>
    <x v="1"/>
    <x v="6"/>
    <n v="40"/>
    <x v="4"/>
    <n v="1.3"/>
    <n v="52"/>
  </r>
  <r>
    <x v="4"/>
    <s v="Matematyka"/>
    <s v="13-11-2025"/>
    <x v="4"/>
    <x v="28"/>
    <n v="50"/>
    <x v="1"/>
    <n v="1.45"/>
    <n v="72.5"/>
  </r>
  <r>
    <x v="11"/>
    <s v="Fizyka"/>
    <s v="13-11-2025"/>
    <x v="22"/>
    <x v="25"/>
    <n v="40"/>
    <x v="2"/>
    <n v="2"/>
    <n v="80"/>
  </r>
  <r>
    <x v="7"/>
    <s v="Fizyka"/>
    <s v="14-11-2025"/>
    <x v="0"/>
    <x v="5"/>
    <n v="40"/>
    <x v="3"/>
    <n v="1.1499999999999999"/>
    <n v="46"/>
  </r>
  <r>
    <x v="1"/>
    <s v="Matematyka"/>
    <s v="14-11-2025"/>
    <x v="7"/>
    <x v="22"/>
    <n v="50"/>
    <x v="3"/>
    <n v="1.1499999999999999"/>
    <n v="57.499999999999993"/>
  </r>
  <r>
    <x v="3"/>
    <s v="Fizyka"/>
    <s v="14-11-2025"/>
    <x v="15"/>
    <x v="9"/>
    <n v="40"/>
    <x v="2"/>
    <n v="2"/>
    <n v="80"/>
  </r>
  <r>
    <x v="3"/>
    <s v="Fizyka"/>
    <s v="17-11-2025"/>
    <x v="0"/>
    <x v="3"/>
    <n v="40"/>
    <x v="2"/>
    <n v="2"/>
    <n v="80"/>
  </r>
  <r>
    <x v="0"/>
    <s v="Informatyka"/>
    <s v="17-11-2025"/>
    <x v="2"/>
    <x v="2"/>
    <n v="60"/>
    <x v="1"/>
    <n v="1.45"/>
    <n v="87"/>
  </r>
  <r>
    <x v="0"/>
    <s v="Informatyka"/>
    <s v="17-11-2025"/>
    <x v="4"/>
    <x v="20"/>
    <n v="60"/>
    <x v="4"/>
    <n v="1.3"/>
    <n v="78"/>
  </r>
  <r>
    <x v="10"/>
    <s v="Matematyka"/>
    <s v="17-11-2025"/>
    <x v="23"/>
    <x v="14"/>
    <n v="50"/>
    <x v="2"/>
    <n v="2"/>
    <n v="100"/>
  </r>
  <r>
    <x v="2"/>
    <s v="Informatyka"/>
    <s v="18-11-2025"/>
    <x v="0"/>
    <x v="0"/>
    <n v="60"/>
    <x v="0"/>
    <n v="1"/>
    <n v="60"/>
  </r>
  <r>
    <x v="9"/>
    <s v="Fizyka"/>
    <s v="18-11-2025"/>
    <x v="7"/>
    <x v="22"/>
    <n v="40"/>
    <x v="3"/>
    <n v="1.1499999999999999"/>
    <n v="46"/>
  </r>
  <r>
    <x v="8"/>
    <s v="Matematyka"/>
    <s v="19-11-2025"/>
    <x v="0"/>
    <x v="1"/>
    <n v="50"/>
    <x v="1"/>
    <n v="1.45"/>
    <n v="72.5"/>
  </r>
  <r>
    <x v="12"/>
    <s v="Informatyka"/>
    <s v="19-11-2025"/>
    <x v="1"/>
    <x v="8"/>
    <n v="60"/>
    <x v="0"/>
    <n v="1"/>
    <n v="60"/>
  </r>
  <r>
    <x v="9"/>
    <s v="Fizyka"/>
    <s v="19-11-2025"/>
    <x v="24"/>
    <x v="7"/>
    <n v="40"/>
    <x v="1"/>
    <n v="1.45"/>
    <n v="58"/>
  </r>
  <r>
    <x v="8"/>
    <s v="Matematyka"/>
    <s v="19-11-2025"/>
    <x v="21"/>
    <x v="27"/>
    <n v="50"/>
    <x v="4"/>
    <n v="1.3"/>
    <n v="65"/>
  </r>
  <r>
    <x v="1"/>
    <s v="Matematyka"/>
    <s v="20-11-2025"/>
    <x v="0"/>
    <x v="0"/>
    <n v="50"/>
    <x v="0"/>
    <n v="1"/>
    <n v="50"/>
  </r>
  <r>
    <x v="3"/>
    <s v="Fizyka"/>
    <s v="20-11-2025"/>
    <x v="18"/>
    <x v="10"/>
    <n v="40"/>
    <x v="2"/>
    <n v="2"/>
    <n v="80"/>
  </r>
  <r>
    <x v="6"/>
    <s v="Fizyka"/>
    <s v="20-11-2025"/>
    <x v="8"/>
    <x v="11"/>
    <n v="40"/>
    <x v="0"/>
    <n v="1"/>
    <n v="40"/>
  </r>
  <r>
    <x v="1"/>
    <s v="Matematyka"/>
    <s v="20-11-2025"/>
    <x v="9"/>
    <x v="28"/>
    <n v="50"/>
    <x v="0"/>
    <n v="1"/>
    <n v="50"/>
  </r>
  <r>
    <x v="10"/>
    <s v="Matematyka"/>
    <s v="20-11-2025"/>
    <x v="17"/>
    <x v="24"/>
    <n v="50"/>
    <x v="0"/>
    <n v="1"/>
    <n v="50"/>
  </r>
  <r>
    <x v="3"/>
    <s v="Fizyka"/>
    <s v="24-11-2025"/>
    <x v="0"/>
    <x v="18"/>
    <n v="40"/>
    <x v="4"/>
    <n v="1.3"/>
    <n v="52"/>
  </r>
  <r>
    <x v="6"/>
    <s v="Fizyka"/>
    <s v="24-11-2025"/>
    <x v="5"/>
    <x v="10"/>
    <n v="40"/>
    <x v="3"/>
    <n v="1.1499999999999999"/>
    <n v="46"/>
  </r>
  <r>
    <x v="9"/>
    <s v="Fizyka"/>
    <s v="24-11-2025"/>
    <x v="6"/>
    <x v="29"/>
    <n v="40"/>
    <x v="0"/>
    <n v="1"/>
    <n v="40"/>
  </r>
  <r>
    <x v="5"/>
    <s v="Informatyka"/>
    <s v="24-11-2025"/>
    <x v="13"/>
    <x v="30"/>
    <n v="60"/>
    <x v="4"/>
    <n v="1.3"/>
    <n v="78"/>
  </r>
  <r>
    <x v="6"/>
    <s v="Informatyka"/>
    <s v="24-11-2025"/>
    <x v="25"/>
    <x v="25"/>
    <n v="60"/>
    <x v="4"/>
    <n v="1.3"/>
    <n v="78"/>
  </r>
  <r>
    <x v="4"/>
    <s v="Informatyka"/>
    <s v="25-11-2025"/>
    <x v="0"/>
    <x v="5"/>
    <n v="60"/>
    <x v="3"/>
    <n v="1.1499999999999999"/>
    <n v="69"/>
  </r>
  <r>
    <x v="4"/>
    <s v="Informatyka"/>
    <s v="26-11-2025"/>
    <x v="0"/>
    <x v="0"/>
    <n v="60"/>
    <x v="0"/>
    <n v="1"/>
    <n v="60"/>
  </r>
  <r>
    <x v="10"/>
    <s v="Fizyka"/>
    <s v="26-11-2025"/>
    <x v="3"/>
    <x v="6"/>
    <n v="40"/>
    <x v="1"/>
    <n v="1.45"/>
    <n v="58"/>
  </r>
  <r>
    <x v="9"/>
    <s v="Fizyka"/>
    <s v="26-11-2025"/>
    <x v="19"/>
    <x v="12"/>
    <n v="40"/>
    <x v="2"/>
    <n v="2"/>
    <n v="80"/>
  </r>
  <r>
    <x v="0"/>
    <s v="Informatyka"/>
    <s v="26-11-2025"/>
    <x v="25"/>
    <x v="31"/>
    <n v="60"/>
    <x v="0"/>
    <n v="1"/>
    <n v="60"/>
  </r>
  <r>
    <x v="2"/>
    <s v="Informatyka"/>
    <s v="28-11-2025"/>
    <x v="10"/>
    <x v="3"/>
    <n v="60"/>
    <x v="4"/>
    <n v="1.3"/>
    <n v="78"/>
  </r>
  <r>
    <x v="3"/>
    <s v="Fizyka"/>
    <s v="28-11-2025"/>
    <x v="2"/>
    <x v="6"/>
    <n v="40"/>
    <x v="3"/>
    <n v="1.1499999999999999"/>
    <n v="46"/>
  </r>
  <r>
    <x v="13"/>
    <s v="Matematyka"/>
    <s v="02-12-2025"/>
    <x v="0"/>
    <x v="0"/>
    <n v="50"/>
    <x v="0"/>
    <n v="1"/>
    <n v="50"/>
  </r>
  <r>
    <x v="6"/>
    <s v="Informatyka"/>
    <s v="02-12-2025"/>
    <x v="7"/>
    <x v="15"/>
    <n v="60"/>
    <x v="0"/>
    <n v="1"/>
    <n v="60"/>
  </r>
  <r>
    <x v="0"/>
    <s v="Informatyka"/>
    <s v="02-12-2025"/>
    <x v="2"/>
    <x v="29"/>
    <n v="60"/>
    <x v="2"/>
    <n v="2"/>
    <n v="120"/>
  </r>
  <r>
    <x v="8"/>
    <s v="Matematyka"/>
    <s v="03-12-2025"/>
    <x v="0"/>
    <x v="1"/>
    <n v="50"/>
    <x v="1"/>
    <n v="1.45"/>
    <n v="72.5"/>
  </r>
  <r>
    <x v="9"/>
    <s v="Fizyka"/>
    <s v="03-12-2025"/>
    <x v="2"/>
    <x v="19"/>
    <n v="40"/>
    <x v="4"/>
    <n v="1.3"/>
    <n v="52"/>
  </r>
  <r>
    <x v="8"/>
    <s v="Matematyka"/>
    <s v="03-12-2025"/>
    <x v="19"/>
    <x v="7"/>
    <n v="50"/>
    <x v="0"/>
    <n v="1"/>
    <n v="50"/>
  </r>
  <r>
    <x v="10"/>
    <s v="Matematyka"/>
    <s v="03-12-2025"/>
    <x v="21"/>
    <x v="27"/>
    <n v="50"/>
    <x v="4"/>
    <n v="1.3"/>
    <n v="65"/>
  </r>
  <r>
    <x v="9"/>
    <s v="Fizyka"/>
    <s v="03-12-2025"/>
    <x v="26"/>
    <x v="32"/>
    <n v="40"/>
    <x v="0"/>
    <n v="1"/>
    <n v="40"/>
  </r>
  <r>
    <x v="5"/>
    <s v="Informatyka"/>
    <s v="05-12-2025"/>
    <x v="0"/>
    <x v="1"/>
    <n v="60"/>
    <x v="1"/>
    <n v="1.45"/>
    <n v="87"/>
  </r>
  <r>
    <x v="7"/>
    <s v="Fizyka"/>
    <s v="05-12-2025"/>
    <x v="3"/>
    <x v="10"/>
    <n v="40"/>
    <x v="0"/>
    <n v="1"/>
    <n v="40"/>
  </r>
  <r>
    <x v="2"/>
    <s v="Informatyka"/>
    <s v="05-12-2025"/>
    <x v="8"/>
    <x v="9"/>
    <n v="60"/>
    <x v="4"/>
    <n v="1.3"/>
    <n v="78"/>
  </r>
  <r>
    <x v="14"/>
    <s v="Informatyka"/>
    <s v="08-12-2025"/>
    <x v="0"/>
    <x v="1"/>
    <n v="60"/>
    <x v="1"/>
    <n v="1.45"/>
    <n v="87"/>
  </r>
  <r>
    <x v="3"/>
    <s v="Fizyka"/>
    <s v="08-12-2025"/>
    <x v="1"/>
    <x v="19"/>
    <n v="40"/>
    <x v="1"/>
    <n v="1.45"/>
    <n v="58"/>
  </r>
  <r>
    <x v="5"/>
    <s v="Informatyka"/>
    <s v="09-12-2025"/>
    <x v="0"/>
    <x v="5"/>
    <n v="60"/>
    <x v="3"/>
    <n v="1.1499999999999999"/>
    <n v="69"/>
  </r>
  <r>
    <x v="10"/>
    <s v="Matematyka"/>
    <s v="09-12-2025"/>
    <x v="7"/>
    <x v="15"/>
    <n v="50"/>
    <x v="0"/>
    <n v="1"/>
    <n v="50"/>
  </r>
  <r>
    <x v="9"/>
    <s v="Fizyka"/>
    <s v="10-12-2025"/>
    <x v="0"/>
    <x v="18"/>
    <n v="40"/>
    <x v="4"/>
    <n v="1.3"/>
    <n v="52"/>
  </r>
  <r>
    <x v="15"/>
    <s v="Informatyka"/>
    <s v="10-12-2025"/>
    <x v="7"/>
    <x v="10"/>
    <n v="60"/>
    <x v="4"/>
    <n v="1.3"/>
    <n v="78"/>
  </r>
  <r>
    <x v="4"/>
    <s v="Informatyka"/>
    <s v="10-12-2025"/>
    <x v="24"/>
    <x v="9"/>
    <n v="60"/>
    <x v="3"/>
    <n v="1.1499999999999999"/>
    <n v="69"/>
  </r>
  <r>
    <x v="7"/>
    <s v="Informatyka"/>
    <s v="10-12-2025"/>
    <x v="27"/>
    <x v="12"/>
    <n v="60"/>
    <x v="0"/>
    <n v="1"/>
    <n v="60"/>
  </r>
  <r>
    <x v="3"/>
    <s v="Fizyka"/>
    <s v="10-12-2025"/>
    <x v="23"/>
    <x v="33"/>
    <n v="40"/>
    <x v="4"/>
    <n v="1.3"/>
    <n v="52"/>
  </r>
  <r>
    <x v="6"/>
    <s v="Fizyka"/>
    <s v="11-12-2025"/>
    <x v="0"/>
    <x v="5"/>
    <n v="40"/>
    <x v="3"/>
    <n v="1.1499999999999999"/>
    <n v="46"/>
  </r>
  <r>
    <x v="2"/>
    <s v="Informatyka"/>
    <s v="11-12-2025"/>
    <x v="7"/>
    <x v="22"/>
    <n v="60"/>
    <x v="3"/>
    <n v="1.1499999999999999"/>
    <n v="69"/>
  </r>
  <r>
    <x v="3"/>
    <s v="Fizyka"/>
    <s v="12-12-2025"/>
    <x v="0"/>
    <x v="5"/>
    <n v="40"/>
    <x v="3"/>
    <n v="1.1499999999999999"/>
    <n v="46"/>
  </r>
  <r>
    <x v="6"/>
    <s v="Informatyka"/>
    <s v="12-12-2025"/>
    <x v="7"/>
    <x v="15"/>
    <n v="60"/>
    <x v="0"/>
    <n v="1"/>
    <n v="60"/>
  </r>
  <r>
    <x v="0"/>
    <s v="Informatyka"/>
    <s v="12-12-2025"/>
    <x v="2"/>
    <x v="2"/>
    <n v="60"/>
    <x v="1"/>
    <n v="1.45"/>
    <n v="87"/>
  </r>
  <r>
    <x v="5"/>
    <s v="Informatyka"/>
    <s v="15-12-2025"/>
    <x v="10"/>
    <x v="3"/>
    <n v="60"/>
    <x v="4"/>
    <n v="1.3"/>
    <n v="78"/>
  </r>
  <r>
    <x v="5"/>
    <s v="Informatyka"/>
    <s v="15-12-2025"/>
    <x v="1"/>
    <x v="6"/>
    <n v="60"/>
    <x v="4"/>
    <n v="1.3"/>
    <n v="78"/>
  </r>
  <r>
    <x v="15"/>
    <s v="Informatyka"/>
    <s v="16-12-2025"/>
    <x v="0"/>
    <x v="0"/>
    <n v="60"/>
    <x v="0"/>
    <n v="1"/>
    <n v="60"/>
  </r>
  <r>
    <x v="0"/>
    <s v="Informatyka"/>
    <s v="05-01-2026"/>
    <x v="0"/>
    <x v="1"/>
    <n v="60"/>
    <x v="1"/>
    <n v="1.45"/>
    <n v="87"/>
  </r>
  <r>
    <x v="5"/>
    <s v="Informatyka"/>
    <s v="05-01-2026"/>
    <x v="2"/>
    <x v="19"/>
    <n v="60"/>
    <x v="4"/>
    <n v="1.3"/>
    <n v="78"/>
  </r>
  <r>
    <x v="15"/>
    <s v="Informatyka"/>
    <s v="05-01-2026"/>
    <x v="19"/>
    <x v="7"/>
    <n v="60"/>
    <x v="0"/>
    <n v="1"/>
    <n v="60"/>
  </r>
  <r>
    <x v="2"/>
    <s v="Matematyka"/>
    <s v="05-01-2026"/>
    <x v="20"/>
    <x v="21"/>
    <n v="50"/>
    <x v="3"/>
    <n v="1.1499999999999999"/>
    <n v="57.499999999999993"/>
  </r>
  <r>
    <x v="5"/>
    <s v="Informatyka"/>
    <s v="05-01-2026"/>
    <x v="28"/>
    <x v="32"/>
    <n v="60"/>
    <x v="4"/>
    <n v="1.3"/>
    <n v="78"/>
  </r>
  <r>
    <x v="6"/>
    <s v="Fizyka"/>
    <s v="07-01-2026"/>
    <x v="0"/>
    <x v="1"/>
    <n v="40"/>
    <x v="1"/>
    <n v="1.45"/>
    <n v="58"/>
  </r>
  <r>
    <x v="15"/>
    <s v="Informatyka"/>
    <s v="07-01-2026"/>
    <x v="1"/>
    <x v="19"/>
    <n v="60"/>
    <x v="1"/>
    <n v="1.45"/>
    <n v="87"/>
  </r>
  <r>
    <x v="1"/>
    <s v="Matematyka"/>
    <s v="07-01-2026"/>
    <x v="16"/>
    <x v="20"/>
    <n v="50"/>
    <x v="0"/>
    <n v="1"/>
    <n v="50"/>
  </r>
  <r>
    <x v="1"/>
    <s v="Matematyka"/>
    <s v="12-01-2026"/>
    <x v="0"/>
    <x v="18"/>
    <n v="50"/>
    <x v="4"/>
    <n v="1.3"/>
    <n v="65"/>
  </r>
  <r>
    <x v="15"/>
    <s v="Informatyka"/>
    <s v="12-01-2026"/>
    <x v="5"/>
    <x v="10"/>
    <n v="60"/>
    <x v="3"/>
    <n v="1.1499999999999999"/>
    <n v="69"/>
  </r>
  <r>
    <x v="15"/>
    <s v="Informatyka"/>
    <s v="12-01-2026"/>
    <x v="29"/>
    <x v="19"/>
    <n v="60"/>
    <x v="0"/>
    <n v="1"/>
    <n v="60"/>
  </r>
  <r>
    <x v="8"/>
    <s v="Matematyka"/>
    <s v="12-01-2026"/>
    <x v="30"/>
    <x v="28"/>
    <n v="50"/>
    <x v="2"/>
    <n v="2"/>
    <n v="100"/>
  </r>
  <r>
    <x v="7"/>
    <s v="Informatyka"/>
    <s v="12-01-2026"/>
    <x v="20"/>
    <x v="27"/>
    <n v="60"/>
    <x v="1"/>
    <n v="1.45"/>
    <n v="87"/>
  </r>
  <r>
    <x v="4"/>
    <s v="Matematyka"/>
    <s v="13-01-2026"/>
    <x v="0"/>
    <x v="3"/>
    <n v="50"/>
    <x v="2"/>
    <n v="2"/>
    <n v="100"/>
  </r>
  <r>
    <x v="10"/>
    <s v="Matematyka"/>
    <s v="13-01-2026"/>
    <x v="3"/>
    <x v="10"/>
    <n v="50"/>
    <x v="0"/>
    <n v="1"/>
    <n v="50"/>
  </r>
  <r>
    <x v="7"/>
    <s v="Fizyka"/>
    <s v="13-01-2026"/>
    <x v="24"/>
    <x v="20"/>
    <n v="40"/>
    <x v="2"/>
    <n v="2"/>
    <n v="80"/>
  </r>
  <r>
    <x v="0"/>
    <s v="Informatyka"/>
    <s v="13-01-2026"/>
    <x v="21"/>
    <x v="31"/>
    <n v="60"/>
    <x v="1"/>
    <n v="1.45"/>
    <n v="87"/>
  </r>
  <r>
    <x v="5"/>
    <s v="Informatyka"/>
    <s v="14-01-2026"/>
    <x v="0"/>
    <x v="18"/>
    <n v="60"/>
    <x v="4"/>
    <n v="1.3"/>
    <n v="78"/>
  </r>
  <r>
    <x v="8"/>
    <s v="Matematyka"/>
    <s v="14-01-2026"/>
    <x v="1"/>
    <x v="2"/>
    <n v="50"/>
    <x v="2"/>
    <n v="2"/>
    <n v="100"/>
  </r>
  <r>
    <x v="3"/>
    <s v="Fizyka"/>
    <s v="14-01-2026"/>
    <x v="19"/>
    <x v="7"/>
    <n v="40"/>
    <x v="0"/>
    <n v="1"/>
    <n v="40"/>
  </r>
  <r>
    <x v="8"/>
    <s v="Matematyka"/>
    <s v="15-01-2026"/>
    <x v="0"/>
    <x v="3"/>
    <n v="50"/>
    <x v="2"/>
    <n v="2"/>
    <n v="100"/>
  </r>
  <r>
    <x v="0"/>
    <s v="Informatyka"/>
    <s v="15-01-2026"/>
    <x v="3"/>
    <x v="8"/>
    <n v="60"/>
    <x v="3"/>
    <n v="1.1499999999999999"/>
    <n v="69"/>
  </r>
  <r>
    <x v="1"/>
    <s v="Matematyka"/>
    <s v="15-01-2026"/>
    <x v="6"/>
    <x v="17"/>
    <n v="50"/>
    <x v="4"/>
    <n v="1.3"/>
    <n v="65"/>
  </r>
  <r>
    <x v="4"/>
    <s v="Matematyka"/>
    <s v="15-01-2026"/>
    <x v="13"/>
    <x v="24"/>
    <n v="50"/>
    <x v="1"/>
    <n v="1.45"/>
    <n v="72.5"/>
  </r>
  <r>
    <x v="1"/>
    <s v="Matematyka"/>
    <s v="19-01-2026"/>
    <x v="0"/>
    <x v="18"/>
    <n v="50"/>
    <x v="4"/>
    <n v="1.3"/>
    <n v="65"/>
  </r>
  <r>
    <x v="15"/>
    <s v="Informatyka"/>
    <s v="19-01-2026"/>
    <x v="3"/>
    <x v="4"/>
    <n v="60"/>
    <x v="4"/>
    <n v="1.3"/>
    <n v="78"/>
  </r>
  <r>
    <x v="5"/>
    <s v="Informatyka"/>
    <s v="19-01-2026"/>
    <x v="24"/>
    <x v="23"/>
    <n v="60"/>
    <x v="4"/>
    <n v="1.3"/>
    <n v="78"/>
  </r>
  <r>
    <x v="9"/>
    <s v="Fizyka"/>
    <s v="19-01-2026"/>
    <x v="17"/>
    <x v="34"/>
    <n v="40"/>
    <x v="3"/>
    <n v="1.1499999999999999"/>
    <n v="46"/>
  </r>
  <r>
    <x v="9"/>
    <s v="Fizyka"/>
    <s v="20-01-2026"/>
    <x v="0"/>
    <x v="18"/>
    <n v="40"/>
    <x v="4"/>
    <n v="1.3"/>
    <n v="52"/>
  </r>
  <r>
    <x v="7"/>
    <s v="Informatyka"/>
    <s v="20-01-2026"/>
    <x v="7"/>
    <x v="15"/>
    <n v="60"/>
    <x v="0"/>
    <n v="1"/>
    <n v="60"/>
  </r>
  <r>
    <x v="7"/>
    <s v="Fizyka"/>
    <s v="21-01-2026"/>
    <x v="0"/>
    <x v="1"/>
    <n v="40"/>
    <x v="1"/>
    <n v="1.45"/>
    <n v="58"/>
  </r>
  <r>
    <x v="10"/>
    <s v="Fizyka"/>
    <s v="21-01-2026"/>
    <x v="31"/>
    <x v="11"/>
    <n v="40"/>
    <x v="2"/>
    <n v="2"/>
    <n v="80"/>
  </r>
  <r>
    <x v="15"/>
    <s v="Informatyka"/>
    <s v="22-01-2026"/>
    <x v="0"/>
    <x v="5"/>
    <n v="60"/>
    <x v="3"/>
    <n v="1.1499999999999999"/>
    <n v="69"/>
  </r>
  <r>
    <x v="8"/>
    <s v="Matematyka"/>
    <s v="22-01-2026"/>
    <x v="7"/>
    <x v="22"/>
    <n v="50"/>
    <x v="3"/>
    <n v="1.1499999999999999"/>
    <n v="57.499999999999993"/>
  </r>
  <r>
    <x v="2"/>
    <s v="Matematyka"/>
    <s v="22-01-2026"/>
    <x v="31"/>
    <x v="11"/>
    <n v="50"/>
    <x v="2"/>
    <n v="2"/>
    <n v="100"/>
  </r>
  <r>
    <x v="1"/>
    <s v="Matematyka"/>
    <s v="22-01-2026"/>
    <x v="9"/>
    <x v="28"/>
    <n v="50"/>
    <x v="0"/>
    <n v="1"/>
    <n v="50"/>
  </r>
  <r>
    <x v="1"/>
    <s v="Matematyka"/>
    <s v="22-01-2026"/>
    <x v="22"/>
    <x v="33"/>
    <n v="50"/>
    <x v="1"/>
    <n v="1.45"/>
    <n v="72.5"/>
  </r>
  <r>
    <x v="4"/>
    <s v="Informatyka"/>
    <s v="23-01-2026"/>
    <x v="0"/>
    <x v="0"/>
    <n v="60"/>
    <x v="0"/>
    <n v="1"/>
    <n v="60"/>
  </r>
  <r>
    <x v="3"/>
    <s v="Fizyka"/>
    <s v="23-01-2026"/>
    <x v="18"/>
    <x v="3"/>
    <n v="40"/>
    <x v="0"/>
    <n v="1"/>
    <n v="40"/>
  </r>
  <r>
    <x v="4"/>
    <s v="Matematyka"/>
    <s v="23-01-2026"/>
    <x v="1"/>
    <x v="6"/>
    <n v="50"/>
    <x v="4"/>
    <n v="1.3"/>
    <n v="65"/>
  </r>
  <r>
    <x v="3"/>
    <s v="Fizyka"/>
    <s v="23-01-2026"/>
    <x v="19"/>
    <x v="28"/>
    <n v="40"/>
    <x v="4"/>
    <n v="1.3"/>
    <n v="52"/>
  </r>
  <r>
    <x v="1"/>
    <s v="Matematyka"/>
    <s v="23-01-2026"/>
    <x v="21"/>
    <x v="21"/>
    <n v="50"/>
    <x v="0"/>
    <n v="1"/>
    <n v="50"/>
  </r>
  <r>
    <x v="2"/>
    <s v="Informatyka"/>
    <s v="26-01-2026"/>
    <x v="0"/>
    <x v="18"/>
    <n v="60"/>
    <x v="4"/>
    <n v="1.3"/>
    <n v="78"/>
  </r>
  <r>
    <x v="10"/>
    <s v="Fizyka"/>
    <s v="27-01-2026"/>
    <x v="0"/>
    <x v="3"/>
    <n v="40"/>
    <x v="2"/>
    <n v="2"/>
    <n v="80"/>
  </r>
  <r>
    <x v="5"/>
    <s v="Informatyka"/>
    <s v="27-01-2026"/>
    <x v="6"/>
    <x v="17"/>
    <n v="60"/>
    <x v="4"/>
    <n v="1.3"/>
    <n v="78"/>
  </r>
  <r>
    <x v="9"/>
    <s v="Fizyka"/>
    <s v="28-01-2026"/>
    <x v="0"/>
    <x v="0"/>
    <n v="40"/>
    <x v="0"/>
    <n v="1"/>
    <n v="40"/>
  </r>
  <r>
    <x v="1"/>
    <s v="Matematyka"/>
    <s v="29-01-2026"/>
    <x v="0"/>
    <x v="18"/>
    <n v="50"/>
    <x v="4"/>
    <n v="1.3"/>
    <n v="65"/>
  </r>
  <r>
    <x v="9"/>
    <s v="Fizyka"/>
    <s v="29-01-2026"/>
    <x v="7"/>
    <x v="8"/>
    <n v="40"/>
    <x v="1"/>
    <n v="1.45"/>
    <n v="58"/>
  </r>
  <r>
    <x v="6"/>
    <s v="Informatyka"/>
    <s v="29-01-2026"/>
    <x v="8"/>
    <x v="11"/>
    <n v="60"/>
    <x v="0"/>
    <n v="1"/>
    <n v="60"/>
  </r>
  <r>
    <x v="7"/>
    <s v="Informatyka"/>
    <s v="03-02-2026"/>
    <x v="0"/>
    <x v="5"/>
    <n v="60"/>
    <x v="3"/>
    <n v="1.1499999999999999"/>
    <n v="69"/>
  </r>
  <r>
    <x v="7"/>
    <s v="Informatyka"/>
    <s v="03-02-2026"/>
    <x v="1"/>
    <x v="19"/>
    <n v="60"/>
    <x v="1"/>
    <n v="1.45"/>
    <n v="87"/>
  </r>
  <r>
    <x v="8"/>
    <s v="Matematyka"/>
    <s v="03-02-2026"/>
    <x v="16"/>
    <x v="30"/>
    <n v="50"/>
    <x v="2"/>
    <n v="2"/>
    <n v="100"/>
  </r>
  <r>
    <x v="3"/>
    <s v="Fizyka"/>
    <s v="03-02-2026"/>
    <x v="22"/>
    <x v="31"/>
    <n v="40"/>
    <x v="4"/>
    <n v="1.3"/>
    <n v="52"/>
  </r>
  <r>
    <x v="5"/>
    <s v="Informatyka"/>
    <s v="04-02-2026"/>
    <x v="0"/>
    <x v="0"/>
    <n v="60"/>
    <x v="0"/>
    <n v="1"/>
    <n v="60"/>
  </r>
  <r>
    <x v="10"/>
    <s v="Fizyka"/>
    <s v="04-02-2026"/>
    <x v="14"/>
    <x v="22"/>
    <n v="40"/>
    <x v="4"/>
    <n v="1.3"/>
    <n v="52"/>
  </r>
  <r>
    <x v="5"/>
    <s v="Informatyka"/>
    <s v="04-02-2026"/>
    <x v="29"/>
    <x v="29"/>
    <n v="60"/>
    <x v="4"/>
    <n v="1.3"/>
    <n v="78"/>
  </r>
  <r>
    <x v="1"/>
    <s v="Matematyka"/>
    <s v="04-02-2026"/>
    <x v="9"/>
    <x v="28"/>
    <n v="50"/>
    <x v="0"/>
    <n v="1"/>
    <n v="50"/>
  </r>
  <r>
    <x v="5"/>
    <s v="Informatyka"/>
    <s v="05-02-2026"/>
    <x v="0"/>
    <x v="18"/>
    <n v="60"/>
    <x v="4"/>
    <n v="1.3"/>
    <n v="78"/>
  </r>
  <r>
    <x v="5"/>
    <s v="Informatyka"/>
    <s v="05-02-2026"/>
    <x v="3"/>
    <x v="6"/>
    <n v="60"/>
    <x v="1"/>
    <n v="1.45"/>
    <n v="87"/>
  </r>
  <r>
    <x v="10"/>
    <s v="Fizyka"/>
    <s v="05-02-2026"/>
    <x v="8"/>
    <x v="11"/>
    <n v="40"/>
    <x v="0"/>
    <n v="1"/>
    <n v="40"/>
  </r>
  <r>
    <x v="0"/>
    <s v="Informatyka"/>
    <s v="05-02-2026"/>
    <x v="19"/>
    <x v="28"/>
    <n v="60"/>
    <x v="4"/>
    <n v="1.3"/>
    <n v="78"/>
  </r>
  <r>
    <x v="10"/>
    <s v="Matematyka"/>
    <s v="06-02-2026"/>
    <x v="0"/>
    <x v="1"/>
    <n v="50"/>
    <x v="1"/>
    <n v="1.45"/>
    <n v="72.5"/>
  </r>
  <r>
    <x v="1"/>
    <s v="Matematyka"/>
    <s v="06-02-2026"/>
    <x v="3"/>
    <x v="19"/>
    <n v="50"/>
    <x v="2"/>
    <n v="2"/>
    <n v="100"/>
  </r>
  <r>
    <x v="2"/>
    <s v="Informatyka"/>
    <s v="06-02-2026"/>
    <x v="19"/>
    <x v="7"/>
    <n v="60"/>
    <x v="0"/>
    <n v="1"/>
    <n v="60"/>
  </r>
  <r>
    <x v="3"/>
    <s v="Fizyka"/>
    <s v="06-02-2026"/>
    <x v="20"/>
    <x v="31"/>
    <n v="40"/>
    <x v="2"/>
    <n v="2"/>
    <n v="80"/>
  </r>
  <r>
    <x v="1"/>
    <s v="Matematyka"/>
    <s v="09-02-2026"/>
    <x v="0"/>
    <x v="5"/>
    <n v="50"/>
    <x v="3"/>
    <n v="1.1499999999999999"/>
    <n v="57.499999999999993"/>
  </r>
  <r>
    <x v="5"/>
    <s v="Informatyka"/>
    <s v="10-02-2026"/>
    <x v="0"/>
    <x v="0"/>
    <n v="60"/>
    <x v="0"/>
    <n v="1"/>
    <n v="60"/>
  </r>
  <r>
    <x v="7"/>
    <s v="Informatyka"/>
    <s v="10-02-2026"/>
    <x v="5"/>
    <x v="4"/>
    <n v="60"/>
    <x v="1"/>
    <n v="1.45"/>
    <n v="87"/>
  </r>
  <r>
    <x v="1"/>
    <s v="Matematyka"/>
    <s v="10-02-2026"/>
    <x v="4"/>
    <x v="28"/>
    <n v="50"/>
    <x v="1"/>
    <n v="1.45"/>
    <n v="72.5"/>
  </r>
  <r>
    <x v="10"/>
    <s v="Matematyka"/>
    <s v="10-02-2026"/>
    <x v="20"/>
    <x v="34"/>
    <n v="50"/>
    <x v="0"/>
    <n v="1"/>
    <n v="50"/>
  </r>
  <r>
    <x v="5"/>
    <s v="Informatyka"/>
    <s v="10-02-2026"/>
    <x v="32"/>
    <x v="35"/>
    <n v="60"/>
    <x v="1"/>
    <n v="1.45"/>
    <n v="87"/>
  </r>
  <r>
    <x v="3"/>
    <s v="Fizyka"/>
    <s v="11-02-2026"/>
    <x v="0"/>
    <x v="5"/>
    <n v="40"/>
    <x v="3"/>
    <n v="1.1499999999999999"/>
    <n v="46"/>
  </r>
  <r>
    <x v="15"/>
    <s v="Informatyka"/>
    <s v="11-02-2026"/>
    <x v="5"/>
    <x v="10"/>
    <n v="60"/>
    <x v="3"/>
    <n v="1.1499999999999999"/>
    <n v="69"/>
  </r>
  <r>
    <x v="1"/>
    <s v="Matematyka"/>
    <s v="11-02-2026"/>
    <x v="29"/>
    <x v="19"/>
    <n v="50"/>
    <x v="0"/>
    <n v="1"/>
    <n v="50"/>
  </r>
  <r>
    <x v="4"/>
    <s v="Informatyka"/>
    <s v="11-02-2026"/>
    <x v="30"/>
    <x v="9"/>
    <n v="60"/>
    <x v="0"/>
    <n v="1"/>
    <n v="60"/>
  </r>
  <r>
    <x v="9"/>
    <s v="Fizyka"/>
    <s v="11-02-2026"/>
    <x v="9"/>
    <x v="28"/>
    <n v="40"/>
    <x v="0"/>
    <n v="1"/>
    <n v="40"/>
  </r>
  <r>
    <x v="6"/>
    <s v="Informatyka"/>
    <s v="12-02-2026"/>
    <x v="10"/>
    <x v="3"/>
    <n v="60"/>
    <x v="4"/>
    <n v="1.3"/>
    <n v="78"/>
  </r>
  <r>
    <x v="2"/>
    <s v="Matematyka"/>
    <s v="12-02-2026"/>
    <x v="3"/>
    <x v="8"/>
    <n v="50"/>
    <x v="3"/>
    <n v="1.1499999999999999"/>
    <n v="57.499999999999993"/>
  </r>
  <r>
    <x v="7"/>
    <s v="Informatyka"/>
    <s v="12-02-2026"/>
    <x v="30"/>
    <x v="23"/>
    <n v="60"/>
    <x v="3"/>
    <n v="1.1499999999999999"/>
    <n v="69"/>
  </r>
  <r>
    <x v="7"/>
    <s v="Informatyka"/>
    <s v="13-02-2026"/>
    <x v="0"/>
    <x v="5"/>
    <n v="60"/>
    <x v="3"/>
    <n v="1.1499999999999999"/>
    <n v="69"/>
  </r>
  <r>
    <x v="9"/>
    <s v="Fizyka"/>
    <s v="13-02-2026"/>
    <x v="3"/>
    <x v="10"/>
    <n v="40"/>
    <x v="0"/>
    <n v="1"/>
    <n v="40"/>
  </r>
  <r>
    <x v="8"/>
    <s v="Matematyka"/>
    <s v="13-02-2026"/>
    <x v="6"/>
    <x v="11"/>
    <n v="50"/>
    <x v="3"/>
    <n v="1.1499999999999999"/>
    <n v="57.499999999999993"/>
  </r>
  <r>
    <x v="1"/>
    <s v="Matematyka"/>
    <s v="13-02-2026"/>
    <x v="13"/>
    <x v="24"/>
    <n v="50"/>
    <x v="1"/>
    <n v="1.45"/>
    <n v="72.5"/>
  </r>
  <r>
    <x v="6"/>
    <s v="Fizyka"/>
    <s v="16-02-2026"/>
    <x v="0"/>
    <x v="18"/>
    <n v="40"/>
    <x v="4"/>
    <n v="1.3"/>
    <n v="52"/>
  </r>
  <r>
    <x v="1"/>
    <s v="Matematyka"/>
    <s v="16-02-2026"/>
    <x v="2"/>
    <x v="19"/>
    <n v="50"/>
    <x v="4"/>
    <n v="1.3"/>
    <n v="65"/>
  </r>
  <r>
    <x v="6"/>
    <s v="Informatyka"/>
    <s v="17-02-2026"/>
    <x v="0"/>
    <x v="5"/>
    <n v="60"/>
    <x v="3"/>
    <n v="1.1499999999999999"/>
    <n v="69"/>
  </r>
  <r>
    <x v="1"/>
    <s v="Matematyka"/>
    <s v="17-02-2026"/>
    <x v="7"/>
    <x v="8"/>
    <n v="50"/>
    <x v="1"/>
    <n v="1.45"/>
    <n v="72.5"/>
  </r>
  <r>
    <x v="3"/>
    <s v="Fizyka"/>
    <s v="17-02-2026"/>
    <x v="30"/>
    <x v="28"/>
    <n v="40"/>
    <x v="2"/>
    <n v="2"/>
    <n v="80"/>
  </r>
  <r>
    <x v="2"/>
    <s v="Matematyka"/>
    <s v="17-02-2026"/>
    <x v="17"/>
    <x v="21"/>
    <n v="50"/>
    <x v="4"/>
    <n v="1.3"/>
    <n v="65"/>
  </r>
  <r>
    <x v="1"/>
    <s v="Matematyka"/>
    <s v="18-02-2026"/>
    <x v="0"/>
    <x v="18"/>
    <n v="50"/>
    <x v="4"/>
    <n v="1.3"/>
    <n v="65"/>
  </r>
  <r>
    <x v="0"/>
    <s v="Informatyka"/>
    <s v="18-02-2026"/>
    <x v="2"/>
    <x v="19"/>
    <n v="60"/>
    <x v="4"/>
    <n v="1.3"/>
    <n v="78"/>
  </r>
  <r>
    <x v="15"/>
    <s v="Informatyka"/>
    <s v="18-02-2026"/>
    <x v="16"/>
    <x v="16"/>
    <n v="60"/>
    <x v="4"/>
    <n v="1.3"/>
    <n v="78"/>
  </r>
  <r>
    <x v="1"/>
    <s v="Matematyka"/>
    <s v="19-02-2026"/>
    <x v="0"/>
    <x v="3"/>
    <n v="50"/>
    <x v="2"/>
    <n v="2"/>
    <n v="100"/>
  </r>
  <r>
    <x v="0"/>
    <s v="Informatyka"/>
    <s v="20-02-2026"/>
    <x v="0"/>
    <x v="5"/>
    <n v="60"/>
    <x v="3"/>
    <n v="1.1499999999999999"/>
    <n v="69"/>
  </r>
  <r>
    <x v="0"/>
    <s v="Informatyka"/>
    <s v="20-02-2026"/>
    <x v="7"/>
    <x v="22"/>
    <n v="60"/>
    <x v="3"/>
    <n v="1.1499999999999999"/>
    <n v="69"/>
  </r>
  <r>
    <x v="3"/>
    <s v="Fizyka"/>
    <s v="20-02-2026"/>
    <x v="15"/>
    <x v="9"/>
    <n v="40"/>
    <x v="2"/>
    <n v="2"/>
    <n v="80"/>
  </r>
  <r>
    <x v="8"/>
    <s v="Matematyka"/>
    <s v="20-02-2026"/>
    <x v="13"/>
    <x v="12"/>
    <n v="50"/>
    <x v="3"/>
    <n v="1.1499999999999999"/>
    <n v="57.499999999999993"/>
  </r>
  <r>
    <x v="16"/>
    <s v="Informatyka"/>
    <s v="20-02-2026"/>
    <x v="32"/>
    <x v="14"/>
    <n v="60"/>
    <x v="4"/>
    <n v="1.3"/>
    <n v="78"/>
  </r>
  <r>
    <x v="7"/>
    <s v="Fizyka"/>
    <s v="23-02-2026"/>
    <x v="0"/>
    <x v="5"/>
    <n v="40"/>
    <x v="3"/>
    <n v="1.1499999999999999"/>
    <n v="46"/>
  </r>
  <r>
    <x v="6"/>
    <s v="Fizyka"/>
    <s v="24-02-2026"/>
    <x v="0"/>
    <x v="18"/>
    <n v="40"/>
    <x v="4"/>
    <n v="1.3"/>
    <n v="52"/>
  </r>
  <r>
    <x v="0"/>
    <s v="Informatyka"/>
    <s v="24-02-2026"/>
    <x v="7"/>
    <x v="8"/>
    <n v="60"/>
    <x v="1"/>
    <n v="1.45"/>
    <n v="87"/>
  </r>
  <r>
    <x v="10"/>
    <s v="Fizyka"/>
    <s v="24-02-2026"/>
    <x v="6"/>
    <x v="17"/>
    <n v="40"/>
    <x v="4"/>
    <n v="1.3"/>
    <n v="52"/>
  </r>
  <r>
    <x v="7"/>
    <s v="Fizyka"/>
    <s v="26-02-2026"/>
    <x v="0"/>
    <x v="3"/>
    <n v="40"/>
    <x v="2"/>
    <n v="2"/>
    <n v="80"/>
  </r>
  <r>
    <x v="9"/>
    <s v="Fizyka"/>
    <s v="26-02-2026"/>
    <x v="3"/>
    <x v="8"/>
    <n v="40"/>
    <x v="3"/>
    <n v="1.1499999999999999"/>
    <n v="46"/>
  </r>
  <r>
    <x v="5"/>
    <s v="Informatyka"/>
    <s v="26-02-2026"/>
    <x v="6"/>
    <x v="17"/>
    <n v="60"/>
    <x v="4"/>
    <n v="1.3"/>
    <n v="78"/>
  </r>
  <r>
    <x v="9"/>
    <s v="Fizyka"/>
    <s v="27-02-2026"/>
    <x v="0"/>
    <x v="1"/>
    <n v="40"/>
    <x v="1"/>
    <n v="1.45"/>
    <n v="58"/>
  </r>
  <r>
    <x v="10"/>
    <s v="Fizyka"/>
    <s v="27-02-2026"/>
    <x v="3"/>
    <x v="6"/>
    <n v="40"/>
    <x v="1"/>
    <n v="1.45"/>
    <n v="58"/>
  </r>
  <r>
    <x v="2"/>
    <s v="Informatyka"/>
    <s v="27-02-2026"/>
    <x v="8"/>
    <x v="17"/>
    <n v="60"/>
    <x v="3"/>
    <n v="1.1499999999999999"/>
    <n v="69"/>
  </r>
  <r>
    <x v="4"/>
    <s v="Matematyka"/>
    <s v="27-02-2026"/>
    <x v="9"/>
    <x v="12"/>
    <n v="50"/>
    <x v="4"/>
    <n v="1.3"/>
    <n v="6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5">
  <r>
    <x v="0"/>
    <x v="0"/>
    <s v="07-10-2025"/>
    <d v="1899-12-30T09:00:00"/>
    <d v="1899-12-30T10:15:00"/>
    <n v="50"/>
    <d v="1899-12-30T01:15:00"/>
    <n v="1.1499999999999999"/>
    <n v="57.499999999999993"/>
    <s v="AGN"/>
    <s v="MAT"/>
    <x v="0"/>
  </r>
  <r>
    <x v="0"/>
    <x v="1"/>
    <s v="22-10-2025"/>
    <d v="1899-12-30T10:45:00"/>
    <d v="1899-12-30T11:45:00"/>
    <n v="60"/>
    <d v="1899-12-30T01:00:00"/>
    <n v="1"/>
    <n v="60"/>
    <s v="AGN"/>
    <s v="INF"/>
    <x v="1"/>
  </r>
  <r>
    <x v="0"/>
    <x v="1"/>
    <s v="06-11-2025"/>
    <d v="1899-12-30T15:30:00"/>
    <d v="1899-12-30T17:00:00"/>
    <n v="60"/>
    <d v="1899-12-30T01:30:00"/>
    <n v="1.3"/>
    <n v="78"/>
    <s v="AGN"/>
    <s v="INF"/>
    <x v="1"/>
  </r>
  <r>
    <x v="0"/>
    <x v="1"/>
    <s v="07-11-2025"/>
    <d v="1899-12-30T10:45:00"/>
    <d v="1899-12-30T12:15:00"/>
    <n v="60"/>
    <d v="1899-12-30T01:30:00"/>
    <n v="1.3"/>
    <n v="78"/>
    <s v="AGN"/>
    <s v="INF"/>
    <x v="1"/>
  </r>
  <r>
    <x v="0"/>
    <x v="1"/>
    <s v="11-11-2025"/>
    <d v="1899-12-30T11:15:00"/>
    <d v="1899-12-30T12:15:00"/>
    <n v="60"/>
    <d v="1899-12-30T01:00:00"/>
    <n v="1"/>
    <n v="60"/>
    <s v="AGN"/>
    <s v="INF"/>
    <x v="1"/>
  </r>
  <r>
    <x v="0"/>
    <x v="1"/>
    <s v="12-11-2025"/>
    <d v="1899-12-30T13:45:00"/>
    <d v="1899-12-30T15:00:00"/>
    <n v="60"/>
    <d v="1899-12-30T01:15:00"/>
    <n v="1.1499999999999999"/>
    <n v="69"/>
    <s v="AGN"/>
    <s v="INF"/>
    <x v="1"/>
  </r>
  <r>
    <x v="0"/>
    <x v="0"/>
    <s v="13-11-2025"/>
    <d v="1899-12-30T13:30:00"/>
    <d v="1899-12-30T15:15:00"/>
    <n v="50"/>
    <d v="1899-12-30T01:45:00"/>
    <n v="1.45"/>
    <n v="72.5"/>
    <s v="AGN"/>
    <s v="MAT"/>
    <x v="0"/>
  </r>
  <r>
    <x v="0"/>
    <x v="1"/>
    <s v="25-11-2025"/>
    <d v="1899-12-30T09:00:00"/>
    <d v="1899-12-30T10:15:00"/>
    <n v="60"/>
    <d v="1899-12-30T01:15:00"/>
    <n v="1.1499999999999999"/>
    <n v="69"/>
    <s v="AGN"/>
    <s v="INF"/>
    <x v="1"/>
  </r>
  <r>
    <x v="0"/>
    <x v="1"/>
    <s v="26-11-2025"/>
    <d v="1899-12-30T09:00:00"/>
    <d v="1899-12-30T10:00:00"/>
    <n v="60"/>
    <d v="1899-12-30T01:00:00"/>
    <n v="1"/>
    <n v="60"/>
    <s v="AGN"/>
    <s v="INF"/>
    <x v="1"/>
  </r>
  <r>
    <x v="0"/>
    <x v="1"/>
    <s v="10-12-2025"/>
    <d v="1899-12-30T13:00:00"/>
    <d v="1899-12-30T14:15:00"/>
    <n v="60"/>
    <d v="1899-12-30T01:15:00"/>
    <n v="1.1499999999999999"/>
    <n v="69"/>
    <s v="AGN"/>
    <s v="INF"/>
    <x v="1"/>
  </r>
  <r>
    <x v="0"/>
    <x v="0"/>
    <s v="13-01-2026"/>
    <d v="1899-12-30T09:00:00"/>
    <d v="1899-12-30T11:00:00"/>
    <n v="50"/>
    <d v="1899-12-30T02:00:00"/>
    <n v="2"/>
    <n v="100"/>
    <s v="AGN"/>
    <s v="MAT"/>
    <x v="0"/>
  </r>
  <r>
    <x v="0"/>
    <x v="0"/>
    <s v="15-01-2026"/>
    <d v="1899-12-30T14:30:00"/>
    <d v="1899-12-30T16:15:00"/>
    <n v="50"/>
    <d v="1899-12-30T01:45:00"/>
    <n v="1.45"/>
    <n v="72.5"/>
    <s v="AGN"/>
    <s v="MAT"/>
    <x v="0"/>
  </r>
  <r>
    <x v="0"/>
    <x v="1"/>
    <s v="23-01-2026"/>
    <d v="1899-12-30T09:00:00"/>
    <d v="1899-12-30T10:00:00"/>
    <n v="60"/>
    <d v="1899-12-30T01:00:00"/>
    <n v="1"/>
    <n v="60"/>
    <s v="AGN"/>
    <s v="INF"/>
    <x v="1"/>
  </r>
  <r>
    <x v="0"/>
    <x v="0"/>
    <s v="23-01-2026"/>
    <d v="1899-12-30T11:15:00"/>
    <d v="1899-12-30T12:45:00"/>
    <n v="50"/>
    <d v="1899-12-30T01:30:00"/>
    <n v="1.3"/>
    <n v="65"/>
    <s v="AGN"/>
    <s v="MAT"/>
    <x v="0"/>
  </r>
  <r>
    <x v="0"/>
    <x v="1"/>
    <s v="11-02-2026"/>
    <d v="1899-12-30T13:15:00"/>
    <d v="1899-12-30T14:15:00"/>
    <n v="60"/>
    <d v="1899-12-30T01:00:00"/>
    <n v="1"/>
    <n v="60"/>
    <s v="AGN"/>
    <s v="INF"/>
    <x v="1"/>
  </r>
  <r>
    <x v="0"/>
    <x v="0"/>
    <s v="27-02-2026"/>
    <d v="1899-12-30T14:15:00"/>
    <d v="1899-12-30T15:45:00"/>
    <n v="50"/>
    <d v="1899-12-30T01:30:00"/>
    <n v="1.3"/>
    <n v="65"/>
    <s v="AGN"/>
    <s v="MAT"/>
    <x v="0"/>
  </r>
  <r>
    <x v="1"/>
    <x v="1"/>
    <s v="19-11-2025"/>
    <d v="1899-12-30T11:15:00"/>
    <d v="1899-12-30T12:15:00"/>
    <n v="60"/>
    <d v="1899-12-30T01:00:00"/>
    <n v="1"/>
    <n v="60"/>
    <s v="AND"/>
    <s v="INF"/>
    <x v="2"/>
  </r>
  <r>
    <x v="2"/>
    <x v="1"/>
    <s v="10-12-2025"/>
    <d v="1899-12-30T10:30:00"/>
    <d v="1899-12-30T12:00:00"/>
    <n v="60"/>
    <d v="1899-12-30T01:30:00"/>
    <n v="1.3"/>
    <n v="78"/>
    <s v="ANN"/>
    <s v="INF"/>
    <x v="3"/>
  </r>
  <r>
    <x v="2"/>
    <x v="1"/>
    <s v="16-12-2025"/>
    <d v="1899-12-30T09:00:00"/>
    <d v="1899-12-30T10:00:00"/>
    <n v="60"/>
    <d v="1899-12-30T01:00:00"/>
    <n v="1"/>
    <n v="60"/>
    <s v="ANN"/>
    <s v="INF"/>
    <x v="3"/>
  </r>
  <r>
    <x v="2"/>
    <x v="1"/>
    <s v="05-01-2026"/>
    <d v="1899-12-30T13:45:00"/>
    <d v="1899-12-30T14:45:00"/>
    <n v="60"/>
    <d v="1899-12-30T01:00:00"/>
    <n v="1"/>
    <n v="60"/>
    <s v="ANN"/>
    <s v="INF"/>
    <x v="3"/>
  </r>
  <r>
    <x v="2"/>
    <x v="1"/>
    <s v="07-01-2026"/>
    <d v="1899-12-30T11:15:00"/>
    <d v="1899-12-30T13:00:00"/>
    <n v="60"/>
    <d v="1899-12-30T01:45:00"/>
    <n v="1.45"/>
    <n v="87"/>
    <s v="ANN"/>
    <s v="INF"/>
    <x v="3"/>
  </r>
  <r>
    <x v="2"/>
    <x v="1"/>
    <s v="12-01-2026"/>
    <d v="1899-12-30T10:45:00"/>
    <d v="1899-12-30T12:00:00"/>
    <n v="60"/>
    <d v="1899-12-30T01:15:00"/>
    <n v="1.1499999999999999"/>
    <n v="69"/>
    <s v="ANN"/>
    <s v="INF"/>
    <x v="3"/>
  </r>
  <r>
    <x v="2"/>
    <x v="1"/>
    <s v="12-01-2026"/>
    <d v="1899-12-30T12:00:00"/>
    <d v="1899-12-30T13:00:00"/>
    <n v="60"/>
    <d v="1899-12-30T01:00:00"/>
    <n v="1"/>
    <n v="60"/>
    <s v="ANN"/>
    <s v="INF"/>
    <x v="3"/>
  </r>
  <r>
    <x v="2"/>
    <x v="1"/>
    <s v="19-01-2026"/>
    <d v="1899-12-30T11:00:00"/>
    <d v="1899-12-30T12:30:00"/>
    <n v="60"/>
    <d v="1899-12-30T01:30:00"/>
    <n v="1.3"/>
    <n v="78"/>
    <s v="ANN"/>
    <s v="INF"/>
    <x v="3"/>
  </r>
  <r>
    <x v="2"/>
    <x v="1"/>
    <s v="22-01-2026"/>
    <d v="1899-12-30T09:00:00"/>
    <d v="1899-12-30T10:15:00"/>
    <n v="60"/>
    <d v="1899-12-30T01:15:00"/>
    <n v="1.1499999999999999"/>
    <n v="69"/>
    <s v="ANN"/>
    <s v="INF"/>
    <x v="3"/>
  </r>
  <r>
    <x v="2"/>
    <x v="1"/>
    <s v="11-02-2026"/>
    <d v="1899-12-30T10:45:00"/>
    <d v="1899-12-30T12:00:00"/>
    <n v="60"/>
    <d v="1899-12-30T01:15:00"/>
    <n v="1.1499999999999999"/>
    <n v="69"/>
    <s v="ANN"/>
    <s v="INF"/>
    <x v="3"/>
  </r>
  <r>
    <x v="2"/>
    <x v="1"/>
    <s v="18-02-2026"/>
    <d v="1899-12-30T14:00:00"/>
    <d v="1899-12-30T15:30:00"/>
    <n v="60"/>
    <d v="1899-12-30T01:30:00"/>
    <n v="1.3"/>
    <n v="78"/>
    <s v="ANN"/>
    <s v="INF"/>
    <x v="3"/>
  </r>
  <r>
    <x v="3"/>
    <x v="1"/>
    <s v="01-10-2025"/>
    <d v="1899-12-30T09:00:00"/>
    <d v="1899-12-30T10:00:00"/>
    <n v="60"/>
    <d v="1899-12-30T01:00:00"/>
    <n v="1"/>
    <n v="60"/>
    <s v="BAR"/>
    <s v="INF"/>
    <x v="4"/>
  </r>
  <r>
    <x v="3"/>
    <x v="1"/>
    <s v="10-10-2025"/>
    <d v="1899-12-30T10:30:00"/>
    <d v="1899-12-30T12:00:00"/>
    <n v="60"/>
    <d v="1899-12-30T01:30:00"/>
    <n v="1.3"/>
    <n v="78"/>
    <s v="BAR"/>
    <s v="INF"/>
    <x v="4"/>
  </r>
  <r>
    <x v="3"/>
    <x v="1"/>
    <s v="10-10-2025"/>
    <d v="1899-12-30T14:15:00"/>
    <d v="1899-12-30T15:45:00"/>
    <n v="60"/>
    <d v="1899-12-30T01:30:00"/>
    <n v="1.3"/>
    <n v="78"/>
    <s v="BAR"/>
    <s v="INF"/>
    <x v="4"/>
  </r>
  <r>
    <x v="3"/>
    <x v="1"/>
    <s v="24-10-2025"/>
    <d v="1899-12-30T09:00:00"/>
    <d v="1899-12-30T10:00:00"/>
    <n v="60"/>
    <d v="1899-12-30T01:00:00"/>
    <n v="1"/>
    <n v="60"/>
    <s v="BAR"/>
    <s v="INF"/>
    <x v="4"/>
  </r>
  <r>
    <x v="3"/>
    <x v="1"/>
    <s v="31-10-2025"/>
    <d v="1899-12-30T14:30:00"/>
    <d v="1899-12-30T16:15:00"/>
    <n v="60"/>
    <d v="1899-12-30T01:45:00"/>
    <n v="1.45"/>
    <n v="87"/>
    <s v="BAR"/>
    <s v="INF"/>
    <x v="4"/>
  </r>
  <r>
    <x v="3"/>
    <x v="1"/>
    <s v="06-11-2025"/>
    <d v="1899-12-30T09:00:00"/>
    <d v="1899-12-30T10:30:00"/>
    <n v="60"/>
    <d v="1899-12-30T01:30:00"/>
    <n v="1.3"/>
    <n v="78"/>
    <s v="BAR"/>
    <s v="INF"/>
    <x v="4"/>
  </r>
  <r>
    <x v="3"/>
    <x v="1"/>
    <s v="12-11-2025"/>
    <d v="1899-12-30T12:45:00"/>
    <d v="1899-12-30T13:45:00"/>
    <n v="60"/>
    <d v="1899-12-30T01:00:00"/>
    <n v="1"/>
    <n v="60"/>
    <s v="BAR"/>
    <s v="INF"/>
    <x v="4"/>
  </r>
  <r>
    <x v="3"/>
    <x v="1"/>
    <s v="17-11-2025"/>
    <d v="1899-12-30T11:30:00"/>
    <d v="1899-12-30T13:15:00"/>
    <n v="60"/>
    <d v="1899-12-30T01:45:00"/>
    <n v="1.45"/>
    <n v="87"/>
    <s v="BAR"/>
    <s v="INF"/>
    <x v="4"/>
  </r>
  <r>
    <x v="3"/>
    <x v="1"/>
    <s v="17-11-2025"/>
    <d v="1899-12-30T13:30:00"/>
    <d v="1899-12-30T15:00:00"/>
    <n v="60"/>
    <d v="1899-12-30T01:30:00"/>
    <n v="1.3"/>
    <n v="78"/>
    <s v="BAR"/>
    <s v="INF"/>
    <x v="4"/>
  </r>
  <r>
    <x v="3"/>
    <x v="1"/>
    <s v="26-11-2025"/>
    <d v="1899-12-30T16:30:00"/>
    <d v="1899-12-30T17:30:00"/>
    <n v="60"/>
    <d v="1899-12-30T01:00:00"/>
    <n v="1"/>
    <n v="60"/>
    <s v="BAR"/>
    <s v="INF"/>
    <x v="4"/>
  </r>
  <r>
    <x v="3"/>
    <x v="1"/>
    <s v="02-12-2025"/>
    <d v="1899-12-30T11:30:00"/>
    <d v="1899-12-30T13:30:00"/>
    <n v="60"/>
    <d v="1899-12-30T02:00:00"/>
    <n v="2"/>
    <n v="120"/>
    <s v="BAR"/>
    <s v="INF"/>
    <x v="4"/>
  </r>
  <r>
    <x v="3"/>
    <x v="1"/>
    <s v="12-12-2025"/>
    <d v="1899-12-30T11:30:00"/>
    <d v="1899-12-30T13:15:00"/>
    <n v="60"/>
    <d v="1899-12-30T01:45:00"/>
    <n v="1.45"/>
    <n v="87"/>
    <s v="BAR"/>
    <s v="INF"/>
    <x v="4"/>
  </r>
  <r>
    <x v="3"/>
    <x v="1"/>
    <s v="05-01-2026"/>
    <d v="1899-12-30T09:00:00"/>
    <d v="1899-12-30T10:45:00"/>
    <n v="60"/>
    <d v="1899-12-30T01:45:00"/>
    <n v="1.45"/>
    <n v="87"/>
    <s v="BAR"/>
    <s v="INF"/>
    <x v="4"/>
  </r>
  <r>
    <x v="3"/>
    <x v="1"/>
    <s v="13-01-2026"/>
    <d v="1899-12-30T15:45:00"/>
    <d v="1899-12-30T17:30:00"/>
    <n v="60"/>
    <d v="1899-12-30T01:45:00"/>
    <n v="1.45"/>
    <n v="87"/>
    <s v="BAR"/>
    <s v="INF"/>
    <x v="4"/>
  </r>
  <r>
    <x v="3"/>
    <x v="1"/>
    <s v="15-01-2026"/>
    <d v="1899-12-30T11:00:00"/>
    <d v="1899-12-30T12:15:00"/>
    <n v="60"/>
    <d v="1899-12-30T01:15:00"/>
    <n v="1.1499999999999999"/>
    <n v="69"/>
    <s v="BAR"/>
    <s v="INF"/>
    <x v="4"/>
  </r>
  <r>
    <x v="3"/>
    <x v="1"/>
    <s v="05-02-2026"/>
    <d v="1899-12-30T13:45:00"/>
    <d v="1899-12-30T15:15:00"/>
    <n v="60"/>
    <d v="1899-12-30T01:30:00"/>
    <n v="1.3"/>
    <n v="78"/>
    <s v="BAR"/>
    <s v="INF"/>
    <x v="4"/>
  </r>
  <r>
    <x v="3"/>
    <x v="1"/>
    <s v="18-02-2026"/>
    <d v="1899-12-30T11:30:00"/>
    <d v="1899-12-30T13:00:00"/>
    <n v="60"/>
    <d v="1899-12-30T01:30:00"/>
    <n v="1.3"/>
    <n v="78"/>
    <s v="BAR"/>
    <s v="INF"/>
    <x v="4"/>
  </r>
  <r>
    <x v="3"/>
    <x v="1"/>
    <s v="20-02-2026"/>
    <d v="1899-12-30T09:00:00"/>
    <d v="1899-12-30T10:15:00"/>
    <n v="60"/>
    <d v="1899-12-30T01:15:00"/>
    <n v="1.1499999999999999"/>
    <n v="69"/>
    <s v="BAR"/>
    <s v="INF"/>
    <x v="4"/>
  </r>
  <r>
    <x v="3"/>
    <x v="1"/>
    <s v="20-02-2026"/>
    <d v="1899-12-30T10:30:00"/>
    <d v="1899-12-30T11:45:00"/>
    <n v="60"/>
    <d v="1899-12-30T01:15:00"/>
    <n v="1.1499999999999999"/>
    <n v="69"/>
    <s v="BAR"/>
    <s v="INF"/>
    <x v="4"/>
  </r>
  <r>
    <x v="3"/>
    <x v="1"/>
    <s v="24-02-2026"/>
    <d v="1899-12-30T10:30:00"/>
    <d v="1899-12-30T12:15:00"/>
    <n v="60"/>
    <d v="1899-12-30T01:45:00"/>
    <n v="1.45"/>
    <n v="87"/>
    <s v="BAR"/>
    <s v="INF"/>
    <x v="4"/>
  </r>
  <r>
    <x v="4"/>
    <x v="0"/>
    <s v="14-10-2025"/>
    <d v="1899-12-30T09:00:00"/>
    <d v="1899-12-30T10:15:00"/>
    <n v="50"/>
    <d v="1899-12-30T01:15:00"/>
    <n v="1.1499999999999999"/>
    <n v="57.499999999999993"/>
    <s v="EWA"/>
    <s v="MAT"/>
    <x v="5"/>
  </r>
  <r>
    <x v="4"/>
    <x v="0"/>
    <s v="15-10-2025"/>
    <d v="1899-12-30T09:00:00"/>
    <d v="1899-12-30T10:15:00"/>
    <n v="50"/>
    <d v="1899-12-30T01:15:00"/>
    <n v="1.1499999999999999"/>
    <n v="57.499999999999993"/>
    <s v="EWA"/>
    <s v="MAT"/>
    <x v="5"/>
  </r>
  <r>
    <x v="4"/>
    <x v="0"/>
    <s v="06-11-2025"/>
    <d v="1899-12-30T11:00:00"/>
    <d v="1899-12-30T12:45:00"/>
    <n v="50"/>
    <d v="1899-12-30T01:45:00"/>
    <n v="1.45"/>
    <n v="72.5"/>
    <s v="EWA"/>
    <s v="MAT"/>
    <x v="5"/>
  </r>
  <r>
    <x v="4"/>
    <x v="0"/>
    <s v="19-11-2025"/>
    <d v="1899-12-30T09:00:00"/>
    <d v="1899-12-30T10:45:00"/>
    <n v="50"/>
    <d v="1899-12-30T01:45:00"/>
    <n v="1.45"/>
    <n v="72.5"/>
    <s v="EWA"/>
    <s v="MAT"/>
    <x v="5"/>
  </r>
  <r>
    <x v="4"/>
    <x v="0"/>
    <s v="19-11-2025"/>
    <d v="1899-12-30T15:45:00"/>
    <d v="1899-12-30T17:15:00"/>
    <n v="50"/>
    <d v="1899-12-30T01:30:00"/>
    <n v="1.3"/>
    <n v="65"/>
    <s v="EWA"/>
    <s v="MAT"/>
    <x v="5"/>
  </r>
  <r>
    <x v="4"/>
    <x v="0"/>
    <s v="03-12-2025"/>
    <d v="1899-12-30T09:00:00"/>
    <d v="1899-12-30T10:45:00"/>
    <n v="50"/>
    <d v="1899-12-30T01:45:00"/>
    <n v="1.45"/>
    <n v="72.5"/>
    <s v="EWA"/>
    <s v="MAT"/>
    <x v="5"/>
  </r>
  <r>
    <x v="4"/>
    <x v="0"/>
    <s v="03-12-2025"/>
    <d v="1899-12-30T13:45:00"/>
    <d v="1899-12-30T14:45:00"/>
    <n v="50"/>
    <d v="1899-12-30T01:00:00"/>
    <n v="1"/>
    <n v="50"/>
    <s v="EWA"/>
    <s v="MAT"/>
    <x v="5"/>
  </r>
  <r>
    <x v="4"/>
    <x v="0"/>
    <s v="12-01-2026"/>
    <d v="1899-12-30T13:15:00"/>
    <d v="1899-12-30T15:15:00"/>
    <n v="50"/>
    <d v="1899-12-30T02:00:00"/>
    <n v="2"/>
    <n v="100"/>
    <s v="EWA"/>
    <s v="MAT"/>
    <x v="5"/>
  </r>
  <r>
    <x v="4"/>
    <x v="0"/>
    <s v="14-01-2026"/>
    <d v="1899-12-30T11:15:00"/>
    <d v="1899-12-30T13:15:00"/>
    <n v="50"/>
    <d v="1899-12-30T02:00:00"/>
    <n v="2"/>
    <n v="100"/>
    <s v="EWA"/>
    <s v="MAT"/>
    <x v="5"/>
  </r>
  <r>
    <x v="4"/>
    <x v="0"/>
    <s v="15-01-2026"/>
    <d v="1899-12-30T09:00:00"/>
    <d v="1899-12-30T11:00:00"/>
    <n v="50"/>
    <d v="1899-12-30T02:00:00"/>
    <n v="2"/>
    <n v="100"/>
    <s v="EWA"/>
    <s v="MAT"/>
    <x v="5"/>
  </r>
  <r>
    <x v="4"/>
    <x v="0"/>
    <s v="22-01-2026"/>
    <d v="1899-12-30T10:30:00"/>
    <d v="1899-12-30T11:45:00"/>
    <n v="50"/>
    <d v="1899-12-30T01:15:00"/>
    <n v="1.1499999999999999"/>
    <n v="57.499999999999993"/>
    <s v="EWA"/>
    <s v="MAT"/>
    <x v="5"/>
  </r>
  <r>
    <x v="4"/>
    <x v="0"/>
    <s v="03-02-2026"/>
    <d v="1899-12-30T14:00:00"/>
    <d v="1899-12-30T16:00:00"/>
    <n v="50"/>
    <d v="1899-12-30T02:00:00"/>
    <n v="2"/>
    <n v="100"/>
    <s v="EWA"/>
    <s v="MAT"/>
    <x v="5"/>
  </r>
  <r>
    <x v="4"/>
    <x v="0"/>
    <s v="13-02-2026"/>
    <d v="1899-12-30T12:30:00"/>
    <d v="1899-12-30T13:45:00"/>
    <n v="50"/>
    <d v="1899-12-30T01:15:00"/>
    <n v="1.1499999999999999"/>
    <n v="57.499999999999993"/>
    <s v="EWA"/>
    <s v="MAT"/>
    <x v="5"/>
  </r>
  <r>
    <x v="4"/>
    <x v="0"/>
    <s v="20-02-2026"/>
    <d v="1899-12-30T14:30:00"/>
    <d v="1899-12-30T15:45:00"/>
    <n v="50"/>
    <d v="1899-12-30T01:15:00"/>
    <n v="1.1499999999999999"/>
    <n v="57.499999999999993"/>
    <s v="EWA"/>
    <s v="MAT"/>
    <x v="5"/>
  </r>
  <r>
    <x v="5"/>
    <x v="2"/>
    <s v="06-10-2025"/>
    <d v="1899-12-30T09:00:00"/>
    <d v="1899-12-30T11:00:00"/>
    <n v="40"/>
    <d v="1899-12-30T02:00:00"/>
    <n v="2"/>
    <n v="80"/>
    <s v="JAN"/>
    <s v="FIZ"/>
    <x v="6"/>
  </r>
  <r>
    <x v="5"/>
    <x v="2"/>
    <s v="08-10-2025"/>
    <d v="1899-12-30T10:45:00"/>
    <d v="1899-12-30T12:15:00"/>
    <n v="40"/>
    <d v="1899-12-30T01:30:00"/>
    <n v="1.3"/>
    <n v="52"/>
    <s v="JAN"/>
    <s v="FIZ"/>
    <x v="6"/>
  </r>
  <r>
    <x v="5"/>
    <x v="2"/>
    <s v="08-10-2025"/>
    <d v="1899-12-30T12:30:00"/>
    <d v="1899-12-30T14:15:00"/>
    <n v="40"/>
    <d v="1899-12-30T01:45:00"/>
    <n v="1.45"/>
    <n v="58"/>
    <s v="JAN"/>
    <s v="FIZ"/>
    <x v="6"/>
  </r>
  <r>
    <x v="5"/>
    <x v="2"/>
    <s v="13-10-2025"/>
    <d v="1899-12-30T11:15:00"/>
    <d v="1899-12-30T12:30:00"/>
    <n v="40"/>
    <d v="1899-12-30T01:15:00"/>
    <n v="1.1499999999999999"/>
    <n v="46"/>
    <s v="JAN"/>
    <s v="FIZ"/>
    <x v="6"/>
  </r>
  <r>
    <x v="5"/>
    <x v="2"/>
    <s v="13-10-2025"/>
    <d v="1899-12-30T15:00:00"/>
    <d v="1899-12-30T17:00:00"/>
    <n v="40"/>
    <d v="1899-12-30T02:00:00"/>
    <n v="2"/>
    <n v="80"/>
    <s v="JAN"/>
    <s v="FIZ"/>
    <x v="6"/>
  </r>
  <r>
    <x v="5"/>
    <x v="2"/>
    <s v="20-10-2025"/>
    <d v="1899-12-30T15:15:00"/>
    <d v="1899-12-30T16:45:00"/>
    <n v="40"/>
    <d v="1899-12-30T01:30:00"/>
    <n v="1.3"/>
    <n v="52"/>
    <s v="JAN"/>
    <s v="FIZ"/>
    <x v="6"/>
  </r>
  <r>
    <x v="5"/>
    <x v="2"/>
    <s v="10-11-2025"/>
    <d v="1899-12-30T09:00:00"/>
    <d v="1899-12-30T10:15:00"/>
    <n v="40"/>
    <d v="1899-12-30T01:15:00"/>
    <n v="1.1499999999999999"/>
    <n v="46"/>
    <s v="JAN"/>
    <s v="FIZ"/>
    <x v="6"/>
  </r>
  <r>
    <x v="5"/>
    <x v="2"/>
    <s v="10-11-2025"/>
    <d v="1899-12-30T10:15:00"/>
    <d v="1899-12-30T11:30:00"/>
    <n v="40"/>
    <d v="1899-12-30T01:15:00"/>
    <n v="1.1499999999999999"/>
    <n v="46"/>
    <s v="JAN"/>
    <s v="FIZ"/>
    <x v="6"/>
  </r>
  <r>
    <x v="5"/>
    <x v="2"/>
    <s v="14-11-2025"/>
    <d v="1899-12-30T12:15:00"/>
    <d v="1899-12-30T14:15:00"/>
    <n v="40"/>
    <d v="1899-12-30T02:00:00"/>
    <n v="2"/>
    <n v="80"/>
    <s v="JAN"/>
    <s v="FIZ"/>
    <x v="6"/>
  </r>
  <r>
    <x v="5"/>
    <x v="2"/>
    <s v="17-11-2025"/>
    <d v="1899-12-30T09:00:00"/>
    <d v="1899-12-30T11:00:00"/>
    <n v="40"/>
    <d v="1899-12-30T02:00:00"/>
    <n v="2"/>
    <n v="80"/>
    <s v="JAN"/>
    <s v="FIZ"/>
    <x v="6"/>
  </r>
  <r>
    <x v="5"/>
    <x v="2"/>
    <s v="20-11-2025"/>
    <d v="1899-12-30T10:00:00"/>
    <d v="1899-12-30T12:00:00"/>
    <n v="40"/>
    <d v="1899-12-30T02:00:00"/>
    <n v="2"/>
    <n v="80"/>
    <s v="JAN"/>
    <s v="FIZ"/>
    <x v="6"/>
  </r>
  <r>
    <x v="5"/>
    <x v="2"/>
    <s v="24-11-2025"/>
    <d v="1899-12-30T09:00:00"/>
    <d v="1899-12-30T10:30:00"/>
    <n v="40"/>
    <d v="1899-12-30T01:30:00"/>
    <n v="1.3"/>
    <n v="52"/>
    <s v="JAN"/>
    <s v="FIZ"/>
    <x v="6"/>
  </r>
  <r>
    <x v="5"/>
    <x v="2"/>
    <s v="28-11-2025"/>
    <d v="1899-12-30T11:30:00"/>
    <d v="1899-12-30T12:45:00"/>
    <n v="40"/>
    <d v="1899-12-30T01:15:00"/>
    <n v="1.1499999999999999"/>
    <n v="46"/>
    <s v="JAN"/>
    <s v="FIZ"/>
    <x v="6"/>
  </r>
  <r>
    <x v="5"/>
    <x v="2"/>
    <s v="08-12-2025"/>
    <d v="1899-12-30T11:15:00"/>
    <d v="1899-12-30T13:00:00"/>
    <n v="40"/>
    <d v="1899-12-30T01:45:00"/>
    <n v="1.45"/>
    <n v="58"/>
    <s v="JAN"/>
    <s v="FIZ"/>
    <x v="6"/>
  </r>
  <r>
    <x v="5"/>
    <x v="2"/>
    <s v="10-12-2025"/>
    <d v="1899-12-30T16:15:00"/>
    <d v="1899-12-30T17:45:00"/>
    <n v="40"/>
    <d v="1899-12-30T01:30:00"/>
    <n v="1.3"/>
    <n v="52"/>
    <s v="JAN"/>
    <s v="FIZ"/>
    <x v="6"/>
  </r>
  <r>
    <x v="5"/>
    <x v="2"/>
    <s v="12-12-2025"/>
    <d v="1899-12-30T09:00:00"/>
    <d v="1899-12-30T10:15:00"/>
    <n v="40"/>
    <d v="1899-12-30T01:15:00"/>
    <n v="1.1499999999999999"/>
    <n v="46"/>
    <s v="JAN"/>
    <s v="FIZ"/>
    <x v="6"/>
  </r>
  <r>
    <x v="5"/>
    <x v="2"/>
    <s v="14-01-2026"/>
    <d v="1899-12-30T13:45:00"/>
    <d v="1899-12-30T14:45:00"/>
    <n v="40"/>
    <d v="1899-12-30T01:00:00"/>
    <n v="1"/>
    <n v="40"/>
    <s v="JAN"/>
    <s v="FIZ"/>
    <x v="6"/>
  </r>
  <r>
    <x v="5"/>
    <x v="2"/>
    <s v="23-01-2026"/>
    <d v="1899-12-30T10:00:00"/>
    <d v="1899-12-30T11:00:00"/>
    <n v="40"/>
    <d v="1899-12-30T01:00:00"/>
    <n v="1"/>
    <n v="40"/>
    <s v="JAN"/>
    <s v="FIZ"/>
    <x v="6"/>
  </r>
  <r>
    <x v="5"/>
    <x v="2"/>
    <s v="23-01-2026"/>
    <d v="1899-12-30T13:45:00"/>
    <d v="1899-12-30T15:15:00"/>
    <n v="40"/>
    <d v="1899-12-30T01:30:00"/>
    <n v="1.3"/>
    <n v="52"/>
    <s v="JAN"/>
    <s v="FIZ"/>
    <x v="6"/>
  </r>
  <r>
    <x v="5"/>
    <x v="2"/>
    <s v="03-02-2026"/>
    <d v="1899-12-30T16:00:00"/>
    <d v="1899-12-30T17:30:00"/>
    <n v="40"/>
    <d v="1899-12-30T01:30:00"/>
    <n v="1.3"/>
    <n v="52"/>
    <s v="JAN"/>
    <s v="FIZ"/>
    <x v="6"/>
  </r>
  <r>
    <x v="5"/>
    <x v="2"/>
    <s v="06-02-2026"/>
    <d v="1899-12-30T15:30:00"/>
    <d v="1899-12-30T17:30:00"/>
    <n v="40"/>
    <d v="1899-12-30T02:00:00"/>
    <n v="2"/>
    <n v="80"/>
    <s v="JAN"/>
    <s v="FIZ"/>
    <x v="6"/>
  </r>
  <r>
    <x v="5"/>
    <x v="2"/>
    <s v="11-02-2026"/>
    <d v="1899-12-30T09:00:00"/>
    <d v="1899-12-30T10:15:00"/>
    <n v="40"/>
    <d v="1899-12-30T01:15:00"/>
    <n v="1.1499999999999999"/>
    <n v="46"/>
    <s v="JAN"/>
    <s v="FIZ"/>
    <x v="6"/>
  </r>
  <r>
    <x v="5"/>
    <x v="2"/>
    <s v="17-02-2026"/>
    <d v="1899-12-30T13:15:00"/>
    <d v="1899-12-30T15:15:00"/>
    <n v="40"/>
    <d v="1899-12-30T02:00:00"/>
    <n v="2"/>
    <n v="80"/>
    <s v="JAN"/>
    <s v="FIZ"/>
    <x v="6"/>
  </r>
  <r>
    <x v="5"/>
    <x v="2"/>
    <s v="20-02-2026"/>
    <d v="1899-12-30T12:15:00"/>
    <d v="1899-12-30T14:15:00"/>
    <n v="40"/>
    <d v="1899-12-30T02:00:00"/>
    <n v="2"/>
    <n v="80"/>
    <s v="JAN"/>
    <s v="FIZ"/>
    <x v="6"/>
  </r>
  <r>
    <x v="6"/>
    <x v="1"/>
    <s v="13-10-2025"/>
    <d v="1899-12-30T17:00:00"/>
    <d v="1899-12-30T18:15:00"/>
    <n v="60"/>
    <d v="1899-12-30T01:15:00"/>
    <n v="1.1499999999999999"/>
    <n v="69"/>
    <s v="JUL"/>
    <s v="INF"/>
    <x v="7"/>
  </r>
  <r>
    <x v="6"/>
    <x v="1"/>
    <s v="20-10-2025"/>
    <d v="1899-12-30T14:00:00"/>
    <d v="1899-12-30T15:00:00"/>
    <n v="60"/>
    <d v="1899-12-30T01:00:00"/>
    <n v="1"/>
    <n v="60"/>
    <s v="JUL"/>
    <s v="INF"/>
    <x v="7"/>
  </r>
  <r>
    <x v="6"/>
    <x v="2"/>
    <s v="11-11-2025"/>
    <d v="1899-12-30T09:00:00"/>
    <d v="1899-12-30T10:00:00"/>
    <n v="40"/>
    <d v="1899-12-30T01:00:00"/>
    <n v="1"/>
    <n v="40"/>
    <s v="JUL"/>
    <s v="FIZ"/>
    <x v="8"/>
  </r>
  <r>
    <x v="6"/>
    <x v="1"/>
    <s v="12-11-2025"/>
    <d v="1899-12-30T11:00:00"/>
    <d v="1899-12-30T12:30:00"/>
    <n v="60"/>
    <d v="1899-12-30T01:30:00"/>
    <n v="1.3"/>
    <n v="78"/>
    <s v="JUL"/>
    <s v="INF"/>
    <x v="7"/>
  </r>
  <r>
    <x v="6"/>
    <x v="2"/>
    <s v="14-11-2025"/>
    <d v="1899-12-30T09:00:00"/>
    <d v="1899-12-30T10:15:00"/>
    <n v="40"/>
    <d v="1899-12-30T01:15:00"/>
    <n v="1.1499999999999999"/>
    <n v="46"/>
    <s v="JUL"/>
    <s v="FIZ"/>
    <x v="8"/>
  </r>
  <r>
    <x v="6"/>
    <x v="2"/>
    <s v="05-12-2025"/>
    <d v="1899-12-30T11:00:00"/>
    <d v="1899-12-30T12:00:00"/>
    <n v="40"/>
    <d v="1899-12-30T01:00:00"/>
    <n v="1"/>
    <n v="40"/>
    <s v="JUL"/>
    <s v="FIZ"/>
    <x v="8"/>
  </r>
  <r>
    <x v="6"/>
    <x v="1"/>
    <s v="10-12-2025"/>
    <d v="1899-12-30T14:45:00"/>
    <d v="1899-12-30T15:45:00"/>
    <n v="60"/>
    <d v="1899-12-30T01:00:00"/>
    <n v="1"/>
    <n v="60"/>
    <s v="JUL"/>
    <s v="INF"/>
    <x v="7"/>
  </r>
  <r>
    <x v="6"/>
    <x v="1"/>
    <s v="12-01-2026"/>
    <d v="1899-12-30T15:30:00"/>
    <d v="1899-12-30T17:15:00"/>
    <n v="60"/>
    <d v="1899-12-30T01:45:00"/>
    <n v="1.45"/>
    <n v="87"/>
    <s v="JUL"/>
    <s v="INF"/>
    <x v="7"/>
  </r>
  <r>
    <x v="6"/>
    <x v="2"/>
    <s v="13-01-2026"/>
    <d v="1899-12-30T13:00:00"/>
    <d v="1899-12-30T15:00:00"/>
    <n v="40"/>
    <d v="1899-12-30T02:00:00"/>
    <n v="2"/>
    <n v="80"/>
    <s v="JUL"/>
    <s v="FIZ"/>
    <x v="8"/>
  </r>
  <r>
    <x v="6"/>
    <x v="1"/>
    <s v="20-01-2026"/>
    <d v="1899-12-30T10:30:00"/>
    <d v="1899-12-30T11:30:00"/>
    <n v="60"/>
    <d v="1899-12-30T01:00:00"/>
    <n v="1"/>
    <n v="60"/>
    <s v="JUL"/>
    <s v="INF"/>
    <x v="7"/>
  </r>
  <r>
    <x v="6"/>
    <x v="2"/>
    <s v="21-01-2026"/>
    <d v="1899-12-30T09:00:00"/>
    <d v="1899-12-30T10:45:00"/>
    <n v="40"/>
    <d v="1899-12-30T01:45:00"/>
    <n v="1.45"/>
    <n v="58"/>
    <s v="JUL"/>
    <s v="FIZ"/>
    <x v="8"/>
  </r>
  <r>
    <x v="6"/>
    <x v="1"/>
    <s v="03-02-2026"/>
    <d v="1899-12-30T09:00:00"/>
    <d v="1899-12-30T10:15:00"/>
    <n v="60"/>
    <d v="1899-12-30T01:15:00"/>
    <n v="1.1499999999999999"/>
    <n v="69"/>
    <s v="JUL"/>
    <s v="INF"/>
    <x v="7"/>
  </r>
  <r>
    <x v="6"/>
    <x v="1"/>
    <s v="03-02-2026"/>
    <d v="1899-12-30T11:15:00"/>
    <d v="1899-12-30T13:00:00"/>
    <n v="60"/>
    <d v="1899-12-30T01:45:00"/>
    <n v="1.45"/>
    <n v="87"/>
    <s v="JUL"/>
    <s v="INF"/>
    <x v="7"/>
  </r>
  <r>
    <x v="6"/>
    <x v="1"/>
    <s v="10-02-2026"/>
    <d v="1899-12-30T10:45:00"/>
    <d v="1899-12-30T12:30:00"/>
    <n v="60"/>
    <d v="1899-12-30T01:45:00"/>
    <n v="1.45"/>
    <n v="87"/>
    <s v="JUL"/>
    <s v="INF"/>
    <x v="7"/>
  </r>
  <r>
    <x v="6"/>
    <x v="1"/>
    <s v="12-02-2026"/>
    <d v="1899-12-30T13:15:00"/>
    <d v="1899-12-30T14:30:00"/>
    <n v="60"/>
    <d v="1899-12-30T01:15:00"/>
    <n v="1.1499999999999999"/>
    <n v="69"/>
    <s v="JUL"/>
    <s v="INF"/>
    <x v="7"/>
  </r>
  <r>
    <x v="6"/>
    <x v="1"/>
    <s v="13-02-2026"/>
    <d v="1899-12-30T09:00:00"/>
    <d v="1899-12-30T10:15:00"/>
    <n v="60"/>
    <d v="1899-12-30T01:15:00"/>
    <n v="1.1499999999999999"/>
    <n v="69"/>
    <s v="JUL"/>
    <s v="INF"/>
    <x v="7"/>
  </r>
  <r>
    <x v="6"/>
    <x v="2"/>
    <s v="23-02-2026"/>
    <d v="1899-12-30T09:00:00"/>
    <d v="1899-12-30T10:15:00"/>
    <n v="40"/>
    <d v="1899-12-30T01:15:00"/>
    <n v="1.1499999999999999"/>
    <n v="46"/>
    <s v="JUL"/>
    <s v="FIZ"/>
    <x v="8"/>
  </r>
  <r>
    <x v="6"/>
    <x v="2"/>
    <s v="26-02-2026"/>
    <d v="1899-12-30T09:00:00"/>
    <d v="1899-12-30T11:00:00"/>
    <n v="40"/>
    <d v="1899-12-30T02:00:00"/>
    <n v="2"/>
    <n v="80"/>
    <s v="JUL"/>
    <s v="FIZ"/>
    <x v="8"/>
  </r>
  <r>
    <x v="7"/>
    <x v="1"/>
    <s v="07-10-2025"/>
    <d v="1899-12-30T11:00:00"/>
    <d v="1899-12-30T12:45:00"/>
    <n v="60"/>
    <d v="1899-12-30T01:45:00"/>
    <n v="1.45"/>
    <n v="87"/>
    <s v="KAT"/>
    <s v="INF"/>
    <x v="9"/>
  </r>
  <r>
    <x v="7"/>
    <x v="1"/>
    <s v="08-10-2025"/>
    <d v="1899-12-30T09:00:00"/>
    <d v="1899-12-30T10:00:00"/>
    <n v="60"/>
    <d v="1899-12-30T01:00:00"/>
    <n v="1"/>
    <n v="60"/>
    <s v="KAT"/>
    <s v="INF"/>
    <x v="9"/>
  </r>
  <r>
    <x v="7"/>
    <x v="1"/>
    <s v="10-10-2025"/>
    <d v="1899-12-30T12:45:00"/>
    <d v="1899-12-30T13:45:00"/>
    <n v="60"/>
    <d v="1899-12-30T01:00:00"/>
    <n v="1"/>
    <n v="60"/>
    <s v="KAT"/>
    <s v="INF"/>
    <x v="9"/>
  </r>
  <r>
    <x v="7"/>
    <x v="1"/>
    <s v="15-10-2025"/>
    <d v="1899-12-30T10:15:00"/>
    <d v="1899-12-30T11:30:00"/>
    <n v="60"/>
    <d v="1899-12-30T01:15:00"/>
    <n v="1.1499999999999999"/>
    <n v="69"/>
    <s v="KAT"/>
    <s v="INF"/>
    <x v="9"/>
  </r>
  <r>
    <x v="7"/>
    <x v="1"/>
    <s v="31-10-2025"/>
    <d v="1899-12-30T10:45:00"/>
    <d v="1899-12-30T12:15:00"/>
    <n v="60"/>
    <d v="1899-12-30T01:30:00"/>
    <n v="1.3"/>
    <n v="78"/>
    <s v="KAT"/>
    <s v="INF"/>
    <x v="9"/>
  </r>
  <r>
    <x v="7"/>
    <x v="1"/>
    <s v="07-11-2025"/>
    <d v="1899-12-30T09:00:00"/>
    <d v="1899-12-30T10:00:00"/>
    <n v="60"/>
    <d v="1899-12-30T01:00:00"/>
    <n v="1"/>
    <n v="60"/>
    <s v="KAT"/>
    <s v="INF"/>
    <x v="9"/>
  </r>
  <r>
    <x v="7"/>
    <x v="1"/>
    <s v="12-11-2025"/>
    <d v="1899-12-30T15:45:00"/>
    <d v="1899-12-30T17:15:00"/>
    <n v="60"/>
    <d v="1899-12-30T01:30:00"/>
    <n v="1.3"/>
    <n v="78"/>
    <s v="KAT"/>
    <s v="INF"/>
    <x v="9"/>
  </r>
  <r>
    <x v="7"/>
    <x v="1"/>
    <s v="24-11-2025"/>
    <d v="1899-12-30T14:30:00"/>
    <d v="1899-12-30T16:00:00"/>
    <n v="60"/>
    <d v="1899-12-30T01:30:00"/>
    <n v="1.3"/>
    <n v="78"/>
    <s v="KAT"/>
    <s v="INF"/>
    <x v="9"/>
  </r>
  <r>
    <x v="7"/>
    <x v="1"/>
    <s v="05-12-2025"/>
    <d v="1899-12-30T09:00:00"/>
    <d v="1899-12-30T10:45:00"/>
    <n v="60"/>
    <d v="1899-12-30T01:45:00"/>
    <n v="1.45"/>
    <n v="87"/>
    <s v="KAT"/>
    <s v="INF"/>
    <x v="9"/>
  </r>
  <r>
    <x v="7"/>
    <x v="1"/>
    <s v="09-12-2025"/>
    <d v="1899-12-30T09:00:00"/>
    <d v="1899-12-30T10:15:00"/>
    <n v="60"/>
    <d v="1899-12-30T01:15:00"/>
    <n v="1.1499999999999999"/>
    <n v="69"/>
    <s v="KAT"/>
    <s v="INF"/>
    <x v="9"/>
  </r>
  <r>
    <x v="7"/>
    <x v="1"/>
    <s v="15-12-2025"/>
    <d v="1899-12-30T09:30:00"/>
    <d v="1899-12-30T11:00:00"/>
    <n v="60"/>
    <d v="1899-12-30T01:30:00"/>
    <n v="1.3"/>
    <n v="78"/>
    <s v="KAT"/>
    <s v="INF"/>
    <x v="9"/>
  </r>
  <r>
    <x v="7"/>
    <x v="1"/>
    <s v="15-12-2025"/>
    <d v="1899-12-30T11:15:00"/>
    <d v="1899-12-30T12:45:00"/>
    <n v="60"/>
    <d v="1899-12-30T01:30:00"/>
    <n v="1.3"/>
    <n v="78"/>
    <s v="KAT"/>
    <s v="INF"/>
    <x v="9"/>
  </r>
  <r>
    <x v="7"/>
    <x v="1"/>
    <s v="05-01-2026"/>
    <d v="1899-12-30T11:30:00"/>
    <d v="1899-12-30T13:00:00"/>
    <n v="60"/>
    <d v="1899-12-30T01:30:00"/>
    <n v="1.3"/>
    <n v="78"/>
    <s v="KAT"/>
    <s v="INF"/>
    <x v="9"/>
  </r>
  <r>
    <x v="7"/>
    <x v="1"/>
    <s v="05-01-2026"/>
    <d v="1899-12-30T17:30:00"/>
    <d v="1899-12-30T19:00:00"/>
    <n v="60"/>
    <d v="1899-12-30T01:30:00"/>
    <n v="1.3"/>
    <n v="78"/>
    <s v="KAT"/>
    <s v="INF"/>
    <x v="9"/>
  </r>
  <r>
    <x v="7"/>
    <x v="1"/>
    <s v="14-01-2026"/>
    <d v="1899-12-30T09:00:00"/>
    <d v="1899-12-30T10:30:00"/>
    <n v="60"/>
    <d v="1899-12-30T01:30:00"/>
    <n v="1.3"/>
    <n v="78"/>
    <s v="KAT"/>
    <s v="INF"/>
    <x v="9"/>
  </r>
  <r>
    <x v="7"/>
    <x v="1"/>
    <s v="19-01-2026"/>
    <d v="1899-12-30T13:00:00"/>
    <d v="1899-12-30T14:30:00"/>
    <n v="60"/>
    <d v="1899-12-30T01:30:00"/>
    <n v="1.3"/>
    <n v="78"/>
    <s v="KAT"/>
    <s v="INF"/>
    <x v="9"/>
  </r>
  <r>
    <x v="7"/>
    <x v="1"/>
    <s v="27-01-2026"/>
    <d v="1899-12-30T12:30:00"/>
    <d v="1899-12-30T14:00:00"/>
    <n v="60"/>
    <d v="1899-12-30T01:30:00"/>
    <n v="1.3"/>
    <n v="78"/>
    <s v="KAT"/>
    <s v="INF"/>
    <x v="9"/>
  </r>
  <r>
    <x v="7"/>
    <x v="1"/>
    <s v="04-02-2026"/>
    <d v="1899-12-30T09:00:00"/>
    <d v="1899-12-30T10:00:00"/>
    <n v="60"/>
    <d v="1899-12-30T01:00:00"/>
    <n v="1"/>
    <n v="60"/>
    <s v="KAT"/>
    <s v="INF"/>
    <x v="9"/>
  </r>
  <r>
    <x v="7"/>
    <x v="1"/>
    <s v="04-02-2026"/>
    <d v="1899-12-30T12:00:00"/>
    <d v="1899-12-30T13:30:00"/>
    <n v="60"/>
    <d v="1899-12-30T01:30:00"/>
    <n v="1.3"/>
    <n v="78"/>
    <s v="KAT"/>
    <s v="INF"/>
    <x v="9"/>
  </r>
  <r>
    <x v="7"/>
    <x v="1"/>
    <s v="05-02-2026"/>
    <d v="1899-12-30T09:00:00"/>
    <d v="1899-12-30T10:30:00"/>
    <n v="60"/>
    <d v="1899-12-30T01:30:00"/>
    <n v="1.3"/>
    <n v="78"/>
    <s v="KAT"/>
    <s v="INF"/>
    <x v="9"/>
  </r>
  <r>
    <x v="7"/>
    <x v="1"/>
    <s v="05-02-2026"/>
    <d v="1899-12-30T11:00:00"/>
    <d v="1899-12-30T12:45:00"/>
    <n v="60"/>
    <d v="1899-12-30T01:45:00"/>
    <n v="1.45"/>
    <n v="87"/>
    <s v="KAT"/>
    <s v="INF"/>
    <x v="9"/>
  </r>
  <r>
    <x v="7"/>
    <x v="1"/>
    <s v="10-02-2026"/>
    <d v="1899-12-30T09:00:00"/>
    <d v="1899-12-30T10:00:00"/>
    <n v="60"/>
    <d v="1899-12-30T01:00:00"/>
    <n v="1"/>
    <n v="60"/>
    <s v="KAT"/>
    <s v="INF"/>
    <x v="9"/>
  </r>
  <r>
    <x v="7"/>
    <x v="1"/>
    <s v="10-02-2026"/>
    <d v="1899-12-30T16:45:00"/>
    <d v="1899-12-30T18:30:00"/>
    <n v="60"/>
    <d v="1899-12-30T01:45:00"/>
    <n v="1.45"/>
    <n v="87"/>
    <s v="KAT"/>
    <s v="INF"/>
    <x v="9"/>
  </r>
  <r>
    <x v="7"/>
    <x v="1"/>
    <s v="26-02-2026"/>
    <d v="1899-12-30T12:30:00"/>
    <d v="1899-12-30T14:00:00"/>
    <n v="60"/>
    <d v="1899-12-30T01:30:00"/>
    <n v="1.3"/>
    <n v="78"/>
    <s v="KAT"/>
    <s v="INF"/>
    <x v="9"/>
  </r>
  <r>
    <x v="8"/>
    <x v="2"/>
    <s v="14-10-2025"/>
    <d v="1899-12-30T10:30:00"/>
    <d v="1899-12-30T11:30:00"/>
    <n v="40"/>
    <d v="1899-12-30T01:00:00"/>
    <n v="1"/>
    <n v="40"/>
    <s v="MAC"/>
    <s v="FIZ"/>
    <x v="10"/>
  </r>
  <r>
    <x v="8"/>
    <x v="2"/>
    <s v="14-10-2025"/>
    <d v="1899-12-30T11:30:00"/>
    <d v="1899-12-30T12:45:00"/>
    <n v="40"/>
    <d v="1899-12-30T01:15:00"/>
    <n v="1.1499999999999999"/>
    <n v="46"/>
    <s v="MAC"/>
    <s v="FIZ"/>
    <x v="10"/>
  </r>
  <r>
    <x v="8"/>
    <x v="2"/>
    <s v="24-10-2025"/>
    <d v="1899-12-30T10:30:00"/>
    <d v="1899-12-30T11:30:00"/>
    <n v="40"/>
    <d v="1899-12-30T01:00:00"/>
    <n v="1"/>
    <n v="40"/>
    <s v="MAC"/>
    <s v="FIZ"/>
    <x v="10"/>
  </r>
  <r>
    <x v="8"/>
    <x v="2"/>
    <s v="31-10-2025"/>
    <d v="1899-12-30T12:45:00"/>
    <d v="1899-12-30T14:30:00"/>
    <n v="40"/>
    <d v="1899-12-30T01:45:00"/>
    <n v="1.45"/>
    <n v="58"/>
    <s v="MAC"/>
    <s v="FIZ"/>
    <x v="10"/>
  </r>
  <r>
    <x v="8"/>
    <x v="2"/>
    <s v="12-11-2025"/>
    <d v="1899-12-30T09:00:00"/>
    <d v="1899-12-30T10:00:00"/>
    <n v="40"/>
    <d v="1899-12-30T01:00:00"/>
    <n v="1"/>
    <n v="40"/>
    <s v="MAC"/>
    <s v="FIZ"/>
    <x v="10"/>
  </r>
  <r>
    <x v="8"/>
    <x v="2"/>
    <s v="13-11-2025"/>
    <d v="1899-12-30T09:00:00"/>
    <d v="1899-12-30T11:00:00"/>
    <n v="40"/>
    <d v="1899-12-30T02:00:00"/>
    <n v="2"/>
    <n v="80"/>
    <s v="MAC"/>
    <s v="FIZ"/>
    <x v="10"/>
  </r>
  <r>
    <x v="8"/>
    <x v="2"/>
    <s v="13-11-2025"/>
    <d v="1899-12-30T11:15:00"/>
    <d v="1899-12-30T12:45:00"/>
    <n v="40"/>
    <d v="1899-12-30T01:30:00"/>
    <n v="1.3"/>
    <n v="52"/>
    <s v="MAC"/>
    <s v="FIZ"/>
    <x v="10"/>
  </r>
  <r>
    <x v="8"/>
    <x v="2"/>
    <s v="18-11-2025"/>
    <d v="1899-12-30T10:30:00"/>
    <d v="1899-12-30T11:45:00"/>
    <n v="40"/>
    <d v="1899-12-30T01:15:00"/>
    <n v="1.1499999999999999"/>
    <n v="46"/>
    <s v="MAC"/>
    <s v="FIZ"/>
    <x v="10"/>
  </r>
  <r>
    <x v="8"/>
    <x v="2"/>
    <s v="19-11-2025"/>
    <d v="1899-12-30T13:00:00"/>
    <d v="1899-12-30T14:45:00"/>
    <n v="40"/>
    <d v="1899-12-30T01:45:00"/>
    <n v="1.45"/>
    <n v="58"/>
    <s v="MAC"/>
    <s v="FIZ"/>
    <x v="10"/>
  </r>
  <r>
    <x v="8"/>
    <x v="2"/>
    <s v="24-11-2025"/>
    <d v="1899-12-30T12:30:00"/>
    <d v="1899-12-30T13:30:00"/>
    <n v="40"/>
    <d v="1899-12-30T01:00:00"/>
    <n v="1"/>
    <n v="40"/>
    <s v="MAC"/>
    <s v="FIZ"/>
    <x v="10"/>
  </r>
  <r>
    <x v="8"/>
    <x v="2"/>
    <s v="26-11-2025"/>
    <d v="1899-12-30T13:45:00"/>
    <d v="1899-12-30T15:45:00"/>
    <n v="40"/>
    <d v="1899-12-30T02:00:00"/>
    <n v="2"/>
    <n v="80"/>
    <s v="MAC"/>
    <s v="FIZ"/>
    <x v="10"/>
  </r>
  <r>
    <x v="8"/>
    <x v="2"/>
    <s v="03-12-2025"/>
    <d v="1899-12-30T11:30:00"/>
    <d v="1899-12-30T13:00:00"/>
    <n v="40"/>
    <d v="1899-12-30T01:30:00"/>
    <n v="1.3"/>
    <n v="52"/>
    <s v="MAC"/>
    <s v="FIZ"/>
    <x v="10"/>
  </r>
  <r>
    <x v="8"/>
    <x v="2"/>
    <s v="03-12-2025"/>
    <d v="1899-12-30T18:00:00"/>
    <d v="1899-12-30T19:00:00"/>
    <n v="40"/>
    <d v="1899-12-30T01:00:00"/>
    <n v="1"/>
    <n v="40"/>
    <s v="MAC"/>
    <s v="FIZ"/>
    <x v="10"/>
  </r>
  <r>
    <x v="8"/>
    <x v="2"/>
    <s v="10-12-2025"/>
    <d v="1899-12-30T09:00:00"/>
    <d v="1899-12-30T10:30:00"/>
    <n v="40"/>
    <d v="1899-12-30T01:30:00"/>
    <n v="1.3"/>
    <n v="52"/>
    <s v="MAC"/>
    <s v="FIZ"/>
    <x v="10"/>
  </r>
  <r>
    <x v="8"/>
    <x v="2"/>
    <s v="19-01-2026"/>
    <d v="1899-12-30T15:15:00"/>
    <d v="1899-12-30T16:30:00"/>
    <n v="40"/>
    <d v="1899-12-30T01:15:00"/>
    <n v="1.1499999999999999"/>
    <n v="46"/>
    <s v="MAC"/>
    <s v="FIZ"/>
    <x v="10"/>
  </r>
  <r>
    <x v="8"/>
    <x v="2"/>
    <s v="20-01-2026"/>
    <d v="1899-12-30T09:00:00"/>
    <d v="1899-12-30T10:30:00"/>
    <n v="40"/>
    <d v="1899-12-30T01:30:00"/>
    <n v="1.3"/>
    <n v="52"/>
    <s v="MAC"/>
    <s v="FIZ"/>
    <x v="10"/>
  </r>
  <r>
    <x v="8"/>
    <x v="2"/>
    <s v="28-01-2026"/>
    <d v="1899-12-30T09:00:00"/>
    <d v="1899-12-30T10:00:00"/>
    <n v="40"/>
    <d v="1899-12-30T01:00:00"/>
    <n v="1"/>
    <n v="40"/>
    <s v="MAC"/>
    <s v="FIZ"/>
    <x v="10"/>
  </r>
  <r>
    <x v="8"/>
    <x v="2"/>
    <s v="29-01-2026"/>
    <d v="1899-12-30T10:30:00"/>
    <d v="1899-12-30T12:15:00"/>
    <n v="40"/>
    <d v="1899-12-30T01:45:00"/>
    <n v="1.45"/>
    <n v="58"/>
    <s v="MAC"/>
    <s v="FIZ"/>
    <x v="10"/>
  </r>
  <r>
    <x v="8"/>
    <x v="2"/>
    <s v="11-02-2026"/>
    <d v="1899-12-30T14:15:00"/>
    <d v="1899-12-30T15:15:00"/>
    <n v="40"/>
    <d v="1899-12-30T01:00:00"/>
    <n v="1"/>
    <n v="40"/>
    <s v="MAC"/>
    <s v="FIZ"/>
    <x v="10"/>
  </r>
  <r>
    <x v="8"/>
    <x v="2"/>
    <s v="13-02-2026"/>
    <d v="1899-12-30T11:00:00"/>
    <d v="1899-12-30T12:00:00"/>
    <n v="40"/>
    <d v="1899-12-30T01:00:00"/>
    <n v="1"/>
    <n v="40"/>
    <s v="MAC"/>
    <s v="FIZ"/>
    <x v="10"/>
  </r>
  <r>
    <x v="8"/>
    <x v="2"/>
    <s v="26-02-2026"/>
    <d v="1899-12-30T11:00:00"/>
    <d v="1899-12-30T12:15:00"/>
    <n v="40"/>
    <d v="1899-12-30T01:15:00"/>
    <n v="1.1499999999999999"/>
    <n v="46"/>
    <s v="MAC"/>
    <s v="FIZ"/>
    <x v="10"/>
  </r>
  <r>
    <x v="8"/>
    <x v="2"/>
    <s v="27-02-2026"/>
    <d v="1899-12-30T09:00:00"/>
    <d v="1899-12-30T10:45:00"/>
    <n v="40"/>
    <d v="1899-12-30T01:45:00"/>
    <n v="1.45"/>
    <n v="58"/>
    <s v="MAC"/>
    <s v="FIZ"/>
    <x v="10"/>
  </r>
  <r>
    <x v="9"/>
    <x v="0"/>
    <s v="02-12-2025"/>
    <d v="1899-12-30T09:00:00"/>
    <d v="1899-12-30T10:00:00"/>
    <n v="50"/>
    <d v="1899-12-30T01:00:00"/>
    <n v="1"/>
    <n v="50"/>
    <s v="MAR"/>
    <s v="MAT"/>
    <x v="11"/>
  </r>
  <r>
    <x v="10"/>
    <x v="1"/>
    <s v="20-02-2026"/>
    <d v="1899-12-30T16:45:00"/>
    <d v="1899-12-30T18:15:00"/>
    <n v="60"/>
    <d v="1899-12-30T01:30:00"/>
    <n v="1.3"/>
    <n v="78"/>
    <s v="OLA"/>
    <s v="INF"/>
    <x v="12"/>
  </r>
  <r>
    <x v="11"/>
    <x v="1"/>
    <s v="08-12-2025"/>
    <d v="1899-12-30T09:00:00"/>
    <d v="1899-12-30T10:45:00"/>
    <n v="60"/>
    <d v="1899-12-30T01:45:00"/>
    <n v="1.45"/>
    <n v="87"/>
    <s v="PAT"/>
    <s v="INF"/>
    <x v="13"/>
  </r>
  <r>
    <x v="12"/>
    <x v="2"/>
    <s v="13-11-2025"/>
    <d v="1899-12-30T16:00:00"/>
    <d v="1899-12-30T18:00:00"/>
    <n v="40"/>
    <d v="1899-12-30T02:00:00"/>
    <n v="2"/>
    <n v="80"/>
    <s v="PIO"/>
    <s v="FIZ"/>
    <x v="14"/>
  </r>
  <r>
    <x v="13"/>
    <x v="0"/>
    <s v="02-10-2025"/>
    <d v="1899-12-30T09:00:00"/>
    <d v="1899-12-30T10:45:00"/>
    <n v="50"/>
    <d v="1899-12-30T01:45:00"/>
    <n v="1.45"/>
    <n v="72.5"/>
    <s v="WIK"/>
    <s v="MAT"/>
    <x v="15"/>
  </r>
  <r>
    <x v="13"/>
    <x v="0"/>
    <s v="06-10-2025"/>
    <d v="1899-12-30T11:30:00"/>
    <d v="1899-12-30T12:30:00"/>
    <n v="50"/>
    <d v="1899-12-30T01:00:00"/>
    <n v="1"/>
    <n v="50"/>
    <s v="WIK"/>
    <s v="MAT"/>
    <x v="15"/>
  </r>
  <r>
    <x v="13"/>
    <x v="0"/>
    <s v="10-10-2025"/>
    <d v="1899-12-30T09:00:00"/>
    <d v="1899-12-30T10:00:00"/>
    <n v="50"/>
    <d v="1899-12-30T01:00:00"/>
    <n v="1"/>
    <n v="50"/>
    <s v="WIK"/>
    <s v="MAT"/>
    <x v="15"/>
  </r>
  <r>
    <x v="13"/>
    <x v="0"/>
    <s v="13-10-2025"/>
    <d v="1899-12-30T12:45:00"/>
    <d v="1899-12-30T14:45:00"/>
    <n v="50"/>
    <d v="1899-12-30T02:00:00"/>
    <n v="2"/>
    <n v="100"/>
    <s v="WIK"/>
    <s v="MAT"/>
    <x v="15"/>
  </r>
  <r>
    <x v="13"/>
    <x v="0"/>
    <s v="14-10-2025"/>
    <d v="1899-12-30T12:45:00"/>
    <d v="1899-12-30T14:15:00"/>
    <n v="50"/>
    <d v="1899-12-30T01:30:00"/>
    <n v="1.3"/>
    <n v="65"/>
    <s v="WIK"/>
    <s v="MAT"/>
    <x v="15"/>
  </r>
  <r>
    <x v="13"/>
    <x v="0"/>
    <s v="20-10-2025"/>
    <d v="1899-12-30T09:00:00"/>
    <d v="1899-12-30T10:30:00"/>
    <n v="50"/>
    <d v="1899-12-30T01:30:00"/>
    <n v="1.3"/>
    <n v="65"/>
    <s v="WIK"/>
    <s v="MAT"/>
    <x v="15"/>
  </r>
  <r>
    <x v="13"/>
    <x v="0"/>
    <s v="05-11-2025"/>
    <d v="1899-12-30T09:00:00"/>
    <d v="1899-12-30T10:00:00"/>
    <n v="50"/>
    <d v="1899-12-30T01:00:00"/>
    <n v="1"/>
    <n v="50"/>
    <s v="WIK"/>
    <s v="MAT"/>
    <x v="15"/>
  </r>
  <r>
    <x v="13"/>
    <x v="0"/>
    <s v="05-11-2025"/>
    <d v="1899-12-30T10:00:00"/>
    <d v="1899-12-30T12:00:00"/>
    <n v="50"/>
    <d v="1899-12-30T02:00:00"/>
    <n v="2"/>
    <n v="100"/>
    <s v="WIK"/>
    <s v="MAT"/>
    <x v="15"/>
  </r>
  <r>
    <x v="13"/>
    <x v="0"/>
    <s v="14-11-2025"/>
    <d v="1899-12-30T10:30:00"/>
    <d v="1899-12-30T11:45:00"/>
    <n v="50"/>
    <d v="1899-12-30T01:15:00"/>
    <n v="1.1499999999999999"/>
    <n v="57.499999999999993"/>
    <s v="WIK"/>
    <s v="MAT"/>
    <x v="15"/>
  </r>
  <r>
    <x v="13"/>
    <x v="0"/>
    <s v="20-11-2025"/>
    <d v="1899-12-30T09:00:00"/>
    <d v="1899-12-30T10:00:00"/>
    <n v="50"/>
    <d v="1899-12-30T01:00:00"/>
    <n v="1"/>
    <n v="50"/>
    <s v="WIK"/>
    <s v="MAT"/>
    <x v="15"/>
  </r>
  <r>
    <x v="13"/>
    <x v="0"/>
    <s v="20-11-2025"/>
    <d v="1899-12-30T14:15:00"/>
    <d v="1899-12-30T15:15:00"/>
    <n v="50"/>
    <d v="1899-12-30T01:00:00"/>
    <n v="1"/>
    <n v="50"/>
    <s v="WIK"/>
    <s v="MAT"/>
    <x v="15"/>
  </r>
  <r>
    <x v="13"/>
    <x v="0"/>
    <s v="07-01-2026"/>
    <d v="1899-12-30T14:00:00"/>
    <d v="1899-12-30T15:00:00"/>
    <n v="50"/>
    <d v="1899-12-30T01:00:00"/>
    <n v="1"/>
    <n v="50"/>
    <s v="WIK"/>
    <s v="MAT"/>
    <x v="15"/>
  </r>
  <r>
    <x v="13"/>
    <x v="0"/>
    <s v="12-01-2026"/>
    <d v="1899-12-30T09:00:00"/>
    <d v="1899-12-30T10:30:00"/>
    <n v="50"/>
    <d v="1899-12-30T01:30:00"/>
    <n v="1.3"/>
    <n v="65"/>
    <s v="WIK"/>
    <s v="MAT"/>
    <x v="15"/>
  </r>
  <r>
    <x v="13"/>
    <x v="0"/>
    <s v="15-01-2026"/>
    <d v="1899-12-30T12:30:00"/>
    <d v="1899-12-30T14:00:00"/>
    <n v="50"/>
    <d v="1899-12-30T01:30:00"/>
    <n v="1.3"/>
    <n v="65"/>
    <s v="WIK"/>
    <s v="MAT"/>
    <x v="15"/>
  </r>
  <r>
    <x v="13"/>
    <x v="0"/>
    <s v="19-01-2026"/>
    <d v="1899-12-30T09:00:00"/>
    <d v="1899-12-30T10:30:00"/>
    <n v="50"/>
    <d v="1899-12-30T01:30:00"/>
    <n v="1.3"/>
    <n v="65"/>
    <s v="WIK"/>
    <s v="MAT"/>
    <x v="15"/>
  </r>
  <r>
    <x v="13"/>
    <x v="0"/>
    <s v="22-01-2026"/>
    <d v="1899-12-30T14:15:00"/>
    <d v="1899-12-30T15:15:00"/>
    <n v="50"/>
    <d v="1899-12-30T01:00:00"/>
    <n v="1"/>
    <n v="50"/>
    <s v="WIK"/>
    <s v="MAT"/>
    <x v="15"/>
  </r>
  <r>
    <x v="13"/>
    <x v="0"/>
    <s v="22-01-2026"/>
    <d v="1899-12-30T16:00:00"/>
    <d v="1899-12-30T17:45:00"/>
    <n v="50"/>
    <d v="1899-12-30T01:45:00"/>
    <n v="1.45"/>
    <n v="72.5"/>
    <s v="WIK"/>
    <s v="MAT"/>
    <x v="15"/>
  </r>
  <r>
    <x v="13"/>
    <x v="0"/>
    <s v="23-01-2026"/>
    <d v="1899-12-30T15:45:00"/>
    <d v="1899-12-30T16:45:00"/>
    <n v="50"/>
    <d v="1899-12-30T01:00:00"/>
    <n v="1"/>
    <n v="50"/>
    <s v="WIK"/>
    <s v="MAT"/>
    <x v="15"/>
  </r>
  <r>
    <x v="13"/>
    <x v="0"/>
    <s v="29-01-2026"/>
    <d v="1899-12-30T09:00:00"/>
    <d v="1899-12-30T10:30:00"/>
    <n v="50"/>
    <d v="1899-12-30T01:30:00"/>
    <n v="1.3"/>
    <n v="65"/>
    <s v="WIK"/>
    <s v="MAT"/>
    <x v="15"/>
  </r>
  <r>
    <x v="13"/>
    <x v="0"/>
    <s v="04-02-2026"/>
    <d v="1899-12-30T14:15:00"/>
    <d v="1899-12-30T15:15:00"/>
    <n v="50"/>
    <d v="1899-12-30T01:00:00"/>
    <n v="1"/>
    <n v="50"/>
    <s v="WIK"/>
    <s v="MAT"/>
    <x v="15"/>
  </r>
  <r>
    <x v="13"/>
    <x v="0"/>
    <s v="06-02-2026"/>
    <d v="1899-12-30T11:00:00"/>
    <d v="1899-12-30T13:00:00"/>
    <n v="50"/>
    <d v="1899-12-30T02:00:00"/>
    <n v="2"/>
    <n v="100"/>
    <s v="WIK"/>
    <s v="MAT"/>
    <x v="15"/>
  </r>
  <r>
    <x v="13"/>
    <x v="0"/>
    <s v="09-02-2026"/>
    <d v="1899-12-30T09:00:00"/>
    <d v="1899-12-30T10:15:00"/>
    <n v="50"/>
    <d v="1899-12-30T01:15:00"/>
    <n v="1.1499999999999999"/>
    <n v="57.499999999999993"/>
    <s v="WIK"/>
    <s v="MAT"/>
    <x v="15"/>
  </r>
  <r>
    <x v="13"/>
    <x v="0"/>
    <s v="10-02-2026"/>
    <d v="1899-12-30T13:30:00"/>
    <d v="1899-12-30T15:15:00"/>
    <n v="50"/>
    <d v="1899-12-30T01:45:00"/>
    <n v="1.45"/>
    <n v="72.5"/>
    <s v="WIK"/>
    <s v="MAT"/>
    <x v="15"/>
  </r>
  <r>
    <x v="13"/>
    <x v="0"/>
    <s v="11-02-2026"/>
    <d v="1899-12-30T12:00:00"/>
    <d v="1899-12-30T13:00:00"/>
    <n v="50"/>
    <d v="1899-12-30T01:00:00"/>
    <n v="1"/>
    <n v="50"/>
    <s v="WIK"/>
    <s v="MAT"/>
    <x v="15"/>
  </r>
  <r>
    <x v="13"/>
    <x v="0"/>
    <s v="13-02-2026"/>
    <d v="1899-12-30T14:30:00"/>
    <d v="1899-12-30T16:15:00"/>
    <n v="50"/>
    <d v="1899-12-30T01:45:00"/>
    <n v="1.45"/>
    <n v="72.5"/>
    <s v="WIK"/>
    <s v="MAT"/>
    <x v="15"/>
  </r>
  <r>
    <x v="13"/>
    <x v="0"/>
    <s v="16-02-2026"/>
    <d v="1899-12-30T11:30:00"/>
    <d v="1899-12-30T13:00:00"/>
    <n v="50"/>
    <d v="1899-12-30T01:30:00"/>
    <n v="1.3"/>
    <n v="65"/>
    <s v="WIK"/>
    <s v="MAT"/>
    <x v="15"/>
  </r>
  <r>
    <x v="13"/>
    <x v="0"/>
    <s v="17-02-2026"/>
    <d v="1899-12-30T10:30:00"/>
    <d v="1899-12-30T12:15:00"/>
    <n v="50"/>
    <d v="1899-12-30T01:45:00"/>
    <n v="1.45"/>
    <n v="72.5"/>
    <s v="WIK"/>
    <s v="MAT"/>
    <x v="15"/>
  </r>
  <r>
    <x v="13"/>
    <x v="0"/>
    <s v="18-02-2026"/>
    <d v="1899-12-30T09:00:00"/>
    <d v="1899-12-30T10:30:00"/>
    <n v="50"/>
    <d v="1899-12-30T01:30:00"/>
    <n v="1.3"/>
    <n v="65"/>
    <s v="WIK"/>
    <s v="MAT"/>
    <x v="15"/>
  </r>
  <r>
    <x v="13"/>
    <x v="0"/>
    <s v="19-02-2026"/>
    <d v="1899-12-30T09:00:00"/>
    <d v="1899-12-30T11:00:00"/>
    <n v="50"/>
    <d v="1899-12-30T02:00:00"/>
    <n v="2"/>
    <n v="100"/>
    <s v="WIK"/>
    <s v="MAT"/>
    <x v="15"/>
  </r>
  <r>
    <x v="14"/>
    <x v="2"/>
    <s v="07-10-2025"/>
    <d v="1899-12-30T13:30:00"/>
    <d v="1899-12-30T14:45:00"/>
    <n v="40"/>
    <d v="1899-12-30T01:15:00"/>
    <n v="1.1499999999999999"/>
    <n v="46"/>
    <s v="ZBI"/>
    <s v="FIZ"/>
    <x v="16"/>
  </r>
  <r>
    <x v="14"/>
    <x v="1"/>
    <s v="15-10-2025"/>
    <d v="1899-12-30T12:15:00"/>
    <d v="1899-12-30T14:00:00"/>
    <n v="60"/>
    <d v="1899-12-30T01:45:00"/>
    <n v="1.45"/>
    <n v="87"/>
    <s v="ZBI"/>
    <s v="INF"/>
    <x v="17"/>
  </r>
  <r>
    <x v="14"/>
    <x v="1"/>
    <s v="31-10-2025"/>
    <d v="1899-12-30T09:00:00"/>
    <d v="1899-12-30T10:45:00"/>
    <n v="60"/>
    <d v="1899-12-30T01:45:00"/>
    <n v="1.45"/>
    <n v="87"/>
    <s v="ZBI"/>
    <s v="INF"/>
    <x v="17"/>
  </r>
  <r>
    <x v="14"/>
    <x v="2"/>
    <s v="06-11-2025"/>
    <d v="1899-12-30T13:45:00"/>
    <d v="1899-12-30T15:30:00"/>
    <n v="40"/>
    <d v="1899-12-30T01:45:00"/>
    <n v="1.45"/>
    <n v="58"/>
    <s v="ZBI"/>
    <s v="FIZ"/>
    <x v="16"/>
  </r>
  <r>
    <x v="14"/>
    <x v="2"/>
    <s v="20-11-2025"/>
    <d v="1899-12-30T12:45:00"/>
    <d v="1899-12-30T13:45:00"/>
    <n v="40"/>
    <d v="1899-12-30T01:00:00"/>
    <n v="1"/>
    <n v="40"/>
    <s v="ZBI"/>
    <s v="FIZ"/>
    <x v="16"/>
  </r>
  <r>
    <x v="14"/>
    <x v="2"/>
    <s v="24-11-2025"/>
    <d v="1899-12-30T10:45:00"/>
    <d v="1899-12-30T12:00:00"/>
    <n v="40"/>
    <d v="1899-12-30T01:15:00"/>
    <n v="1.1499999999999999"/>
    <n v="46"/>
    <s v="ZBI"/>
    <s v="FIZ"/>
    <x v="16"/>
  </r>
  <r>
    <x v="14"/>
    <x v="1"/>
    <s v="24-11-2025"/>
    <d v="1899-12-30T16:30:00"/>
    <d v="1899-12-30T18:00:00"/>
    <n v="60"/>
    <d v="1899-12-30T01:30:00"/>
    <n v="1.3"/>
    <n v="78"/>
    <s v="ZBI"/>
    <s v="INF"/>
    <x v="17"/>
  </r>
  <r>
    <x v="14"/>
    <x v="1"/>
    <s v="02-12-2025"/>
    <d v="1899-12-30T10:30:00"/>
    <d v="1899-12-30T11:30:00"/>
    <n v="60"/>
    <d v="1899-12-30T01:00:00"/>
    <n v="1"/>
    <n v="60"/>
    <s v="ZBI"/>
    <s v="INF"/>
    <x v="17"/>
  </r>
  <r>
    <x v="14"/>
    <x v="2"/>
    <s v="11-12-2025"/>
    <d v="1899-12-30T09:00:00"/>
    <d v="1899-12-30T10:15:00"/>
    <n v="40"/>
    <d v="1899-12-30T01:15:00"/>
    <n v="1.1499999999999999"/>
    <n v="46"/>
    <s v="ZBI"/>
    <s v="FIZ"/>
    <x v="16"/>
  </r>
  <r>
    <x v="14"/>
    <x v="1"/>
    <s v="12-12-2025"/>
    <d v="1899-12-30T10:30:00"/>
    <d v="1899-12-30T11:30:00"/>
    <n v="60"/>
    <d v="1899-12-30T01:00:00"/>
    <n v="1"/>
    <n v="60"/>
    <s v="ZBI"/>
    <s v="INF"/>
    <x v="17"/>
  </r>
  <r>
    <x v="14"/>
    <x v="2"/>
    <s v="07-01-2026"/>
    <d v="1899-12-30T09:00:00"/>
    <d v="1899-12-30T10:45:00"/>
    <n v="40"/>
    <d v="1899-12-30T01:45:00"/>
    <n v="1.45"/>
    <n v="58"/>
    <s v="ZBI"/>
    <s v="FIZ"/>
    <x v="16"/>
  </r>
  <r>
    <x v="14"/>
    <x v="1"/>
    <s v="29-01-2026"/>
    <d v="1899-12-30T12:45:00"/>
    <d v="1899-12-30T13:45:00"/>
    <n v="60"/>
    <d v="1899-12-30T01:00:00"/>
    <n v="1"/>
    <n v="60"/>
    <s v="ZBI"/>
    <s v="INF"/>
    <x v="17"/>
  </r>
  <r>
    <x v="14"/>
    <x v="1"/>
    <s v="12-02-2026"/>
    <d v="1899-12-30T09:30:00"/>
    <d v="1899-12-30T11:00:00"/>
    <n v="60"/>
    <d v="1899-12-30T01:30:00"/>
    <n v="1.3"/>
    <n v="78"/>
    <s v="ZBI"/>
    <s v="INF"/>
    <x v="17"/>
  </r>
  <r>
    <x v="14"/>
    <x v="2"/>
    <s v="16-02-2026"/>
    <d v="1899-12-30T09:00:00"/>
    <d v="1899-12-30T10:30:00"/>
    <n v="40"/>
    <d v="1899-12-30T01:30:00"/>
    <n v="1.3"/>
    <n v="52"/>
    <s v="ZBI"/>
    <s v="FIZ"/>
    <x v="16"/>
  </r>
  <r>
    <x v="14"/>
    <x v="1"/>
    <s v="17-02-2026"/>
    <d v="1899-12-30T09:00:00"/>
    <d v="1899-12-30T10:15:00"/>
    <n v="60"/>
    <d v="1899-12-30T01:15:00"/>
    <n v="1.1499999999999999"/>
    <n v="69"/>
    <s v="ZBI"/>
    <s v="INF"/>
    <x v="17"/>
  </r>
  <r>
    <x v="14"/>
    <x v="2"/>
    <s v="24-02-2026"/>
    <d v="1899-12-30T09:00:00"/>
    <d v="1899-12-30T10:30:00"/>
    <n v="40"/>
    <d v="1899-12-30T01:30:00"/>
    <n v="1.3"/>
    <n v="52"/>
    <s v="ZBI"/>
    <s v="FIZ"/>
    <x v="16"/>
  </r>
  <r>
    <x v="15"/>
    <x v="0"/>
    <s v="14-10-2025"/>
    <d v="1899-12-30T14:30:00"/>
    <d v="1899-12-30T15:30:00"/>
    <n v="50"/>
    <d v="1899-12-30T01:00:00"/>
    <n v="1"/>
    <n v="50"/>
    <s v="ZDZ"/>
    <s v="MAT"/>
    <x v="18"/>
  </r>
  <r>
    <x v="15"/>
    <x v="0"/>
    <s v="20-10-2025"/>
    <d v="1899-12-30T11:00:00"/>
    <d v="1899-12-30T13:00:00"/>
    <n v="50"/>
    <d v="1899-12-30T02:00:00"/>
    <n v="2"/>
    <n v="100"/>
    <s v="ZDZ"/>
    <s v="MAT"/>
    <x v="18"/>
  </r>
  <r>
    <x v="15"/>
    <x v="0"/>
    <s v="22-10-2025"/>
    <d v="1899-12-30T09:00:00"/>
    <d v="1899-12-30T10:15:00"/>
    <n v="50"/>
    <d v="1899-12-30T01:15:00"/>
    <n v="1.1499999999999999"/>
    <n v="57.499999999999993"/>
    <s v="ZDZ"/>
    <s v="MAT"/>
    <x v="18"/>
  </r>
  <r>
    <x v="15"/>
    <x v="2"/>
    <s v="23-10-2025"/>
    <d v="1899-12-30T09:00:00"/>
    <d v="1899-12-30T10:00:00"/>
    <n v="40"/>
    <d v="1899-12-30T01:00:00"/>
    <n v="1"/>
    <n v="40"/>
    <s v="ZDZ"/>
    <s v="FIZ"/>
    <x v="19"/>
  </r>
  <r>
    <x v="15"/>
    <x v="0"/>
    <s v="17-11-2025"/>
    <d v="1899-12-30T16:15:00"/>
    <d v="1899-12-30T18:15:00"/>
    <n v="50"/>
    <d v="1899-12-30T02:00:00"/>
    <n v="2"/>
    <n v="100"/>
    <s v="ZDZ"/>
    <s v="MAT"/>
    <x v="18"/>
  </r>
  <r>
    <x v="15"/>
    <x v="0"/>
    <s v="20-11-2025"/>
    <d v="1899-12-30T15:15:00"/>
    <d v="1899-12-30T16:15:00"/>
    <n v="50"/>
    <d v="1899-12-30T01:00:00"/>
    <n v="1"/>
    <n v="50"/>
    <s v="ZDZ"/>
    <s v="MAT"/>
    <x v="18"/>
  </r>
  <r>
    <x v="15"/>
    <x v="2"/>
    <s v="26-11-2025"/>
    <d v="1899-12-30T11:00:00"/>
    <d v="1899-12-30T12:45:00"/>
    <n v="40"/>
    <d v="1899-12-30T01:45:00"/>
    <n v="1.45"/>
    <n v="58"/>
    <s v="ZDZ"/>
    <s v="FIZ"/>
    <x v="19"/>
  </r>
  <r>
    <x v="15"/>
    <x v="0"/>
    <s v="03-12-2025"/>
    <d v="1899-12-30T15:45:00"/>
    <d v="1899-12-30T17:15:00"/>
    <n v="50"/>
    <d v="1899-12-30T01:30:00"/>
    <n v="1.3"/>
    <n v="65"/>
    <s v="ZDZ"/>
    <s v="MAT"/>
    <x v="18"/>
  </r>
  <r>
    <x v="15"/>
    <x v="0"/>
    <s v="09-12-2025"/>
    <d v="1899-12-30T10:30:00"/>
    <d v="1899-12-30T11:30:00"/>
    <n v="50"/>
    <d v="1899-12-30T01:00:00"/>
    <n v="1"/>
    <n v="50"/>
    <s v="ZDZ"/>
    <s v="MAT"/>
    <x v="18"/>
  </r>
  <r>
    <x v="15"/>
    <x v="0"/>
    <s v="13-01-2026"/>
    <d v="1899-12-30T11:00:00"/>
    <d v="1899-12-30T12:00:00"/>
    <n v="50"/>
    <d v="1899-12-30T01:00:00"/>
    <n v="1"/>
    <n v="50"/>
    <s v="ZDZ"/>
    <s v="MAT"/>
    <x v="18"/>
  </r>
  <r>
    <x v="15"/>
    <x v="2"/>
    <s v="21-01-2026"/>
    <d v="1899-12-30T11:45:00"/>
    <d v="1899-12-30T13:45:00"/>
    <n v="40"/>
    <d v="1899-12-30T02:00:00"/>
    <n v="2"/>
    <n v="80"/>
    <s v="ZDZ"/>
    <s v="FIZ"/>
    <x v="19"/>
  </r>
  <r>
    <x v="15"/>
    <x v="2"/>
    <s v="27-01-2026"/>
    <d v="1899-12-30T09:00:00"/>
    <d v="1899-12-30T11:00:00"/>
    <n v="40"/>
    <d v="1899-12-30T02:00:00"/>
    <n v="2"/>
    <n v="80"/>
    <s v="ZDZ"/>
    <s v="FIZ"/>
    <x v="19"/>
  </r>
  <r>
    <x v="15"/>
    <x v="2"/>
    <s v="04-02-2026"/>
    <d v="1899-12-30T10:15:00"/>
    <d v="1899-12-30T11:45:00"/>
    <n v="40"/>
    <d v="1899-12-30T01:30:00"/>
    <n v="1.3"/>
    <n v="52"/>
    <s v="ZDZ"/>
    <s v="FIZ"/>
    <x v="19"/>
  </r>
  <r>
    <x v="15"/>
    <x v="2"/>
    <s v="05-02-2026"/>
    <d v="1899-12-30T12:45:00"/>
    <d v="1899-12-30T13:45:00"/>
    <n v="40"/>
    <d v="1899-12-30T01:00:00"/>
    <n v="1"/>
    <n v="40"/>
    <s v="ZDZ"/>
    <s v="FIZ"/>
    <x v="19"/>
  </r>
  <r>
    <x v="15"/>
    <x v="0"/>
    <s v="06-02-2026"/>
    <d v="1899-12-30T09:00:00"/>
    <d v="1899-12-30T10:45:00"/>
    <n v="50"/>
    <d v="1899-12-30T01:45:00"/>
    <n v="1.45"/>
    <n v="72.5"/>
    <s v="ZDZ"/>
    <s v="MAT"/>
    <x v="18"/>
  </r>
  <r>
    <x v="15"/>
    <x v="0"/>
    <s v="10-02-2026"/>
    <d v="1899-12-30T15:30:00"/>
    <d v="1899-12-30T16:30:00"/>
    <n v="50"/>
    <d v="1899-12-30T01:00:00"/>
    <n v="1"/>
    <n v="50"/>
    <s v="ZDZ"/>
    <s v="MAT"/>
    <x v="18"/>
  </r>
  <r>
    <x v="15"/>
    <x v="2"/>
    <s v="24-02-2026"/>
    <d v="1899-12-30T12:30:00"/>
    <d v="1899-12-30T14:00:00"/>
    <n v="40"/>
    <d v="1899-12-30T01:30:00"/>
    <n v="1.3"/>
    <n v="52"/>
    <s v="ZDZ"/>
    <s v="FIZ"/>
    <x v="19"/>
  </r>
  <r>
    <x v="15"/>
    <x v="2"/>
    <s v="27-02-2026"/>
    <d v="1899-12-30T11:00:00"/>
    <d v="1899-12-30T12:45:00"/>
    <n v="40"/>
    <d v="1899-12-30T01:45:00"/>
    <n v="1.45"/>
    <n v="58"/>
    <s v="ZDZ"/>
    <s v="FIZ"/>
    <x v="19"/>
  </r>
  <r>
    <x v="16"/>
    <x v="0"/>
    <s v="02-10-2025"/>
    <d v="1899-12-30T11:15:00"/>
    <d v="1899-12-30T13:15:00"/>
    <n v="50"/>
    <d v="1899-12-30T02:00:00"/>
    <n v="2"/>
    <n v="100"/>
    <s v="ZUZ"/>
    <s v="MAT"/>
    <x v="20"/>
  </r>
  <r>
    <x v="16"/>
    <x v="1"/>
    <s v="13-10-2025"/>
    <d v="1899-12-30T09:30:00"/>
    <d v="1899-12-30T11:00:00"/>
    <n v="60"/>
    <d v="1899-12-30T01:30:00"/>
    <n v="1.3"/>
    <n v="78"/>
    <s v="ZUZ"/>
    <s v="INF"/>
    <x v="21"/>
  </r>
  <r>
    <x v="16"/>
    <x v="0"/>
    <s v="21-10-2025"/>
    <d v="1899-12-30T09:00:00"/>
    <d v="1899-12-30T11:00:00"/>
    <n v="50"/>
    <d v="1899-12-30T02:00:00"/>
    <n v="2"/>
    <n v="100"/>
    <s v="ZUZ"/>
    <s v="MAT"/>
    <x v="20"/>
  </r>
  <r>
    <x v="16"/>
    <x v="1"/>
    <s v="21-10-2025"/>
    <d v="1899-12-30T11:30:00"/>
    <d v="1899-12-30T13:15:00"/>
    <n v="60"/>
    <d v="1899-12-30T01:45:00"/>
    <n v="1.45"/>
    <n v="87"/>
    <s v="ZUZ"/>
    <s v="INF"/>
    <x v="21"/>
  </r>
  <r>
    <x v="16"/>
    <x v="1"/>
    <s v="03-11-2025"/>
    <d v="1899-12-30T09:00:00"/>
    <d v="1899-12-30T10:30:00"/>
    <n v="60"/>
    <d v="1899-12-30T01:30:00"/>
    <n v="1.3"/>
    <n v="78"/>
    <s v="ZUZ"/>
    <s v="INF"/>
    <x v="21"/>
  </r>
  <r>
    <x v="16"/>
    <x v="1"/>
    <s v="05-11-2025"/>
    <d v="1899-12-30T12:30:00"/>
    <d v="1899-12-30T14:00:00"/>
    <n v="60"/>
    <d v="1899-12-30T01:30:00"/>
    <n v="1.3"/>
    <n v="78"/>
    <s v="ZUZ"/>
    <s v="INF"/>
    <x v="21"/>
  </r>
  <r>
    <x v="16"/>
    <x v="0"/>
    <s v="06-11-2025"/>
    <d v="1899-12-30T17:00:00"/>
    <d v="1899-12-30T18:00:00"/>
    <n v="50"/>
    <d v="1899-12-30T01:00:00"/>
    <n v="1"/>
    <n v="50"/>
    <s v="ZUZ"/>
    <s v="MAT"/>
    <x v="20"/>
  </r>
  <r>
    <x v="16"/>
    <x v="1"/>
    <s v="11-11-2025"/>
    <d v="1899-12-30T10:00:00"/>
    <d v="1899-12-30T11:15:00"/>
    <n v="60"/>
    <d v="1899-12-30T01:15:00"/>
    <n v="1.1499999999999999"/>
    <n v="69"/>
    <s v="ZUZ"/>
    <s v="INF"/>
    <x v="21"/>
  </r>
  <r>
    <x v="16"/>
    <x v="1"/>
    <s v="18-11-2025"/>
    <d v="1899-12-30T09:00:00"/>
    <d v="1899-12-30T10:00:00"/>
    <n v="60"/>
    <d v="1899-12-30T01:00:00"/>
    <n v="1"/>
    <n v="60"/>
    <s v="ZUZ"/>
    <s v="INF"/>
    <x v="21"/>
  </r>
  <r>
    <x v="16"/>
    <x v="1"/>
    <s v="28-11-2025"/>
    <d v="1899-12-30T09:30:00"/>
    <d v="1899-12-30T11:00:00"/>
    <n v="60"/>
    <d v="1899-12-30T01:30:00"/>
    <n v="1.3"/>
    <n v="78"/>
    <s v="ZUZ"/>
    <s v="INF"/>
    <x v="21"/>
  </r>
  <r>
    <x v="16"/>
    <x v="1"/>
    <s v="05-12-2025"/>
    <d v="1899-12-30T12:45:00"/>
    <d v="1899-12-30T14:15:00"/>
    <n v="60"/>
    <d v="1899-12-30T01:30:00"/>
    <n v="1.3"/>
    <n v="78"/>
    <s v="ZUZ"/>
    <s v="INF"/>
    <x v="21"/>
  </r>
  <r>
    <x v="16"/>
    <x v="1"/>
    <s v="11-12-2025"/>
    <d v="1899-12-30T10:30:00"/>
    <d v="1899-12-30T11:45:00"/>
    <n v="60"/>
    <d v="1899-12-30T01:15:00"/>
    <n v="1.1499999999999999"/>
    <n v="69"/>
    <s v="ZUZ"/>
    <s v="INF"/>
    <x v="21"/>
  </r>
  <r>
    <x v="16"/>
    <x v="0"/>
    <s v="05-01-2026"/>
    <d v="1899-12-30T15:30:00"/>
    <d v="1899-12-30T16:45:00"/>
    <n v="50"/>
    <d v="1899-12-30T01:15:00"/>
    <n v="1.1499999999999999"/>
    <n v="57.499999999999993"/>
    <s v="ZUZ"/>
    <s v="MAT"/>
    <x v="20"/>
  </r>
  <r>
    <x v="16"/>
    <x v="0"/>
    <s v="22-01-2026"/>
    <d v="1899-12-30T11:45:00"/>
    <d v="1899-12-30T13:45:00"/>
    <n v="50"/>
    <d v="1899-12-30T02:00:00"/>
    <n v="2"/>
    <n v="100"/>
    <s v="ZUZ"/>
    <s v="MAT"/>
    <x v="20"/>
  </r>
  <r>
    <x v="16"/>
    <x v="1"/>
    <s v="26-01-2026"/>
    <d v="1899-12-30T09:00:00"/>
    <d v="1899-12-30T10:30:00"/>
    <n v="60"/>
    <d v="1899-12-30T01:30:00"/>
    <n v="1.3"/>
    <n v="78"/>
    <s v="ZUZ"/>
    <s v="INF"/>
    <x v="21"/>
  </r>
  <r>
    <x v="16"/>
    <x v="1"/>
    <s v="06-02-2026"/>
    <d v="1899-12-30T13:45:00"/>
    <d v="1899-12-30T14:45:00"/>
    <n v="60"/>
    <d v="1899-12-30T01:00:00"/>
    <n v="1"/>
    <n v="60"/>
    <s v="ZUZ"/>
    <s v="INF"/>
    <x v="21"/>
  </r>
  <r>
    <x v="16"/>
    <x v="0"/>
    <s v="12-02-2026"/>
    <d v="1899-12-30T11:00:00"/>
    <d v="1899-12-30T12:15:00"/>
    <n v="50"/>
    <d v="1899-12-30T01:15:00"/>
    <n v="1.1499999999999999"/>
    <n v="57.499999999999993"/>
    <s v="ZUZ"/>
    <s v="MAT"/>
    <x v="20"/>
  </r>
  <r>
    <x v="16"/>
    <x v="0"/>
    <s v="17-02-2026"/>
    <d v="1899-12-30T15:15:00"/>
    <d v="1899-12-30T16:45:00"/>
    <n v="50"/>
    <d v="1899-12-30T01:30:00"/>
    <n v="1.3"/>
    <n v="65"/>
    <s v="ZUZ"/>
    <s v="MAT"/>
    <x v="20"/>
  </r>
  <r>
    <x v="16"/>
    <x v="1"/>
    <s v="27-02-2026"/>
    <d v="1899-12-30T12:45:00"/>
    <d v="1899-12-30T14:00:00"/>
    <n v="60"/>
    <d v="1899-12-30T01:15:00"/>
    <n v="1.1499999999999999"/>
    <n v="69"/>
    <s v="ZUZ"/>
    <s v="INF"/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4D2E20-FC28-46E5-A294-BB0079E29C0D}" name="Tabela przestawna3" cacheId="0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A3:B21" firstHeaderRow="1" firstDataRow="1" firstDataCol="1"/>
  <pivotFields count="9">
    <pivotField axis="axisRow" showAll="0" sortType="descending">
      <items count="18">
        <item x="3"/>
        <item x="4"/>
        <item x="12"/>
        <item x="15"/>
        <item x="0"/>
        <item x="8"/>
        <item x="7"/>
        <item x="5"/>
        <item x="9"/>
        <item x="13"/>
        <item x="16"/>
        <item x="14"/>
        <item x="11"/>
        <item x="1"/>
        <item x="6"/>
        <item x="1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numFmtId="164" showAll="0"/>
    <pivotField showAll="0"/>
    <pivotField numFmtId="164" showAll="0"/>
    <pivotField numFmtId="2" showAll="0"/>
    <pivotField dataField="1" numFmtId="2" showAll="0"/>
  </pivotFields>
  <rowFields count="1">
    <field x="0"/>
  </rowFields>
  <rowItems count="18">
    <i>
      <x v="13"/>
    </i>
    <i>
      <x v="7"/>
    </i>
    <i>
      <x v="4"/>
    </i>
    <i>
      <x/>
    </i>
    <i>
      <x v="16"/>
    </i>
    <i>
      <x v="6"/>
    </i>
    <i>
      <x v="15"/>
    </i>
    <i>
      <x v="8"/>
    </i>
    <i>
      <x v="1"/>
    </i>
    <i>
      <x v="5"/>
    </i>
    <i>
      <x v="14"/>
    </i>
    <i>
      <x v="3"/>
    </i>
    <i>
      <x v="11"/>
    </i>
    <i>
      <x v="12"/>
    </i>
    <i>
      <x v="10"/>
    </i>
    <i>
      <x v="2"/>
    </i>
    <i>
      <x v="9"/>
    </i>
    <i t="grand">
      <x/>
    </i>
  </rowItems>
  <colItems count="1">
    <i/>
  </colItems>
  <dataFields count="1">
    <dataField name="Suma z DO ZAPLATY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058AC0-53FD-432B-B245-CF995036CF33}" name="Tabela przestawna1" cacheId="5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A3:E44" firstHeaderRow="1" firstDataRow="2" firstDataCol="1"/>
  <pivotFields count="12">
    <pivotField axis="axisRow" showAll="0">
      <items count="18">
        <item x="5"/>
        <item x="0"/>
        <item x="1"/>
        <item x="2"/>
        <item x="3"/>
        <item x="4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Col" showAll="0">
      <items count="4">
        <item x="2"/>
        <item x="1"/>
        <item x="0"/>
        <item t="default"/>
      </items>
    </pivotField>
    <pivotField showAll="0"/>
    <pivotField dataField="1" numFmtId="165" showAll="0"/>
    <pivotField numFmtId="165" showAll="0"/>
    <pivotField showAll="0"/>
    <pivotField numFmtId="165" showAll="0"/>
    <pivotField numFmtId="2" showAll="0"/>
    <pivotField numFmtId="2" showAll="0"/>
    <pivotField showAll="0"/>
    <pivotField showAll="0"/>
    <pivotField axis="axisRow" showAll="0">
      <items count="23">
        <item x="1"/>
        <item x="0"/>
        <item x="2"/>
        <item x="3"/>
        <item x="4"/>
        <item x="5"/>
        <item x="6"/>
        <item x="8"/>
        <item x="7"/>
        <item x="9"/>
        <item x="10"/>
        <item x="11"/>
        <item x="12"/>
        <item x="13"/>
        <item x="14"/>
        <item x="15"/>
        <item x="16"/>
        <item x="17"/>
        <item x="19"/>
        <item x="18"/>
        <item x="21"/>
        <item x="20"/>
        <item t="default"/>
      </items>
    </pivotField>
  </pivotFields>
  <rowFields count="2">
    <field x="0"/>
    <field x="11"/>
  </rowFields>
  <rowItems count="40">
    <i>
      <x/>
    </i>
    <i r="1">
      <x v="6"/>
    </i>
    <i>
      <x v="1"/>
    </i>
    <i r="1">
      <x/>
    </i>
    <i r="1">
      <x v="1"/>
    </i>
    <i>
      <x v="2"/>
    </i>
    <i r="1">
      <x v="2"/>
    </i>
    <i>
      <x v="3"/>
    </i>
    <i r="1">
      <x v="3"/>
    </i>
    <i>
      <x v="4"/>
    </i>
    <i r="1">
      <x v="4"/>
    </i>
    <i>
      <x v="5"/>
    </i>
    <i r="1">
      <x v="5"/>
    </i>
    <i>
      <x v="6"/>
    </i>
    <i r="1">
      <x v="7"/>
    </i>
    <i r="1">
      <x v="8"/>
    </i>
    <i>
      <x v="7"/>
    </i>
    <i r="1">
      <x v="9"/>
    </i>
    <i>
      <x v="8"/>
    </i>
    <i r="1">
      <x v="10"/>
    </i>
    <i>
      <x v="9"/>
    </i>
    <i r="1">
      <x v="11"/>
    </i>
    <i>
      <x v="10"/>
    </i>
    <i r="1">
      <x v="12"/>
    </i>
    <i>
      <x v="11"/>
    </i>
    <i r="1">
      <x v="13"/>
    </i>
    <i>
      <x v="12"/>
    </i>
    <i r="1">
      <x v="14"/>
    </i>
    <i>
      <x v="13"/>
    </i>
    <i r="1">
      <x v="15"/>
    </i>
    <i>
      <x v="14"/>
    </i>
    <i r="1">
      <x v="16"/>
    </i>
    <i r="1">
      <x v="17"/>
    </i>
    <i>
      <x v="15"/>
    </i>
    <i r="1">
      <x v="18"/>
    </i>
    <i r="1">
      <x v="19"/>
    </i>
    <i>
      <x v="16"/>
    </i>
    <i r="1">
      <x v="20"/>
    </i>
    <i r="1">
      <x v="2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Liczba z Godzina rozpoczêcia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5077D85A-CD3D-4033-B6A5-C8A03C2E2C0C}" autoFormatId="16" applyNumberFormats="0" applyBorderFormats="0" applyFontFormats="0" applyPatternFormats="0" applyAlignmentFormats="0" applyWidthHeightFormats="0">
  <queryTableRefresh nextId="12" unboundColumnsRight="5">
    <queryTableFields count="11">
      <queryTableField id="1" name="Imiê kursanta" tableColumnId="1"/>
      <queryTableField id="2" name="Przedmiot" tableColumnId="2"/>
      <queryTableField id="3" name="Data" tableColumnId="3"/>
      <queryTableField id="4" name="Godzina rozpoczêcia" tableColumnId="4"/>
      <queryTableField id="5" name="Godzina zakoñczenia" tableColumnId="5"/>
      <queryTableField id="6" name="Stawka za godzinê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4" xr16:uid="{5C0C0BB5-4454-434B-92EC-6B97568CDD20}" autoFormatId="16" applyNumberFormats="0" applyBorderFormats="0" applyFontFormats="0" applyPatternFormats="0" applyAlignmentFormats="0" applyWidthHeightFormats="0">
  <queryTableRefresh nextId="13" unboundColumnsRight="5">
    <queryTableFields count="11">
      <queryTableField id="1" name="Imiê kursanta" tableColumnId="1"/>
      <queryTableField id="2" name="Przedmiot" tableColumnId="2"/>
      <queryTableField id="3" name="Data" tableColumnId="3"/>
      <queryTableField id="4" name="Godzina rozpoczêcia" tableColumnId="4"/>
      <queryTableField id="5" name="Godzina zakoñczenia" tableColumnId="5"/>
      <queryTableField id="6" name="Stawka za godzinê" tableColumnId="6"/>
      <queryTableField id="7" dataBound="0" tableColumnId="7"/>
      <queryTableField id="8" dataBound="0" tableColumnId="8"/>
      <queryTableField id="9" dataBound="0" tableColumnId="9"/>
      <queryTableField id="11" dataBound="0" tableColumnId="11"/>
      <queryTableField id="10" dataBound="0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FACAD103-D815-45EF-99D5-53A5E6CBF783}" autoFormatId="16" applyNumberFormats="0" applyBorderFormats="0" applyFontFormats="0" applyPatternFormats="0" applyAlignmentFormats="0" applyWidthHeightFormats="0">
  <queryTableRefresh nextId="13" unboundColumnsRight="6">
    <queryTableFields count="12">
      <queryTableField id="1" name="Imiê kursanta" tableColumnId="1"/>
      <queryTableField id="2" name="Przedmiot" tableColumnId="2"/>
      <queryTableField id="3" name="Data" tableColumnId="3"/>
      <queryTableField id="4" name="Godzina rozpoczêcia" tableColumnId="4"/>
      <queryTableField id="5" name="Godzina zakoñczenia" tableColumnId="5"/>
      <queryTableField id="6" name="Stawka za godzinê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70F16247-9A57-4059-AA7D-DCFB351A531B}" autoFormatId="16" applyNumberFormats="0" applyBorderFormats="0" applyFontFormats="0" applyPatternFormats="0" applyAlignmentFormats="0" applyWidthHeightFormats="0">
  <queryTableRefresh nextId="13" unboundColumnsRight="5">
    <queryTableFields count="11">
      <queryTableField id="1" name="Imiê kursanta" tableColumnId="1"/>
      <queryTableField id="2" name="Przedmiot" tableColumnId="2"/>
      <queryTableField id="3" name="Data" tableColumnId="3"/>
      <queryTableField id="4" name="Godzina rozpoczêcia" tableColumnId="4"/>
      <queryTableField id="5" name="Godzina zakoñczenia" tableColumnId="5"/>
      <queryTableField id="6" name="Stawka za godzinê" tableColumnId="6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AB087B-55C9-4EEF-AF16-D77D7D0C9EE9}" name="kursanci" displayName="kursanci" ref="A1:K236" tableType="queryTable" totalsRowShown="0">
  <autoFilter ref="A1:K236" xr:uid="{61AB087B-55C9-4EEF-AF16-D77D7D0C9EE9}"/>
  <sortState xmlns:xlrd2="http://schemas.microsoft.com/office/spreadsheetml/2017/richdata2" ref="A2:K236">
    <sortCondition ref="C1:C236"/>
  </sortState>
  <tableColumns count="11">
    <tableColumn id="1" xr3:uid="{E8416676-1006-4AAD-BC06-5522D6EE5DAF}" uniqueName="1" name="Imiê kursanta" queryTableFieldId="1" dataDxfId="41"/>
    <tableColumn id="2" xr3:uid="{CBC11F8A-EFA1-4153-80E3-D1EC4B1A834C}" uniqueName="2" name="Przedmiot" queryTableFieldId="2" dataDxfId="14"/>
    <tableColumn id="3" xr3:uid="{CBFAE7F0-9937-4444-B83F-55D5F3354B15}" uniqueName="3" name="Data" queryTableFieldId="3" dataDxfId="12"/>
    <tableColumn id="4" xr3:uid="{E6E8CCF5-77CF-46B3-9D3F-396DA3872268}" uniqueName="4" name="Godzina rozpoczêcia" queryTableFieldId="4" dataDxfId="13"/>
    <tableColumn id="5" xr3:uid="{60A7CD38-1975-4C9A-8C80-22621BB71AAF}" uniqueName="5" name="Godzina zakoñczenia" queryTableFieldId="5" dataDxfId="40"/>
    <tableColumn id="6" xr3:uid="{61A22919-FB2A-4294-9D28-C0215349CD4A}" uniqueName="6" name="Stawka za godzinê" queryTableFieldId="6"/>
    <tableColumn id="7" xr3:uid="{0A90C3E3-B5C4-4C8B-B713-C58B4E1F88FC}" uniqueName="7" name="czas_trwania_lekcji" queryTableFieldId="7" dataDxfId="39">
      <calculatedColumnFormula>kursanci[[#This Row],[Godzina zakoñczenia]]-kursanci[[#This Row],[Godzina rozpoczêcia]]</calculatedColumnFormula>
    </tableColumn>
    <tableColumn id="8" xr3:uid="{87CF2045-2F07-4210-9315-E53522815260}" uniqueName="8" name="Czas trwania num" queryTableFieldId="8" dataDxfId="38"/>
    <tableColumn id="9" xr3:uid="{A1624E12-F9A9-4678-891B-EA3F4EC2AFF5}" uniqueName="9" name="DO ZAPLATY" queryTableFieldId="9" dataDxfId="37">
      <calculatedColumnFormula>kursanci[[#This Row],[Czas trwania num]]*kursanci[[#This Row],[Stawka za godzinê]]</calculatedColumnFormula>
    </tableColumn>
    <tableColumn id="10" xr3:uid="{E29BF3AB-6898-4BF4-A36F-1CE5571F4F7B}" uniqueName="10" name="imi" queryTableFieldId="10" dataDxfId="27">
      <calculatedColumnFormula>UPPER(LEFT(kursanci[[#This Row],[Imiê kursanta]],3))</calculatedColumnFormula>
    </tableColumn>
    <tableColumn id="11" xr3:uid="{64F86B04-C13A-4E22-82F6-1A6F1CFD707D}" uniqueName="11" name="prz" queryTableFieldId="11" dataDxfId="26">
      <calculatedColumnFormula>UPPER(LEFT(kursanci[[#This Row],[Przedmiot]], 3))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EE0443E-7355-4CA4-A942-CEBE93927FB0}" name="kursanci__4" displayName="kursanci__4" ref="A1:K237" tableType="queryTable" totalsRowShown="0">
  <autoFilter ref="A1:K237" xr:uid="{4EE0443E-7355-4CA4-A942-CEBE93927FB0}"/>
  <tableColumns count="11">
    <tableColumn id="1" xr3:uid="{F9567EB2-3E7E-40F2-AC59-3D0618D57021}" uniqueName="1" name="Imiê kursanta" queryTableFieldId="1" dataDxfId="11"/>
    <tableColumn id="2" xr3:uid="{A1BE18ED-D86A-41B8-8C3F-7D9C3BC569B3}" uniqueName="2" name="Przedmiot" queryTableFieldId="2" dataDxfId="10"/>
    <tableColumn id="3" xr3:uid="{B631B973-EFDE-4948-9BFC-AB9858A5518F}" uniqueName="3" name="Data" queryTableFieldId="3" dataDxfId="9"/>
    <tableColumn id="4" xr3:uid="{8C86D43C-DE57-49E7-8E18-A19002828044}" uniqueName="4" name="Godzina rozpoczêcia" queryTableFieldId="4" dataDxfId="8"/>
    <tableColumn id="5" xr3:uid="{DC0F3D7A-57EA-4709-BFDD-AC4C465A4530}" uniqueName="5" name="Godzina zakoñczenia" queryTableFieldId="5" dataDxfId="7"/>
    <tableColumn id="6" xr3:uid="{E1C88E0E-AF03-4F61-8F5A-114E73451A2E}" uniqueName="6" name="Stawka za godzinê" queryTableFieldId="6"/>
    <tableColumn id="7" xr3:uid="{951BF5B5-00AF-47CF-9542-9A4B36E32397}" uniqueName="7" name="czas trwania zajec" queryTableFieldId="7" dataDxfId="6">
      <calculatedColumnFormula>kursanci__4[[#This Row],[Godzina zakoñczenia]]-kursanci__4[[#This Row],[Godzina rozpoczêcia]]</calculatedColumnFormula>
    </tableColumn>
    <tableColumn id="8" xr3:uid="{B43FF116-2A92-45FB-984C-B2902CA9D935}" uniqueName="8" name="Wartosc" queryTableFieldId="8"/>
    <tableColumn id="9" xr3:uid="{D7E36AD5-34A0-4070-96A6-06CA962DEB29}" uniqueName="9" name="koszt zajec" queryTableFieldId="9" dataDxfId="5">
      <calculatedColumnFormula>kursanci__4[[#This Row],[Stawka za godzinê]]*kursanci__4[[#This Row],[Wartosc]]</calculatedColumnFormula>
    </tableColumn>
    <tableColumn id="11" xr3:uid="{9D651339-C3C2-4832-87E2-33A6C22DB13B}" uniqueName="11" name="dzien_tygodnia" queryTableFieldId="11" dataDxfId="4">
      <calculatedColumnFormula>WEEKDAY(kursanci__4[[#This Row],[Data]],2)</calculatedColumnFormula>
    </tableColumn>
    <tableColumn id="10" xr3:uid="{C2CA1A2B-907D-4211-A286-DDD884DF94C0}" uniqueName="10" name="stan portfela" queryTableField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89F45BE-0021-487E-B215-A344C3162E36}" name="kursanci4" displayName="kursanci4" ref="A1:L236" tableType="queryTable" totalsRowShown="0">
  <autoFilter ref="A1:L236" xr:uid="{089F45BE-0021-487E-B215-A344C3162E36}"/>
  <sortState xmlns:xlrd2="http://schemas.microsoft.com/office/spreadsheetml/2017/richdata2" ref="A2:K236">
    <sortCondition ref="A1:A236"/>
  </sortState>
  <tableColumns count="12">
    <tableColumn id="1" xr3:uid="{F98DCF86-68D3-4A36-85B9-29E98E694F19}" uniqueName="1" name="Imiê kursanta" queryTableFieldId="1" dataDxfId="25"/>
    <tableColumn id="2" xr3:uid="{45A73A41-152E-4F2E-B9A8-34FE6EB812F1}" uniqueName="2" name="Przedmiot" queryTableFieldId="2" dataDxfId="24"/>
    <tableColumn id="3" xr3:uid="{F4CF74DA-5866-4C2C-9A42-2F3DFE7B56A9}" uniqueName="3" name="Data" queryTableFieldId="3" dataDxfId="23"/>
    <tableColumn id="4" xr3:uid="{01486D51-9449-4E55-9B89-AD92B29E70C2}" uniqueName="4" name="Godzina rozpoczêcia" queryTableFieldId="4" dataDxfId="22"/>
    <tableColumn id="5" xr3:uid="{5D6E51EF-E493-46BF-A9A2-7B60CBBA3B10}" uniqueName="5" name="Godzina zakoñczenia" queryTableFieldId="5" dataDxfId="21"/>
    <tableColumn id="6" xr3:uid="{8EAF08AC-003E-46AB-9AD8-53E28DCA1D25}" uniqueName="6" name="Stawka za godzinê" queryTableFieldId="6"/>
    <tableColumn id="7" xr3:uid="{A79D0C94-8BC9-468D-BE8E-0F02E1F45289}" uniqueName="7" name="czas_trwania_lekcji" queryTableFieldId="7" dataDxfId="20">
      <calculatedColumnFormula>kursanci4[[#This Row],[Godzina zakoñczenia]]-kursanci4[[#This Row],[Godzina rozpoczêcia]]</calculatedColumnFormula>
    </tableColumn>
    <tableColumn id="8" xr3:uid="{C269E857-676B-40FF-9699-0F69916705F2}" uniqueName="8" name="Czas trwania num" queryTableFieldId="8" dataDxfId="19"/>
    <tableColumn id="9" xr3:uid="{8B7F84C9-B660-41FD-8D16-C205E06744AF}" uniqueName="9" name="DO ZAPLATY" queryTableFieldId="9" dataDxfId="18">
      <calculatedColumnFormula>kursanci4[[#This Row],[Czas trwania num]]*kursanci4[[#This Row],[Stawka za godzinê]]</calculatedColumnFormula>
    </tableColumn>
    <tableColumn id="10" xr3:uid="{0457BE97-F70D-4C13-A6C6-0C05A6EFF76F}" uniqueName="10" name="imi" queryTableFieldId="10" dataDxfId="17">
      <calculatedColumnFormula>UPPER(LEFT(kursanci4[[#This Row],[Imiê kursanta]],3))</calculatedColumnFormula>
    </tableColumn>
    <tableColumn id="11" xr3:uid="{87B442B6-D666-4231-86F0-E702EFAF2B6F}" uniqueName="11" name="prz" queryTableFieldId="11" dataDxfId="16">
      <calculatedColumnFormula>UPPER(LEFT(kursanci4[[#This Row],[Przedmiot]], 3))</calculatedColumnFormula>
    </tableColumn>
    <tableColumn id="12" xr3:uid="{BD6ABF64-D74F-414A-81C0-AE61F96153A3}" uniqueName="12" name="nick_2_3" queryTableFieldId="12" dataDxfId="15">
      <calculatedColumnFormula>_xlfn.TEXTJOIN(,,kursanci4[[#This Row],[imi]],kursanci4[[#This Row],[prz]])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C000D4-FCE4-4657-B9AB-8CCC28ABA9FC}" name="kursanci3" displayName="kursanci3" ref="A1:K236" tableType="queryTable" totalsRowShown="0">
  <autoFilter ref="A1:K236" xr:uid="{7CC000D4-FCE4-4657-B9AB-8CCC28ABA9FC}"/>
  <sortState xmlns:xlrd2="http://schemas.microsoft.com/office/spreadsheetml/2017/richdata2" ref="A2:H236">
    <sortCondition ref="A1:A236"/>
  </sortState>
  <tableColumns count="11">
    <tableColumn id="1" xr3:uid="{10CEBDB2-F641-4152-82FA-D40E8CDF6F49}" uniqueName="1" name="Imiê kursanta" queryTableFieldId="1" dataDxfId="36"/>
    <tableColumn id="2" xr3:uid="{45A050DF-BEDA-4170-AC94-4B81D7ED47FB}" uniqueName="2" name="Przedmiot" queryTableFieldId="2" dataDxfId="35"/>
    <tableColumn id="3" xr3:uid="{DBAE4404-A76A-43A2-BF1D-9652EA623CDC}" uniqueName="3" name="Data" queryTableFieldId="3" dataDxfId="34"/>
    <tableColumn id="4" xr3:uid="{785903D9-18A3-4CA6-9D52-DCE08CBA9136}" uniqueName="4" name="Godzina rozpoczêcia" queryTableFieldId="4" dataDxfId="33"/>
    <tableColumn id="5" xr3:uid="{AC2D66BB-218E-4C54-8106-046487459691}" uniqueName="5" name="Godzina zakoñczenia" queryTableFieldId="5" dataDxfId="32"/>
    <tableColumn id="6" xr3:uid="{A2D77465-3907-41F3-B9E1-2CA47BD118D9}" uniqueName="6" name="Stawka za godzinê" queryTableFieldId="6"/>
    <tableColumn id="8" xr3:uid="{11858F79-EB76-4550-9AD9-0A72284B5E0E}" uniqueName="8" name="Czas trwania num" queryTableFieldId="8" dataDxfId="31"/>
    <tableColumn id="9" xr3:uid="{6C2F152D-09C9-4C52-B7D5-EF7DBF157B95}" uniqueName="9" name="DO ZAPLATY" queryTableFieldId="9" dataDxfId="30">
      <calculatedColumnFormula>kursanci3[[#This Row],[Czas trwania num]]*kursanci3[[#This Row],[Stawka za godzinê]]</calculatedColumnFormula>
    </tableColumn>
    <tableColumn id="10" xr3:uid="{11BF5971-8361-4B72-8759-2E57F2792678}" uniqueName="10" name="ile razy" queryTableFieldId="10"/>
    <tableColumn id="11" xr3:uid="{A51BC4E7-7B46-4913-97B5-45ED3073A066}" uniqueName="11" name="czy sie podobalo" queryTableFieldId="11" dataDxfId="29">
      <calculatedColumnFormula>IF(AND(kursanci3[[#This Row],[Imiê kursanta]]&lt;&gt;A3,kursanci3[[#This Row],[ile razy]]=1),"NIE","TAK")</calculatedColumnFormula>
    </tableColumn>
    <tableColumn id="12" xr3:uid="{E35DD911-EB00-435B-8D36-DBCAABC4C775}" uniqueName="12" name="Kolumna1" queryTableFieldId="12" dataDxfId="2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9423D-A49C-470C-8915-F296EFB12C67}">
  <dimension ref="A3:B21"/>
  <sheetViews>
    <sheetView workbookViewId="0">
      <selection activeCell="E17" sqref="E17"/>
    </sheetView>
  </sheetViews>
  <sheetFormatPr defaultRowHeight="15" x14ac:dyDescent="0.25"/>
  <cols>
    <col min="1" max="1" width="17.7109375" bestFit="1" customWidth="1"/>
    <col min="2" max="2" width="18.7109375" bestFit="1" customWidth="1"/>
  </cols>
  <sheetData>
    <row r="3" spans="1:2" x14ac:dyDescent="0.25">
      <c r="A3" s="2" t="s">
        <v>102</v>
      </c>
      <c r="B3" t="s">
        <v>107</v>
      </c>
    </row>
    <row r="4" spans="1:2" x14ac:dyDescent="0.25">
      <c r="A4" s="3" t="s">
        <v>9</v>
      </c>
      <c r="B4" s="1">
        <v>1897.5</v>
      </c>
    </row>
    <row r="5" spans="1:2" x14ac:dyDescent="0.25">
      <c r="A5" s="3" t="s">
        <v>18</v>
      </c>
      <c r="B5" s="1">
        <v>1800</v>
      </c>
    </row>
    <row r="6" spans="1:2" x14ac:dyDescent="0.25">
      <c r="A6" s="3" t="s">
        <v>6</v>
      </c>
      <c r="B6" s="1">
        <v>1557</v>
      </c>
    </row>
    <row r="7" spans="1:2" x14ac:dyDescent="0.25">
      <c r="A7" s="3" t="s">
        <v>13</v>
      </c>
      <c r="B7" s="1">
        <v>1424</v>
      </c>
    </row>
    <row r="8" spans="1:2" x14ac:dyDescent="0.25">
      <c r="A8" s="3" t="s">
        <v>12</v>
      </c>
      <c r="B8" s="1">
        <v>1412</v>
      </c>
    </row>
    <row r="9" spans="1:2" x14ac:dyDescent="0.25">
      <c r="A9" s="3" t="s">
        <v>23</v>
      </c>
      <c r="B9" s="1">
        <v>1185</v>
      </c>
    </row>
    <row r="10" spans="1:2" x14ac:dyDescent="0.25">
      <c r="A10" s="3" t="s">
        <v>27</v>
      </c>
      <c r="B10" s="1">
        <v>1105</v>
      </c>
    </row>
    <row r="11" spans="1:2" x14ac:dyDescent="0.25">
      <c r="A11" s="3" t="s">
        <v>26</v>
      </c>
      <c r="B11" s="1">
        <v>1104</v>
      </c>
    </row>
    <row r="12" spans="1:2" x14ac:dyDescent="0.25">
      <c r="A12" s="3" t="s">
        <v>16</v>
      </c>
      <c r="B12" s="1">
        <v>1095.5</v>
      </c>
    </row>
    <row r="13" spans="1:2" x14ac:dyDescent="0.25">
      <c r="A13" s="3" t="s">
        <v>24</v>
      </c>
      <c r="B13" s="1">
        <v>1020</v>
      </c>
    </row>
    <row r="14" spans="1:2" x14ac:dyDescent="0.25">
      <c r="A14" s="3" t="s">
        <v>19</v>
      </c>
      <c r="B14" s="1">
        <v>977</v>
      </c>
    </row>
    <row r="15" spans="1:2" x14ac:dyDescent="0.25">
      <c r="A15" s="3" t="s">
        <v>62</v>
      </c>
      <c r="B15" s="1">
        <v>708</v>
      </c>
    </row>
    <row r="16" spans="1:2" x14ac:dyDescent="0.25">
      <c r="A16" s="3" t="s">
        <v>58</v>
      </c>
      <c r="B16" s="1">
        <v>87</v>
      </c>
    </row>
    <row r="17" spans="1:2" x14ac:dyDescent="0.25">
      <c r="A17" s="3" t="s">
        <v>43</v>
      </c>
      <c r="B17" s="1">
        <v>80</v>
      </c>
    </row>
    <row r="18" spans="1:2" x14ac:dyDescent="0.25">
      <c r="A18" s="3" t="s">
        <v>96</v>
      </c>
      <c r="B18" s="1">
        <v>78</v>
      </c>
    </row>
    <row r="19" spans="1:2" x14ac:dyDescent="0.25">
      <c r="A19" s="3" t="s">
        <v>48</v>
      </c>
      <c r="B19" s="1">
        <v>60</v>
      </c>
    </row>
    <row r="20" spans="1:2" x14ac:dyDescent="0.25">
      <c r="A20" s="3" t="s">
        <v>54</v>
      </c>
      <c r="B20" s="1">
        <v>50</v>
      </c>
    </row>
    <row r="21" spans="1:2" x14ac:dyDescent="0.25">
      <c r="A21" s="3" t="s">
        <v>103</v>
      </c>
      <c r="B21" s="1">
        <v>15640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34BA0-4481-4FB9-81EB-DE349B2D12E9}">
  <dimension ref="A1:K236"/>
  <sheetViews>
    <sheetView workbookViewId="0">
      <selection activeCell="D7" sqref="D7"/>
    </sheetView>
  </sheetViews>
  <sheetFormatPr defaultRowHeight="15" x14ac:dyDescent="0.25"/>
  <cols>
    <col min="1" max="1" width="15.42578125" bestFit="1" customWidth="1"/>
    <col min="2" max="2" width="12.42578125" bestFit="1" customWidth="1"/>
    <col min="3" max="3" width="10.42578125" style="11" bestFit="1" customWidth="1"/>
    <col min="4" max="4" width="21.5703125" bestFit="1" customWidth="1"/>
    <col min="5" max="5" width="22" style="4" bestFit="1" customWidth="1"/>
    <col min="6" max="6" width="19.5703125" bestFit="1" customWidth="1"/>
    <col min="7" max="7" width="20.5703125" style="4" bestFit="1" customWidth="1"/>
    <col min="8" max="8" width="18.85546875" style="5" bestFit="1" customWidth="1"/>
    <col min="9" max="9" width="14.140625" style="5" bestFit="1" customWidth="1"/>
    <col min="10" max="10" width="14.7109375" customWidth="1"/>
  </cols>
  <sheetData>
    <row r="1" spans="1:11" x14ac:dyDescent="0.25">
      <c r="A1" t="s">
        <v>0</v>
      </c>
      <c r="B1" t="s">
        <v>1</v>
      </c>
      <c r="C1" s="11" t="s">
        <v>2</v>
      </c>
      <c r="D1" s="4" t="s">
        <v>3</v>
      </c>
      <c r="E1" s="4" t="s">
        <v>4</v>
      </c>
      <c r="F1" t="s">
        <v>5</v>
      </c>
      <c r="G1" s="4" t="s">
        <v>101</v>
      </c>
      <c r="H1" s="5" t="s">
        <v>105</v>
      </c>
      <c r="I1" s="5" t="s">
        <v>106</v>
      </c>
      <c r="J1" t="s">
        <v>111</v>
      </c>
      <c r="K1" t="s">
        <v>112</v>
      </c>
    </row>
    <row r="2" spans="1:11" x14ac:dyDescent="0.25">
      <c r="A2" s="1" t="s">
        <v>6</v>
      </c>
      <c r="B2" s="1" t="s">
        <v>7</v>
      </c>
      <c r="C2" s="11" t="s">
        <v>8</v>
      </c>
      <c r="D2" s="4">
        <v>0.375</v>
      </c>
      <c r="E2" s="4">
        <v>0.41666666666666669</v>
      </c>
      <c r="F2">
        <v>60</v>
      </c>
      <c r="G2" s="4">
        <f>kursanci[[#This Row],[Godzina zakoñczenia]]-kursanci[[#This Row],[Godzina rozpoczêcia]]</f>
        <v>4.1666666666666685E-2</v>
      </c>
      <c r="H2" s="5">
        <v>1</v>
      </c>
      <c r="I2" s="5">
        <f>kursanci[[#This Row],[Czas trwania num]]*kursanci[[#This Row],[Stawka za godzinê]]</f>
        <v>60</v>
      </c>
      <c r="J2" t="str">
        <f>UPPER(LEFT(kursanci[[#This Row],[Imiê kursanta]],3))</f>
        <v>BAR</v>
      </c>
      <c r="K2" t="str">
        <f>UPPER(LEFT(kursanci[[#This Row],[Przedmiot]], 3))</f>
        <v>INF</v>
      </c>
    </row>
    <row r="3" spans="1:11" x14ac:dyDescent="0.25">
      <c r="A3" s="1" t="s">
        <v>9</v>
      </c>
      <c r="B3" s="1" t="s">
        <v>10</v>
      </c>
      <c r="C3" s="11" t="s">
        <v>11</v>
      </c>
      <c r="D3" s="4">
        <v>0.375</v>
      </c>
      <c r="E3" s="4">
        <v>0.44791666666666669</v>
      </c>
      <c r="F3">
        <v>50</v>
      </c>
      <c r="G3" s="4">
        <f>kursanci[[#This Row],[Godzina zakoñczenia]]-kursanci[[#This Row],[Godzina rozpoczêcia]]</f>
        <v>7.2916666666666685E-2</v>
      </c>
      <c r="H3" s="5">
        <v>1.45</v>
      </c>
      <c r="I3" s="5">
        <f>kursanci[[#This Row],[Czas trwania num]]*kursanci[[#This Row],[Stawka za godzinê]]</f>
        <v>72.5</v>
      </c>
      <c r="J3" t="str">
        <f>UPPER(LEFT(kursanci[[#This Row],[Imiê kursanta]],3))</f>
        <v>WIK</v>
      </c>
      <c r="K3" t="str">
        <f>UPPER(LEFT(kursanci[[#This Row],[Przedmiot]], 3))</f>
        <v>MAT</v>
      </c>
    </row>
    <row r="4" spans="1:11" x14ac:dyDescent="0.25">
      <c r="A4" s="1" t="s">
        <v>12</v>
      </c>
      <c r="B4" s="1" t="s">
        <v>10</v>
      </c>
      <c r="C4" s="11" t="s">
        <v>11</v>
      </c>
      <c r="D4" s="4">
        <v>0.46875</v>
      </c>
      <c r="E4" s="4">
        <v>0.55208333333333337</v>
      </c>
      <c r="F4">
        <v>50</v>
      </c>
      <c r="G4" s="4">
        <f>kursanci[[#This Row],[Godzina zakoñczenia]]-kursanci[[#This Row],[Godzina rozpoczêcia]]</f>
        <v>8.333333333333337E-2</v>
      </c>
      <c r="H4" s="5">
        <v>2</v>
      </c>
      <c r="I4" s="5">
        <f>kursanci[[#This Row],[Czas trwania num]]*kursanci[[#This Row],[Stawka za godzinê]]</f>
        <v>100</v>
      </c>
      <c r="J4" t="str">
        <f>UPPER(LEFT(kursanci[[#This Row],[Imiê kursanta]],3))</f>
        <v>ZUZ</v>
      </c>
      <c r="K4" t="str">
        <f>UPPER(LEFT(kursanci[[#This Row],[Przedmiot]], 3))</f>
        <v>MAT</v>
      </c>
    </row>
    <row r="5" spans="1:11" x14ac:dyDescent="0.25">
      <c r="A5" s="1" t="s">
        <v>54</v>
      </c>
      <c r="B5" s="1" t="s">
        <v>10</v>
      </c>
      <c r="C5" s="11" t="s">
        <v>55</v>
      </c>
      <c r="D5" s="4">
        <v>0.375</v>
      </c>
      <c r="E5" s="4">
        <v>0.41666666666666669</v>
      </c>
      <c r="F5">
        <v>50</v>
      </c>
      <c r="G5" s="4">
        <f>kursanci[[#This Row],[Godzina zakoñczenia]]-kursanci[[#This Row],[Godzina rozpoczêcia]]</f>
        <v>4.1666666666666685E-2</v>
      </c>
      <c r="H5" s="5">
        <v>1</v>
      </c>
      <c r="I5" s="5">
        <f>kursanci[[#This Row],[Czas trwania num]]*kursanci[[#This Row],[Stawka za godzinê]]</f>
        <v>50</v>
      </c>
      <c r="J5" t="str">
        <f>UPPER(LEFT(kursanci[[#This Row],[Imiê kursanta]],3))</f>
        <v>MAR</v>
      </c>
      <c r="K5" t="str">
        <f>UPPER(LEFT(kursanci[[#This Row],[Przedmiot]], 3))</f>
        <v>MAT</v>
      </c>
    </row>
    <row r="6" spans="1:11" x14ac:dyDescent="0.25">
      <c r="A6" s="1" t="s">
        <v>19</v>
      </c>
      <c r="B6" s="1" t="s">
        <v>7</v>
      </c>
      <c r="C6" s="11" t="s">
        <v>55</v>
      </c>
      <c r="D6" s="4">
        <v>0.4375</v>
      </c>
      <c r="E6" s="4">
        <v>0.47916666666666669</v>
      </c>
      <c r="F6">
        <v>60</v>
      </c>
      <c r="G6" s="4">
        <f>kursanci[[#This Row],[Godzina zakoñczenia]]-kursanci[[#This Row],[Godzina rozpoczêcia]]</f>
        <v>4.1666666666666685E-2</v>
      </c>
      <c r="H6" s="5">
        <v>1</v>
      </c>
      <c r="I6" s="5">
        <f>kursanci[[#This Row],[Czas trwania num]]*kursanci[[#This Row],[Stawka za godzinê]]</f>
        <v>60</v>
      </c>
      <c r="J6" t="str">
        <f>UPPER(LEFT(kursanci[[#This Row],[Imiê kursanta]],3))</f>
        <v>ZBI</v>
      </c>
      <c r="K6" t="str">
        <f>UPPER(LEFT(kursanci[[#This Row],[Przedmiot]], 3))</f>
        <v>INF</v>
      </c>
    </row>
    <row r="7" spans="1:11" x14ac:dyDescent="0.25">
      <c r="A7" s="7" t="s">
        <v>6</v>
      </c>
      <c r="B7" s="7" t="s">
        <v>7</v>
      </c>
      <c r="C7" s="12" t="s">
        <v>55</v>
      </c>
      <c r="D7" s="8">
        <v>0.47916666666666669</v>
      </c>
      <c r="E7" s="8">
        <v>0.5625</v>
      </c>
      <c r="F7" s="6">
        <v>60</v>
      </c>
      <c r="G7" s="8">
        <f>kursanci[[#This Row],[Godzina zakoñczenia]]-kursanci[[#This Row],[Godzina rozpoczêcia]]</f>
        <v>8.3333333333333315E-2</v>
      </c>
      <c r="H7" s="9">
        <v>2</v>
      </c>
      <c r="I7" s="5">
        <f>kursanci[[#This Row],[Czas trwania num]]*kursanci[[#This Row],[Stawka za godzinê]]</f>
        <v>120</v>
      </c>
      <c r="J7" t="str">
        <f>UPPER(LEFT(kursanci[[#This Row],[Imiê kursanta]],3))</f>
        <v>BAR</v>
      </c>
      <c r="K7" t="str">
        <f>UPPER(LEFT(kursanci[[#This Row],[Przedmiot]], 3))</f>
        <v>INF</v>
      </c>
    </row>
    <row r="8" spans="1:11" x14ac:dyDescent="0.25">
      <c r="A8" s="1" t="s">
        <v>23</v>
      </c>
      <c r="B8" s="1" t="s">
        <v>7</v>
      </c>
      <c r="C8" s="11" t="s">
        <v>82</v>
      </c>
      <c r="D8" s="4">
        <v>0.375</v>
      </c>
      <c r="E8" s="4">
        <v>0.42708333333333331</v>
      </c>
      <c r="F8">
        <v>60</v>
      </c>
      <c r="G8" s="4">
        <f>kursanci[[#This Row],[Godzina zakoñczenia]]-kursanci[[#This Row],[Godzina rozpoczêcia]]</f>
        <v>5.2083333333333315E-2</v>
      </c>
      <c r="H8" s="5">
        <v>1.1499999999999999</v>
      </c>
      <c r="I8" s="5">
        <f>kursanci[[#This Row],[Czas trwania num]]*kursanci[[#This Row],[Stawka za godzinê]]</f>
        <v>69</v>
      </c>
      <c r="J8" t="str">
        <f>UPPER(LEFT(kursanci[[#This Row],[Imiê kursanta]],3))</f>
        <v>JUL</v>
      </c>
      <c r="K8" t="str">
        <f>UPPER(LEFT(kursanci[[#This Row],[Przedmiot]], 3))</f>
        <v>INF</v>
      </c>
    </row>
    <row r="9" spans="1:11" x14ac:dyDescent="0.25">
      <c r="A9" s="1" t="s">
        <v>23</v>
      </c>
      <c r="B9" s="1" t="s">
        <v>7</v>
      </c>
      <c r="C9" s="11" t="s">
        <v>82</v>
      </c>
      <c r="D9" s="4">
        <v>0.46875</v>
      </c>
      <c r="E9" s="4">
        <v>0.54166666666666663</v>
      </c>
      <c r="F9">
        <v>60</v>
      </c>
      <c r="G9" s="4">
        <f>kursanci[[#This Row],[Godzina zakoñczenia]]-kursanci[[#This Row],[Godzina rozpoczêcia]]</f>
        <v>7.291666666666663E-2</v>
      </c>
      <c r="H9" s="5">
        <v>1.45</v>
      </c>
      <c r="I9" s="5">
        <f>kursanci[[#This Row],[Czas trwania num]]*kursanci[[#This Row],[Stawka za godzinê]]</f>
        <v>87</v>
      </c>
      <c r="J9" t="str">
        <f>UPPER(LEFT(kursanci[[#This Row],[Imiê kursanta]],3))</f>
        <v>JUL</v>
      </c>
      <c r="K9" t="str">
        <f>UPPER(LEFT(kursanci[[#This Row],[Przedmiot]], 3))</f>
        <v>INF</v>
      </c>
    </row>
    <row r="10" spans="1:11" x14ac:dyDescent="0.25">
      <c r="A10" s="1" t="s">
        <v>24</v>
      </c>
      <c r="B10" s="1" t="s">
        <v>10</v>
      </c>
      <c r="C10" s="11" t="s">
        <v>82</v>
      </c>
      <c r="D10" s="4">
        <v>0.58333333333333337</v>
      </c>
      <c r="E10" s="4">
        <v>0.66666666666666663</v>
      </c>
      <c r="F10">
        <v>50</v>
      </c>
      <c r="G10" s="4">
        <f>kursanci[[#This Row],[Godzina zakoñczenia]]-kursanci[[#This Row],[Godzina rozpoczêcia]]</f>
        <v>8.3333333333333259E-2</v>
      </c>
      <c r="H10" s="5">
        <v>2</v>
      </c>
      <c r="I10" s="5">
        <f>kursanci[[#This Row],[Czas trwania num]]*kursanci[[#This Row],[Stawka za godzinê]]</f>
        <v>100</v>
      </c>
      <c r="J10" t="str">
        <f>UPPER(LEFT(kursanci[[#This Row],[Imiê kursanta]],3))</f>
        <v>EWA</v>
      </c>
      <c r="K10" t="str">
        <f>UPPER(LEFT(kursanci[[#This Row],[Przedmiot]], 3))</f>
        <v>MAT</v>
      </c>
    </row>
    <row r="11" spans="1:11" x14ac:dyDescent="0.25">
      <c r="A11" s="1" t="s">
        <v>13</v>
      </c>
      <c r="B11" s="1" t="s">
        <v>14</v>
      </c>
      <c r="C11" s="11" t="s">
        <v>82</v>
      </c>
      <c r="D11" s="4">
        <v>0.66666666666666663</v>
      </c>
      <c r="E11" s="4">
        <v>0.72916666666666663</v>
      </c>
      <c r="F11">
        <v>40</v>
      </c>
      <c r="G11" s="4">
        <f>kursanci[[#This Row],[Godzina zakoñczenia]]-kursanci[[#This Row],[Godzina rozpoczêcia]]</f>
        <v>6.25E-2</v>
      </c>
      <c r="H11" s="5">
        <v>1.3</v>
      </c>
      <c r="I11" s="5">
        <f>kursanci[[#This Row],[Czas trwania num]]*kursanci[[#This Row],[Stawka za godzinê]]</f>
        <v>52</v>
      </c>
      <c r="J11" t="str">
        <f>UPPER(LEFT(kursanci[[#This Row],[Imiê kursanta]],3))</f>
        <v>JAN</v>
      </c>
      <c r="K11" t="str">
        <f>UPPER(LEFT(kursanci[[#This Row],[Przedmiot]], 3))</f>
        <v>FIZ</v>
      </c>
    </row>
    <row r="12" spans="1:11" x14ac:dyDescent="0.25">
      <c r="A12" s="1" t="s">
        <v>12</v>
      </c>
      <c r="B12" s="1" t="s">
        <v>7</v>
      </c>
      <c r="C12" s="11" t="s">
        <v>35</v>
      </c>
      <c r="D12" s="4">
        <v>0.375</v>
      </c>
      <c r="E12" s="4">
        <v>0.4375</v>
      </c>
      <c r="F12">
        <v>60</v>
      </c>
      <c r="G12" s="4">
        <f>kursanci[[#This Row],[Godzina zakoñczenia]]-kursanci[[#This Row],[Godzina rozpoczêcia]]</f>
        <v>6.25E-2</v>
      </c>
      <c r="H12" s="5">
        <v>1.3</v>
      </c>
      <c r="I12" s="5">
        <f>kursanci[[#This Row],[Czas trwania num]]*kursanci[[#This Row],[Stawka za godzinê]]</f>
        <v>78</v>
      </c>
      <c r="J12" t="str">
        <f>UPPER(LEFT(kursanci[[#This Row],[Imiê kursanta]],3))</f>
        <v>ZUZ</v>
      </c>
      <c r="K12" t="str">
        <f>UPPER(LEFT(kursanci[[#This Row],[Przedmiot]], 3))</f>
        <v>INF</v>
      </c>
    </row>
    <row r="13" spans="1:11" x14ac:dyDescent="0.25">
      <c r="A13" s="1" t="s">
        <v>24</v>
      </c>
      <c r="B13" s="1" t="s">
        <v>10</v>
      </c>
      <c r="C13" s="11" t="s">
        <v>56</v>
      </c>
      <c r="D13" s="4">
        <v>0.375</v>
      </c>
      <c r="E13" s="4">
        <v>0.44791666666666669</v>
      </c>
      <c r="F13">
        <v>50</v>
      </c>
      <c r="G13" s="4">
        <f>kursanci[[#This Row],[Godzina zakoñczenia]]-kursanci[[#This Row],[Godzina rozpoczêcia]]</f>
        <v>7.2916666666666685E-2</v>
      </c>
      <c r="H13" s="5">
        <v>1.45</v>
      </c>
      <c r="I13" s="5">
        <f>kursanci[[#This Row],[Czas trwania num]]*kursanci[[#This Row],[Stawka za godzinê]]</f>
        <v>72.5</v>
      </c>
      <c r="J13" t="str">
        <f>UPPER(LEFT(kursanci[[#This Row],[Imiê kursanta]],3))</f>
        <v>EWA</v>
      </c>
      <c r="K13" t="str">
        <f>UPPER(LEFT(kursanci[[#This Row],[Przedmiot]], 3))</f>
        <v>MAT</v>
      </c>
    </row>
    <row r="14" spans="1:11" x14ac:dyDescent="0.25">
      <c r="A14" s="1" t="s">
        <v>26</v>
      </c>
      <c r="B14" s="1" t="s">
        <v>14</v>
      </c>
      <c r="C14" s="11" t="s">
        <v>56</v>
      </c>
      <c r="D14" s="4">
        <v>0.47916666666666669</v>
      </c>
      <c r="E14" s="4">
        <v>0.54166666666666663</v>
      </c>
      <c r="F14">
        <v>40</v>
      </c>
      <c r="G14" s="4">
        <f>kursanci[[#This Row],[Godzina zakoñczenia]]-kursanci[[#This Row],[Godzina rozpoczêcia]]</f>
        <v>6.2499999999999944E-2</v>
      </c>
      <c r="H14" s="5">
        <v>1.3</v>
      </c>
      <c r="I14" s="5">
        <f>kursanci[[#This Row],[Czas trwania num]]*kursanci[[#This Row],[Stawka za godzinê]]</f>
        <v>52</v>
      </c>
      <c r="J14" t="str">
        <f>UPPER(LEFT(kursanci[[#This Row],[Imiê kursanta]],3))</f>
        <v>MAC</v>
      </c>
      <c r="K14" t="str">
        <f>UPPER(LEFT(kursanci[[#This Row],[Przedmiot]], 3))</f>
        <v>FIZ</v>
      </c>
    </row>
    <row r="15" spans="1:11" x14ac:dyDescent="0.25">
      <c r="A15" s="1" t="s">
        <v>24</v>
      </c>
      <c r="B15" s="1" t="s">
        <v>10</v>
      </c>
      <c r="C15" s="11" t="s">
        <v>56</v>
      </c>
      <c r="D15" s="4">
        <v>0.57291666666666663</v>
      </c>
      <c r="E15" s="4">
        <v>0.61458333333333337</v>
      </c>
      <c r="F15">
        <v>50</v>
      </c>
      <c r="G15" s="4">
        <f>kursanci[[#This Row],[Godzina zakoñczenia]]-kursanci[[#This Row],[Godzina rozpoczêcia]]</f>
        <v>4.1666666666666741E-2</v>
      </c>
      <c r="H15" s="5">
        <v>1</v>
      </c>
      <c r="I15" s="5">
        <f>kursanci[[#This Row],[Czas trwania num]]*kursanci[[#This Row],[Stawka za godzinê]]</f>
        <v>50</v>
      </c>
      <c r="J15" t="str">
        <f>UPPER(LEFT(kursanci[[#This Row],[Imiê kursanta]],3))</f>
        <v>EWA</v>
      </c>
      <c r="K15" t="str">
        <f>UPPER(LEFT(kursanci[[#This Row],[Przedmiot]], 3))</f>
        <v>MAT</v>
      </c>
    </row>
    <row r="16" spans="1:11" x14ac:dyDescent="0.25">
      <c r="A16" s="1" t="s">
        <v>27</v>
      </c>
      <c r="B16" s="1" t="s">
        <v>10</v>
      </c>
      <c r="C16" s="11" t="s">
        <v>56</v>
      </c>
      <c r="D16" s="4">
        <v>0.65625</v>
      </c>
      <c r="E16" s="4">
        <v>0.71875</v>
      </c>
      <c r="F16">
        <v>50</v>
      </c>
      <c r="G16" s="4">
        <f>kursanci[[#This Row],[Godzina zakoñczenia]]-kursanci[[#This Row],[Godzina rozpoczêcia]]</f>
        <v>6.25E-2</v>
      </c>
      <c r="H16" s="5">
        <v>1.3</v>
      </c>
      <c r="I16" s="5">
        <f>kursanci[[#This Row],[Czas trwania num]]*kursanci[[#This Row],[Stawka za godzinê]]</f>
        <v>65</v>
      </c>
      <c r="J16" t="str">
        <f>UPPER(LEFT(kursanci[[#This Row],[Imiê kursanta]],3))</f>
        <v>ZDZ</v>
      </c>
      <c r="K16" t="str">
        <f>UPPER(LEFT(kursanci[[#This Row],[Przedmiot]], 3))</f>
        <v>MAT</v>
      </c>
    </row>
    <row r="17" spans="1:11" x14ac:dyDescent="0.25">
      <c r="A17" s="1" t="s">
        <v>26</v>
      </c>
      <c r="B17" s="1" t="s">
        <v>14</v>
      </c>
      <c r="C17" s="11" t="s">
        <v>56</v>
      </c>
      <c r="D17" s="4">
        <v>0.75</v>
      </c>
      <c r="E17" s="4">
        <v>0.79166666666666663</v>
      </c>
      <c r="F17">
        <v>40</v>
      </c>
      <c r="G17" s="4">
        <f>kursanci[[#This Row],[Godzina zakoñczenia]]-kursanci[[#This Row],[Godzina rozpoczêcia]]</f>
        <v>4.166666666666663E-2</v>
      </c>
      <c r="H17" s="5">
        <v>1</v>
      </c>
      <c r="I17" s="5">
        <f>kursanci[[#This Row],[Czas trwania num]]*kursanci[[#This Row],[Stawka za godzinê]]</f>
        <v>40</v>
      </c>
      <c r="J17" t="str">
        <f>UPPER(LEFT(kursanci[[#This Row],[Imiê kursanta]],3))</f>
        <v>MAC</v>
      </c>
      <c r="K17" t="str">
        <f>UPPER(LEFT(kursanci[[#This Row],[Przedmiot]], 3))</f>
        <v>FIZ</v>
      </c>
    </row>
    <row r="18" spans="1:11" x14ac:dyDescent="0.25">
      <c r="A18" s="1" t="s">
        <v>18</v>
      </c>
      <c r="B18" s="1" t="s">
        <v>7</v>
      </c>
      <c r="C18" s="11" t="s">
        <v>83</v>
      </c>
      <c r="D18" s="4">
        <v>0.375</v>
      </c>
      <c r="E18" s="4">
        <v>0.41666666666666669</v>
      </c>
      <c r="F18">
        <v>60</v>
      </c>
      <c r="G18" s="4">
        <f>kursanci[[#This Row],[Godzina zakoñczenia]]-kursanci[[#This Row],[Godzina rozpoczêcia]]</f>
        <v>4.1666666666666685E-2</v>
      </c>
      <c r="H18" s="5">
        <v>1</v>
      </c>
      <c r="I18" s="5">
        <f>kursanci[[#This Row],[Czas trwania num]]*kursanci[[#This Row],[Stawka za godzinê]]</f>
        <v>60</v>
      </c>
      <c r="J18" t="str">
        <f>UPPER(LEFT(kursanci[[#This Row],[Imiê kursanta]],3))</f>
        <v>KAT</v>
      </c>
      <c r="K18" t="str">
        <f>UPPER(LEFT(kursanci[[#This Row],[Przedmiot]], 3))</f>
        <v>INF</v>
      </c>
    </row>
    <row r="19" spans="1:11" x14ac:dyDescent="0.25">
      <c r="A19" s="1" t="s">
        <v>27</v>
      </c>
      <c r="B19" s="1" t="s">
        <v>14</v>
      </c>
      <c r="C19" s="11" t="s">
        <v>83</v>
      </c>
      <c r="D19" s="4">
        <v>0.42708333333333331</v>
      </c>
      <c r="E19" s="4">
        <v>0.48958333333333331</v>
      </c>
      <c r="F19">
        <v>40</v>
      </c>
      <c r="G19" s="4">
        <f>kursanci[[#This Row],[Godzina zakoñczenia]]-kursanci[[#This Row],[Godzina rozpoczêcia]]</f>
        <v>6.25E-2</v>
      </c>
      <c r="H19" s="5">
        <v>1.3</v>
      </c>
      <c r="I19" s="5">
        <f>kursanci[[#This Row],[Czas trwania num]]*kursanci[[#This Row],[Stawka za godzinê]]</f>
        <v>52</v>
      </c>
      <c r="J19" t="str">
        <f>UPPER(LEFT(kursanci[[#This Row],[Imiê kursanta]],3))</f>
        <v>ZDZ</v>
      </c>
      <c r="K19" t="str">
        <f>UPPER(LEFT(kursanci[[#This Row],[Przedmiot]], 3))</f>
        <v>FIZ</v>
      </c>
    </row>
    <row r="20" spans="1:11" x14ac:dyDescent="0.25">
      <c r="A20" s="1" t="s">
        <v>18</v>
      </c>
      <c r="B20" s="1" t="s">
        <v>7</v>
      </c>
      <c r="C20" s="11" t="s">
        <v>83</v>
      </c>
      <c r="D20" s="4">
        <v>0.5</v>
      </c>
      <c r="E20" s="4">
        <v>0.5625</v>
      </c>
      <c r="F20">
        <v>60</v>
      </c>
      <c r="G20" s="4">
        <f>kursanci[[#This Row],[Godzina zakoñczenia]]-kursanci[[#This Row],[Godzina rozpoczêcia]]</f>
        <v>6.25E-2</v>
      </c>
      <c r="H20" s="5">
        <v>1.3</v>
      </c>
      <c r="I20" s="5">
        <f>kursanci[[#This Row],[Czas trwania num]]*kursanci[[#This Row],[Stawka za godzinê]]</f>
        <v>78</v>
      </c>
      <c r="J20" t="str">
        <f>UPPER(LEFT(kursanci[[#This Row],[Imiê kursanta]],3))</f>
        <v>KAT</v>
      </c>
      <c r="K20" t="str">
        <f>UPPER(LEFT(kursanci[[#This Row],[Przedmiot]], 3))</f>
        <v>INF</v>
      </c>
    </row>
    <row r="21" spans="1:11" x14ac:dyDescent="0.25">
      <c r="A21" s="1" t="s">
        <v>9</v>
      </c>
      <c r="B21" s="1" t="s">
        <v>10</v>
      </c>
      <c r="C21" s="11" t="s">
        <v>83</v>
      </c>
      <c r="D21" s="4">
        <v>0.59375</v>
      </c>
      <c r="E21" s="4">
        <v>0.63541666666666663</v>
      </c>
      <c r="F21">
        <v>50</v>
      </c>
      <c r="G21" s="4">
        <f>kursanci[[#This Row],[Godzina zakoñczenia]]-kursanci[[#This Row],[Godzina rozpoczêcia]]</f>
        <v>4.166666666666663E-2</v>
      </c>
      <c r="H21" s="5">
        <v>1</v>
      </c>
      <c r="I21" s="5">
        <f>kursanci[[#This Row],[Czas trwania num]]*kursanci[[#This Row],[Stawka za godzinê]]</f>
        <v>50</v>
      </c>
      <c r="J21" t="str">
        <f>UPPER(LEFT(kursanci[[#This Row],[Imiê kursanta]],3))</f>
        <v>WIK</v>
      </c>
      <c r="K21" t="str">
        <f>UPPER(LEFT(kursanci[[#This Row],[Przedmiot]], 3))</f>
        <v>MAT</v>
      </c>
    </row>
    <row r="22" spans="1:11" x14ac:dyDescent="0.25">
      <c r="A22" s="1" t="s">
        <v>6</v>
      </c>
      <c r="B22" s="1" t="s">
        <v>7</v>
      </c>
      <c r="C22" s="11" t="s">
        <v>67</v>
      </c>
      <c r="D22" s="4">
        <v>0.375</v>
      </c>
      <c r="E22" s="4">
        <v>0.44791666666666669</v>
      </c>
      <c r="F22">
        <v>60</v>
      </c>
      <c r="G22" s="4">
        <f>kursanci[[#This Row],[Godzina zakoñczenia]]-kursanci[[#This Row],[Godzina rozpoczêcia]]</f>
        <v>7.2916666666666685E-2</v>
      </c>
      <c r="H22" s="5">
        <v>1.45</v>
      </c>
      <c r="I22" s="5">
        <f>kursanci[[#This Row],[Czas trwania num]]*kursanci[[#This Row],[Stawka za godzinê]]</f>
        <v>87</v>
      </c>
      <c r="J22" t="str">
        <f>UPPER(LEFT(kursanci[[#This Row],[Imiê kursanta]],3))</f>
        <v>BAR</v>
      </c>
      <c r="K22" t="str">
        <f>UPPER(LEFT(kursanci[[#This Row],[Przedmiot]], 3))</f>
        <v>INF</v>
      </c>
    </row>
    <row r="23" spans="1:11" x14ac:dyDescent="0.25">
      <c r="A23" s="1" t="s">
        <v>18</v>
      </c>
      <c r="B23" s="1" t="s">
        <v>7</v>
      </c>
      <c r="C23" s="11" t="s">
        <v>67</v>
      </c>
      <c r="D23" s="4">
        <v>0.47916666666666669</v>
      </c>
      <c r="E23" s="4">
        <v>0.54166666666666663</v>
      </c>
      <c r="F23">
        <v>60</v>
      </c>
      <c r="G23" s="4">
        <f>kursanci[[#This Row],[Godzina zakoñczenia]]-kursanci[[#This Row],[Godzina rozpoczêcia]]</f>
        <v>6.2499999999999944E-2</v>
      </c>
      <c r="H23" s="5">
        <v>1.3</v>
      </c>
      <c r="I23" s="5">
        <f>kursanci[[#This Row],[Czas trwania num]]*kursanci[[#This Row],[Stawka za godzinê]]</f>
        <v>78</v>
      </c>
      <c r="J23" t="str">
        <f>UPPER(LEFT(kursanci[[#This Row],[Imiê kursanta]],3))</f>
        <v>KAT</v>
      </c>
      <c r="K23" t="str">
        <f>UPPER(LEFT(kursanci[[#This Row],[Przedmiot]], 3))</f>
        <v>INF</v>
      </c>
    </row>
    <row r="24" spans="1:11" x14ac:dyDescent="0.25">
      <c r="A24" s="1" t="s">
        <v>62</v>
      </c>
      <c r="B24" s="1" t="s">
        <v>7</v>
      </c>
      <c r="C24" s="11" t="s">
        <v>67</v>
      </c>
      <c r="D24" s="4">
        <v>0.57291666666666663</v>
      </c>
      <c r="E24" s="4">
        <v>0.61458333333333337</v>
      </c>
      <c r="F24">
        <v>60</v>
      </c>
      <c r="G24" s="4">
        <f>kursanci[[#This Row],[Godzina zakoñczenia]]-kursanci[[#This Row],[Godzina rozpoczêcia]]</f>
        <v>4.1666666666666741E-2</v>
      </c>
      <c r="H24" s="5">
        <v>1</v>
      </c>
      <c r="I24" s="5">
        <f>kursanci[[#This Row],[Czas trwania num]]*kursanci[[#This Row],[Stawka za godzinê]]</f>
        <v>60</v>
      </c>
      <c r="J24" t="str">
        <f>UPPER(LEFT(kursanci[[#This Row],[Imiê kursanta]],3))</f>
        <v>ANN</v>
      </c>
      <c r="K24" t="str">
        <f>UPPER(LEFT(kursanci[[#This Row],[Przedmiot]], 3))</f>
        <v>INF</v>
      </c>
    </row>
    <row r="25" spans="1:11" x14ac:dyDescent="0.25">
      <c r="A25" s="1" t="s">
        <v>12</v>
      </c>
      <c r="B25" s="1" t="s">
        <v>10</v>
      </c>
      <c r="C25" s="11" t="s">
        <v>67</v>
      </c>
      <c r="D25" s="4">
        <v>0.64583333333333337</v>
      </c>
      <c r="E25" s="4">
        <v>0.69791666666666663</v>
      </c>
      <c r="F25">
        <v>50</v>
      </c>
      <c r="G25" s="4">
        <f>kursanci[[#This Row],[Godzina zakoñczenia]]-kursanci[[#This Row],[Godzina rozpoczêcia]]</f>
        <v>5.2083333333333259E-2</v>
      </c>
      <c r="H25" s="5">
        <v>1.1499999999999999</v>
      </c>
      <c r="I25" s="5">
        <f>kursanci[[#This Row],[Czas trwania num]]*kursanci[[#This Row],[Stawka za godzinê]]</f>
        <v>57.499999999999993</v>
      </c>
      <c r="J25" t="str">
        <f>UPPER(LEFT(kursanci[[#This Row],[Imiê kursanta]],3))</f>
        <v>ZUZ</v>
      </c>
      <c r="K25" t="str">
        <f>UPPER(LEFT(kursanci[[#This Row],[Przedmiot]], 3))</f>
        <v>MAT</v>
      </c>
    </row>
    <row r="26" spans="1:11" x14ac:dyDescent="0.25">
      <c r="A26" s="1" t="s">
        <v>18</v>
      </c>
      <c r="B26" s="1" t="s">
        <v>7</v>
      </c>
      <c r="C26" s="11" t="s">
        <v>67</v>
      </c>
      <c r="D26" s="4">
        <v>0.72916666666666663</v>
      </c>
      <c r="E26" s="4">
        <v>0.79166666666666663</v>
      </c>
      <c r="F26">
        <v>60</v>
      </c>
      <c r="G26" s="4">
        <f>kursanci[[#This Row],[Godzina zakoñczenia]]-kursanci[[#This Row],[Godzina rozpoczêcia]]</f>
        <v>6.25E-2</v>
      </c>
      <c r="H26" s="5">
        <v>1.3</v>
      </c>
      <c r="I26" s="5">
        <f>kursanci[[#This Row],[Czas trwania num]]*kursanci[[#This Row],[Stawka za godzinê]]</f>
        <v>78</v>
      </c>
      <c r="J26" t="str">
        <f>UPPER(LEFT(kursanci[[#This Row],[Imiê kursanta]],3))</f>
        <v>KAT</v>
      </c>
      <c r="K26" t="str">
        <f>UPPER(LEFT(kursanci[[#This Row],[Przedmiot]], 3))</f>
        <v>INF</v>
      </c>
    </row>
    <row r="27" spans="1:11" x14ac:dyDescent="0.25">
      <c r="A27" s="1" t="s">
        <v>18</v>
      </c>
      <c r="B27" s="1" t="s">
        <v>7</v>
      </c>
      <c r="C27" s="11" t="s">
        <v>84</v>
      </c>
      <c r="D27" s="4">
        <v>0.375</v>
      </c>
      <c r="E27" s="4">
        <v>0.4375</v>
      </c>
      <c r="F27">
        <v>60</v>
      </c>
      <c r="G27" s="4">
        <f>kursanci[[#This Row],[Godzina zakoñczenia]]-kursanci[[#This Row],[Godzina rozpoczêcia]]</f>
        <v>6.25E-2</v>
      </c>
      <c r="H27" s="5">
        <v>1.3</v>
      </c>
      <c r="I27" s="5">
        <f>kursanci[[#This Row],[Czas trwania num]]*kursanci[[#This Row],[Stawka za godzinê]]</f>
        <v>78</v>
      </c>
      <c r="J27" t="str">
        <f>UPPER(LEFT(kursanci[[#This Row],[Imiê kursanta]],3))</f>
        <v>KAT</v>
      </c>
      <c r="K27" t="str">
        <f>UPPER(LEFT(kursanci[[#This Row],[Przedmiot]], 3))</f>
        <v>INF</v>
      </c>
    </row>
    <row r="28" spans="1:11" x14ac:dyDescent="0.25">
      <c r="A28" s="1" t="s">
        <v>18</v>
      </c>
      <c r="B28" s="1" t="s">
        <v>7</v>
      </c>
      <c r="C28" s="11" t="s">
        <v>84</v>
      </c>
      <c r="D28" s="4">
        <v>0.45833333333333331</v>
      </c>
      <c r="E28" s="4">
        <v>0.53125</v>
      </c>
      <c r="F28">
        <v>60</v>
      </c>
      <c r="G28" s="4">
        <f>kursanci[[#This Row],[Godzina zakoñczenia]]-kursanci[[#This Row],[Godzina rozpoczêcia]]</f>
        <v>7.2916666666666685E-2</v>
      </c>
      <c r="H28" s="5">
        <v>1.45</v>
      </c>
      <c r="I28" s="5">
        <f>kursanci[[#This Row],[Czas trwania num]]*kursanci[[#This Row],[Stawka za godzinê]]</f>
        <v>87</v>
      </c>
      <c r="J28" t="str">
        <f>UPPER(LEFT(kursanci[[#This Row],[Imiê kursanta]],3))</f>
        <v>KAT</v>
      </c>
      <c r="K28" t="str">
        <f>UPPER(LEFT(kursanci[[#This Row],[Przedmiot]], 3))</f>
        <v>INF</v>
      </c>
    </row>
    <row r="29" spans="1:11" x14ac:dyDescent="0.25">
      <c r="A29" s="1" t="s">
        <v>27</v>
      </c>
      <c r="B29" s="1" t="s">
        <v>14</v>
      </c>
      <c r="C29" s="11" t="s">
        <v>84</v>
      </c>
      <c r="D29" s="4">
        <v>0.53125</v>
      </c>
      <c r="E29" s="4">
        <v>0.57291666666666663</v>
      </c>
      <c r="F29">
        <v>40</v>
      </c>
      <c r="G29" s="4">
        <f>kursanci[[#This Row],[Godzina zakoñczenia]]-kursanci[[#This Row],[Godzina rozpoczêcia]]</f>
        <v>4.166666666666663E-2</v>
      </c>
      <c r="H29" s="5">
        <v>1</v>
      </c>
      <c r="I29" s="5">
        <f>kursanci[[#This Row],[Czas trwania num]]*kursanci[[#This Row],[Stawka za godzinê]]</f>
        <v>40</v>
      </c>
      <c r="J29" t="str">
        <f>UPPER(LEFT(kursanci[[#This Row],[Imiê kursanta]],3))</f>
        <v>ZDZ</v>
      </c>
      <c r="K29" t="str">
        <f>UPPER(LEFT(kursanci[[#This Row],[Przedmiot]], 3))</f>
        <v>FIZ</v>
      </c>
    </row>
    <row r="30" spans="1:11" x14ac:dyDescent="0.25">
      <c r="A30" s="1" t="s">
        <v>6</v>
      </c>
      <c r="B30" s="1" t="s">
        <v>7</v>
      </c>
      <c r="C30" s="11" t="s">
        <v>84</v>
      </c>
      <c r="D30" s="4">
        <v>0.57291666666666663</v>
      </c>
      <c r="E30" s="4">
        <v>0.63541666666666663</v>
      </c>
      <c r="F30">
        <v>60</v>
      </c>
      <c r="G30" s="4">
        <f>kursanci[[#This Row],[Godzina zakoñczenia]]-kursanci[[#This Row],[Godzina rozpoczêcia]]</f>
        <v>6.25E-2</v>
      </c>
      <c r="H30" s="5">
        <v>1.3</v>
      </c>
      <c r="I30" s="5">
        <f>kursanci[[#This Row],[Czas trwania num]]*kursanci[[#This Row],[Stawka za godzinê]]</f>
        <v>78</v>
      </c>
      <c r="J30" t="str">
        <f>UPPER(LEFT(kursanci[[#This Row],[Imiê kursanta]],3))</f>
        <v>BAR</v>
      </c>
      <c r="K30" t="str">
        <f>UPPER(LEFT(kursanci[[#This Row],[Przedmiot]], 3))</f>
        <v>INF</v>
      </c>
    </row>
    <row r="31" spans="1:11" x14ac:dyDescent="0.25">
      <c r="A31" s="1" t="s">
        <v>9</v>
      </c>
      <c r="B31" s="1" t="s">
        <v>10</v>
      </c>
      <c r="C31" s="11" t="s">
        <v>36</v>
      </c>
      <c r="D31" s="4">
        <v>0.375</v>
      </c>
      <c r="E31" s="4">
        <v>0.41666666666666669</v>
      </c>
      <c r="F31">
        <v>50</v>
      </c>
      <c r="G31" s="4">
        <f>kursanci[[#This Row],[Godzina zakoñczenia]]-kursanci[[#This Row],[Godzina rozpoczêcia]]</f>
        <v>4.1666666666666685E-2</v>
      </c>
      <c r="H31" s="5">
        <v>1</v>
      </c>
      <c r="I31" s="5">
        <f>kursanci[[#This Row],[Czas trwania num]]*kursanci[[#This Row],[Stawka za godzinê]]</f>
        <v>50</v>
      </c>
      <c r="J31" t="str">
        <f>UPPER(LEFT(kursanci[[#This Row],[Imiê kursanta]],3))</f>
        <v>WIK</v>
      </c>
      <c r="K31" t="str">
        <f>UPPER(LEFT(kursanci[[#This Row],[Przedmiot]], 3))</f>
        <v>MAT</v>
      </c>
    </row>
    <row r="32" spans="1:11" x14ac:dyDescent="0.25">
      <c r="A32" s="1" t="s">
        <v>9</v>
      </c>
      <c r="B32" s="1" t="s">
        <v>10</v>
      </c>
      <c r="C32" s="11" t="s">
        <v>36</v>
      </c>
      <c r="D32" s="4">
        <v>0.41666666666666669</v>
      </c>
      <c r="E32" s="4">
        <v>0.5</v>
      </c>
      <c r="F32">
        <v>50</v>
      </c>
      <c r="G32" s="4">
        <f>kursanci[[#This Row],[Godzina zakoñczenia]]-kursanci[[#This Row],[Godzina rozpoczêcia]]</f>
        <v>8.3333333333333315E-2</v>
      </c>
      <c r="H32" s="5">
        <v>2</v>
      </c>
      <c r="I32" s="5">
        <f>kursanci[[#This Row],[Czas trwania num]]*kursanci[[#This Row],[Stawka za godzinê]]</f>
        <v>100</v>
      </c>
      <c r="J32" t="str">
        <f>UPPER(LEFT(kursanci[[#This Row],[Imiê kursanta]],3))</f>
        <v>WIK</v>
      </c>
      <c r="K32" t="str">
        <f>UPPER(LEFT(kursanci[[#This Row],[Przedmiot]], 3))</f>
        <v>MAT</v>
      </c>
    </row>
    <row r="33" spans="1:11" x14ac:dyDescent="0.25">
      <c r="A33" s="1" t="s">
        <v>12</v>
      </c>
      <c r="B33" s="1" t="s">
        <v>7</v>
      </c>
      <c r="C33" s="11" t="s">
        <v>36</v>
      </c>
      <c r="D33" s="4">
        <v>0.52083333333333337</v>
      </c>
      <c r="E33" s="4">
        <v>0.58333333333333337</v>
      </c>
      <c r="F33">
        <v>60</v>
      </c>
      <c r="G33" s="4">
        <f>kursanci[[#This Row],[Godzina zakoñczenia]]-kursanci[[#This Row],[Godzina rozpoczêcia]]</f>
        <v>6.25E-2</v>
      </c>
      <c r="H33" s="5">
        <v>1.3</v>
      </c>
      <c r="I33" s="5">
        <f>kursanci[[#This Row],[Czas trwania num]]*kursanci[[#This Row],[Stawka za godzinê]]</f>
        <v>78</v>
      </c>
      <c r="J33" t="str">
        <f>UPPER(LEFT(kursanci[[#This Row],[Imiê kursanta]],3))</f>
        <v>ZUZ</v>
      </c>
      <c r="K33" t="str">
        <f>UPPER(LEFT(kursanci[[#This Row],[Przedmiot]], 3))</f>
        <v>INF</v>
      </c>
    </row>
    <row r="34" spans="1:11" x14ac:dyDescent="0.25">
      <c r="A34" s="1" t="s">
        <v>18</v>
      </c>
      <c r="B34" s="1" t="s">
        <v>7</v>
      </c>
      <c r="C34" s="11" t="s">
        <v>57</v>
      </c>
      <c r="D34" s="4">
        <v>0.375</v>
      </c>
      <c r="E34" s="4">
        <v>0.44791666666666669</v>
      </c>
      <c r="F34">
        <v>60</v>
      </c>
      <c r="G34" s="4">
        <f>kursanci[[#This Row],[Godzina zakoñczenia]]-kursanci[[#This Row],[Godzina rozpoczêcia]]</f>
        <v>7.2916666666666685E-2</v>
      </c>
      <c r="H34" s="5">
        <v>1.45</v>
      </c>
      <c r="I34" s="5">
        <f>kursanci[[#This Row],[Czas trwania num]]*kursanci[[#This Row],[Stawka za godzinê]]</f>
        <v>87</v>
      </c>
      <c r="J34" t="str">
        <f>UPPER(LEFT(kursanci[[#This Row],[Imiê kursanta]],3))</f>
        <v>KAT</v>
      </c>
      <c r="K34" t="str">
        <f>UPPER(LEFT(kursanci[[#This Row],[Przedmiot]], 3))</f>
        <v>INF</v>
      </c>
    </row>
    <row r="35" spans="1:11" x14ac:dyDescent="0.25">
      <c r="A35" s="1" t="s">
        <v>23</v>
      </c>
      <c r="B35" s="1" t="s">
        <v>14</v>
      </c>
      <c r="C35" s="11" t="s">
        <v>57</v>
      </c>
      <c r="D35" s="4">
        <v>0.45833333333333331</v>
      </c>
      <c r="E35" s="4">
        <v>0.5</v>
      </c>
      <c r="F35">
        <v>40</v>
      </c>
      <c r="G35" s="4">
        <f>kursanci[[#This Row],[Godzina zakoñczenia]]-kursanci[[#This Row],[Godzina rozpoczêcia]]</f>
        <v>4.1666666666666685E-2</v>
      </c>
      <c r="H35" s="5">
        <v>1</v>
      </c>
      <c r="I35" s="5">
        <f>kursanci[[#This Row],[Czas trwania num]]*kursanci[[#This Row],[Stawka za godzinê]]</f>
        <v>40</v>
      </c>
      <c r="J35" t="str">
        <f>UPPER(LEFT(kursanci[[#This Row],[Imiê kursanta]],3))</f>
        <v>JUL</v>
      </c>
      <c r="K35" t="str">
        <f>UPPER(LEFT(kursanci[[#This Row],[Przedmiot]], 3))</f>
        <v>FIZ</v>
      </c>
    </row>
    <row r="36" spans="1:11" x14ac:dyDescent="0.25">
      <c r="A36" s="1" t="s">
        <v>12</v>
      </c>
      <c r="B36" s="1" t="s">
        <v>7</v>
      </c>
      <c r="C36" s="11" t="s">
        <v>57</v>
      </c>
      <c r="D36" s="4">
        <v>0.53125</v>
      </c>
      <c r="E36" s="4">
        <v>0.59375</v>
      </c>
      <c r="F36">
        <v>60</v>
      </c>
      <c r="G36" s="4">
        <f>kursanci[[#This Row],[Godzina zakoñczenia]]-kursanci[[#This Row],[Godzina rozpoczêcia]]</f>
        <v>6.25E-2</v>
      </c>
      <c r="H36" s="5">
        <v>1.3</v>
      </c>
      <c r="I36" s="5">
        <f>kursanci[[#This Row],[Czas trwania num]]*kursanci[[#This Row],[Stawka za godzinê]]</f>
        <v>78</v>
      </c>
      <c r="J36" t="str">
        <f>UPPER(LEFT(kursanci[[#This Row],[Imiê kursanta]],3))</f>
        <v>ZUZ</v>
      </c>
      <c r="K36" t="str">
        <f>UPPER(LEFT(kursanci[[#This Row],[Przedmiot]], 3))</f>
        <v>INF</v>
      </c>
    </row>
    <row r="37" spans="1:11" x14ac:dyDescent="0.25">
      <c r="A37" s="1" t="s">
        <v>27</v>
      </c>
      <c r="B37" s="1" t="s">
        <v>10</v>
      </c>
      <c r="C37" s="11" t="s">
        <v>85</v>
      </c>
      <c r="D37" s="4">
        <v>0.375</v>
      </c>
      <c r="E37" s="4">
        <v>0.44791666666666669</v>
      </c>
      <c r="F37">
        <v>50</v>
      </c>
      <c r="G37" s="4">
        <f>kursanci[[#This Row],[Godzina zakoñczenia]]-kursanci[[#This Row],[Godzina rozpoczêcia]]</f>
        <v>7.2916666666666685E-2</v>
      </c>
      <c r="H37" s="5">
        <v>1.45</v>
      </c>
      <c r="I37" s="5">
        <f>kursanci[[#This Row],[Czas trwania num]]*kursanci[[#This Row],[Stawka za godzinê]]</f>
        <v>72.5</v>
      </c>
      <c r="J37" t="str">
        <f>UPPER(LEFT(kursanci[[#This Row],[Imiê kursanta]],3))</f>
        <v>ZDZ</v>
      </c>
      <c r="K37" t="str">
        <f>UPPER(LEFT(kursanci[[#This Row],[Przedmiot]], 3))</f>
        <v>MAT</v>
      </c>
    </row>
    <row r="38" spans="1:11" x14ac:dyDescent="0.25">
      <c r="A38" s="1" t="s">
        <v>9</v>
      </c>
      <c r="B38" s="1" t="s">
        <v>10</v>
      </c>
      <c r="C38" s="11" t="s">
        <v>85</v>
      </c>
      <c r="D38" s="4">
        <v>0.45833333333333331</v>
      </c>
      <c r="E38" s="4">
        <v>0.54166666666666663</v>
      </c>
      <c r="F38">
        <v>50</v>
      </c>
      <c r="G38" s="4">
        <f>kursanci[[#This Row],[Godzina zakoñczenia]]-kursanci[[#This Row],[Godzina rozpoczêcia]]</f>
        <v>8.3333333333333315E-2</v>
      </c>
      <c r="H38" s="5">
        <v>2</v>
      </c>
      <c r="I38" s="5">
        <f>kursanci[[#This Row],[Czas trwania num]]*kursanci[[#This Row],[Stawka za godzinê]]</f>
        <v>100</v>
      </c>
      <c r="J38" t="str">
        <f>UPPER(LEFT(kursanci[[#This Row],[Imiê kursanta]],3))</f>
        <v>WIK</v>
      </c>
      <c r="K38" t="str">
        <f>UPPER(LEFT(kursanci[[#This Row],[Przedmiot]], 3))</f>
        <v>MAT</v>
      </c>
    </row>
    <row r="39" spans="1:11" x14ac:dyDescent="0.25">
      <c r="A39" s="1" t="s">
        <v>12</v>
      </c>
      <c r="B39" s="1" t="s">
        <v>7</v>
      </c>
      <c r="C39" s="11" t="s">
        <v>85</v>
      </c>
      <c r="D39" s="4">
        <v>0.57291666666666663</v>
      </c>
      <c r="E39" s="4">
        <v>0.61458333333333337</v>
      </c>
      <c r="F39">
        <v>60</v>
      </c>
      <c r="G39" s="4">
        <f>kursanci[[#This Row],[Godzina zakoñczenia]]-kursanci[[#This Row],[Godzina rozpoczêcia]]</f>
        <v>4.1666666666666741E-2</v>
      </c>
      <c r="H39" s="5">
        <v>1</v>
      </c>
      <c r="I39" s="5">
        <f>kursanci[[#This Row],[Czas trwania num]]*kursanci[[#This Row],[Stawka za godzinê]]</f>
        <v>60</v>
      </c>
      <c r="J39" t="str">
        <f>UPPER(LEFT(kursanci[[#This Row],[Imiê kursanta]],3))</f>
        <v>ZUZ</v>
      </c>
      <c r="K39" t="str">
        <f>UPPER(LEFT(kursanci[[#This Row],[Przedmiot]], 3))</f>
        <v>INF</v>
      </c>
    </row>
    <row r="40" spans="1:11" x14ac:dyDescent="0.25">
      <c r="A40" s="1" t="s">
        <v>13</v>
      </c>
      <c r="B40" s="1" t="s">
        <v>14</v>
      </c>
      <c r="C40" s="11" t="s">
        <v>85</v>
      </c>
      <c r="D40" s="4">
        <v>0.64583333333333337</v>
      </c>
      <c r="E40" s="4">
        <v>0.72916666666666663</v>
      </c>
      <c r="F40">
        <v>40</v>
      </c>
      <c r="G40" s="4">
        <f>kursanci[[#This Row],[Godzina zakoñczenia]]-kursanci[[#This Row],[Godzina rozpoczêcia]]</f>
        <v>8.3333333333333259E-2</v>
      </c>
      <c r="H40" s="5">
        <v>2</v>
      </c>
      <c r="I40" s="5">
        <f>kursanci[[#This Row],[Czas trwania num]]*kursanci[[#This Row],[Stawka za godzinê]]</f>
        <v>80</v>
      </c>
      <c r="J40" t="str">
        <f>UPPER(LEFT(kursanci[[#This Row],[Imiê kursanta]],3))</f>
        <v>JAN</v>
      </c>
      <c r="K40" t="str">
        <f>UPPER(LEFT(kursanci[[#This Row],[Przedmiot]], 3))</f>
        <v>FIZ</v>
      </c>
    </row>
    <row r="41" spans="1:11" x14ac:dyDescent="0.25">
      <c r="A41" s="1" t="s">
        <v>13</v>
      </c>
      <c r="B41" s="1" t="s">
        <v>14</v>
      </c>
      <c r="C41" s="11" t="s">
        <v>15</v>
      </c>
      <c r="D41" s="4">
        <v>0.375</v>
      </c>
      <c r="E41" s="4">
        <v>0.45833333333333331</v>
      </c>
      <c r="F41">
        <v>40</v>
      </c>
      <c r="G41" s="4">
        <f>kursanci[[#This Row],[Godzina zakoñczenia]]-kursanci[[#This Row],[Godzina rozpoczêcia]]</f>
        <v>8.3333333333333315E-2</v>
      </c>
      <c r="H41" s="5">
        <v>2</v>
      </c>
      <c r="I41" s="5">
        <f>kursanci[[#This Row],[Czas trwania num]]*kursanci[[#This Row],[Stawka za godzinê]]</f>
        <v>80</v>
      </c>
      <c r="J41" t="str">
        <f>UPPER(LEFT(kursanci[[#This Row],[Imiê kursanta]],3))</f>
        <v>JAN</v>
      </c>
      <c r="K41" t="str">
        <f>UPPER(LEFT(kursanci[[#This Row],[Przedmiot]], 3))</f>
        <v>FIZ</v>
      </c>
    </row>
    <row r="42" spans="1:11" x14ac:dyDescent="0.25">
      <c r="A42" s="1" t="s">
        <v>9</v>
      </c>
      <c r="B42" s="1" t="s">
        <v>10</v>
      </c>
      <c r="C42" s="11" t="s">
        <v>15</v>
      </c>
      <c r="D42" s="4">
        <v>0.47916666666666669</v>
      </c>
      <c r="E42" s="4">
        <v>0.52083333333333337</v>
      </c>
      <c r="F42">
        <v>50</v>
      </c>
      <c r="G42" s="4">
        <f>kursanci[[#This Row],[Godzina zakoñczenia]]-kursanci[[#This Row],[Godzina rozpoczêcia]]</f>
        <v>4.1666666666666685E-2</v>
      </c>
      <c r="H42" s="5">
        <v>1</v>
      </c>
      <c r="I42" s="5">
        <f>kursanci[[#This Row],[Czas trwania num]]*kursanci[[#This Row],[Stawka za godzinê]]</f>
        <v>50</v>
      </c>
      <c r="J42" t="str">
        <f>UPPER(LEFT(kursanci[[#This Row],[Imiê kursanta]],3))</f>
        <v>WIK</v>
      </c>
      <c r="K42" t="str">
        <f>UPPER(LEFT(kursanci[[#This Row],[Przedmiot]], 3))</f>
        <v>MAT</v>
      </c>
    </row>
    <row r="43" spans="1:11" x14ac:dyDescent="0.25">
      <c r="A43" s="1" t="s">
        <v>6</v>
      </c>
      <c r="B43" s="1" t="s">
        <v>7</v>
      </c>
      <c r="C43" s="11" t="s">
        <v>37</v>
      </c>
      <c r="D43" s="4">
        <v>0.375</v>
      </c>
      <c r="E43" s="4">
        <v>0.4375</v>
      </c>
      <c r="F43">
        <v>60</v>
      </c>
      <c r="G43" s="4">
        <f>kursanci[[#This Row],[Godzina zakoñczenia]]-kursanci[[#This Row],[Godzina rozpoczêcia]]</f>
        <v>6.25E-2</v>
      </c>
      <c r="H43" s="5">
        <v>1.3</v>
      </c>
      <c r="I43" s="5">
        <f>kursanci[[#This Row],[Czas trwania num]]*kursanci[[#This Row],[Stawka za godzinê]]</f>
        <v>78</v>
      </c>
      <c r="J43" t="str">
        <f>UPPER(LEFT(kursanci[[#This Row],[Imiê kursanta]],3))</f>
        <v>BAR</v>
      </c>
      <c r="K43" t="str">
        <f>UPPER(LEFT(kursanci[[#This Row],[Przedmiot]], 3))</f>
        <v>INF</v>
      </c>
    </row>
    <row r="44" spans="1:11" x14ac:dyDescent="0.25">
      <c r="A44" s="1" t="s">
        <v>24</v>
      </c>
      <c r="B44" s="1" t="s">
        <v>10</v>
      </c>
      <c r="C44" s="11" t="s">
        <v>37</v>
      </c>
      <c r="D44" s="4">
        <v>0.45833333333333331</v>
      </c>
      <c r="E44" s="4">
        <v>0.53125</v>
      </c>
      <c r="F44">
        <v>50</v>
      </c>
      <c r="G44" s="4">
        <f>kursanci[[#This Row],[Godzina zakoñczenia]]-kursanci[[#This Row],[Godzina rozpoczêcia]]</f>
        <v>7.2916666666666685E-2</v>
      </c>
      <c r="H44" s="5">
        <v>1.45</v>
      </c>
      <c r="I44" s="5">
        <f>kursanci[[#This Row],[Czas trwania num]]*kursanci[[#This Row],[Stawka za godzinê]]</f>
        <v>72.5</v>
      </c>
      <c r="J44" t="str">
        <f>UPPER(LEFT(kursanci[[#This Row],[Imiê kursanta]],3))</f>
        <v>EWA</v>
      </c>
      <c r="K44" t="str">
        <f>UPPER(LEFT(kursanci[[#This Row],[Przedmiot]], 3))</f>
        <v>MAT</v>
      </c>
    </row>
    <row r="45" spans="1:11" x14ac:dyDescent="0.25">
      <c r="A45" s="1" t="s">
        <v>19</v>
      </c>
      <c r="B45" s="1" t="s">
        <v>14</v>
      </c>
      <c r="C45" s="11" t="s">
        <v>37</v>
      </c>
      <c r="D45" s="4">
        <v>0.57291666666666663</v>
      </c>
      <c r="E45" s="4">
        <v>0.64583333333333337</v>
      </c>
      <c r="F45">
        <v>40</v>
      </c>
      <c r="G45" s="4">
        <f>kursanci[[#This Row],[Godzina zakoñczenia]]-kursanci[[#This Row],[Godzina rozpoczêcia]]</f>
        <v>7.2916666666666741E-2</v>
      </c>
      <c r="H45" s="5">
        <v>1.45</v>
      </c>
      <c r="I45" s="5">
        <f>kursanci[[#This Row],[Czas trwania num]]*kursanci[[#This Row],[Stawka za godzinê]]</f>
        <v>58</v>
      </c>
      <c r="J45" t="str">
        <f>UPPER(LEFT(kursanci[[#This Row],[Imiê kursanta]],3))</f>
        <v>ZBI</v>
      </c>
      <c r="K45" t="str">
        <f>UPPER(LEFT(kursanci[[#This Row],[Przedmiot]], 3))</f>
        <v>FIZ</v>
      </c>
    </row>
    <row r="46" spans="1:11" x14ac:dyDescent="0.25">
      <c r="A46" s="1" t="s">
        <v>16</v>
      </c>
      <c r="B46" s="1" t="s">
        <v>7</v>
      </c>
      <c r="C46" s="11" t="s">
        <v>37</v>
      </c>
      <c r="D46" s="4">
        <v>0.64583333333333337</v>
      </c>
      <c r="E46" s="4">
        <v>0.70833333333333337</v>
      </c>
      <c r="F46">
        <v>60</v>
      </c>
      <c r="G46" s="4">
        <f>kursanci[[#This Row],[Godzina zakoñczenia]]-kursanci[[#This Row],[Godzina rozpoczêcia]]</f>
        <v>6.25E-2</v>
      </c>
      <c r="H46" s="5">
        <v>1.3</v>
      </c>
      <c r="I46" s="5">
        <f>kursanci[[#This Row],[Czas trwania num]]*kursanci[[#This Row],[Stawka za godzinê]]</f>
        <v>78</v>
      </c>
      <c r="J46" t="str">
        <f>UPPER(LEFT(kursanci[[#This Row],[Imiê kursanta]],3))</f>
        <v>AGN</v>
      </c>
      <c r="K46" t="str">
        <f>UPPER(LEFT(kursanci[[#This Row],[Przedmiot]], 3))</f>
        <v>INF</v>
      </c>
    </row>
    <row r="47" spans="1:11" x14ac:dyDescent="0.25">
      <c r="A47" s="1" t="s">
        <v>12</v>
      </c>
      <c r="B47" s="1" t="s">
        <v>10</v>
      </c>
      <c r="C47" s="11" t="s">
        <v>37</v>
      </c>
      <c r="D47" s="4">
        <v>0.70833333333333337</v>
      </c>
      <c r="E47" s="4">
        <v>0.75</v>
      </c>
      <c r="F47">
        <v>50</v>
      </c>
      <c r="G47" s="4">
        <f>kursanci[[#This Row],[Godzina zakoñczenia]]-kursanci[[#This Row],[Godzina rozpoczêcia]]</f>
        <v>4.166666666666663E-2</v>
      </c>
      <c r="H47" s="5">
        <v>1</v>
      </c>
      <c r="I47" s="5">
        <f>kursanci[[#This Row],[Czas trwania num]]*kursanci[[#This Row],[Stawka za godzinê]]</f>
        <v>50</v>
      </c>
      <c r="J47" t="str">
        <f>UPPER(LEFT(kursanci[[#This Row],[Imiê kursanta]],3))</f>
        <v>ZUZ</v>
      </c>
      <c r="K47" t="str">
        <f>UPPER(LEFT(kursanci[[#This Row],[Przedmiot]], 3))</f>
        <v>MAT</v>
      </c>
    </row>
    <row r="48" spans="1:11" x14ac:dyDescent="0.25">
      <c r="A48" s="1" t="s">
        <v>19</v>
      </c>
      <c r="B48" s="1" t="s">
        <v>14</v>
      </c>
      <c r="C48" s="11" t="s">
        <v>68</v>
      </c>
      <c r="D48" s="4">
        <v>0.375</v>
      </c>
      <c r="E48" s="4">
        <v>0.44791666666666669</v>
      </c>
      <c r="F48">
        <v>40</v>
      </c>
      <c r="G48" s="4">
        <f>kursanci[[#This Row],[Godzina zakoñczenia]]-kursanci[[#This Row],[Godzina rozpoczêcia]]</f>
        <v>7.2916666666666685E-2</v>
      </c>
      <c r="H48" s="5">
        <v>1.45</v>
      </c>
      <c r="I48" s="5">
        <f>kursanci[[#This Row],[Czas trwania num]]*kursanci[[#This Row],[Stawka za godzinê]]</f>
        <v>58</v>
      </c>
      <c r="J48" t="str">
        <f>UPPER(LEFT(kursanci[[#This Row],[Imiê kursanta]],3))</f>
        <v>ZBI</v>
      </c>
      <c r="K48" t="str">
        <f>UPPER(LEFT(kursanci[[#This Row],[Przedmiot]], 3))</f>
        <v>FIZ</v>
      </c>
    </row>
    <row r="49" spans="1:11" x14ac:dyDescent="0.25">
      <c r="A49" s="1" t="s">
        <v>62</v>
      </c>
      <c r="B49" s="1" t="s">
        <v>7</v>
      </c>
      <c r="C49" s="11" t="s">
        <v>68</v>
      </c>
      <c r="D49" s="4">
        <v>0.46875</v>
      </c>
      <c r="E49" s="4">
        <v>0.54166666666666663</v>
      </c>
      <c r="F49">
        <v>60</v>
      </c>
      <c r="G49" s="4">
        <f>kursanci[[#This Row],[Godzina zakoñczenia]]-kursanci[[#This Row],[Godzina rozpoczêcia]]</f>
        <v>7.291666666666663E-2</v>
      </c>
      <c r="H49" s="5">
        <v>1.45</v>
      </c>
      <c r="I49" s="5">
        <f>kursanci[[#This Row],[Czas trwania num]]*kursanci[[#This Row],[Stawka za godzinê]]</f>
        <v>87</v>
      </c>
      <c r="J49" t="str">
        <f>UPPER(LEFT(kursanci[[#This Row],[Imiê kursanta]],3))</f>
        <v>ANN</v>
      </c>
      <c r="K49" t="str">
        <f>UPPER(LEFT(kursanci[[#This Row],[Przedmiot]], 3))</f>
        <v>INF</v>
      </c>
    </row>
    <row r="50" spans="1:11" x14ac:dyDescent="0.25">
      <c r="A50" s="1" t="s">
        <v>9</v>
      </c>
      <c r="B50" s="1" t="s">
        <v>10</v>
      </c>
      <c r="C50" s="11" t="s">
        <v>68</v>
      </c>
      <c r="D50" s="4">
        <v>0.58333333333333337</v>
      </c>
      <c r="E50" s="4">
        <v>0.625</v>
      </c>
      <c r="F50">
        <v>50</v>
      </c>
      <c r="G50" s="4">
        <f>kursanci[[#This Row],[Godzina zakoñczenia]]-kursanci[[#This Row],[Godzina rozpoczêcia]]</f>
        <v>4.166666666666663E-2</v>
      </c>
      <c r="H50" s="5">
        <v>1</v>
      </c>
      <c r="I50" s="5">
        <f>kursanci[[#This Row],[Czas trwania num]]*kursanci[[#This Row],[Stawka za godzinê]]</f>
        <v>50</v>
      </c>
      <c r="J50" t="str">
        <f>UPPER(LEFT(kursanci[[#This Row],[Imiê kursanta]],3))</f>
        <v>WIK</v>
      </c>
      <c r="K50" t="str">
        <f>UPPER(LEFT(kursanci[[#This Row],[Przedmiot]], 3))</f>
        <v>MAT</v>
      </c>
    </row>
    <row r="51" spans="1:11" x14ac:dyDescent="0.25">
      <c r="A51" s="1" t="s">
        <v>16</v>
      </c>
      <c r="B51" s="1" t="s">
        <v>10</v>
      </c>
      <c r="C51" s="11" t="s">
        <v>17</v>
      </c>
      <c r="D51" s="4">
        <v>0.375</v>
      </c>
      <c r="E51" s="4">
        <v>0.42708333333333331</v>
      </c>
      <c r="F51">
        <v>50</v>
      </c>
      <c r="G51" s="4">
        <f>kursanci[[#This Row],[Godzina zakoñczenia]]-kursanci[[#This Row],[Godzina rozpoczêcia]]</f>
        <v>5.2083333333333315E-2</v>
      </c>
      <c r="H51" s="5">
        <v>1.1499999999999999</v>
      </c>
      <c r="I51" s="5">
        <f>kursanci[[#This Row],[Czas trwania num]]*kursanci[[#This Row],[Stawka za godzinê]]</f>
        <v>57.499999999999993</v>
      </c>
      <c r="J51" t="str">
        <f>UPPER(LEFT(kursanci[[#This Row],[Imiê kursanta]],3))</f>
        <v>AGN</v>
      </c>
      <c r="K51" t="str">
        <f>UPPER(LEFT(kursanci[[#This Row],[Przedmiot]], 3))</f>
        <v>MAT</v>
      </c>
    </row>
    <row r="52" spans="1:11" x14ac:dyDescent="0.25">
      <c r="A52" s="1" t="s">
        <v>18</v>
      </c>
      <c r="B52" s="1" t="s">
        <v>7</v>
      </c>
      <c r="C52" s="11" t="s">
        <v>17</v>
      </c>
      <c r="D52" s="4">
        <v>0.45833333333333331</v>
      </c>
      <c r="E52" s="4">
        <v>0.53125</v>
      </c>
      <c r="F52">
        <v>60</v>
      </c>
      <c r="G52" s="4">
        <f>kursanci[[#This Row],[Godzina zakoñczenia]]-kursanci[[#This Row],[Godzina rozpoczêcia]]</f>
        <v>7.2916666666666685E-2</v>
      </c>
      <c r="H52" s="5">
        <v>1.45</v>
      </c>
      <c r="I52" s="5">
        <f>kursanci[[#This Row],[Czas trwania num]]*kursanci[[#This Row],[Stawka za godzinê]]</f>
        <v>87</v>
      </c>
      <c r="J52" t="str">
        <f>UPPER(LEFT(kursanci[[#This Row],[Imiê kursanta]],3))</f>
        <v>KAT</v>
      </c>
      <c r="K52" t="str">
        <f>UPPER(LEFT(kursanci[[#This Row],[Przedmiot]], 3))</f>
        <v>INF</v>
      </c>
    </row>
    <row r="53" spans="1:11" x14ac:dyDescent="0.25">
      <c r="A53" s="1" t="s">
        <v>19</v>
      </c>
      <c r="B53" s="1" t="s">
        <v>14</v>
      </c>
      <c r="C53" s="11" t="s">
        <v>17</v>
      </c>
      <c r="D53" s="4">
        <v>0.5625</v>
      </c>
      <c r="E53" s="4">
        <v>0.61458333333333337</v>
      </c>
      <c r="F53">
        <v>40</v>
      </c>
      <c r="G53" s="4">
        <f>kursanci[[#This Row],[Godzina zakoñczenia]]-kursanci[[#This Row],[Godzina rozpoczêcia]]</f>
        <v>5.208333333333337E-2</v>
      </c>
      <c r="H53" s="5">
        <v>1.1499999999999999</v>
      </c>
      <c r="I53" s="5">
        <f>kursanci[[#This Row],[Czas trwania num]]*kursanci[[#This Row],[Stawka za godzinê]]</f>
        <v>46</v>
      </c>
      <c r="J53" t="str">
        <f>UPPER(LEFT(kursanci[[#This Row],[Imiê kursanta]],3))</f>
        <v>ZBI</v>
      </c>
      <c r="K53" t="str">
        <f>UPPER(LEFT(kursanci[[#This Row],[Przedmiot]], 3))</f>
        <v>FIZ</v>
      </c>
    </row>
    <row r="54" spans="1:11" x14ac:dyDescent="0.25">
      <c r="A54" s="1" t="s">
        <v>18</v>
      </c>
      <c r="B54" s="1" t="s">
        <v>7</v>
      </c>
      <c r="C54" s="11" t="s">
        <v>38</v>
      </c>
      <c r="D54" s="4">
        <v>0.375</v>
      </c>
      <c r="E54" s="4">
        <v>0.41666666666666669</v>
      </c>
      <c r="F54">
        <v>60</v>
      </c>
      <c r="G54" s="4">
        <f>kursanci[[#This Row],[Godzina zakoñczenia]]-kursanci[[#This Row],[Godzina rozpoczêcia]]</f>
        <v>4.1666666666666685E-2</v>
      </c>
      <c r="H54" s="5">
        <v>1</v>
      </c>
      <c r="I54" s="5">
        <f>kursanci[[#This Row],[Czas trwania num]]*kursanci[[#This Row],[Stawka za godzinê]]</f>
        <v>60</v>
      </c>
      <c r="J54" t="str">
        <f>UPPER(LEFT(kursanci[[#This Row],[Imiê kursanta]],3))</f>
        <v>KAT</v>
      </c>
      <c r="K54" t="str">
        <f>UPPER(LEFT(kursanci[[#This Row],[Przedmiot]], 3))</f>
        <v>INF</v>
      </c>
    </row>
    <row r="55" spans="1:11" x14ac:dyDescent="0.25">
      <c r="A55" s="1" t="s">
        <v>16</v>
      </c>
      <c r="B55" s="1" t="s">
        <v>7</v>
      </c>
      <c r="C55" s="11" t="s">
        <v>38</v>
      </c>
      <c r="D55" s="4">
        <v>0.44791666666666669</v>
      </c>
      <c r="E55" s="4">
        <v>0.51041666666666663</v>
      </c>
      <c r="F55">
        <v>60</v>
      </c>
      <c r="G55" s="4">
        <f>kursanci[[#This Row],[Godzina zakoñczenia]]-kursanci[[#This Row],[Godzina rozpoczêcia]]</f>
        <v>6.2499999999999944E-2</v>
      </c>
      <c r="H55" s="5">
        <v>1.3</v>
      </c>
      <c r="I55" s="5">
        <f>kursanci[[#This Row],[Czas trwania num]]*kursanci[[#This Row],[Stawka za godzinê]]</f>
        <v>78</v>
      </c>
      <c r="J55" t="str">
        <f>UPPER(LEFT(kursanci[[#This Row],[Imiê kursanta]],3))</f>
        <v>AGN</v>
      </c>
      <c r="K55" t="str">
        <f>UPPER(LEFT(kursanci[[#This Row],[Przedmiot]], 3))</f>
        <v>INF</v>
      </c>
    </row>
    <row r="56" spans="1:11" x14ac:dyDescent="0.25">
      <c r="A56" s="1" t="s">
        <v>18</v>
      </c>
      <c r="B56" s="1" t="s">
        <v>7</v>
      </c>
      <c r="C56" s="11" t="s">
        <v>20</v>
      </c>
      <c r="D56" s="4">
        <v>0.375</v>
      </c>
      <c r="E56" s="4">
        <v>0.41666666666666669</v>
      </c>
      <c r="F56">
        <v>60</v>
      </c>
      <c r="G56" s="4">
        <f>kursanci[[#This Row],[Godzina zakoñczenia]]-kursanci[[#This Row],[Godzina rozpoczêcia]]</f>
        <v>4.1666666666666685E-2</v>
      </c>
      <c r="H56" s="5">
        <v>1</v>
      </c>
      <c r="I56" s="5">
        <f>kursanci[[#This Row],[Czas trwania num]]*kursanci[[#This Row],[Stawka za godzinê]]</f>
        <v>60</v>
      </c>
      <c r="J56" t="str">
        <f>UPPER(LEFT(kursanci[[#This Row],[Imiê kursanta]],3))</f>
        <v>KAT</v>
      </c>
      <c r="K56" t="str">
        <f>UPPER(LEFT(kursanci[[#This Row],[Przedmiot]], 3))</f>
        <v>INF</v>
      </c>
    </row>
    <row r="57" spans="1:11" x14ac:dyDescent="0.25">
      <c r="A57" s="1" t="s">
        <v>13</v>
      </c>
      <c r="B57" s="1" t="s">
        <v>14</v>
      </c>
      <c r="C57" s="11" t="s">
        <v>20</v>
      </c>
      <c r="D57" s="4">
        <v>0.44791666666666669</v>
      </c>
      <c r="E57" s="4">
        <v>0.51041666666666663</v>
      </c>
      <c r="F57">
        <v>40</v>
      </c>
      <c r="G57" s="4">
        <f>kursanci[[#This Row],[Godzina zakoñczenia]]-kursanci[[#This Row],[Godzina rozpoczêcia]]</f>
        <v>6.2499999999999944E-2</v>
      </c>
      <c r="H57" s="5">
        <v>1.3</v>
      </c>
      <c r="I57" s="5">
        <f>kursanci[[#This Row],[Czas trwania num]]*kursanci[[#This Row],[Stawka za godzinê]]</f>
        <v>52</v>
      </c>
      <c r="J57" t="str">
        <f>UPPER(LEFT(kursanci[[#This Row],[Imiê kursanta]],3))</f>
        <v>JAN</v>
      </c>
      <c r="K57" t="str">
        <f>UPPER(LEFT(kursanci[[#This Row],[Przedmiot]], 3))</f>
        <v>FIZ</v>
      </c>
    </row>
    <row r="58" spans="1:11" x14ac:dyDescent="0.25">
      <c r="A58" s="1" t="s">
        <v>13</v>
      </c>
      <c r="B58" s="1" t="s">
        <v>14</v>
      </c>
      <c r="C58" s="11" t="s">
        <v>20</v>
      </c>
      <c r="D58" s="4">
        <v>0.52083333333333337</v>
      </c>
      <c r="E58" s="4">
        <v>0.59375</v>
      </c>
      <c r="F58">
        <v>40</v>
      </c>
      <c r="G58" s="4">
        <f>kursanci[[#This Row],[Godzina zakoñczenia]]-kursanci[[#This Row],[Godzina rozpoczêcia]]</f>
        <v>7.291666666666663E-2</v>
      </c>
      <c r="H58" s="5">
        <v>1.45</v>
      </c>
      <c r="I58" s="5">
        <f>kursanci[[#This Row],[Czas trwania num]]*kursanci[[#This Row],[Stawka za godzinê]]</f>
        <v>58</v>
      </c>
      <c r="J58" t="str">
        <f>UPPER(LEFT(kursanci[[#This Row],[Imiê kursanta]],3))</f>
        <v>JAN</v>
      </c>
      <c r="K58" t="str">
        <f>UPPER(LEFT(kursanci[[#This Row],[Przedmiot]], 3))</f>
        <v>FIZ</v>
      </c>
    </row>
    <row r="59" spans="1:11" x14ac:dyDescent="0.25">
      <c r="A59" s="1" t="s">
        <v>58</v>
      </c>
      <c r="B59" s="1" t="s">
        <v>7</v>
      </c>
      <c r="C59" s="11" t="s">
        <v>59</v>
      </c>
      <c r="D59" s="4">
        <v>0.375</v>
      </c>
      <c r="E59" s="4">
        <v>0.44791666666666669</v>
      </c>
      <c r="F59">
        <v>60</v>
      </c>
      <c r="G59" s="4">
        <f>kursanci[[#This Row],[Godzina zakoñczenia]]-kursanci[[#This Row],[Godzina rozpoczêcia]]</f>
        <v>7.2916666666666685E-2</v>
      </c>
      <c r="H59" s="5">
        <v>1.45</v>
      </c>
      <c r="I59" s="5">
        <f>kursanci[[#This Row],[Czas trwania num]]*kursanci[[#This Row],[Stawka za godzinê]]</f>
        <v>87</v>
      </c>
      <c r="J59" t="str">
        <f>UPPER(LEFT(kursanci[[#This Row],[Imiê kursanta]],3))</f>
        <v>PAT</v>
      </c>
      <c r="K59" t="str">
        <f>UPPER(LEFT(kursanci[[#This Row],[Przedmiot]], 3))</f>
        <v>INF</v>
      </c>
    </row>
    <row r="60" spans="1:11" x14ac:dyDescent="0.25">
      <c r="A60" s="1" t="s">
        <v>13</v>
      </c>
      <c r="B60" s="1" t="s">
        <v>14</v>
      </c>
      <c r="C60" s="11" t="s">
        <v>59</v>
      </c>
      <c r="D60" s="4">
        <v>0.46875</v>
      </c>
      <c r="E60" s="4">
        <v>0.54166666666666663</v>
      </c>
      <c r="F60">
        <v>40</v>
      </c>
      <c r="G60" s="4">
        <f>kursanci[[#This Row],[Godzina zakoñczenia]]-kursanci[[#This Row],[Godzina rozpoczêcia]]</f>
        <v>7.291666666666663E-2</v>
      </c>
      <c r="H60" s="5">
        <v>1.45</v>
      </c>
      <c r="I60" s="5">
        <f>kursanci[[#This Row],[Czas trwania num]]*kursanci[[#This Row],[Stawka za godzinê]]</f>
        <v>58</v>
      </c>
      <c r="J60" t="str">
        <f>UPPER(LEFT(kursanci[[#This Row],[Imiê kursanta]],3))</f>
        <v>JAN</v>
      </c>
      <c r="K60" t="str">
        <f>UPPER(LEFT(kursanci[[#This Row],[Przedmiot]], 3))</f>
        <v>FIZ</v>
      </c>
    </row>
    <row r="61" spans="1:11" x14ac:dyDescent="0.25">
      <c r="A61" s="1" t="s">
        <v>9</v>
      </c>
      <c r="B61" s="1" t="s">
        <v>10</v>
      </c>
      <c r="C61" s="11" t="s">
        <v>86</v>
      </c>
      <c r="D61" s="4">
        <v>0.375</v>
      </c>
      <c r="E61" s="4">
        <v>0.42708333333333331</v>
      </c>
      <c r="F61">
        <v>50</v>
      </c>
      <c r="G61" s="4">
        <f>kursanci[[#This Row],[Godzina zakoñczenia]]-kursanci[[#This Row],[Godzina rozpoczêcia]]</f>
        <v>5.2083333333333315E-2</v>
      </c>
      <c r="H61" s="5">
        <v>1.1499999999999999</v>
      </c>
      <c r="I61" s="5">
        <f>kursanci[[#This Row],[Czas trwania num]]*kursanci[[#This Row],[Stawka za godzinê]]</f>
        <v>57.499999999999993</v>
      </c>
      <c r="J61" t="str">
        <f>UPPER(LEFT(kursanci[[#This Row],[Imiê kursanta]],3))</f>
        <v>WIK</v>
      </c>
      <c r="K61" t="str">
        <f>UPPER(LEFT(kursanci[[#This Row],[Przedmiot]], 3))</f>
        <v>MAT</v>
      </c>
    </row>
    <row r="62" spans="1:11" x14ac:dyDescent="0.25">
      <c r="A62" s="1" t="s">
        <v>18</v>
      </c>
      <c r="B62" s="1" t="s">
        <v>7</v>
      </c>
      <c r="C62" s="11" t="s">
        <v>60</v>
      </c>
      <c r="D62" s="4">
        <v>0.375</v>
      </c>
      <c r="E62" s="4">
        <v>0.42708333333333331</v>
      </c>
      <c r="F62">
        <v>60</v>
      </c>
      <c r="G62" s="4">
        <f>kursanci[[#This Row],[Godzina zakoñczenia]]-kursanci[[#This Row],[Godzina rozpoczêcia]]</f>
        <v>5.2083333333333315E-2</v>
      </c>
      <c r="H62" s="5">
        <v>1.1499999999999999</v>
      </c>
      <c r="I62" s="5">
        <f>kursanci[[#This Row],[Czas trwania num]]*kursanci[[#This Row],[Stawka za godzinê]]</f>
        <v>69</v>
      </c>
      <c r="J62" t="str">
        <f>UPPER(LEFT(kursanci[[#This Row],[Imiê kursanta]],3))</f>
        <v>KAT</v>
      </c>
      <c r="K62" t="str">
        <f>UPPER(LEFT(kursanci[[#This Row],[Przedmiot]], 3))</f>
        <v>INF</v>
      </c>
    </row>
    <row r="63" spans="1:11" x14ac:dyDescent="0.25">
      <c r="A63" s="1" t="s">
        <v>27</v>
      </c>
      <c r="B63" s="1" t="s">
        <v>10</v>
      </c>
      <c r="C63" s="11" t="s">
        <v>60</v>
      </c>
      <c r="D63" s="4">
        <v>0.4375</v>
      </c>
      <c r="E63" s="4">
        <v>0.47916666666666669</v>
      </c>
      <c r="F63">
        <v>50</v>
      </c>
      <c r="G63" s="4">
        <f>kursanci[[#This Row],[Godzina zakoñczenia]]-kursanci[[#This Row],[Godzina rozpoczêcia]]</f>
        <v>4.1666666666666685E-2</v>
      </c>
      <c r="H63" s="5">
        <v>1</v>
      </c>
      <c r="I63" s="5">
        <f>kursanci[[#This Row],[Czas trwania num]]*kursanci[[#This Row],[Stawka za godzinê]]</f>
        <v>50</v>
      </c>
      <c r="J63" t="str">
        <f>UPPER(LEFT(kursanci[[#This Row],[Imiê kursanta]],3))</f>
        <v>ZDZ</v>
      </c>
      <c r="K63" t="str">
        <f>UPPER(LEFT(kursanci[[#This Row],[Przedmiot]], 3))</f>
        <v>MAT</v>
      </c>
    </row>
    <row r="64" spans="1:11" x14ac:dyDescent="0.25">
      <c r="A64" s="1" t="s">
        <v>18</v>
      </c>
      <c r="B64" s="1" t="s">
        <v>7</v>
      </c>
      <c r="C64" s="11" t="s">
        <v>87</v>
      </c>
      <c r="D64" s="4">
        <v>0.375</v>
      </c>
      <c r="E64" s="4">
        <v>0.41666666666666669</v>
      </c>
      <c r="F64">
        <v>60</v>
      </c>
      <c r="G64" s="4">
        <f>kursanci[[#This Row],[Godzina zakoñczenia]]-kursanci[[#This Row],[Godzina rozpoczêcia]]</f>
        <v>4.1666666666666685E-2</v>
      </c>
      <c r="H64" s="5">
        <v>1</v>
      </c>
      <c r="I64" s="5">
        <f>kursanci[[#This Row],[Czas trwania num]]*kursanci[[#This Row],[Stawka za godzinê]]</f>
        <v>60</v>
      </c>
      <c r="J64" t="str">
        <f>UPPER(LEFT(kursanci[[#This Row],[Imiê kursanta]],3))</f>
        <v>KAT</v>
      </c>
      <c r="K64" t="str">
        <f>UPPER(LEFT(kursanci[[#This Row],[Przedmiot]], 3))</f>
        <v>INF</v>
      </c>
    </row>
    <row r="65" spans="1:11" x14ac:dyDescent="0.25">
      <c r="A65" s="1" t="s">
        <v>23</v>
      </c>
      <c r="B65" s="1" t="s">
        <v>7</v>
      </c>
      <c r="C65" s="11" t="s">
        <v>87</v>
      </c>
      <c r="D65" s="4">
        <v>0.44791666666666669</v>
      </c>
      <c r="E65" s="4">
        <v>0.52083333333333337</v>
      </c>
      <c r="F65">
        <v>60</v>
      </c>
      <c r="G65" s="4">
        <f>kursanci[[#This Row],[Godzina zakoñczenia]]-kursanci[[#This Row],[Godzina rozpoczêcia]]</f>
        <v>7.2916666666666685E-2</v>
      </c>
      <c r="H65" s="5">
        <v>1.45</v>
      </c>
      <c r="I65" s="5">
        <f>kursanci[[#This Row],[Czas trwania num]]*kursanci[[#This Row],[Stawka za godzinê]]</f>
        <v>87</v>
      </c>
      <c r="J65" t="str">
        <f>UPPER(LEFT(kursanci[[#This Row],[Imiê kursanta]],3))</f>
        <v>JUL</v>
      </c>
      <c r="K65" t="str">
        <f>UPPER(LEFT(kursanci[[#This Row],[Przedmiot]], 3))</f>
        <v>INF</v>
      </c>
    </row>
    <row r="66" spans="1:11" x14ac:dyDescent="0.25">
      <c r="A66" s="1" t="s">
        <v>9</v>
      </c>
      <c r="B66" s="1" t="s">
        <v>10</v>
      </c>
      <c r="C66" s="11" t="s">
        <v>87</v>
      </c>
      <c r="D66" s="4">
        <v>0.5625</v>
      </c>
      <c r="E66" s="4">
        <v>0.63541666666666663</v>
      </c>
      <c r="F66">
        <v>50</v>
      </c>
      <c r="G66" s="4">
        <f>kursanci[[#This Row],[Godzina zakoñczenia]]-kursanci[[#This Row],[Godzina rozpoczêcia]]</f>
        <v>7.291666666666663E-2</v>
      </c>
      <c r="H66" s="5">
        <v>1.45</v>
      </c>
      <c r="I66" s="5">
        <f>kursanci[[#This Row],[Czas trwania num]]*kursanci[[#This Row],[Stawka za godzinê]]</f>
        <v>72.5</v>
      </c>
      <c r="J66" t="str">
        <f>UPPER(LEFT(kursanci[[#This Row],[Imiê kursanta]],3))</f>
        <v>WIK</v>
      </c>
      <c r="K66" t="str">
        <f>UPPER(LEFT(kursanci[[#This Row],[Przedmiot]], 3))</f>
        <v>MAT</v>
      </c>
    </row>
    <row r="67" spans="1:11" x14ac:dyDescent="0.25">
      <c r="A67" s="1" t="s">
        <v>27</v>
      </c>
      <c r="B67" s="1" t="s">
        <v>10</v>
      </c>
      <c r="C67" s="11" t="s">
        <v>87</v>
      </c>
      <c r="D67" s="4">
        <v>0.64583333333333337</v>
      </c>
      <c r="E67" s="4">
        <v>0.6875</v>
      </c>
      <c r="F67">
        <v>50</v>
      </c>
      <c r="G67" s="4">
        <f>kursanci[[#This Row],[Godzina zakoñczenia]]-kursanci[[#This Row],[Godzina rozpoczêcia]]</f>
        <v>4.166666666666663E-2</v>
      </c>
      <c r="H67" s="5">
        <v>1</v>
      </c>
      <c r="I67" s="5">
        <f>kursanci[[#This Row],[Czas trwania num]]*kursanci[[#This Row],[Stawka za godzinê]]</f>
        <v>50</v>
      </c>
      <c r="J67" t="str">
        <f>UPPER(LEFT(kursanci[[#This Row],[Imiê kursanta]],3))</f>
        <v>ZDZ</v>
      </c>
      <c r="K67" t="str">
        <f>UPPER(LEFT(kursanci[[#This Row],[Przedmiot]], 3))</f>
        <v>MAT</v>
      </c>
    </row>
    <row r="68" spans="1:11" x14ac:dyDescent="0.25">
      <c r="A68" s="1" t="s">
        <v>18</v>
      </c>
      <c r="B68" s="1" t="s">
        <v>7</v>
      </c>
      <c r="C68" s="11" t="s">
        <v>87</v>
      </c>
      <c r="D68" s="4">
        <v>0.69791666666666663</v>
      </c>
      <c r="E68" s="4">
        <v>0.77083333333333337</v>
      </c>
      <c r="F68">
        <v>60</v>
      </c>
      <c r="G68" s="4">
        <f>kursanci[[#This Row],[Godzina zakoñczenia]]-kursanci[[#This Row],[Godzina rozpoczêcia]]</f>
        <v>7.2916666666666741E-2</v>
      </c>
      <c r="H68" s="5">
        <v>1.45</v>
      </c>
      <c r="I68" s="5">
        <f>kursanci[[#This Row],[Czas trwania num]]*kursanci[[#This Row],[Stawka za godzinê]]</f>
        <v>87</v>
      </c>
      <c r="J68" t="str">
        <f>UPPER(LEFT(kursanci[[#This Row],[Imiê kursanta]],3))</f>
        <v>KAT</v>
      </c>
      <c r="K68" t="str">
        <f>UPPER(LEFT(kursanci[[#This Row],[Przedmiot]], 3))</f>
        <v>INF</v>
      </c>
    </row>
    <row r="69" spans="1:11" x14ac:dyDescent="0.25">
      <c r="A69" s="1" t="s">
        <v>9</v>
      </c>
      <c r="B69" s="1" t="s">
        <v>10</v>
      </c>
      <c r="C69" s="11" t="s">
        <v>21</v>
      </c>
      <c r="D69" s="4">
        <v>0.375</v>
      </c>
      <c r="E69" s="4">
        <v>0.41666666666666669</v>
      </c>
      <c r="F69">
        <v>50</v>
      </c>
      <c r="G69" s="4">
        <f>kursanci[[#This Row],[Godzina zakoñczenia]]-kursanci[[#This Row],[Godzina rozpoczêcia]]</f>
        <v>4.1666666666666685E-2</v>
      </c>
      <c r="H69" s="5">
        <v>1</v>
      </c>
      <c r="I69" s="5">
        <f>kursanci[[#This Row],[Czas trwania num]]*kursanci[[#This Row],[Stawka za godzinê]]</f>
        <v>50</v>
      </c>
      <c r="J69" t="str">
        <f>UPPER(LEFT(kursanci[[#This Row],[Imiê kursanta]],3))</f>
        <v>WIK</v>
      </c>
      <c r="K69" t="str">
        <f>UPPER(LEFT(kursanci[[#This Row],[Przedmiot]], 3))</f>
        <v>MAT</v>
      </c>
    </row>
    <row r="70" spans="1:11" x14ac:dyDescent="0.25">
      <c r="A70" s="1" t="s">
        <v>6</v>
      </c>
      <c r="B70" s="1" t="s">
        <v>7</v>
      </c>
      <c r="C70" s="11" t="s">
        <v>21</v>
      </c>
      <c r="D70" s="4">
        <v>0.4375</v>
      </c>
      <c r="E70" s="4">
        <v>0.5</v>
      </c>
      <c r="F70">
        <v>60</v>
      </c>
      <c r="G70" s="4">
        <f>kursanci[[#This Row],[Godzina zakoñczenia]]-kursanci[[#This Row],[Godzina rozpoczêcia]]</f>
        <v>6.25E-2</v>
      </c>
      <c r="H70" s="5">
        <v>1.3</v>
      </c>
      <c r="I70" s="5">
        <f>kursanci[[#This Row],[Czas trwania num]]*kursanci[[#This Row],[Stawka za godzinê]]</f>
        <v>78</v>
      </c>
      <c r="J70" t="str">
        <f>UPPER(LEFT(kursanci[[#This Row],[Imiê kursanta]],3))</f>
        <v>BAR</v>
      </c>
      <c r="K70" t="str">
        <f>UPPER(LEFT(kursanci[[#This Row],[Przedmiot]], 3))</f>
        <v>INF</v>
      </c>
    </row>
    <row r="71" spans="1:11" x14ac:dyDescent="0.25">
      <c r="A71" s="1" t="s">
        <v>18</v>
      </c>
      <c r="B71" s="1" t="s">
        <v>7</v>
      </c>
      <c r="C71" s="11" t="s">
        <v>21</v>
      </c>
      <c r="D71" s="4">
        <v>0.53125</v>
      </c>
      <c r="E71" s="4">
        <v>0.57291666666666663</v>
      </c>
      <c r="F71">
        <v>60</v>
      </c>
      <c r="G71" s="4">
        <f>kursanci[[#This Row],[Godzina zakoñczenia]]-kursanci[[#This Row],[Godzina rozpoczêcia]]</f>
        <v>4.166666666666663E-2</v>
      </c>
      <c r="H71" s="5">
        <v>1</v>
      </c>
      <c r="I71" s="5">
        <f>kursanci[[#This Row],[Czas trwania num]]*kursanci[[#This Row],[Stawka za godzinê]]</f>
        <v>60</v>
      </c>
      <c r="J71" t="str">
        <f>UPPER(LEFT(kursanci[[#This Row],[Imiê kursanta]],3))</f>
        <v>KAT</v>
      </c>
      <c r="K71" t="str">
        <f>UPPER(LEFT(kursanci[[#This Row],[Przedmiot]], 3))</f>
        <v>INF</v>
      </c>
    </row>
    <row r="72" spans="1:11" x14ac:dyDescent="0.25">
      <c r="A72" s="1" t="s">
        <v>6</v>
      </c>
      <c r="B72" s="1" t="s">
        <v>7</v>
      </c>
      <c r="C72" s="11" t="s">
        <v>21</v>
      </c>
      <c r="D72" s="4">
        <v>0.59375</v>
      </c>
      <c r="E72" s="4">
        <v>0.65625</v>
      </c>
      <c r="F72">
        <v>60</v>
      </c>
      <c r="G72" s="4">
        <f>kursanci[[#This Row],[Godzina zakoñczenia]]-kursanci[[#This Row],[Godzina rozpoczêcia]]</f>
        <v>6.25E-2</v>
      </c>
      <c r="H72" s="5">
        <v>1.3</v>
      </c>
      <c r="I72" s="5">
        <f>kursanci[[#This Row],[Czas trwania num]]*kursanci[[#This Row],[Stawka za godzinê]]</f>
        <v>78</v>
      </c>
      <c r="J72" t="str">
        <f>UPPER(LEFT(kursanci[[#This Row],[Imiê kursanta]],3))</f>
        <v>BAR</v>
      </c>
      <c r="K72" t="str">
        <f>UPPER(LEFT(kursanci[[#This Row],[Przedmiot]], 3))</f>
        <v>INF</v>
      </c>
    </row>
    <row r="73" spans="1:11" x14ac:dyDescent="0.25">
      <c r="A73" s="1" t="s">
        <v>13</v>
      </c>
      <c r="B73" s="1" t="s">
        <v>14</v>
      </c>
      <c r="C73" s="11" t="s">
        <v>39</v>
      </c>
      <c r="D73" s="4">
        <v>0.375</v>
      </c>
      <c r="E73" s="4">
        <v>0.42708333333333331</v>
      </c>
      <c r="F73">
        <v>40</v>
      </c>
      <c r="G73" s="4">
        <f>kursanci[[#This Row],[Godzina zakoñczenia]]-kursanci[[#This Row],[Godzina rozpoczêcia]]</f>
        <v>5.2083333333333315E-2</v>
      </c>
      <c r="H73" s="5">
        <v>1.1499999999999999</v>
      </c>
      <c r="I73" s="5">
        <f>kursanci[[#This Row],[Czas trwania num]]*kursanci[[#This Row],[Stawka za godzinê]]</f>
        <v>46</v>
      </c>
      <c r="J73" t="str">
        <f>UPPER(LEFT(kursanci[[#This Row],[Imiê kursanta]],3))</f>
        <v>JAN</v>
      </c>
      <c r="K73" t="str">
        <f>UPPER(LEFT(kursanci[[#This Row],[Przedmiot]], 3))</f>
        <v>FIZ</v>
      </c>
    </row>
    <row r="74" spans="1:11" x14ac:dyDescent="0.25">
      <c r="A74" s="1" t="s">
        <v>13</v>
      </c>
      <c r="B74" s="1" t="s">
        <v>14</v>
      </c>
      <c r="C74" s="11" t="s">
        <v>39</v>
      </c>
      <c r="D74" s="4">
        <v>0.42708333333333331</v>
      </c>
      <c r="E74" s="4">
        <v>0.47916666666666669</v>
      </c>
      <c r="F74">
        <v>40</v>
      </c>
      <c r="G74" s="4">
        <f>kursanci[[#This Row],[Godzina zakoñczenia]]-kursanci[[#This Row],[Godzina rozpoczêcia]]</f>
        <v>5.208333333333337E-2</v>
      </c>
      <c r="H74" s="5">
        <v>1.1499999999999999</v>
      </c>
      <c r="I74" s="5">
        <f>kursanci[[#This Row],[Czas trwania num]]*kursanci[[#This Row],[Stawka za godzinê]]</f>
        <v>46</v>
      </c>
      <c r="J74" t="str">
        <f>UPPER(LEFT(kursanci[[#This Row],[Imiê kursanta]],3))</f>
        <v>JAN</v>
      </c>
      <c r="K74" t="str">
        <f>UPPER(LEFT(kursanci[[#This Row],[Przedmiot]], 3))</f>
        <v>FIZ</v>
      </c>
    </row>
    <row r="75" spans="1:11" x14ac:dyDescent="0.25">
      <c r="A75" s="1" t="s">
        <v>26</v>
      </c>
      <c r="B75" s="1" t="s">
        <v>14</v>
      </c>
      <c r="C75" s="11" t="s">
        <v>61</v>
      </c>
      <c r="D75" s="4">
        <v>0.375</v>
      </c>
      <c r="E75" s="4">
        <v>0.4375</v>
      </c>
      <c r="F75">
        <v>40</v>
      </c>
      <c r="G75" s="4">
        <f>kursanci[[#This Row],[Godzina zakoñczenia]]-kursanci[[#This Row],[Godzina rozpoczêcia]]</f>
        <v>6.25E-2</v>
      </c>
      <c r="H75" s="5">
        <v>1.3</v>
      </c>
      <c r="I75" s="5">
        <f>kursanci[[#This Row],[Czas trwania num]]*kursanci[[#This Row],[Stawka za godzinê]]</f>
        <v>52</v>
      </c>
      <c r="J75" t="str">
        <f>UPPER(LEFT(kursanci[[#This Row],[Imiê kursanta]],3))</f>
        <v>MAC</v>
      </c>
      <c r="K75" t="str">
        <f>UPPER(LEFT(kursanci[[#This Row],[Przedmiot]], 3))</f>
        <v>FIZ</v>
      </c>
    </row>
    <row r="76" spans="1:11" x14ac:dyDescent="0.25">
      <c r="A76" s="1" t="s">
        <v>62</v>
      </c>
      <c r="B76" s="1" t="s">
        <v>7</v>
      </c>
      <c r="C76" s="11" t="s">
        <v>61</v>
      </c>
      <c r="D76" s="4">
        <v>0.4375</v>
      </c>
      <c r="E76" s="4">
        <v>0.5</v>
      </c>
      <c r="F76">
        <v>60</v>
      </c>
      <c r="G76" s="4">
        <f>kursanci[[#This Row],[Godzina zakoñczenia]]-kursanci[[#This Row],[Godzina rozpoczêcia]]</f>
        <v>6.25E-2</v>
      </c>
      <c r="H76" s="5">
        <v>1.3</v>
      </c>
      <c r="I76" s="5">
        <f>kursanci[[#This Row],[Czas trwania num]]*kursanci[[#This Row],[Stawka za godzinê]]</f>
        <v>78</v>
      </c>
      <c r="J76" t="str">
        <f>UPPER(LEFT(kursanci[[#This Row],[Imiê kursanta]],3))</f>
        <v>ANN</v>
      </c>
      <c r="K76" t="str">
        <f>UPPER(LEFT(kursanci[[#This Row],[Przedmiot]], 3))</f>
        <v>INF</v>
      </c>
    </row>
    <row r="77" spans="1:11" x14ac:dyDescent="0.25">
      <c r="A77" s="1" t="s">
        <v>16</v>
      </c>
      <c r="B77" s="1" t="s">
        <v>7</v>
      </c>
      <c r="C77" s="11" t="s">
        <v>61</v>
      </c>
      <c r="D77" s="4">
        <v>0.54166666666666663</v>
      </c>
      <c r="E77" s="4">
        <v>0.59375</v>
      </c>
      <c r="F77">
        <v>60</v>
      </c>
      <c r="G77" s="4">
        <f>kursanci[[#This Row],[Godzina zakoñczenia]]-kursanci[[#This Row],[Godzina rozpoczêcia]]</f>
        <v>5.208333333333337E-2</v>
      </c>
      <c r="H77" s="5">
        <v>1.1499999999999999</v>
      </c>
      <c r="I77" s="5">
        <f>kursanci[[#This Row],[Czas trwania num]]*kursanci[[#This Row],[Stawka za godzinê]]</f>
        <v>69</v>
      </c>
      <c r="J77" t="str">
        <f>UPPER(LEFT(kursanci[[#This Row],[Imiê kursanta]],3))</f>
        <v>AGN</v>
      </c>
      <c r="K77" t="str">
        <f>UPPER(LEFT(kursanci[[#This Row],[Przedmiot]], 3))</f>
        <v>INF</v>
      </c>
    </row>
    <row r="78" spans="1:11" x14ac:dyDescent="0.25">
      <c r="A78" s="1" t="s">
        <v>23</v>
      </c>
      <c r="B78" s="1" t="s">
        <v>7</v>
      </c>
      <c r="C78" s="11" t="s">
        <v>61</v>
      </c>
      <c r="D78" s="4">
        <v>0.61458333333333337</v>
      </c>
      <c r="E78" s="4">
        <v>0.65625</v>
      </c>
      <c r="F78">
        <v>60</v>
      </c>
      <c r="G78" s="4">
        <f>kursanci[[#This Row],[Godzina zakoñczenia]]-kursanci[[#This Row],[Godzina rozpoczêcia]]</f>
        <v>4.166666666666663E-2</v>
      </c>
      <c r="H78" s="5">
        <v>1</v>
      </c>
      <c r="I78" s="5">
        <f>kursanci[[#This Row],[Czas trwania num]]*kursanci[[#This Row],[Stawka za godzinê]]</f>
        <v>60</v>
      </c>
      <c r="J78" t="str">
        <f>UPPER(LEFT(kursanci[[#This Row],[Imiê kursanta]],3))</f>
        <v>JUL</v>
      </c>
      <c r="K78" t="str">
        <f>UPPER(LEFT(kursanci[[#This Row],[Przedmiot]], 3))</f>
        <v>INF</v>
      </c>
    </row>
    <row r="79" spans="1:11" x14ac:dyDescent="0.25">
      <c r="A79" s="1" t="s">
        <v>13</v>
      </c>
      <c r="B79" s="1" t="s">
        <v>14</v>
      </c>
      <c r="C79" s="11" t="s">
        <v>61</v>
      </c>
      <c r="D79" s="4">
        <v>0.67708333333333337</v>
      </c>
      <c r="E79" s="4">
        <v>0.73958333333333337</v>
      </c>
      <c r="F79">
        <v>40</v>
      </c>
      <c r="G79" s="4">
        <f>kursanci[[#This Row],[Godzina zakoñczenia]]-kursanci[[#This Row],[Godzina rozpoczêcia]]</f>
        <v>6.25E-2</v>
      </c>
      <c r="H79" s="5">
        <v>1.3</v>
      </c>
      <c r="I79" s="5">
        <f>kursanci[[#This Row],[Czas trwania num]]*kursanci[[#This Row],[Stawka za godzinê]]</f>
        <v>52</v>
      </c>
      <c r="J79" t="str">
        <f>UPPER(LEFT(kursanci[[#This Row],[Imiê kursanta]],3))</f>
        <v>JAN</v>
      </c>
      <c r="K79" t="str">
        <f>UPPER(LEFT(kursanci[[#This Row],[Przedmiot]], 3))</f>
        <v>FIZ</v>
      </c>
    </row>
    <row r="80" spans="1:11" x14ac:dyDescent="0.25">
      <c r="A80" s="1" t="s">
        <v>13</v>
      </c>
      <c r="B80" s="1" t="s">
        <v>14</v>
      </c>
      <c r="C80" s="11" t="s">
        <v>88</v>
      </c>
      <c r="D80" s="4">
        <v>0.375</v>
      </c>
      <c r="E80" s="4">
        <v>0.42708333333333331</v>
      </c>
      <c r="F80">
        <v>40</v>
      </c>
      <c r="G80" s="4">
        <f>kursanci[[#This Row],[Godzina zakoñczenia]]-kursanci[[#This Row],[Godzina rozpoczêcia]]</f>
        <v>5.2083333333333315E-2</v>
      </c>
      <c r="H80" s="5">
        <v>1.1499999999999999</v>
      </c>
      <c r="I80" s="5">
        <f>kursanci[[#This Row],[Czas trwania num]]*kursanci[[#This Row],[Stawka za godzinê]]</f>
        <v>46</v>
      </c>
      <c r="J80" t="str">
        <f>UPPER(LEFT(kursanci[[#This Row],[Imiê kursanta]],3))</f>
        <v>JAN</v>
      </c>
      <c r="K80" t="str">
        <f>UPPER(LEFT(kursanci[[#This Row],[Przedmiot]], 3))</f>
        <v>FIZ</v>
      </c>
    </row>
    <row r="81" spans="1:11" x14ac:dyDescent="0.25">
      <c r="A81" s="1" t="s">
        <v>62</v>
      </c>
      <c r="B81" s="1" t="s">
        <v>7</v>
      </c>
      <c r="C81" s="11" t="s">
        <v>88</v>
      </c>
      <c r="D81" s="4">
        <v>0.44791666666666669</v>
      </c>
      <c r="E81" s="4">
        <v>0.5</v>
      </c>
      <c r="F81">
        <v>60</v>
      </c>
      <c r="G81" s="4">
        <f>kursanci[[#This Row],[Godzina zakoñczenia]]-kursanci[[#This Row],[Godzina rozpoczêcia]]</f>
        <v>5.2083333333333315E-2</v>
      </c>
      <c r="H81" s="5">
        <v>1.1499999999999999</v>
      </c>
      <c r="I81" s="5">
        <f>kursanci[[#This Row],[Czas trwania num]]*kursanci[[#This Row],[Stawka za godzinê]]</f>
        <v>69</v>
      </c>
      <c r="J81" t="str">
        <f>UPPER(LEFT(kursanci[[#This Row],[Imiê kursanta]],3))</f>
        <v>ANN</v>
      </c>
      <c r="K81" t="str">
        <f>UPPER(LEFT(kursanci[[#This Row],[Przedmiot]], 3))</f>
        <v>INF</v>
      </c>
    </row>
    <row r="82" spans="1:11" x14ac:dyDescent="0.25">
      <c r="A82" s="1" t="s">
        <v>9</v>
      </c>
      <c r="B82" s="1" t="s">
        <v>10</v>
      </c>
      <c r="C82" s="11" t="s">
        <v>88</v>
      </c>
      <c r="D82" s="4">
        <v>0.5</v>
      </c>
      <c r="E82" s="4">
        <v>0.54166666666666663</v>
      </c>
      <c r="F82">
        <v>50</v>
      </c>
      <c r="G82" s="4">
        <f>kursanci[[#This Row],[Godzina zakoñczenia]]-kursanci[[#This Row],[Godzina rozpoczêcia]]</f>
        <v>4.166666666666663E-2</v>
      </c>
      <c r="H82" s="5">
        <v>1</v>
      </c>
      <c r="I82" s="5">
        <f>kursanci[[#This Row],[Czas trwania num]]*kursanci[[#This Row],[Stawka za godzinê]]</f>
        <v>50</v>
      </c>
      <c r="J82" t="str">
        <f>UPPER(LEFT(kursanci[[#This Row],[Imiê kursanta]],3))</f>
        <v>WIK</v>
      </c>
      <c r="K82" t="str">
        <f>UPPER(LEFT(kursanci[[#This Row],[Przedmiot]], 3))</f>
        <v>MAT</v>
      </c>
    </row>
    <row r="83" spans="1:11" x14ac:dyDescent="0.25">
      <c r="A83" s="1" t="s">
        <v>16</v>
      </c>
      <c r="B83" s="1" t="s">
        <v>7</v>
      </c>
      <c r="C83" s="11" t="s">
        <v>88</v>
      </c>
      <c r="D83" s="4">
        <v>0.55208333333333337</v>
      </c>
      <c r="E83" s="4">
        <v>0.59375</v>
      </c>
      <c r="F83">
        <v>60</v>
      </c>
      <c r="G83" s="4">
        <f>kursanci[[#This Row],[Godzina zakoñczenia]]-kursanci[[#This Row],[Godzina rozpoczêcia]]</f>
        <v>4.166666666666663E-2</v>
      </c>
      <c r="H83" s="5">
        <v>1</v>
      </c>
      <c r="I83" s="5">
        <f>kursanci[[#This Row],[Czas trwania num]]*kursanci[[#This Row],[Stawka za godzinê]]</f>
        <v>60</v>
      </c>
      <c r="J83" t="str">
        <f>UPPER(LEFT(kursanci[[#This Row],[Imiê kursanta]],3))</f>
        <v>AGN</v>
      </c>
      <c r="K83" t="str">
        <f>UPPER(LEFT(kursanci[[#This Row],[Przedmiot]], 3))</f>
        <v>INF</v>
      </c>
    </row>
    <row r="84" spans="1:11" x14ac:dyDescent="0.25">
      <c r="A84" s="1" t="s">
        <v>26</v>
      </c>
      <c r="B84" s="1" t="s">
        <v>14</v>
      </c>
      <c r="C84" s="11" t="s">
        <v>88</v>
      </c>
      <c r="D84" s="4">
        <v>0.59375</v>
      </c>
      <c r="E84" s="4">
        <v>0.63541666666666663</v>
      </c>
      <c r="F84">
        <v>40</v>
      </c>
      <c r="G84" s="4">
        <f>kursanci[[#This Row],[Godzina zakoñczenia]]-kursanci[[#This Row],[Godzina rozpoczêcia]]</f>
        <v>4.166666666666663E-2</v>
      </c>
      <c r="H84" s="5">
        <v>1</v>
      </c>
      <c r="I84" s="5">
        <f>kursanci[[#This Row],[Czas trwania num]]*kursanci[[#This Row],[Stawka za godzinê]]</f>
        <v>40</v>
      </c>
      <c r="J84" t="str">
        <f>UPPER(LEFT(kursanci[[#This Row],[Imiê kursanta]],3))</f>
        <v>MAC</v>
      </c>
      <c r="K84" t="str">
        <f>UPPER(LEFT(kursanci[[#This Row],[Przedmiot]], 3))</f>
        <v>FIZ</v>
      </c>
    </row>
    <row r="85" spans="1:11" x14ac:dyDescent="0.25">
      <c r="A85" s="1" t="s">
        <v>23</v>
      </c>
      <c r="B85" s="1" t="s">
        <v>14</v>
      </c>
      <c r="C85" s="11" t="s">
        <v>40</v>
      </c>
      <c r="D85" s="4">
        <v>0.375</v>
      </c>
      <c r="E85" s="4">
        <v>0.41666666666666669</v>
      </c>
      <c r="F85">
        <v>40</v>
      </c>
      <c r="G85" s="4">
        <f>kursanci[[#This Row],[Godzina zakoñczenia]]-kursanci[[#This Row],[Godzina rozpoczêcia]]</f>
        <v>4.1666666666666685E-2</v>
      </c>
      <c r="H85" s="5">
        <v>1</v>
      </c>
      <c r="I85" s="5">
        <f>kursanci[[#This Row],[Czas trwania num]]*kursanci[[#This Row],[Stawka za godzinê]]</f>
        <v>40</v>
      </c>
      <c r="J85" t="str">
        <f>UPPER(LEFT(kursanci[[#This Row],[Imiê kursanta]],3))</f>
        <v>JUL</v>
      </c>
      <c r="K85" t="str">
        <f>UPPER(LEFT(kursanci[[#This Row],[Przedmiot]], 3))</f>
        <v>FIZ</v>
      </c>
    </row>
    <row r="86" spans="1:11" x14ac:dyDescent="0.25">
      <c r="A86" s="1" t="s">
        <v>12</v>
      </c>
      <c r="B86" s="1" t="s">
        <v>7</v>
      </c>
      <c r="C86" s="11" t="s">
        <v>40</v>
      </c>
      <c r="D86" s="4">
        <v>0.41666666666666669</v>
      </c>
      <c r="E86" s="4">
        <v>0.46875</v>
      </c>
      <c r="F86">
        <v>60</v>
      </c>
      <c r="G86" s="4">
        <f>kursanci[[#This Row],[Godzina zakoñczenia]]-kursanci[[#This Row],[Godzina rozpoczêcia]]</f>
        <v>5.2083333333333315E-2</v>
      </c>
      <c r="H86" s="5">
        <v>1.1499999999999999</v>
      </c>
      <c r="I86" s="5">
        <f>kursanci[[#This Row],[Czas trwania num]]*kursanci[[#This Row],[Stawka za godzinê]]</f>
        <v>69</v>
      </c>
      <c r="J86" t="str">
        <f>UPPER(LEFT(kursanci[[#This Row],[Imiê kursanta]],3))</f>
        <v>ZUZ</v>
      </c>
      <c r="K86" t="str">
        <f>UPPER(LEFT(kursanci[[#This Row],[Przedmiot]], 3))</f>
        <v>INF</v>
      </c>
    </row>
    <row r="87" spans="1:11" x14ac:dyDescent="0.25">
      <c r="A87" s="1" t="s">
        <v>16</v>
      </c>
      <c r="B87" s="1" t="s">
        <v>7</v>
      </c>
      <c r="C87" s="11" t="s">
        <v>40</v>
      </c>
      <c r="D87" s="4">
        <v>0.46875</v>
      </c>
      <c r="E87" s="4">
        <v>0.51041666666666663</v>
      </c>
      <c r="F87">
        <v>60</v>
      </c>
      <c r="G87" s="4">
        <f>kursanci[[#This Row],[Godzina zakoñczenia]]-kursanci[[#This Row],[Godzina rozpoczêcia]]</f>
        <v>4.166666666666663E-2</v>
      </c>
      <c r="H87" s="5">
        <v>1</v>
      </c>
      <c r="I87" s="5">
        <f>kursanci[[#This Row],[Czas trwania num]]*kursanci[[#This Row],[Stawka za godzinê]]</f>
        <v>60</v>
      </c>
      <c r="J87" t="str">
        <f>UPPER(LEFT(kursanci[[#This Row],[Imiê kursanta]],3))</f>
        <v>AGN</v>
      </c>
      <c r="K87" t="str">
        <f>UPPER(LEFT(kursanci[[#This Row],[Przedmiot]], 3))</f>
        <v>INF</v>
      </c>
    </row>
    <row r="88" spans="1:11" x14ac:dyDescent="0.25">
      <c r="A88" s="1" t="s">
        <v>19</v>
      </c>
      <c r="B88" s="1" t="s">
        <v>14</v>
      </c>
      <c r="C88" s="11" t="s">
        <v>63</v>
      </c>
      <c r="D88" s="4">
        <v>0.375</v>
      </c>
      <c r="E88" s="4">
        <v>0.42708333333333331</v>
      </c>
      <c r="F88">
        <v>40</v>
      </c>
      <c r="G88" s="4">
        <f>kursanci[[#This Row],[Godzina zakoñczenia]]-kursanci[[#This Row],[Godzina rozpoczêcia]]</f>
        <v>5.2083333333333315E-2</v>
      </c>
      <c r="H88" s="5">
        <v>1.1499999999999999</v>
      </c>
      <c r="I88" s="5">
        <f>kursanci[[#This Row],[Czas trwania num]]*kursanci[[#This Row],[Stawka za godzinê]]</f>
        <v>46</v>
      </c>
      <c r="J88" t="str">
        <f>UPPER(LEFT(kursanci[[#This Row],[Imiê kursanta]],3))</f>
        <v>ZBI</v>
      </c>
      <c r="K88" t="str">
        <f>UPPER(LEFT(kursanci[[#This Row],[Przedmiot]], 3))</f>
        <v>FIZ</v>
      </c>
    </row>
    <row r="89" spans="1:11" x14ac:dyDescent="0.25">
      <c r="A89" s="1" t="s">
        <v>12</v>
      </c>
      <c r="B89" s="1" t="s">
        <v>7</v>
      </c>
      <c r="C89" s="11" t="s">
        <v>63</v>
      </c>
      <c r="D89" s="4">
        <v>0.4375</v>
      </c>
      <c r="E89" s="4">
        <v>0.48958333333333331</v>
      </c>
      <c r="F89">
        <v>60</v>
      </c>
      <c r="G89" s="4">
        <f>kursanci[[#This Row],[Godzina zakoñczenia]]-kursanci[[#This Row],[Godzina rozpoczêcia]]</f>
        <v>5.2083333333333315E-2</v>
      </c>
      <c r="H89" s="5">
        <v>1.1499999999999999</v>
      </c>
      <c r="I89" s="5">
        <f>kursanci[[#This Row],[Czas trwania num]]*kursanci[[#This Row],[Stawka za godzinê]]</f>
        <v>69</v>
      </c>
      <c r="J89" t="str">
        <f>UPPER(LEFT(kursanci[[#This Row],[Imiê kursanta]],3))</f>
        <v>ZUZ</v>
      </c>
      <c r="K89" t="str">
        <f>UPPER(LEFT(kursanci[[#This Row],[Przedmiot]], 3))</f>
        <v>INF</v>
      </c>
    </row>
    <row r="90" spans="1:11" x14ac:dyDescent="0.25">
      <c r="A90" s="1" t="s">
        <v>9</v>
      </c>
      <c r="B90" s="1" t="s">
        <v>10</v>
      </c>
      <c r="C90" s="11" t="s">
        <v>69</v>
      </c>
      <c r="D90" s="4">
        <v>0.375</v>
      </c>
      <c r="E90" s="4">
        <v>0.4375</v>
      </c>
      <c r="F90">
        <v>50</v>
      </c>
      <c r="G90" s="4">
        <f>kursanci[[#This Row],[Godzina zakoñczenia]]-kursanci[[#This Row],[Godzina rozpoczêcia]]</f>
        <v>6.25E-2</v>
      </c>
      <c r="H90" s="5">
        <v>1.3</v>
      </c>
      <c r="I90" s="5">
        <f>kursanci[[#This Row],[Czas trwania num]]*kursanci[[#This Row],[Stawka za godzinê]]</f>
        <v>65</v>
      </c>
      <c r="J90" t="str">
        <f>UPPER(LEFT(kursanci[[#This Row],[Imiê kursanta]],3))</f>
        <v>WIK</v>
      </c>
      <c r="K90" t="str">
        <f>UPPER(LEFT(kursanci[[#This Row],[Przedmiot]], 3))</f>
        <v>MAT</v>
      </c>
    </row>
    <row r="91" spans="1:11" x14ac:dyDescent="0.25">
      <c r="A91" s="1" t="s">
        <v>62</v>
      </c>
      <c r="B91" s="1" t="s">
        <v>7</v>
      </c>
      <c r="C91" s="11" t="s">
        <v>69</v>
      </c>
      <c r="D91" s="4">
        <v>0.44791666666666669</v>
      </c>
      <c r="E91" s="4">
        <v>0.5</v>
      </c>
      <c r="F91">
        <v>60</v>
      </c>
      <c r="G91" s="4">
        <f>kursanci[[#This Row],[Godzina zakoñczenia]]-kursanci[[#This Row],[Godzina rozpoczêcia]]</f>
        <v>5.2083333333333315E-2</v>
      </c>
      <c r="H91" s="5">
        <v>1.1499999999999999</v>
      </c>
      <c r="I91" s="5">
        <f>kursanci[[#This Row],[Czas trwania num]]*kursanci[[#This Row],[Stawka za godzinê]]</f>
        <v>69</v>
      </c>
      <c r="J91" t="str">
        <f>UPPER(LEFT(kursanci[[#This Row],[Imiê kursanta]],3))</f>
        <v>ANN</v>
      </c>
      <c r="K91" t="str">
        <f>UPPER(LEFT(kursanci[[#This Row],[Przedmiot]], 3))</f>
        <v>INF</v>
      </c>
    </row>
    <row r="92" spans="1:11" x14ac:dyDescent="0.25">
      <c r="A92" s="1" t="s">
        <v>62</v>
      </c>
      <c r="B92" s="1" t="s">
        <v>7</v>
      </c>
      <c r="C92" s="11" t="s">
        <v>69</v>
      </c>
      <c r="D92" s="4">
        <v>0.5</v>
      </c>
      <c r="E92" s="4">
        <v>0.54166666666666663</v>
      </c>
      <c r="F92">
        <v>60</v>
      </c>
      <c r="G92" s="4">
        <f>kursanci[[#This Row],[Godzina zakoñczenia]]-kursanci[[#This Row],[Godzina rozpoczêcia]]</f>
        <v>4.166666666666663E-2</v>
      </c>
      <c r="H92" s="5">
        <v>1</v>
      </c>
      <c r="I92" s="5">
        <f>kursanci[[#This Row],[Czas trwania num]]*kursanci[[#This Row],[Stawka za godzinê]]</f>
        <v>60</v>
      </c>
      <c r="J92" t="str">
        <f>UPPER(LEFT(kursanci[[#This Row],[Imiê kursanta]],3))</f>
        <v>ANN</v>
      </c>
      <c r="K92" t="str">
        <f>UPPER(LEFT(kursanci[[#This Row],[Przedmiot]], 3))</f>
        <v>INF</v>
      </c>
    </row>
    <row r="93" spans="1:11" x14ac:dyDescent="0.25">
      <c r="A93" s="1" t="s">
        <v>24</v>
      </c>
      <c r="B93" s="1" t="s">
        <v>10</v>
      </c>
      <c r="C93" s="11" t="s">
        <v>69</v>
      </c>
      <c r="D93" s="4">
        <v>0.55208333333333337</v>
      </c>
      <c r="E93" s="4">
        <v>0.63541666666666663</v>
      </c>
      <c r="F93">
        <v>50</v>
      </c>
      <c r="G93" s="4">
        <f>kursanci[[#This Row],[Godzina zakoñczenia]]-kursanci[[#This Row],[Godzina rozpoczêcia]]</f>
        <v>8.3333333333333259E-2</v>
      </c>
      <c r="H93" s="5">
        <v>2</v>
      </c>
      <c r="I93" s="5">
        <f>kursanci[[#This Row],[Czas trwania num]]*kursanci[[#This Row],[Stawka za godzinê]]</f>
        <v>100</v>
      </c>
      <c r="J93" t="str">
        <f>UPPER(LEFT(kursanci[[#This Row],[Imiê kursanta]],3))</f>
        <v>EWA</v>
      </c>
      <c r="K93" t="str">
        <f>UPPER(LEFT(kursanci[[#This Row],[Przedmiot]], 3))</f>
        <v>MAT</v>
      </c>
    </row>
    <row r="94" spans="1:11" x14ac:dyDescent="0.25">
      <c r="A94" s="1" t="s">
        <v>23</v>
      </c>
      <c r="B94" s="1" t="s">
        <v>7</v>
      </c>
      <c r="C94" s="11" t="s">
        <v>69</v>
      </c>
      <c r="D94" s="4">
        <v>0.64583333333333337</v>
      </c>
      <c r="E94" s="4">
        <v>0.71875</v>
      </c>
      <c r="F94">
        <v>60</v>
      </c>
      <c r="G94" s="4">
        <f>kursanci[[#This Row],[Godzina zakoñczenia]]-kursanci[[#This Row],[Godzina rozpoczêcia]]</f>
        <v>7.291666666666663E-2</v>
      </c>
      <c r="H94" s="5">
        <v>1.45</v>
      </c>
      <c r="I94" s="5">
        <f>kursanci[[#This Row],[Czas trwania num]]*kursanci[[#This Row],[Stawka za godzinê]]</f>
        <v>87</v>
      </c>
      <c r="J94" t="str">
        <f>UPPER(LEFT(kursanci[[#This Row],[Imiê kursanta]],3))</f>
        <v>JUL</v>
      </c>
      <c r="K94" t="str">
        <f>UPPER(LEFT(kursanci[[#This Row],[Przedmiot]], 3))</f>
        <v>INF</v>
      </c>
    </row>
    <row r="95" spans="1:11" x14ac:dyDescent="0.25">
      <c r="A95" s="1" t="s">
        <v>19</v>
      </c>
      <c r="B95" s="1" t="s">
        <v>7</v>
      </c>
      <c r="C95" s="11" t="s">
        <v>89</v>
      </c>
      <c r="D95" s="4">
        <v>0.39583333333333331</v>
      </c>
      <c r="E95" s="4">
        <v>0.45833333333333331</v>
      </c>
      <c r="F95">
        <v>60</v>
      </c>
      <c r="G95" s="4">
        <f>kursanci[[#This Row],[Godzina zakoñczenia]]-kursanci[[#This Row],[Godzina rozpoczêcia]]</f>
        <v>6.25E-2</v>
      </c>
      <c r="H95" s="5">
        <v>1.3</v>
      </c>
      <c r="I95" s="5">
        <f>kursanci[[#This Row],[Czas trwania num]]*kursanci[[#This Row],[Stawka za godzinê]]</f>
        <v>78</v>
      </c>
      <c r="J95" t="str">
        <f>UPPER(LEFT(kursanci[[#This Row],[Imiê kursanta]],3))</f>
        <v>ZBI</v>
      </c>
      <c r="K95" t="str">
        <f>UPPER(LEFT(kursanci[[#This Row],[Przedmiot]], 3))</f>
        <v>INF</v>
      </c>
    </row>
    <row r="96" spans="1:11" x14ac:dyDescent="0.25">
      <c r="A96" s="1" t="s">
        <v>12</v>
      </c>
      <c r="B96" s="1" t="s">
        <v>10</v>
      </c>
      <c r="C96" s="11" t="s">
        <v>89</v>
      </c>
      <c r="D96" s="4">
        <v>0.45833333333333331</v>
      </c>
      <c r="E96" s="4">
        <v>0.51041666666666663</v>
      </c>
      <c r="F96">
        <v>50</v>
      </c>
      <c r="G96" s="4">
        <f>kursanci[[#This Row],[Godzina zakoñczenia]]-kursanci[[#This Row],[Godzina rozpoczêcia]]</f>
        <v>5.2083333333333315E-2</v>
      </c>
      <c r="H96" s="5">
        <v>1.1499999999999999</v>
      </c>
      <c r="I96" s="5">
        <f>kursanci[[#This Row],[Czas trwania num]]*kursanci[[#This Row],[Stawka za godzinê]]</f>
        <v>57.499999999999993</v>
      </c>
      <c r="J96" t="str">
        <f>UPPER(LEFT(kursanci[[#This Row],[Imiê kursanta]],3))</f>
        <v>ZUZ</v>
      </c>
      <c r="K96" t="str">
        <f>UPPER(LEFT(kursanci[[#This Row],[Przedmiot]], 3))</f>
        <v>MAT</v>
      </c>
    </row>
    <row r="97" spans="1:11" x14ac:dyDescent="0.25">
      <c r="A97" s="1" t="s">
        <v>23</v>
      </c>
      <c r="B97" s="1" t="s">
        <v>7</v>
      </c>
      <c r="C97" s="11" t="s">
        <v>89</v>
      </c>
      <c r="D97" s="4">
        <v>0.55208333333333337</v>
      </c>
      <c r="E97" s="4">
        <v>0.60416666666666663</v>
      </c>
      <c r="F97">
        <v>60</v>
      </c>
      <c r="G97" s="4">
        <f>kursanci[[#This Row],[Godzina zakoñczenia]]-kursanci[[#This Row],[Godzina rozpoczêcia]]</f>
        <v>5.2083333333333259E-2</v>
      </c>
      <c r="H97" s="5">
        <v>1.1499999999999999</v>
      </c>
      <c r="I97" s="5">
        <f>kursanci[[#This Row],[Czas trwania num]]*kursanci[[#This Row],[Stawka za godzinê]]</f>
        <v>69</v>
      </c>
      <c r="J97" t="str">
        <f>UPPER(LEFT(kursanci[[#This Row],[Imiê kursanta]],3))</f>
        <v>JUL</v>
      </c>
      <c r="K97" t="str">
        <f>UPPER(LEFT(kursanci[[#This Row],[Przedmiot]], 3))</f>
        <v>INF</v>
      </c>
    </row>
    <row r="98" spans="1:11" x14ac:dyDescent="0.25">
      <c r="A98" s="1" t="s">
        <v>26</v>
      </c>
      <c r="B98" s="1" t="s">
        <v>14</v>
      </c>
      <c r="C98" s="11" t="s">
        <v>41</v>
      </c>
      <c r="D98" s="4">
        <v>0.375</v>
      </c>
      <c r="E98" s="4">
        <v>0.41666666666666669</v>
      </c>
      <c r="F98">
        <v>40</v>
      </c>
      <c r="G98" s="4">
        <f>kursanci[[#This Row],[Godzina zakoñczenia]]-kursanci[[#This Row],[Godzina rozpoczêcia]]</f>
        <v>4.1666666666666685E-2</v>
      </c>
      <c r="H98" s="5">
        <v>1</v>
      </c>
      <c r="I98" s="5">
        <f>kursanci[[#This Row],[Czas trwania num]]*kursanci[[#This Row],[Stawka za godzinê]]</f>
        <v>40</v>
      </c>
      <c r="J98" t="str">
        <f>UPPER(LEFT(kursanci[[#This Row],[Imiê kursanta]],3))</f>
        <v>MAC</v>
      </c>
      <c r="K98" t="str">
        <f>UPPER(LEFT(kursanci[[#This Row],[Przedmiot]], 3))</f>
        <v>FIZ</v>
      </c>
    </row>
    <row r="99" spans="1:11" x14ac:dyDescent="0.25">
      <c r="A99" s="1" t="s">
        <v>23</v>
      </c>
      <c r="B99" s="1" t="s">
        <v>7</v>
      </c>
      <c r="C99" s="11" t="s">
        <v>41</v>
      </c>
      <c r="D99" s="4">
        <v>0.45833333333333331</v>
      </c>
      <c r="E99" s="4">
        <v>0.52083333333333337</v>
      </c>
      <c r="F99">
        <v>60</v>
      </c>
      <c r="G99" s="4">
        <f>kursanci[[#This Row],[Godzina zakoñczenia]]-kursanci[[#This Row],[Godzina rozpoczêcia]]</f>
        <v>6.2500000000000056E-2</v>
      </c>
      <c r="H99" s="5">
        <v>1.3</v>
      </c>
      <c r="I99" s="5">
        <f>kursanci[[#This Row],[Czas trwania num]]*kursanci[[#This Row],[Stawka za godzinê]]</f>
        <v>78</v>
      </c>
      <c r="J99" t="str">
        <f>UPPER(LEFT(kursanci[[#This Row],[Imiê kursanta]],3))</f>
        <v>JUL</v>
      </c>
      <c r="K99" t="str">
        <f>UPPER(LEFT(kursanci[[#This Row],[Przedmiot]], 3))</f>
        <v>INF</v>
      </c>
    </row>
    <row r="100" spans="1:11" x14ac:dyDescent="0.25">
      <c r="A100" s="1" t="s">
        <v>6</v>
      </c>
      <c r="B100" s="1" t="s">
        <v>7</v>
      </c>
      <c r="C100" s="11" t="s">
        <v>41</v>
      </c>
      <c r="D100" s="4">
        <v>0.53125</v>
      </c>
      <c r="E100" s="4">
        <v>0.57291666666666663</v>
      </c>
      <c r="F100">
        <v>60</v>
      </c>
      <c r="G100" s="4">
        <f>kursanci[[#This Row],[Godzina zakoñczenia]]-kursanci[[#This Row],[Godzina rozpoczêcia]]</f>
        <v>4.166666666666663E-2</v>
      </c>
      <c r="H100" s="5">
        <v>1</v>
      </c>
      <c r="I100" s="5">
        <f>kursanci[[#This Row],[Czas trwania num]]*kursanci[[#This Row],[Stawka za godzinê]]</f>
        <v>60</v>
      </c>
      <c r="J100" t="str">
        <f>UPPER(LEFT(kursanci[[#This Row],[Imiê kursanta]],3))</f>
        <v>BAR</v>
      </c>
      <c r="K100" t="str">
        <f>UPPER(LEFT(kursanci[[#This Row],[Przedmiot]], 3))</f>
        <v>INF</v>
      </c>
    </row>
    <row r="101" spans="1:11" x14ac:dyDescent="0.25">
      <c r="A101" s="1" t="s">
        <v>16</v>
      </c>
      <c r="B101" s="1" t="s">
        <v>7</v>
      </c>
      <c r="C101" s="11" t="s">
        <v>41</v>
      </c>
      <c r="D101" s="4">
        <v>0.57291666666666663</v>
      </c>
      <c r="E101" s="4">
        <v>0.625</v>
      </c>
      <c r="F101">
        <v>60</v>
      </c>
      <c r="G101" s="4">
        <f>kursanci[[#This Row],[Godzina zakoñczenia]]-kursanci[[#This Row],[Godzina rozpoczêcia]]</f>
        <v>5.208333333333337E-2</v>
      </c>
      <c r="H101" s="5">
        <v>1.1499999999999999</v>
      </c>
      <c r="I101" s="5">
        <f>kursanci[[#This Row],[Czas trwania num]]*kursanci[[#This Row],[Stawka za godzinê]]</f>
        <v>69</v>
      </c>
      <c r="J101" t="str">
        <f>UPPER(LEFT(kursanci[[#This Row],[Imiê kursanta]],3))</f>
        <v>AGN</v>
      </c>
      <c r="K101" t="str">
        <f>UPPER(LEFT(kursanci[[#This Row],[Przedmiot]], 3))</f>
        <v>INF</v>
      </c>
    </row>
    <row r="102" spans="1:11" x14ac:dyDescent="0.25">
      <c r="A102" s="1" t="s">
        <v>18</v>
      </c>
      <c r="B102" s="1" t="s">
        <v>7</v>
      </c>
      <c r="C102" s="11" t="s">
        <v>41</v>
      </c>
      <c r="D102" s="4">
        <v>0.65625</v>
      </c>
      <c r="E102" s="4">
        <v>0.71875</v>
      </c>
      <c r="F102">
        <v>60</v>
      </c>
      <c r="G102" s="4">
        <f>kursanci[[#This Row],[Godzina zakoñczenia]]-kursanci[[#This Row],[Godzina rozpoczêcia]]</f>
        <v>6.25E-2</v>
      </c>
      <c r="H102" s="5">
        <v>1.3</v>
      </c>
      <c r="I102" s="5">
        <f>kursanci[[#This Row],[Czas trwania num]]*kursanci[[#This Row],[Stawka za godzinê]]</f>
        <v>78</v>
      </c>
      <c r="J102" t="str">
        <f>UPPER(LEFT(kursanci[[#This Row],[Imiê kursanta]],3))</f>
        <v>KAT</v>
      </c>
      <c r="K102" t="str">
        <f>UPPER(LEFT(kursanci[[#This Row],[Przedmiot]], 3))</f>
        <v>INF</v>
      </c>
    </row>
    <row r="103" spans="1:11" x14ac:dyDescent="0.25">
      <c r="A103" s="1" t="s">
        <v>13</v>
      </c>
      <c r="B103" s="1" t="s">
        <v>14</v>
      </c>
      <c r="C103" s="11" t="s">
        <v>64</v>
      </c>
      <c r="D103" s="4">
        <v>0.375</v>
      </c>
      <c r="E103" s="4">
        <v>0.42708333333333331</v>
      </c>
      <c r="F103">
        <v>40</v>
      </c>
      <c r="G103" s="4">
        <f>kursanci[[#This Row],[Godzina zakoñczenia]]-kursanci[[#This Row],[Godzina rozpoczêcia]]</f>
        <v>5.2083333333333315E-2</v>
      </c>
      <c r="H103" s="5">
        <v>1.1499999999999999</v>
      </c>
      <c r="I103" s="5">
        <f>kursanci[[#This Row],[Czas trwania num]]*kursanci[[#This Row],[Stawka za godzinê]]</f>
        <v>46</v>
      </c>
      <c r="J103" t="str">
        <f>UPPER(LEFT(kursanci[[#This Row],[Imiê kursanta]],3))</f>
        <v>JAN</v>
      </c>
      <c r="K103" t="str">
        <f>UPPER(LEFT(kursanci[[#This Row],[Przedmiot]], 3))</f>
        <v>FIZ</v>
      </c>
    </row>
    <row r="104" spans="1:11" x14ac:dyDescent="0.25">
      <c r="A104" s="1" t="s">
        <v>19</v>
      </c>
      <c r="B104" s="1" t="s">
        <v>7</v>
      </c>
      <c r="C104" s="11" t="s">
        <v>64</v>
      </c>
      <c r="D104" s="4">
        <v>0.4375</v>
      </c>
      <c r="E104" s="4">
        <v>0.47916666666666669</v>
      </c>
      <c r="F104">
        <v>60</v>
      </c>
      <c r="G104" s="4">
        <f>kursanci[[#This Row],[Godzina zakoñczenia]]-kursanci[[#This Row],[Godzina rozpoczêcia]]</f>
        <v>4.1666666666666685E-2</v>
      </c>
      <c r="H104" s="5">
        <v>1</v>
      </c>
      <c r="I104" s="5">
        <f>kursanci[[#This Row],[Czas trwania num]]*kursanci[[#This Row],[Stawka za godzinê]]</f>
        <v>60</v>
      </c>
      <c r="J104" t="str">
        <f>UPPER(LEFT(kursanci[[#This Row],[Imiê kursanta]],3))</f>
        <v>ZBI</v>
      </c>
      <c r="K104" t="str">
        <f>UPPER(LEFT(kursanci[[#This Row],[Przedmiot]], 3))</f>
        <v>INF</v>
      </c>
    </row>
    <row r="105" spans="1:11" x14ac:dyDescent="0.25">
      <c r="A105" s="1" t="s">
        <v>6</v>
      </c>
      <c r="B105" s="1" t="s">
        <v>7</v>
      </c>
      <c r="C105" s="11" t="s">
        <v>64</v>
      </c>
      <c r="D105" s="4">
        <v>0.47916666666666669</v>
      </c>
      <c r="E105" s="4">
        <v>0.55208333333333337</v>
      </c>
      <c r="F105">
        <v>60</v>
      </c>
      <c r="G105" s="4">
        <f>kursanci[[#This Row],[Godzina zakoñczenia]]-kursanci[[#This Row],[Godzina rozpoczêcia]]</f>
        <v>7.2916666666666685E-2</v>
      </c>
      <c r="H105" s="5">
        <v>1.45</v>
      </c>
      <c r="I105" s="5">
        <f>kursanci[[#This Row],[Czas trwania num]]*kursanci[[#This Row],[Stawka za godzinê]]</f>
        <v>87</v>
      </c>
      <c r="J105" t="str">
        <f>UPPER(LEFT(kursanci[[#This Row],[Imiê kursanta]],3))</f>
        <v>BAR</v>
      </c>
      <c r="K105" t="str">
        <f>UPPER(LEFT(kursanci[[#This Row],[Przedmiot]], 3))</f>
        <v>INF</v>
      </c>
    </row>
    <row r="106" spans="1:11" x14ac:dyDescent="0.25">
      <c r="A106" s="1" t="s">
        <v>16</v>
      </c>
      <c r="B106" s="1" t="s">
        <v>10</v>
      </c>
      <c r="C106" s="11" t="s">
        <v>70</v>
      </c>
      <c r="D106" s="4">
        <v>0.375</v>
      </c>
      <c r="E106" s="4">
        <v>0.45833333333333331</v>
      </c>
      <c r="F106">
        <v>50</v>
      </c>
      <c r="G106" s="4">
        <f>kursanci[[#This Row],[Godzina zakoñczenia]]-kursanci[[#This Row],[Godzina rozpoczêcia]]</f>
        <v>8.3333333333333315E-2</v>
      </c>
      <c r="H106" s="5">
        <v>2</v>
      </c>
      <c r="I106" s="5">
        <f>kursanci[[#This Row],[Czas trwania num]]*kursanci[[#This Row],[Stawka za godzinê]]</f>
        <v>100</v>
      </c>
      <c r="J106" t="str">
        <f>UPPER(LEFT(kursanci[[#This Row],[Imiê kursanta]],3))</f>
        <v>AGN</v>
      </c>
      <c r="K106" t="str">
        <f>UPPER(LEFT(kursanci[[#This Row],[Przedmiot]], 3))</f>
        <v>MAT</v>
      </c>
    </row>
    <row r="107" spans="1:11" x14ac:dyDescent="0.25">
      <c r="A107" s="1" t="s">
        <v>27</v>
      </c>
      <c r="B107" s="1" t="s">
        <v>10</v>
      </c>
      <c r="C107" s="11" t="s">
        <v>70</v>
      </c>
      <c r="D107" s="4">
        <v>0.45833333333333331</v>
      </c>
      <c r="E107" s="4">
        <v>0.5</v>
      </c>
      <c r="F107">
        <v>50</v>
      </c>
      <c r="G107" s="4">
        <f>kursanci[[#This Row],[Godzina zakoñczenia]]-kursanci[[#This Row],[Godzina rozpoczêcia]]</f>
        <v>4.1666666666666685E-2</v>
      </c>
      <c r="H107" s="5">
        <v>1</v>
      </c>
      <c r="I107" s="5">
        <f>kursanci[[#This Row],[Czas trwania num]]*kursanci[[#This Row],[Stawka za godzinê]]</f>
        <v>50</v>
      </c>
      <c r="J107" t="str">
        <f>UPPER(LEFT(kursanci[[#This Row],[Imiê kursanta]],3))</f>
        <v>ZDZ</v>
      </c>
      <c r="K107" t="str">
        <f>UPPER(LEFT(kursanci[[#This Row],[Przedmiot]], 3))</f>
        <v>MAT</v>
      </c>
    </row>
    <row r="108" spans="1:11" x14ac:dyDescent="0.25">
      <c r="A108" s="1" t="s">
        <v>23</v>
      </c>
      <c r="B108" s="1" t="s">
        <v>14</v>
      </c>
      <c r="C108" s="11" t="s">
        <v>70</v>
      </c>
      <c r="D108" s="4">
        <v>0.54166666666666663</v>
      </c>
      <c r="E108" s="4">
        <v>0.625</v>
      </c>
      <c r="F108">
        <v>40</v>
      </c>
      <c r="G108" s="4">
        <f>kursanci[[#This Row],[Godzina zakoñczenia]]-kursanci[[#This Row],[Godzina rozpoczêcia]]</f>
        <v>8.333333333333337E-2</v>
      </c>
      <c r="H108" s="5">
        <v>2</v>
      </c>
      <c r="I108" s="5">
        <f>kursanci[[#This Row],[Czas trwania num]]*kursanci[[#This Row],[Stawka za godzinê]]</f>
        <v>80</v>
      </c>
      <c r="J108" t="str">
        <f>UPPER(LEFT(kursanci[[#This Row],[Imiê kursanta]],3))</f>
        <v>JUL</v>
      </c>
      <c r="K108" t="str">
        <f>UPPER(LEFT(kursanci[[#This Row],[Przedmiot]], 3))</f>
        <v>FIZ</v>
      </c>
    </row>
    <row r="109" spans="1:11" x14ac:dyDescent="0.25">
      <c r="A109" s="1" t="s">
        <v>6</v>
      </c>
      <c r="B109" s="1" t="s">
        <v>7</v>
      </c>
      <c r="C109" s="11" t="s">
        <v>70</v>
      </c>
      <c r="D109" s="4">
        <v>0.65625</v>
      </c>
      <c r="E109" s="4">
        <v>0.72916666666666663</v>
      </c>
      <c r="F109">
        <v>60</v>
      </c>
      <c r="G109" s="4">
        <f>kursanci[[#This Row],[Godzina zakoñczenia]]-kursanci[[#This Row],[Godzina rozpoczêcia]]</f>
        <v>7.291666666666663E-2</v>
      </c>
      <c r="H109" s="5">
        <v>1.45</v>
      </c>
      <c r="I109" s="5">
        <f>kursanci[[#This Row],[Czas trwania num]]*kursanci[[#This Row],[Stawka za godzinê]]</f>
        <v>87</v>
      </c>
      <c r="J109" t="str">
        <f>UPPER(LEFT(kursanci[[#This Row],[Imiê kursanta]],3))</f>
        <v>BAR</v>
      </c>
      <c r="K109" t="str">
        <f>UPPER(LEFT(kursanci[[#This Row],[Przedmiot]], 3))</f>
        <v>INF</v>
      </c>
    </row>
    <row r="110" spans="1:11" x14ac:dyDescent="0.25">
      <c r="A110" s="1" t="s">
        <v>23</v>
      </c>
      <c r="B110" s="1" t="s">
        <v>7</v>
      </c>
      <c r="C110" s="11" t="s">
        <v>90</v>
      </c>
      <c r="D110" s="4">
        <v>0.375</v>
      </c>
      <c r="E110" s="4">
        <v>0.42708333333333331</v>
      </c>
      <c r="F110">
        <v>60</v>
      </c>
      <c r="G110" s="4">
        <f>kursanci[[#This Row],[Godzina zakoñczenia]]-kursanci[[#This Row],[Godzina rozpoczêcia]]</f>
        <v>5.2083333333333315E-2</v>
      </c>
      <c r="H110" s="5">
        <v>1.1499999999999999</v>
      </c>
      <c r="I110" s="5">
        <f>kursanci[[#This Row],[Czas trwania num]]*kursanci[[#This Row],[Stawka za godzinê]]</f>
        <v>69</v>
      </c>
      <c r="J110" t="str">
        <f>UPPER(LEFT(kursanci[[#This Row],[Imiê kursanta]],3))</f>
        <v>JUL</v>
      </c>
      <c r="K110" t="str">
        <f>UPPER(LEFT(kursanci[[#This Row],[Przedmiot]], 3))</f>
        <v>INF</v>
      </c>
    </row>
    <row r="111" spans="1:11" x14ac:dyDescent="0.25">
      <c r="A111" s="1" t="s">
        <v>26</v>
      </c>
      <c r="B111" s="1" t="s">
        <v>14</v>
      </c>
      <c r="C111" s="11" t="s">
        <v>90</v>
      </c>
      <c r="D111" s="4">
        <v>0.45833333333333331</v>
      </c>
      <c r="E111" s="4">
        <v>0.5</v>
      </c>
      <c r="F111">
        <v>40</v>
      </c>
      <c r="G111" s="4">
        <f>kursanci[[#This Row],[Godzina zakoñczenia]]-kursanci[[#This Row],[Godzina rozpoczêcia]]</f>
        <v>4.1666666666666685E-2</v>
      </c>
      <c r="H111" s="5">
        <v>1</v>
      </c>
      <c r="I111" s="5">
        <f>kursanci[[#This Row],[Czas trwania num]]*kursanci[[#This Row],[Stawka za godzinê]]</f>
        <v>40</v>
      </c>
      <c r="J111" t="str">
        <f>UPPER(LEFT(kursanci[[#This Row],[Imiê kursanta]],3))</f>
        <v>MAC</v>
      </c>
      <c r="K111" t="str">
        <f>UPPER(LEFT(kursanci[[#This Row],[Przedmiot]], 3))</f>
        <v>FIZ</v>
      </c>
    </row>
    <row r="112" spans="1:11" x14ac:dyDescent="0.25">
      <c r="A112" s="1" t="s">
        <v>24</v>
      </c>
      <c r="B112" s="1" t="s">
        <v>10</v>
      </c>
      <c r="C112" s="11" t="s">
        <v>90</v>
      </c>
      <c r="D112" s="4">
        <v>0.52083333333333337</v>
      </c>
      <c r="E112" s="4">
        <v>0.57291666666666663</v>
      </c>
      <c r="F112">
        <v>50</v>
      </c>
      <c r="G112" s="4">
        <f>kursanci[[#This Row],[Godzina zakoñczenia]]-kursanci[[#This Row],[Godzina rozpoczêcia]]</f>
        <v>5.2083333333333259E-2</v>
      </c>
      <c r="H112" s="5">
        <v>1.1499999999999999</v>
      </c>
      <c r="I112" s="5">
        <f>kursanci[[#This Row],[Czas trwania num]]*kursanci[[#This Row],[Stawka za godzinê]]</f>
        <v>57.499999999999993</v>
      </c>
      <c r="J112" t="str">
        <f>UPPER(LEFT(kursanci[[#This Row],[Imiê kursanta]],3))</f>
        <v>EWA</v>
      </c>
      <c r="K112" t="str">
        <f>UPPER(LEFT(kursanci[[#This Row],[Przedmiot]], 3))</f>
        <v>MAT</v>
      </c>
    </row>
    <row r="113" spans="1:11" x14ac:dyDescent="0.25">
      <c r="A113" s="1" t="s">
        <v>9</v>
      </c>
      <c r="B113" s="1" t="s">
        <v>10</v>
      </c>
      <c r="C113" s="11" t="s">
        <v>90</v>
      </c>
      <c r="D113" s="4">
        <v>0.60416666666666663</v>
      </c>
      <c r="E113" s="4">
        <v>0.67708333333333337</v>
      </c>
      <c r="F113">
        <v>50</v>
      </c>
      <c r="G113" s="4">
        <f>kursanci[[#This Row],[Godzina zakoñczenia]]-kursanci[[#This Row],[Godzina rozpoczêcia]]</f>
        <v>7.2916666666666741E-2</v>
      </c>
      <c r="H113" s="5">
        <v>1.45</v>
      </c>
      <c r="I113" s="5">
        <f>kursanci[[#This Row],[Czas trwania num]]*kursanci[[#This Row],[Stawka za godzinê]]</f>
        <v>72.5</v>
      </c>
      <c r="J113" t="str">
        <f>UPPER(LEFT(kursanci[[#This Row],[Imiê kursanta]],3))</f>
        <v>WIK</v>
      </c>
      <c r="K113" t="str">
        <f>UPPER(LEFT(kursanci[[#This Row],[Przedmiot]], 3))</f>
        <v>MAT</v>
      </c>
    </row>
    <row r="114" spans="1:11" x14ac:dyDescent="0.25">
      <c r="A114" s="1" t="s">
        <v>12</v>
      </c>
      <c r="B114" s="1" t="s">
        <v>7</v>
      </c>
      <c r="C114" s="11" t="s">
        <v>22</v>
      </c>
      <c r="D114" s="4">
        <v>0.39583333333333331</v>
      </c>
      <c r="E114" s="4">
        <v>0.45833333333333331</v>
      </c>
      <c r="F114">
        <v>60</v>
      </c>
      <c r="G114" s="4">
        <f>kursanci[[#This Row],[Godzina zakoñczenia]]-kursanci[[#This Row],[Godzina rozpoczêcia]]</f>
        <v>6.25E-2</v>
      </c>
      <c r="H114" s="5">
        <v>1.3</v>
      </c>
      <c r="I114" s="5">
        <f>kursanci[[#This Row],[Czas trwania num]]*kursanci[[#This Row],[Stawka za godzinê]]</f>
        <v>78</v>
      </c>
      <c r="J114" t="str">
        <f>UPPER(LEFT(kursanci[[#This Row],[Imiê kursanta]],3))</f>
        <v>ZUZ</v>
      </c>
      <c r="K114" t="str">
        <f>UPPER(LEFT(kursanci[[#This Row],[Przedmiot]], 3))</f>
        <v>INF</v>
      </c>
    </row>
    <row r="115" spans="1:11" x14ac:dyDescent="0.25">
      <c r="A115" s="1" t="s">
        <v>13</v>
      </c>
      <c r="B115" s="1" t="s">
        <v>14</v>
      </c>
      <c r="C115" s="11" t="s">
        <v>22</v>
      </c>
      <c r="D115" s="4">
        <v>0.46875</v>
      </c>
      <c r="E115" s="4">
        <v>0.52083333333333337</v>
      </c>
      <c r="F115">
        <v>40</v>
      </c>
      <c r="G115" s="4">
        <f>kursanci[[#This Row],[Godzina zakoñczenia]]-kursanci[[#This Row],[Godzina rozpoczêcia]]</f>
        <v>5.208333333333337E-2</v>
      </c>
      <c r="H115" s="5">
        <v>1.1499999999999999</v>
      </c>
      <c r="I115" s="5">
        <f>kursanci[[#This Row],[Czas trwania num]]*kursanci[[#This Row],[Stawka za godzinê]]</f>
        <v>46</v>
      </c>
      <c r="J115" t="str">
        <f>UPPER(LEFT(kursanci[[#This Row],[Imiê kursanta]],3))</f>
        <v>JAN</v>
      </c>
      <c r="K115" t="str">
        <f>UPPER(LEFT(kursanci[[#This Row],[Przedmiot]], 3))</f>
        <v>FIZ</v>
      </c>
    </row>
    <row r="116" spans="1:11" x14ac:dyDescent="0.25">
      <c r="A116" s="1" t="s">
        <v>9</v>
      </c>
      <c r="B116" s="1" t="s">
        <v>10</v>
      </c>
      <c r="C116" s="11" t="s">
        <v>22</v>
      </c>
      <c r="D116" s="4">
        <v>0.53125</v>
      </c>
      <c r="E116" s="4">
        <v>0.61458333333333337</v>
      </c>
      <c r="F116">
        <v>50</v>
      </c>
      <c r="G116" s="4">
        <f>kursanci[[#This Row],[Godzina zakoñczenia]]-kursanci[[#This Row],[Godzina rozpoczêcia]]</f>
        <v>8.333333333333337E-2</v>
      </c>
      <c r="H116" s="5">
        <v>2</v>
      </c>
      <c r="I116" s="5">
        <f>kursanci[[#This Row],[Czas trwania num]]*kursanci[[#This Row],[Stawka za godzinê]]</f>
        <v>100</v>
      </c>
      <c r="J116" t="str">
        <f>UPPER(LEFT(kursanci[[#This Row],[Imiê kursanta]],3))</f>
        <v>WIK</v>
      </c>
      <c r="K116" t="str">
        <f>UPPER(LEFT(kursanci[[#This Row],[Przedmiot]], 3))</f>
        <v>MAT</v>
      </c>
    </row>
    <row r="117" spans="1:11" x14ac:dyDescent="0.25">
      <c r="A117" s="1" t="s">
        <v>13</v>
      </c>
      <c r="B117" s="1" t="s">
        <v>14</v>
      </c>
      <c r="C117" s="11" t="s">
        <v>22</v>
      </c>
      <c r="D117" s="4">
        <v>0.625</v>
      </c>
      <c r="E117" s="4">
        <v>0.70833333333333337</v>
      </c>
      <c r="F117">
        <v>40</v>
      </c>
      <c r="G117" s="4">
        <f>kursanci[[#This Row],[Godzina zakoñczenia]]-kursanci[[#This Row],[Godzina rozpoczêcia]]</f>
        <v>8.333333333333337E-2</v>
      </c>
      <c r="H117" s="5">
        <v>2</v>
      </c>
      <c r="I117" s="5">
        <f>kursanci[[#This Row],[Czas trwania num]]*kursanci[[#This Row],[Stawka za godzinê]]</f>
        <v>80</v>
      </c>
      <c r="J117" t="str">
        <f>UPPER(LEFT(kursanci[[#This Row],[Imiê kursanta]],3))</f>
        <v>JAN</v>
      </c>
      <c r="K117" t="str">
        <f>UPPER(LEFT(kursanci[[#This Row],[Przedmiot]], 3))</f>
        <v>FIZ</v>
      </c>
    </row>
    <row r="118" spans="1:11" x14ac:dyDescent="0.25">
      <c r="A118" s="1" t="s">
        <v>23</v>
      </c>
      <c r="B118" s="1" t="s">
        <v>7</v>
      </c>
      <c r="C118" s="11" t="s">
        <v>22</v>
      </c>
      <c r="D118" s="4">
        <v>0.70833333333333337</v>
      </c>
      <c r="E118" s="4">
        <v>0.76041666666666663</v>
      </c>
      <c r="F118">
        <v>60</v>
      </c>
      <c r="G118" s="4">
        <f>kursanci[[#This Row],[Godzina zakoñczenia]]-kursanci[[#This Row],[Godzina rozpoczêcia]]</f>
        <v>5.2083333333333259E-2</v>
      </c>
      <c r="H118" s="5">
        <v>1.1499999999999999</v>
      </c>
      <c r="I118" s="5">
        <f>kursanci[[#This Row],[Czas trwania num]]*kursanci[[#This Row],[Stawka za godzinê]]</f>
        <v>69</v>
      </c>
      <c r="J118" t="str">
        <f>UPPER(LEFT(kursanci[[#This Row],[Imiê kursanta]],3))</f>
        <v>JUL</v>
      </c>
      <c r="K118" t="str">
        <f>UPPER(LEFT(kursanci[[#This Row],[Przedmiot]], 3))</f>
        <v>INF</v>
      </c>
    </row>
    <row r="119" spans="1:11" x14ac:dyDescent="0.25">
      <c r="A119" s="1" t="s">
        <v>26</v>
      </c>
      <c r="B119" s="1" t="s">
        <v>14</v>
      </c>
      <c r="C119" s="11" t="s">
        <v>42</v>
      </c>
      <c r="D119" s="4">
        <v>0.375</v>
      </c>
      <c r="E119" s="4">
        <v>0.45833333333333331</v>
      </c>
      <c r="F119">
        <v>40</v>
      </c>
      <c r="G119" s="4">
        <f>kursanci[[#This Row],[Godzina zakoñczenia]]-kursanci[[#This Row],[Godzina rozpoczêcia]]</f>
        <v>8.3333333333333315E-2</v>
      </c>
      <c r="H119" s="5">
        <v>2</v>
      </c>
      <c r="I119" s="5">
        <f>kursanci[[#This Row],[Czas trwania num]]*kursanci[[#This Row],[Stawka za godzinê]]</f>
        <v>80</v>
      </c>
      <c r="J119" t="str">
        <f>UPPER(LEFT(kursanci[[#This Row],[Imiê kursanta]],3))</f>
        <v>MAC</v>
      </c>
      <c r="K119" t="str">
        <f>UPPER(LEFT(kursanci[[#This Row],[Przedmiot]], 3))</f>
        <v>FIZ</v>
      </c>
    </row>
    <row r="120" spans="1:11" x14ac:dyDescent="0.25">
      <c r="A120" s="1" t="s">
        <v>26</v>
      </c>
      <c r="B120" s="1" t="s">
        <v>14</v>
      </c>
      <c r="C120" s="11" t="s">
        <v>42</v>
      </c>
      <c r="D120" s="4">
        <v>0.46875</v>
      </c>
      <c r="E120" s="4">
        <v>0.53125</v>
      </c>
      <c r="F120">
        <v>40</v>
      </c>
      <c r="G120" s="4">
        <f>kursanci[[#This Row],[Godzina zakoñczenia]]-kursanci[[#This Row],[Godzina rozpoczêcia]]</f>
        <v>6.25E-2</v>
      </c>
      <c r="H120" s="5">
        <v>1.3</v>
      </c>
      <c r="I120" s="5">
        <f>kursanci[[#This Row],[Czas trwania num]]*kursanci[[#This Row],[Stawka za godzinê]]</f>
        <v>52</v>
      </c>
      <c r="J120" t="str">
        <f>UPPER(LEFT(kursanci[[#This Row],[Imiê kursanta]],3))</f>
        <v>MAC</v>
      </c>
      <c r="K120" t="str">
        <f>UPPER(LEFT(kursanci[[#This Row],[Przedmiot]], 3))</f>
        <v>FIZ</v>
      </c>
    </row>
    <row r="121" spans="1:11" x14ac:dyDescent="0.25">
      <c r="A121" s="1" t="s">
        <v>16</v>
      </c>
      <c r="B121" s="1" t="s">
        <v>10</v>
      </c>
      <c r="C121" s="11" t="s">
        <v>42</v>
      </c>
      <c r="D121" s="4">
        <v>0.5625</v>
      </c>
      <c r="E121" s="4">
        <v>0.63541666666666663</v>
      </c>
      <c r="F121">
        <v>50</v>
      </c>
      <c r="G121" s="4">
        <f>kursanci[[#This Row],[Godzina zakoñczenia]]-kursanci[[#This Row],[Godzina rozpoczêcia]]</f>
        <v>7.291666666666663E-2</v>
      </c>
      <c r="H121" s="5">
        <v>1.45</v>
      </c>
      <c r="I121" s="5">
        <f>kursanci[[#This Row],[Czas trwania num]]*kursanci[[#This Row],[Stawka za godzinê]]</f>
        <v>72.5</v>
      </c>
      <c r="J121" t="str">
        <f>UPPER(LEFT(kursanci[[#This Row],[Imiê kursanta]],3))</f>
        <v>AGN</v>
      </c>
      <c r="K121" t="str">
        <f>UPPER(LEFT(kursanci[[#This Row],[Przedmiot]], 3))</f>
        <v>MAT</v>
      </c>
    </row>
    <row r="122" spans="1:11" x14ac:dyDescent="0.25">
      <c r="A122" s="1" t="s">
        <v>43</v>
      </c>
      <c r="B122" s="1" t="s">
        <v>14</v>
      </c>
      <c r="C122" s="11" t="s">
        <v>42</v>
      </c>
      <c r="D122" s="4">
        <v>0.66666666666666663</v>
      </c>
      <c r="E122" s="4">
        <v>0.75</v>
      </c>
      <c r="F122">
        <v>40</v>
      </c>
      <c r="G122" s="4">
        <f>kursanci[[#This Row],[Godzina zakoñczenia]]-kursanci[[#This Row],[Godzina rozpoczêcia]]</f>
        <v>8.333333333333337E-2</v>
      </c>
      <c r="H122" s="5">
        <v>2</v>
      </c>
      <c r="I122" s="5">
        <f>kursanci[[#This Row],[Czas trwania num]]*kursanci[[#This Row],[Stawka za godzinê]]</f>
        <v>80</v>
      </c>
      <c r="J122" t="str">
        <f>UPPER(LEFT(kursanci[[#This Row],[Imiê kursanta]],3))</f>
        <v>PIO</v>
      </c>
      <c r="K122" t="str">
        <f>UPPER(LEFT(kursanci[[#This Row],[Przedmiot]], 3))</f>
        <v>FIZ</v>
      </c>
    </row>
    <row r="123" spans="1:11" x14ac:dyDescent="0.25">
      <c r="A123" s="1" t="s">
        <v>18</v>
      </c>
      <c r="B123" s="1" t="s">
        <v>7</v>
      </c>
      <c r="C123" s="11" t="s">
        <v>71</v>
      </c>
      <c r="D123" s="4">
        <v>0.375</v>
      </c>
      <c r="E123" s="4">
        <v>0.4375</v>
      </c>
      <c r="F123">
        <v>60</v>
      </c>
      <c r="G123" s="4">
        <f>kursanci[[#This Row],[Godzina zakoñczenia]]-kursanci[[#This Row],[Godzina rozpoczêcia]]</f>
        <v>6.25E-2</v>
      </c>
      <c r="H123" s="5">
        <v>1.3</v>
      </c>
      <c r="I123" s="5">
        <f>kursanci[[#This Row],[Czas trwania num]]*kursanci[[#This Row],[Stawka za godzinê]]</f>
        <v>78</v>
      </c>
      <c r="J123" t="str">
        <f>UPPER(LEFT(kursanci[[#This Row],[Imiê kursanta]],3))</f>
        <v>KAT</v>
      </c>
      <c r="K123" t="str">
        <f>UPPER(LEFT(kursanci[[#This Row],[Przedmiot]], 3))</f>
        <v>INF</v>
      </c>
    </row>
    <row r="124" spans="1:11" x14ac:dyDescent="0.25">
      <c r="A124" s="1" t="s">
        <v>24</v>
      </c>
      <c r="B124" s="1" t="s">
        <v>10</v>
      </c>
      <c r="C124" s="11" t="s">
        <v>71</v>
      </c>
      <c r="D124" s="4">
        <v>0.46875</v>
      </c>
      <c r="E124" s="4">
        <v>0.55208333333333337</v>
      </c>
      <c r="F124">
        <v>50</v>
      </c>
      <c r="G124" s="4">
        <f>kursanci[[#This Row],[Godzina zakoñczenia]]-kursanci[[#This Row],[Godzina rozpoczêcia]]</f>
        <v>8.333333333333337E-2</v>
      </c>
      <c r="H124" s="5">
        <v>2</v>
      </c>
      <c r="I124" s="5">
        <f>kursanci[[#This Row],[Czas trwania num]]*kursanci[[#This Row],[Stawka za godzinê]]</f>
        <v>100</v>
      </c>
      <c r="J124" t="str">
        <f>UPPER(LEFT(kursanci[[#This Row],[Imiê kursanta]],3))</f>
        <v>EWA</v>
      </c>
      <c r="K124" t="str">
        <f>UPPER(LEFT(kursanci[[#This Row],[Przedmiot]], 3))</f>
        <v>MAT</v>
      </c>
    </row>
    <row r="125" spans="1:11" x14ac:dyDescent="0.25">
      <c r="A125" s="1" t="s">
        <v>13</v>
      </c>
      <c r="B125" s="1" t="s">
        <v>14</v>
      </c>
      <c r="C125" s="11" t="s">
        <v>71</v>
      </c>
      <c r="D125" s="4">
        <v>0.57291666666666663</v>
      </c>
      <c r="E125" s="4">
        <v>0.61458333333333337</v>
      </c>
      <c r="F125">
        <v>40</v>
      </c>
      <c r="G125" s="4">
        <f>kursanci[[#This Row],[Godzina zakoñczenia]]-kursanci[[#This Row],[Godzina rozpoczêcia]]</f>
        <v>4.1666666666666741E-2</v>
      </c>
      <c r="H125" s="5">
        <v>1</v>
      </c>
      <c r="I125" s="5">
        <f>kursanci[[#This Row],[Czas trwania num]]*kursanci[[#This Row],[Stawka za godzinê]]</f>
        <v>40</v>
      </c>
      <c r="J125" t="str">
        <f>UPPER(LEFT(kursanci[[#This Row],[Imiê kursanta]],3))</f>
        <v>JAN</v>
      </c>
      <c r="K125" t="str">
        <f>UPPER(LEFT(kursanci[[#This Row],[Przedmiot]], 3))</f>
        <v>FIZ</v>
      </c>
    </row>
    <row r="126" spans="1:11" x14ac:dyDescent="0.25">
      <c r="A126" s="1" t="s">
        <v>24</v>
      </c>
      <c r="B126" s="1" t="s">
        <v>10</v>
      </c>
      <c r="C126" s="11" t="s">
        <v>25</v>
      </c>
      <c r="D126" s="4">
        <v>0.375</v>
      </c>
      <c r="E126" s="4">
        <v>0.42708333333333331</v>
      </c>
      <c r="F126">
        <v>50</v>
      </c>
      <c r="G126" s="4">
        <f>kursanci[[#This Row],[Godzina zakoñczenia]]-kursanci[[#This Row],[Godzina rozpoczêcia]]</f>
        <v>5.2083333333333315E-2</v>
      </c>
      <c r="H126" s="5">
        <v>1.1499999999999999</v>
      </c>
      <c r="I126" s="5">
        <f>kursanci[[#This Row],[Czas trwania num]]*kursanci[[#This Row],[Stawka za godzinê]]</f>
        <v>57.499999999999993</v>
      </c>
      <c r="J126" t="str">
        <f>UPPER(LEFT(kursanci[[#This Row],[Imiê kursanta]],3))</f>
        <v>EWA</v>
      </c>
      <c r="K126" t="str">
        <f>UPPER(LEFT(kursanci[[#This Row],[Przedmiot]], 3))</f>
        <v>MAT</v>
      </c>
    </row>
    <row r="127" spans="1:11" x14ac:dyDescent="0.25">
      <c r="A127" s="1" t="s">
        <v>26</v>
      </c>
      <c r="B127" s="1" t="s">
        <v>14</v>
      </c>
      <c r="C127" s="11" t="s">
        <v>25</v>
      </c>
      <c r="D127" s="4">
        <v>0.4375</v>
      </c>
      <c r="E127" s="4">
        <v>0.47916666666666669</v>
      </c>
      <c r="F127">
        <v>40</v>
      </c>
      <c r="G127" s="4">
        <f>kursanci[[#This Row],[Godzina zakoñczenia]]-kursanci[[#This Row],[Godzina rozpoczêcia]]</f>
        <v>4.1666666666666685E-2</v>
      </c>
      <c r="H127" s="5">
        <v>1</v>
      </c>
      <c r="I127" s="5">
        <f>kursanci[[#This Row],[Czas trwania num]]*kursanci[[#This Row],[Stawka za godzinê]]</f>
        <v>40</v>
      </c>
      <c r="J127" t="str">
        <f>UPPER(LEFT(kursanci[[#This Row],[Imiê kursanta]],3))</f>
        <v>MAC</v>
      </c>
      <c r="K127" t="str">
        <f>UPPER(LEFT(kursanci[[#This Row],[Przedmiot]], 3))</f>
        <v>FIZ</v>
      </c>
    </row>
    <row r="128" spans="1:11" x14ac:dyDescent="0.25">
      <c r="A128" s="1" t="s">
        <v>26</v>
      </c>
      <c r="B128" s="1" t="s">
        <v>14</v>
      </c>
      <c r="C128" s="11" t="s">
        <v>25</v>
      </c>
      <c r="D128" s="4">
        <v>0.47916666666666669</v>
      </c>
      <c r="E128" s="4">
        <v>0.53125</v>
      </c>
      <c r="F128">
        <v>40</v>
      </c>
      <c r="G128" s="4">
        <f>kursanci[[#This Row],[Godzina zakoñczenia]]-kursanci[[#This Row],[Godzina rozpoczêcia]]</f>
        <v>5.2083333333333315E-2</v>
      </c>
      <c r="H128" s="5">
        <v>1.1499999999999999</v>
      </c>
      <c r="I128" s="5">
        <f>kursanci[[#This Row],[Czas trwania num]]*kursanci[[#This Row],[Stawka za godzinê]]</f>
        <v>46</v>
      </c>
      <c r="J128" t="str">
        <f>UPPER(LEFT(kursanci[[#This Row],[Imiê kursanta]],3))</f>
        <v>MAC</v>
      </c>
      <c r="K128" t="str">
        <f>UPPER(LEFT(kursanci[[#This Row],[Przedmiot]], 3))</f>
        <v>FIZ</v>
      </c>
    </row>
    <row r="129" spans="1:11" x14ac:dyDescent="0.25">
      <c r="A129" s="1" t="s">
        <v>9</v>
      </c>
      <c r="B129" s="1" t="s">
        <v>10</v>
      </c>
      <c r="C129" s="11" t="s">
        <v>25</v>
      </c>
      <c r="D129" s="4">
        <v>0.53125</v>
      </c>
      <c r="E129" s="4">
        <v>0.59375</v>
      </c>
      <c r="F129">
        <v>50</v>
      </c>
      <c r="G129" s="4">
        <f>kursanci[[#This Row],[Godzina zakoñczenia]]-kursanci[[#This Row],[Godzina rozpoczêcia]]</f>
        <v>6.25E-2</v>
      </c>
      <c r="H129" s="5">
        <v>1.3</v>
      </c>
      <c r="I129" s="5">
        <f>kursanci[[#This Row],[Czas trwania num]]*kursanci[[#This Row],[Stawka za godzinê]]</f>
        <v>65</v>
      </c>
      <c r="J129" t="str">
        <f>UPPER(LEFT(kursanci[[#This Row],[Imiê kursanta]],3))</f>
        <v>WIK</v>
      </c>
      <c r="K129" t="str">
        <f>UPPER(LEFT(kursanci[[#This Row],[Przedmiot]], 3))</f>
        <v>MAT</v>
      </c>
    </row>
    <row r="130" spans="1:11" x14ac:dyDescent="0.25">
      <c r="A130" s="1" t="s">
        <v>27</v>
      </c>
      <c r="B130" s="1" t="s">
        <v>10</v>
      </c>
      <c r="C130" s="11" t="s">
        <v>25</v>
      </c>
      <c r="D130" s="4">
        <v>0.60416666666666663</v>
      </c>
      <c r="E130" s="4">
        <v>0.64583333333333337</v>
      </c>
      <c r="F130">
        <v>50</v>
      </c>
      <c r="G130" s="4">
        <f>kursanci[[#This Row],[Godzina zakoñczenia]]-kursanci[[#This Row],[Godzina rozpoczêcia]]</f>
        <v>4.1666666666666741E-2</v>
      </c>
      <c r="H130" s="5">
        <v>1</v>
      </c>
      <c r="I130" s="5">
        <f>kursanci[[#This Row],[Czas trwania num]]*kursanci[[#This Row],[Stawka za godzinê]]</f>
        <v>50</v>
      </c>
      <c r="J130" t="str">
        <f>UPPER(LEFT(kursanci[[#This Row],[Imiê kursanta]],3))</f>
        <v>ZDZ</v>
      </c>
      <c r="K130" t="str">
        <f>UPPER(LEFT(kursanci[[#This Row],[Przedmiot]], 3))</f>
        <v>MAT</v>
      </c>
    </row>
    <row r="131" spans="1:11" x14ac:dyDescent="0.25">
      <c r="A131" s="1" t="s">
        <v>23</v>
      </c>
      <c r="B131" s="1" t="s">
        <v>14</v>
      </c>
      <c r="C131" s="11" t="s">
        <v>44</v>
      </c>
      <c r="D131" s="4">
        <v>0.375</v>
      </c>
      <c r="E131" s="4">
        <v>0.42708333333333331</v>
      </c>
      <c r="F131">
        <v>40</v>
      </c>
      <c r="G131" s="4">
        <f>kursanci[[#This Row],[Godzina zakoñczenia]]-kursanci[[#This Row],[Godzina rozpoczêcia]]</f>
        <v>5.2083333333333315E-2</v>
      </c>
      <c r="H131" s="5">
        <v>1.1499999999999999</v>
      </c>
      <c r="I131" s="5">
        <f>kursanci[[#This Row],[Czas trwania num]]*kursanci[[#This Row],[Stawka za godzinê]]</f>
        <v>46</v>
      </c>
      <c r="J131" t="str">
        <f>UPPER(LEFT(kursanci[[#This Row],[Imiê kursanta]],3))</f>
        <v>JUL</v>
      </c>
      <c r="K131" t="str">
        <f>UPPER(LEFT(kursanci[[#This Row],[Przedmiot]], 3))</f>
        <v>FIZ</v>
      </c>
    </row>
    <row r="132" spans="1:11" x14ac:dyDescent="0.25">
      <c r="A132" s="1" t="s">
        <v>9</v>
      </c>
      <c r="B132" s="1" t="s">
        <v>10</v>
      </c>
      <c r="C132" s="11" t="s">
        <v>44</v>
      </c>
      <c r="D132" s="4">
        <v>0.4375</v>
      </c>
      <c r="E132" s="4">
        <v>0.48958333333333331</v>
      </c>
      <c r="F132">
        <v>50</v>
      </c>
      <c r="G132" s="4">
        <f>kursanci[[#This Row],[Godzina zakoñczenia]]-kursanci[[#This Row],[Godzina rozpoczêcia]]</f>
        <v>5.2083333333333315E-2</v>
      </c>
      <c r="H132" s="5">
        <v>1.1499999999999999</v>
      </c>
      <c r="I132" s="5">
        <f>kursanci[[#This Row],[Czas trwania num]]*kursanci[[#This Row],[Stawka za godzinê]]</f>
        <v>57.499999999999993</v>
      </c>
      <c r="J132" t="str">
        <f>UPPER(LEFT(kursanci[[#This Row],[Imiê kursanta]],3))</f>
        <v>WIK</v>
      </c>
      <c r="K132" t="str">
        <f>UPPER(LEFT(kursanci[[#This Row],[Przedmiot]], 3))</f>
        <v>MAT</v>
      </c>
    </row>
    <row r="133" spans="1:11" x14ac:dyDescent="0.25">
      <c r="A133" s="1" t="s">
        <v>13</v>
      </c>
      <c r="B133" s="1" t="s">
        <v>14</v>
      </c>
      <c r="C133" s="11" t="s">
        <v>44</v>
      </c>
      <c r="D133" s="4">
        <v>0.51041666666666663</v>
      </c>
      <c r="E133" s="4">
        <v>0.59375</v>
      </c>
      <c r="F133">
        <v>40</v>
      </c>
      <c r="G133" s="4">
        <f>kursanci[[#This Row],[Godzina zakoñczenia]]-kursanci[[#This Row],[Godzina rozpoczêcia]]</f>
        <v>8.333333333333337E-2</v>
      </c>
      <c r="H133" s="5">
        <v>2</v>
      </c>
      <c r="I133" s="5">
        <f>kursanci[[#This Row],[Czas trwania num]]*kursanci[[#This Row],[Stawka za godzinê]]</f>
        <v>80</v>
      </c>
      <c r="J133" t="str">
        <f>UPPER(LEFT(kursanci[[#This Row],[Imiê kursanta]],3))</f>
        <v>JAN</v>
      </c>
      <c r="K133" t="str">
        <f>UPPER(LEFT(kursanci[[#This Row],[Przedmiot]], 3))</f>
        <v>FIZ</v>
      </c>
    </row>
    <row r="134" spans="1:11" x14ac:dyDescent="0.25">
      <c r="A134" s="1" t="s">
        <v>24</v>
      </c>
      <c r="B134" s="1" t="s">
        <v>10</v>
      </c>
      <c r="C134" s="11" t="s">
        <v>72</v>
      </c>
      <c r="D134" s="4">
        <v>0.375</v>
      </c>
      <c r="E134" s="4">
        <v>0.45833333333333331</v>
      </c>
      <c r="F134">
        <v>50</v>
      </c>
      <c r="G134" s="4">
        <f>kursanci[[#This Row],[Godzina zakoñczenia]]-kursanci[[#This Row],[Godzina rozpoczêcia]]</f>
        <v>8.3333333333333315E-2</v>
      </c>
      <c r="H134" s="5">
        <v>2</v>
      </c>
      <c r="I134" s="5">
        <f>kursanci[[#This Row],[Czas trwania num]]*kursanci[[#This Row],[Stawka za godzinê]]</f>
        <v>100</v>
      </c>
      <c r="J134" t="str">
        <f>UPPER(LEFT(kursanci[[#This Row],[Imiê kursanta]],3))</f>
        <v>EWA</v>
      </c>
      <c r="K134" t="str">
        <f>UPPER(LEFT(kursanci[[#This Row],[Przedmiot]], 3))</f>
        <v>MAT</v>
      </c>
    </row>
    <row r="135" spans="1:11" x14ac:dyDescent="0.25">
      <c r="A135" s="1" t="s">
        <v>6</v>
      </c>
      <c r="B135" s="1" t="s">
        <v>7</v>
      </c>
      <c r="C135" s="11" t="s">
        <v>72</v>
      </c>
      <c r="D135" s="4">
        <v>0.45833333333333331</v>
      </c>
      <c r="E135" s="4">
        <v>0.51041666666666663</v>
      </c>
      <c r="F135">
        <v>60</v>
      </c>
      <c r="G135" s="4">
        <f>kursanci[[#This Row],[Godzina zakoñczenia]]-kursanci[[#This Row],[Godzina rozpoczêcia]]</f>
        <v>5.2083333333333315E-2</v>
      </c>
      <c r="H135" s="5">
        <v>1.1499999999999999</v>
      </c>
      <c r="I135" s="5">
        <f>kursanci[[#This Row],[Czas trwania num]]*kursanci[[#This Row],[Stawka za godzinê]]</f>
        <v>69</v>
      </c>
      <c r="J135" t="str">
        <f>UPPER(LEFT(kursanci[[#This Row],[Imiê kursanta]],3))</f>
        <v>BAR</v>
      </c>
      <c r="K135" t="str">
        <f>UPPER(LEFT(kursanci[[#This Row],[Przedmiot]], 3))</f>
        <v>INF</v>
      </c>
    </row>
    <row r="136" spans="1:11" x14ac:dyDescent="0.25">
      <c r="A136" s="1" t="s">
        <v>9</v>
      </c>
      <c r="B136" s="1" t="s">
        <v>10</v>
      </c>
      <c r="C136" s="11" t="s">
        <v>72</v>
      </c>
      <c r="D136" s="4">
        <v>0.52083333333333337</v>
      </c>
      <c r="E136" s="4">
        <v>0.58333333333333337</v>
      </c>
      <c r="F136">
        <v>50</v>
      </c>
      <c r="G136" s="4">
        <f>kursanci[[#This Row],[Godzina zakoñczenia]]-kursanci[[#This Row],[Godzina rozpoczêcia]]</f>
        <v>6.25E-2</v>
      </c>
      <c r="H136" s="5">
        <v>1.3</v>
      </c>
      <c r="I136" s="5">
        <f>kursanci[[#This Row],[Czas trwania num]]*kursanci[[#This Row],[Stawka za godzinê]]</f>
        <v>65</v>
      </c>
      <c r="J136" t="str">
        <f>UPPER(LEFT(kursanci[[#This Row],[Imiê kursanta]],3))</f>
        <v>WIK</v>
      </c>
      <c r="K136" t="str">
        <f>UPPER(LEFT(kursanci[[#This Row],[Przedmiot]], 3))</f>
        <v>MAT</v>
      </c>
    </row>
    <row r="137" spans="1:11" x14ac:dyDescent="0.25">
      <c r="A137" s="1" t="s">
        <v>16</v>
      </c>
      <c r="B137" s="1" t="s">
        <v>10</v>
      </c>
      <c r="C137" s="11" t="s">
        <v>72</v>
      </c>
      <c r="D137" s="4">
        <v>0.60416666666666663</v>
      </c>
      <c r="E137" s="4">
        <v>0.67708333333333337</v>
      </c>
      <c r="F137">
        <v>50</v>
      </c>
      <c r="G137" s="4">
        <f>kursanci[[#This Row],[Godzina zakoñczenia]]-kursanci[[#This Row],[Godzina rozpoczêcia]]</f>
        <v>7.2916666666666741E-2</v>
      </c>
      <c r="H137" s="5">
        <v>1.45</v>
      </c>
      <c r="I137" s="5">
        <f>kursanci[[#This Row],[Czas trwania num]]*kursanci[[#This Row],[Stawka za godzinê]]</f>
        <v>72.5</v>
      </c>
      <c r="J137" t="str">
        <f>UPPER(LEFT(kursanci[[#This Row],[Imiê kursanta]],3))</f>
        <v>AGN</v>
      </c>
      <c r="K137" t="str">
        <f>UPPER(LEFT(kursanci[[#This Row],[Przedmiot]], 3))</f>
        <v>MAT</v>
      </c>
    </row>
    <row r="138" spans="1:11" x14ac:dyDescent="0.25">
      <c r="A138" s="1" t="s">
        <v>24</v>
      </c>
      <c r="B138" s="1" t="s">
        <v>10</v>
      </c>
      <c r="C138" s="11" t="s">
        <v>28</v>
      </c>
      <c r="D138" s="4">
        <v>0.375</v>
      </c>
      <c r="E138" s="4">
        <v>0.42708333333333331</v>
      </c>
      <c r="F138">
        <v>50</v>
      </c>
      <c r="G138" s="4">
        <f>kursanci[[#This Row],[Godzina zakoñczenia]]-kursanci[[#This Row],[Godzina rozpoczêcia]]</f>
        <v>5.2083333333333315E-2</v>
      </c>
      <c r="H138" s="5">
        <v>1.1499999999999999</v>
      </c>
      <c r="I138" s="5">
        <f>kursanci[[#This Row],[Czas trwania num]]*kursanci[[#This Row],[Stawka za godzinê]]</f>
        <v>57.499999999999993</v>
      </c>
      <c r="J138" t="str">
        <f>UPPER(LEFT(kursanci[[#This Row],[Imiê kursanta]],3))</f>
        <v>EWA</v>
      </c>
      <c r="K138" t="str">
        <f>UPPER(LEFT(kursanci[[#This Row],[Przedmiot]], 3))</f>
        <v>MAT</v>
      </c>
    </row>
    <row r="139" spans="1:11" x14ac:dyDescent="0.25">
      <c r="A139" s="1" t="s">
        <v>18</v>
      </c>
      <c r="B139" s="1" t="s">
        <v>7</v>
      </c>
      <c r="C139" s="11" t="s">
        <v>28</v>
      </c>
      <c r="D139" s="4">
        <v>0.42708333333333331</v>
      </c>
      <c r="E139" s="4">
        <v>0.47916666666666669</v>
      </c>
      <c r="F139">
        <v>60</v>
      </c>
      <c r="G139" s="4">
        <f>kursanci[[#This Row],[Godzina zakoñczenia]]-kursanci[[#This Row],[Godzina rozpoczêcia]]</f>
        <v>5.208333333333337E-2</v>
      </c>
      <c r="H139" s="5">
        <v>1.1499999999999999</v>
      </c>
      <c r="I139" s="5">
        <f>kursanci[[#This Row],[Czas trwania num]]*kursanci[[#This Row],[Stawka za godzinê]]</f>
        <v>69</v>
      </c>
      <c r="J139" t="str">
        <f>UPPER(LEFT(kursanci[[#This Row],[Imiê kursanta]],3))</f>
        <v>KAT</v>
      </c>
      <c r="K139" t="str">
        <f>UPPER(LEFT(kursanci[[#This Row],[Przedmiot]], 3))</f>
        <v>INF</v>
      </c>
    </row>
    <row r="140" spans="1:11" x14ac:dyDescent="0.25">
      <c r="A140" s="1" t="s">
        <v>19</v>
      </c>
      <c r="B140" s="1" t="s">
        <v>7</v>
      </c>
      <c r="C140" s="11" t="s">
        <v>28</v>
      </c>
      <c r="D140" s="4">
        <v>0.51041666666666663</v>
      </c>
      <c r="E140" s="4">
        <v>0.58333333333333337</v>
      </c>
      <c r="F140">
        <v>60</v>
      </c>
      <c r="G140" s="4">
        <f>kursanci[[#This Row],[Godzina zakoñczenia]]-kursanci[[#This Row],[Godzina rozpoczêcia]]</f>
        <v>7.2916666666666741E-2</v>
      </c>
      <c r="H140" s="5">
        <v>1.45</v>
      </c>
      <c r="I140" s="5">
        <f>kursanci[[#This Row],[Czas trwania num]]*kursanci[[#This Row],[Stawka za godzinê]]</f>
        <v>87</v>
      </c>
      <c r="J140" t="str">
        <f>UPPER(LEFT(kursanci[[#This Row],[Imiê kursanta]],3))</f>
        <v>ZBI</v>
      </c>
      <c r="K140" t="str">
        <f>UPPER(LEFT(kursanci[[#This Row],[Przedmiot]], 3))</f>
        <v>INF</v>
      </c>
    </row>
    <row r="141" spans="1:11" x14ac:dyDescent="0.25">
      <c r="A141" s="1" t="s">
        <v>18</v>
      </c>
      <c r="B141" s="1" t="s">
        <v>7</v>
      </c>
      <c r="C141" s="11" t="s">
        <v>65</v>
      </c>
      <c r="D141" s="4">
        <v>0.39583333333333331</v>
      </c>
      <c r="E141" s="4">
        <v>0.45833333333333331</v>
      </c>
      <c r="F141">
        <v>60</v>
      </c>
      <c r="G141" s="4">
        <f>kursanci[[#This Row],[Godzina zakoñczenia]]-kursanci[[#This Row],[Godzina rozpoczêcia]]</f>
        <v>6.25E-2</v>
      </c>
      <c r="H141" s="5">
        <v>1.3</v>
      </c>
      <c r="I141" s="5">
        <f>kursanci[[#This Row],[Czas trwania num]]*kursanci[[#This Row],[Stawka za godzinê]]</f>
        <v>78</v>
      </c>
      <c r="J141" t="str">
        <f>UPPER(LEFT(kursanci[[#This Row],[Imiê kursanta]],3))</f>
        <v>KAT</v>
      </c>
      <c r="K141" t="str">
        <f>UPPER(LEFT(kursanci[[#This Row],[Przedmiot]], 3))</f>
        <v>INF</v>
      </c>
    </row>
    <row r="142" spans="1:11" x14ac:dyDescent="0.25">
      <c r="A142" s="1" t="s">
        <v>18</v>
      </c>
      <c r="B142" s="1" t="s">
        <v>7</v>
      </c>
      <c r="C142" s="11" t="s">
        <v>65</v>
      </c>
      <c r="D142" s="4">
        <v>0.46875</v>
      </c>
      <c r="E142" s="4">
        <v>0.53125</v>
      </c>
      <c r="F142">
        <v>60</v>
      </c>
      <c r="G142" s="4">
        <f>kursanci[[#This Row],[Godzina zakoñczenia]]-kursanci[[#This Row],[Godzina rozpoczêcia]]</f>
        <v>6.25E-2</v>
      </c>
      <c r="H142" s="5">
        <v>1.3</v>
      </c>
      <c r="I142" s="5">
        <f>kursanci[[#This Row],[Czas trwania num]]*kursanci[[#This Row],[Stawka za godzinê]]</f>
        <v>78</v>
      </c>
      <c r="J142" t="str">
        <f>UPPER(LEFT(kursanci[[#This Row],[Imiê kursanta]],3))</f>
        <v>KAT</v>
      </c>
      <c r="K142" t="str">
        <f>UPPER(LEFT(kursanci[[#This Row],[Przedmiot]], 3))</f>
        <v>INF</v>
      </c>
    </row>
    <row r="143" spans="1:11" x14ac:dyDescent="0.25">
      <c r="A143" s="1" t="s">
        <v>19</v>
      </c>
      <c r="B143" s="1" t="s">
        <v>14</v>
      </c>
      <c r="C143" s="11" t="s">
        <v>91</v>
      </c>
      <c r="D143" s="4">
        <v>0.375</v>
      </c>
      <c r="E143" s="4">
        <v>0.4375</v>
      </c>
      <c r="F143">
        <v>40</v>
      </c>
      <c r="G143" s="4">
        <f>kursanci[[#This Row],[Godzina zakoñczenia]]-kursanci[[#This Row],[Godzina rozpoczêcia]]</f>
        <v>6.25E-2</v>
      </c>
      <c r="H143" s="5">
        <v>1.3</v>
      </c>
      <c r="I143" s="5">
        <f>kursanci[[#This Row],[Czas trwania num]]*kursanci[[#This Row],[Stawka za godzinê]]</f>
        <v>52</v>
      </c>
      <c r="J143" t="str">
        <f>UPPER(LEFT(kursanci[[#This Row],[Imiê kursanta]],3))</f>
        <v>ZBI</v>
      </c>
      <c r="K143" t="str">
        <f>UPPER(LEFT(kursanci[[#This Row],[Przedmiot]], 3))</f>
        <v>FIZ</v>
      </c>
    </row>
    <row r="144" spans="1:11" x14ac:dyDescent="0.25">
      <c r="A144" s="1" t="s">
        <v>9</v>
      </c>
      <c r="B144" s="1" t="s">
        <v>10</v>
      </c>
      <c r="C144" s="11" t="s">
        <v>91</v>
      </c>
      <c r="D144" s="4">
        <v>0.47916666666666669</v>
      </c>
      <c r="E144" s="4">
        <v>0.54166666666666663</v>
      </c>
      <c r="F144">
        <v>50</v>
      </c>
      <c r="G144" s="4">
        <f>kursanci[[#This Row],[Godzina zakoñczenia]]-kursanci[[#This Row],[Godzina rozpoczêcia]]</f>
        <v>6.2499999999999944E-2</v>
      </c>
      <c r="H144" s="5">
        <v>1.3</v>
      </c>
      <c r="I144" s="5">
        <f>kursanci[[#This Row],[Czas trwania num]]*kursanci[[#This Row],[Stawka za godzinê]]</f>
        <v>65</v>
      </c>
      <c r="J144" t="str">
        <f>UPPER(LEFT(kursanci[[#This Row],[Imiê kursanta]],3))</f>
        <v>WIK</v>
      </c>
      <c r="K144" t="str">
        <f>UPPER(LEFT(kursanci[[#This Row],[Przedmiot]], 3))</f>
        <v>MAT</v>
      </c>
    </row>
    <row r="145" spans="1:11" x14ac:dyDescent="0.25">
      <c r="A145" s="1" t="s">
        <v>62</v>
      </c>
      <c r="B145" s="1" t="s">
        <v>7</v>
      </c>
      <c r="C145" s="11" t="s">
        <v>66</v>
      </c>
      <c r="D145" s="4">
        <v>0.375</v>
      </c>
      <c r="E145" s="4">
        <v>0.41666666666666669</v>
      </c>
      <c r="F145">
        <v>60</v>
      </c>
      <c r="G145" s="4">
        <f>kursanci[[#This Row],[Godzina zakoñczenia]]-kursanci[[#This Row],[Godzina rozpoczêcia]]</f>
        <v>4.1666666666666685E-2</v>
      </c>
      <c r="H145" s="5">
        <v>1</v>
      </c>
      <c r="I145" s="5">
        <f>kursanci[[#This Row],[Czas trwania num]]*kursanci[[#This Row],[Stawka za godzinê]]</f>
        <v>60</v>
      </c>
      <c r="J145" t="str">
        <f>UPPER(LEFT(kursanci[[#This Row],[Imiê kursanta]],3))</f>
        <v>ANN</v>
      </c>
      <c r="K145" t="str">
        <f>UPPER(LEFT(kursanci[[#This Row],[Przedmiot]], 3))</f>
        <v>INF</v>
      </c>
    </row>
    <row r="146" spans="1:11" x14ac:dyDescent="0.25">
      <c r="A146" s="1" t="s">
        <v>19</v>
      </c>
      <c r="B146" s="1" t="s">
        <v>7</v>
      </c>
      <c r="C146" s="11" t="s">
        <v>92</v>
      </c>
      <c r="D146" s="4">
        <v>0.375</v>
      </c>
      <c r="E146" s="4">
        <v>0.42708333333333331</v>
      </c>
      <c r="F146">
        <v>60</v>
      </c>
      <c r="G146" s="4">
        <f>kursanci[[#This Row],[Godzina zakoñczenia]]-kursanci[[#This Row],[Godzina rozpoczêcia]]</f>
        <v>5.2083333333333315E-2</v>
      </c>
      <c r="H146" s="5">
        <v>1.1499999999999999</v>
      </c>
      <c r="I146" s="5">
        <f>kursanci[[#This Row],[Czas trwania num]]*kursanci[[#This Row],[Stawka za godzinê]]</f>
        <v>69</v>
      </c>
      <c r="J146" t="str">
        <f>UPPER(LEFT(kursanci[[#This Row],[Imiê kursanta]],3))</f>
        <v>ZBI</v>
      </c>
      <c r="K146" t="str">
        <f>UPPER(LEFT(kursanci[[#This Row],[Przedmiot]], 3))</f>
        <v>INF</v>
      </c>
    </row>
    <row r="147" spans="1:11" x14ac:dyDescent="0.25">
      <c r="A147" s="1" t="s">
        <v>9</v>
      </c>
      <c r="B147" s="1" t="s">
        <v>10</v>
      </c>
      <c r="C147" s="11" t="s">
        <v>92</v>
      </c>
      <c r="D147" s="4">
        <v>0.4375</v>
      </c>
      <c r="E147" s="4">
        <v>0.51041666666666663</v>
      </c>
      <c r="F147">
        <v>50</v>
      </c>
      <c r="G147" s="4">
        <f>kursanci[[#This Row],[Godzina zakoñczenia]]-kursanci[[#This Row],[Godzina rozpoczêcia]]</f>
        <v>7.291666666666663E-2</v>
      </c>
      <c r="H147" s="5">
        <v>1.45</v>
      </c>
      <c r="I147" s="5">
        <f>kursanci[[#This Row],[Czas trwania num]]*kursanci[[#This Row],[Stawka za godzinê]]</f>
        <v>72.5</v>
      </c>
      <c r="J147" t="str">
        <f>UPPER(LEFT(kursanci[[#This Row],[Imiê kursanta]],3))</f>
        <v>WIK</v>
      </c>
      <c r="K147" t="str">
        <f>UPPER(LEFT(kursanci[[#This Row],[Przedmiot]], 3))</f>
        <v>MAT</v>
      </c>
    </row>
    <row r="148" spans="1:11" x14ac:dyDescent="0.25">
      <c r="A148" s="1" t="s">
        <v>13</v>
      </c>
      <c r="B148" s="1" t="s">
        <v>14</v>
      </c>
      <c r="C148" s="11" t="s">
        <v>92</v>
      </c>
      <c r="D148" s="4">
        <v>0.55208333333333337</v>
      </c>
      <c r="E148" s="4">
        <v>0.63541666666666663</v>
      </c>
      <c r="F148">
        <v>40</v>
      </c>
      <c r="G148" s="4">
        <f>kursanci[[#This Row],[Godzina zakoñczenia]]-kursanci[[#This Row],[Godzina rozpoczêcia]]</f>
        <v>8.3333333333333259E-2</v>
      </c>
      <c r="H148" s="5">
        <v>2</v>
      </c>
      <c r="I148" s="5">
        <f>kursanci[[#This Row],[Czas trwania num]]*kursanci[[#This Row],[Stawka za godzinê]]</f>
        <v>80</v>
      </c>
      <c r="J148" t="str">
        <f>UPPER(LEFT(kursanci[[#This Row],[Imiê kursanta]],3))</f>
        <v>JAN</v>
      </c>
      <c r="K148" t="str">
        <f>UPPER(LEFT(kursanci[[#This Row],[Przedmiot]], 3))</f>
        <v>FIZ</v>
      </c>
    </row>
    <row r="149" spans="1:11" x14ac:dyDescent="0.25">
      <c r="A149" s="1" t="s">
        <v>12</v>
      </c>
      <c r="B149" s="1" t="s">
        <v>10</v>
      </c>
      <c r="C149" s="11" t="s">
        <v>92</v>
      </c>
      <c r="D149" s="4">
        <v>0.63541666666666663</v>
      </c>
      <c r="E149" s="4">
        <v>0.69791666666666663</v>
      </c>
      <c r="F149">
        <v>50</v>
      </c>
      <c r="G149" s="4">
        <f>kursanci[[#This Row],[Godzina zakoñczenia]]-kursanci[[#This Row],[Godzina rozpoczêcia]]</f>
        <v>6.25E-2</v>
      </c>
      <c r="H149" s="5">
        <v>1.3</v>
      </c>
      <c r="I149" s="5">
        <f>kursanci[[#This Row],[Czas trwania num]]*kursanci[[#This Row],[Stawka za godzinê]]</f>
        <v>65</v>
      </c>
      <c r="J149" t="str">
        <f>UPPER(LEFT(kursanci[[#This Row],[Imiê kursanta]],3))</f>
        <v>ZUZ</v>
      </c>
      <c r="K149" t="str">
        <f>UPPER(LEFT(kursanci[[#This Row],[Przedmiot]], 3))</f>
        <v>MAT</v>
      </c>
    </row>
    <row r="150" spans="1:11" x14ac:dyDescent="0.25">
      <c r="A150" s="1" t="s">
        <v>13</v>
      </c>
      <c r="B150" s="1" t="s">
        <v>14</v>
      </c>
      <c r="C150" s="11" t="s">
        <v>45</v>
      </c>
      <c r="D150" s="4">
        <v>0.375</v>
      </c>
      <c r="E150" s="4">
        <v>0.45833333333333331</v>
      </c>
      <c r="F150">
        <v>40</v>
      </c>
      <c r="G150" s="4">
        <f>kursanci[[#This Row],[Godzina zakoñczenia]]-kursanci[[#This Row],[Godzina rozpoczêcia]]</f>
        <v>8.3333333333333315E-2</v>
      </c>
      <c r="H150" s="5">
        <v>2</v>
      </c>
      <c r="I150" s="5">
        <f>kursanci[[#This Row],[Czas trwania num]]*kursanci[[#This Row],[Stawka za godzinê]]</f>
        <v>80</v>
      </c>
      <c r="J150" t="str">
        <f>UPPER(LEFT(kursanci[[#This Row],[Imiê kursanta]],3))</f>
        <v>JAN</v>
      </c>
      <c r="K150" t="str">
        <f>UPPER(LEFT(kursanci[[#This Row],[Przedmiot]], 3))</f>
        <v>FIZ</v>
      </c>
    </row>
    <row r="151" spans="1:11" x14ac:dyDescent="0.25">
      <c r="A151" s="1" t="s">
        <v>6</v>
      </c>
      <c r="B151" s="1" t="s">
        <v>7</v>
      </c>
      <c r="C151" s="11" t="s">
        <v>45</v>
      </c>
      <c r="D151" s="4">
        <v>0.47916666666666669</v>
      </c>
      <c r="E151" s="4">
        <v>0.55208333333333337</v>
      </c>
      <c r="F151">
        <v>60</v>
      </c>
      <c r="G151" s="4">
        <f>kursanci[[#This Row],[Godzina zakoñczenia]]-kursanci[[#This Row],[Godzina rozpoczêcia]]</f>
        <v>7.2916666666666685E-2</v>
      </c>
      <c r="H151" s="5">
        <v>1.45</v>
      </c>
      <c r="I151" s="5">
        <f>kursanci[[#This Row],[Czas trwania num]]*kursanci[[#This Row],[Stawka za godzinê]]</f>
        <v>87</v>
      </c>
      <c r="J151" t="str">
        <f>UPPER(LEFT(kursanci[[#This Row],[Imiê kursanta]],3))</f>
        <v>BAR</v>
      </c>
      <c r="K151" t="str">
        <f>UPPER(LEFT(kursanci[[#This Row],[Przedmiot]], 3))</f>
        <v>INF</v>
      </c>
    </row>
    <row r="152" spans="1:11" x14ac:dyDescent="0.25">
      <c r="A152" s="1" t="s">
        <v>6</v>
      </c>
      <c r="B152" s="1" t="s">
        <v>7</v>
      </c>
      <c r="C152" s="11" t="s">
        <v>45</v>
      </c>
      <c r="D152" s="4">
        <v>0.5625</v>
      </c>
      <c r="E152" s="4">
        <v>0.625</v>
      </c>
      <c r="F152">
        <v>60</v>
      </c>
      <c r="G152" s="4">
        <f>kursanci[[#This Row],[Godzina zakoñczenia]]-kursanci[[#This Row],[Godzina rozpoczêcia]]</f>
        <v>6.25E-2</v>
      </c>
      <c r="H152" s="5">
        <v>1.3</v>
      </c>
      <c r="I152" s="5">
        <f>kursanci[[#This Row],[Czas trwania num]]*kursanci[[#This Row],[Stawka za godzinê]]</f>
        <v>78</v>
      </c>
      <c r="J152" t="str">
        <f>UPPER(LEFT(kursanci[[#This Row],[Imiê kursanta]],3))</f>
        <v>BAR</v>
      </c>
      <c r="K152" t="str">
        <f>UPPER(LEFT(kursanci[[#This Row],[Przedmiot]], 3))</f>
        <v>INF</v>
      </c>
    </row>
    <row r="153" spans="1:11" x14ac:dyDescent="0.25">
      <c r="A153" s="1" t="s">
        <v>27</v>
      </c>
      <c r="B153" s="1" t="s">
        <v>10</v>
      </c>
      <c r="C153" s="11" t="s">
        <v>45</v>
      </c>
      <c r="D153" s="4">
        <v>0.67708333333333337</v>
      </c>
      <c r="E153" s="4">
        <v>0.76041666666666663</v>
      </c>
      <c r="F153">
        <v>50</v>
      </c>
      <c r="G153" s="4">
        <f>kursanci[[#This Row],[Godzina zakoñczenia]]-kursanci[[#This Row],[Godzina rozpoczêcia]]</f>
        <v>8.3333333333333259E-2</v>
      </c>
      <c r="H153" s="5">
        <v>2</v>
      </c>
      <c r="I153" s="5">
        <f>kursanci[[#This Row],[Czas trwania num]]*kursanci[[#This Row],[Stawka za godzinê]]</f>
        <v>100</v>
      </c>
      <c r="J153" t="str">
        <f>UPPER(LEFT(kursanci[[#This Row],[Imiê kursanta]],3))</f>
        <v>ZDZ</v>
      </c>
      <c r="K153" t="str">
        <f>UPPER(LEFT(kursanci[[#This Row],[Przedmiot]], 3))</f>
        <v>MAT</v>
      </c>
    </row>
    <row r="154" spans="1:11" x14ac:dyDescent="0.25">
      <c r="A154" s="1" t="s">
        <v>9</v>
      </c>
      <c r="B154" s="1" t="s">
        <v>10</v>
      </c>
      <c r="C154" s="11" t="s">
        <v>93</v>
      </c>
      <c r="D154" s="4">
        <v>0.375</v>
      </c>
      <c r="E154" s="4">
        <v>0.4375</v>
      </c>
      <c r="F154">
        <v>50</v>
      </c>
      <c r="G154" s="4">
        <f>kursanci[[#This Row],[Godzina zakoñczenia]]-kursanci[[#This Row],[Godzina rozpoczêcia]]</f>
        <v>6.25E-2</v>
      </c>
      <c r="H154" s="5">
        <v>1.3</v>
      </c>
      <c r="I154" s="5">
        <f>kursanci[[#This Row],[Czas trwania num]]*kursanci[[#This Row],[Stawka za godzinê]]</f>
        <v>65</v>
      </c>
      <c r="J154" t="str">
        <f>UPPER(LEFT(kursanci[[#This Row],[Imiê kursanta]],3))</f>
        <v>WIK</v>
      </c>
      <c r="K154" t="str">
        <f>UPPER(LEFT(kursanci[[#This Row],[Przedmiot]], 3))</f>
        <v>MAT</v>
      </c>
    </row>
    <row r="155" spans="1:11" x14ac:dyDescent="0.25">
      <c r="A155" s="1" t="s">
        <v>6</v>
      </c>
      <c r="B155" s="1" t="s">
        <v>7</v>
      </c>
      <c r="C155" s="11" t="s">
        <v>93</v>
      </c>
      <c r="D155" s="4">
        <v>0.47916666666666669</v>
      </c>
      <c r="E155" s="4">
        <v>0.54166666666666663</v>
      </c>
      <c r="F155">
        <v>60</v>
      </c>
      <c r="G155" s="4">
        <f>kursanci[[#This Row],[Godzina zakoñczenia]]-kursanci[[#This Row],[Godzina rozpoczêcia]]</f>
        <v>6.2499999999999944E-2</v>
      </c>
      <c r="H155" s="5">
        <v>1.3</v>
      </c>
      <c r="I155" s="5">
        <f>kursanci[[#This Row],[Czas trwania num]]*kursanci[[#This Row],[Stawka za godzinê]]</f>
        <v>78</v>
      </c>
      <c r="J155" t="str">
        <f>UPPER(LEFT(kursanci[[#This Row],[Imiê kursanta]],3))</f>
        <v>BAR</v>
      </c>
      <c r="K155" t="str">
        <f>UPPER(LEFT(kursanci[[#This Row],[Przedmiot]], 3))</f>
        <v>INF</v>
      </c>
    </row>
    <row r="156" spans="1:11" x14ac:dyDescent="0.25">
      <c r="A156" s="1" t="s">
        <v>62</v>
      </c>
      <c r="B156" s="1" t="s">
        <v>7</v>
      </c>
      <c r="C156" s="11" t="s">
        <v>93</v>
      </c>
      <c r="D156" s="4">
        <v>0.58333333333333337</v>
      </c>
      <c r="E156" s="4">
        <v>0.64583333333333337</v>
      </c>
      <c r="F156">
        <v>60</v>
      </c>
      <c r="G156" s="4">
        <f>kursanci[[#This Row],[Godzina zakoñczenia]]-kursanci[[#This Row],[Godzina rozpoczêcia]]</f>
        <v>6.25E-2</v>
      </c>
      <c r="H156" s="5">
        <v>1.3</v>
      </c>
      <c r="I156" s="5">
        <f>kursanci[[#This Row],[Czas trwania num]]*kursanci[[#This Row],[Stawka za godzinê]]</f>
        <v>78</v>
      </c>
      <c r="J156" t="str">
        <f>UPPER(LEFT(kursanci[[#This Row],[Imiê kursanta]],3))</f>
        <v>ANN</v>
      </c>
      <c r="K156" t="str">
        <f>UPPER(LEFT(kursanci[[#This Row],[Przedmiot]], 3))</f>
        <v>INF</v>
      </c>
    </row>
    <row r="157" spans="1:11" x14ac:dyDescent="0.25">
      <c r="A157" s="1" t="s">
        <v>12</v>
      </c>
      <c r="B157" s="1" t="s">
        <v>7</v>
      </c>
      <c r="C157" s="11" t="s">
        <v>46</v>
      </c>
      <c r="D157" s="4">
        <v>0.375</v>
      </c>
      <c r="E157" s="4">
        <v>0.41666666666666669</v>
      </c>
      <c r="F157">
        <v>60</v>
      </c>
      <c r="G157" s="4">
        <f>kursanci[[#This Row],[Godzina zakoñczenia]]-kursanci[[#This Row],[Godzina rozpoczêcia]]</f>
        <v>4.1666666666666685E-2</v>
      </c>
      <c r="H157" s="5">
        <v>1</v>
      </c>
      <c r="I157" s="5">
        <f>kursanci[[#This Row],[Czas trwania num]]*kursanci[[#This Row],[Stawka za godzinê]]</f>
        <v>60</v>
      </c>
      <c r="J157" t="str">
        <f>UPPER(LEFT(kursanci[[#This Row],[Imiê kursanta]],3))</f>
        <v>ZUZ</v>
      </c>
      <c r="K157" t="str">
        <f>UPPER(LEFT(kursanci[[#This Row],[Przedmiot]], 3))</f>
        <v>INF</v>
      </c>
    </row>
    <row r="158" spans="1:11" x14ac:dyDescent="0.25">
      <c r="A158" s="1" t="s">
        <v>26</v>
      </c>
      <c r="B158" s="1" t="s">
        <v>14</v>
      </c>
      <c r="C158" s="11" t="s">
        <v>46</v>
      </c>
      <c r="D158" s="4">
        <v>0.4375</v>
      </c>
      <c r="E158" s="4">
        <v>0.48958333333333331</v>
      </c>
      <c r="F158">
        <v>40</v>
      </c>
      <c r="G158" s="4">
        <f>kursanci[[#This Row],[Godzina zakoñczenia]]-kursanci[[#This Row],[Godzina rozpoczêcia]]</f>
        <v>5.2083333333333315E-2</v>
      </c>
      <c r="H158" s="5">
        <v>1.1499999999999999</v>
      </c>
      <c r="I158" s="5">
        <f>kursanci[[#This Row],[Czas trwania num]]*kursanci[[#This Row],[Stawka za godzinê]]</f>
        <v>46</v>
      </c>
      <c r="J158" t="str">
        <f>UPPER(LEFT(kursanci[[#This Row],[Imiê kursanta]],3))</f>
        <v>MAC</v>
      </c>
      <c r="K158" t="str">
        <f>UPPER(LEFT(kursanci[[#This Row],[Przedmiot]], 3))</f>
        <v>FIZ</v>
      </c>
    </row>
    <row r="159" spans="1:11" x14ac:dyDescent="0.25">
      <c r="A159" s="1" t="s">
        <v>9</v>
      </c>
      <c r="B159" s="1" t="s">
        <v>10</v>
      </c>
      <c r="C159" s="11" t="s">
        <v>73</v>
      </c>
      <c r="D159" s="4">
        <v>0.375</v>
      </c>
      <c r="E159" s="4">
        <v>0.4375</v>
      </c>
      <c r="F159">
        <v>50</v>
      </c>
      <c r="G159" s="4">
        <f>kursanci[[#This Row],[Godzina zakoñczenia]]-kursanci[[#This Row],[Godzina rozpoczêcia]]</f>
        <v>6.25E-2</v>
      </c>
      <c r="H159" s="5">
        <v>1.3</v>
      </c>
      <c r="I159" s="5">
        <f>kursanci[[#This Row],[Czas trwania num]]*kursanci[[#This Row],[Stawka za godzinê]]</f>
        <v>65</v>
      </c>
      <c r="J159" t="str">
        <f>UPPER(LEFT(kursanci[[#This Row],[Imiê kursanta]],3))</f>
        <v>WIK</v>
      </c>
      <c r="K159" t="str">
        <f>UPPER(LEFT(kursanci[[#This Row],[Przedmiot]], 3))</f>
        <v>MAT</v>
      </c>
    </row>
    <row r="160" spans="1:11" x14ac:dyDescent="0.25">
      <c r="A160" s="1" t="s">
        <v>62</v>
      </c>
      <c r="B160" s="1" t="s">
        <v>7</v>
      </c>
      <c r="C160" s="11" t="s">
        <v>73</v>
      </c>
      <c r="D160" s="4">
        <v>0.45833333333333331</v>
      </c>
      <c r="E160" s="4">
        <v>0.52083333333333337</v>
      </c>
      <c r="F160">
        <v>60</v>
      </c>
      <c r="G160" s="4">
        <f>kursanci[[#This Row],[Godzina zakoñczenia]]-kursanci[[#This Row],[Godzina rozpoczêcia]]</f>
        <v>6.2500000000000056E-2</v>
      </c>
      <c r="H160" s="5">
        <v>1.3</v>
      </c>
      <c r="I160" s="5">
        <f>kursanci[[#This Row],[Czas trwania num]]*kursanci[[#This Row],[Stawka za godzinê]]</f>
        <v>78</v>
      </c>
      <c r="J160" t="str">
        <f>UPPER(LEFT(kursanci[[#This Row],[Imiê kursanta]],3))</f>
        <v>ANN</v>
      </c>
      <c r="K160" t="str">
        <f>UPPER(LEFT(kursanci[[#This Row],[Przedmiot]], 3))</f>
        <v>INF</v>
      </c>
    </row>
    <row r="161" spans="1:11" x14ac:dyDescent="0.25">
      <c r="A161" s="1" t="s">
        <v>18</v>
      </c>
      <c r="B161" s="1" t="s">
        <v>7</v>
      </c>
      <c r="C161" s="11" t="s">
        <v>73</v>
      </c>
      <c r="D161" s="4">
        <v>0.54166666666666663</v>
      </c>
      <c r="E161" s="4">
        <v>0.60416666666666663</v>
      </c>
      <c r="F161">
        <v>60</v>
      </c>
      <c r="G161" s="4">
        <f>kursanci[[#This Row],[Godzina zakoñczenia]]-kursanci[[#This Row],[Godzina rozpoczêcia]]</f>
        <v>6.25E-2</v>
      </c>
      <c r="H161" s="5">
        <v>1.3</v>
      </c>
      <c r="I161" s="5">
        <f>kursanci[[#This Row],[Czas trwania num]]*kursanci[[#This Row],[Stawka za godzinê]]</f>
        <v>78</v>
      </c>
      <c r="J161" t="str">
        <f>UPPER(LEFT(kursanci[[#This Row],[Imiê kursanta]],3))</f>
        <v>KAT</v>
      </c>
      <c r="K161" t="str">
        <f>UPPER(LEFT(kursanci[[#This Row],[Przedmiot]], 3))</f>
        <v>INF</v>
      </c>
    </row>
    <row r="162" spans="1:11" x14ac:dyDescent="0.25">
      <c r="A162" s="1" t="s">
        <v>26</v>
      </c>
      <c r="B162" s="1" t="s">
        <v>14</v>
      </c>
      <c r="C162" s="11" t="s">
        <v>73</v>
      </c>
      <c r="D162" s="4">
        <v>0.63541666666666663</v>
      </c>
      <c r="E162" s="4">
        <v>0.6875</v>
      </c>
      <c r="F162">
        <v>40</v>
      </c>
      <c r="G162" s="4">
        <f>kursanci[[#This Row],[Godzina zakoñczenia]]-kursanci[[#This Row],[Godzina rozpoczêcia]]</f>
        <v>5.208333333333337E-2</v>
      </c>
      <c r="H162" s="5">
        <v>1.1499999999999999</v>
      </c>
      <c r="I162" s="5">
        <f>kursanci[[#This Row],[Czas trwania num]]*kursanci[[#This Row],[Stawka za godzinê]]</f>
        <v>46</v>
      </c>
      <c r="J162" t="str">
        <f>UPPER(LEFT(kursanci[[#This Row],[Imiê kursanta]],3))</f>
        <v>MAC</v>
      </c>
      <c r="K162" t="str">
        <f>UPPER(LEFT(kursanci[[#This Row],[Przedmiot]], 3))</f>
        <v>FIZ</v>
      </c>
    </row>
    <row r="163" spans="1:11" x14ac:dyDescent="0.25">
      <c r="A163" s="1" t="s">
        <v>9</v>
      </c>
      <c r="B163" s="1" t="s">
        <v>10</v>
      </c>
      <c r="C163" s="11" t="s">
        <v>94</v>
      </c>
      <c r="D163" s="4">
        <v>0.375</v>
      </c>
      <c r="E163" s="4">
        <v>0.45833333333333331</v>
      </c>
      <c r="F163">
        <v>50</v>
      </c>
      <c r="G163" s="4">
        <f>kursanci[[#This Row],[Godzina zakoñczenia]]-kursanci[[#This Row],[Godzina rozpoczêcia]]</f>
        <v>8.3333333333333315E-2</v>
      </c>
      <c r="H163" s="5">
        <v>2</v>
      </c>
      <c r="I163" s="5">
        <f>kursanci[[#This Row],[Czas trwania num]]*kursanci[[#This Row],[Stawka za godzinê]]</f>
        <v>100</v>
      </c>
      <c r="J163" t="str">
        <f>UPPER(LEFT(kursanci[[#This Row],[Imiê kursanta]],3))</f>
        <v>WIK</v>
      </c>
      <c r="K163" t="str">
        <f>UPPER(LEFT(kursanci[[#This Row],[Przedmiot]], 3))</f>
        <v>MAT</v>
      </c>
    </row>
    <row r="164" spans="1:11" x14ac:dyDescent="0.25">
      <c r="A164" s="1" t="s">
        <v>24</v>
      </c>
      <c r="B164" s="1" t="s">
        <v>10</v>
      </c>
      <c r="C164" s="11" t="s">
        <v>47</v>
      </c>
      <c r="D164" s="4">
        <v>0.375</v>
      </c>
      <c r="E164" s="4">
        <v>0.44791666666666669</v>
      </c>
      <c r="F164">
        <v>50</v>
      </c>
      <c r="G164" s="4">
        <f>kursanci[[#This Row],[Godzina zakoñczenia]]-kursanci[[#This Row],[Godzina rozpoczêcia]]</f>
        <v>7.2916666666666685E-2</v>
      </c>
      <c r="H164" s="5">
        <v>1.45</v>
      </c>
      <c r="I164" s="5">
        <f>kursanci[[#This Row],[Czas trwania num]]*kursanci[[#This Row],[Stawka za godzinê]]</f>
        <v>72.5</v>
      </c>
      <c r="J164" t="str">
        <f>UPPER(LEFT(kursanci[[#This Row],[Imiê kursanta]],3))</f>
        <v>EWA</v>
      </c>
      <c r="K164" t="str">
        <f>UPPER(LEFT(kursanci[[#This Row],[Przedmiot]], 3))</f>
        <v>MAT</v>
      </c>
    </row>
    <row r="165" spans="1:11" x14ac:dyDescent="0.25">
      <c r="A165" s="1" t="s">
        <v>48</v>
      </c>
      <c r="B165" s="1" t="s">
        <v>7</v>
      </c>
      <c r="C165" s="11" t="s">
        <v>47</v>
      </c>
      <c r="D165" s="4">
        <v>0.46875</v>
      </c>
      <c r="E165" s="4">
        <v>0.51041666666666663</v>
      </c>
      <c r="F165">
        <v>60</v>
      </c>
      <c r="G165" s="4">
        <f>kursanci[[#This Row],[Godzina zakoñczenia]]-kursanci[[#This Row],[Godzina rozpoczêcia]]</f>
        <v>4.166666666666663E-2</v>
      </c>
      <c r="H165" s="5">
        <v>1</v>
      </c>
      <c r="I165" s="5">
        <f>kursanci[[#This Row],[Czas trwania num]]*kursanci[[#This Row],[Stawka za godzinê]]</f>
        <v>60</v>
      </c>
      <c r="J165" t="str">
        <f>UPPER(LEFT(kursanci[[#This Row],[Imiê kursanta]],3))</f>
        <v>AND</v>
      </c>
      <c r="K165" t="str">
        <f>UPPER(LEFT(kursanci[[#This Row],[Przedmiot]], 3))</f>
        <v>INF</v>
      </c>
    </row>
    <row r="166" spans="1:11" x14ac:dyDescent="0.25">
      <c r="A166" s="1" t="s">
        <v>26</v>
      </c>
      <c r="B166" s="1" t="s">
        <v>14</v>
      </c>
      <c r="C166" s="11" t="s">
        <v>47</v>
      </c>
      <c r="D166" s="4">
        <v>0.54166666666666663</v>
      </c>
      <c r="E166" s="4">
        <v>0.61458333333333337</v>
      </c>
      <c r="F166">
        <v>40</v>
      </c>
      <c r="G166" s="4">
        <f>kursanci[[#This Row],[Godzina zakoñczenia]]-kursanci[[#This Row],[Godzina rozpoczêcia]]</f>
        <v>7.2916666666666741E-2</v>
      </c>
      <c r="H166" s="5">
        <v>1.45</v>
      </c>
      <c r="I166" s="5">
        <f>kursanci[[#This Row],[Czas trwania num]]*kursanci[[#This Row],[Stawka za godzinê]]</f>
        <v>58</v>
      </c>
      <c r="J166" t="str">
        <f>UPPER(LEFT(kursanci[[#This Row],[Imiê kursanta]],3))</f>
        <v>MAC</v>
      </c>
      <c r="K166" t="str">
        <f>UPPER(LEFT(kursanci[[#This Row],[Przedmiot]], 3))</f>
        <v>FIZ</v>
      </c>
    </row>
    <row r="167" spans="1:11" x14ac:dyDescent="0.25">
      <c r="A167" s="1" t="s">
        <v>24</v>
      </c>
      <c r="B167" s="1" t="s">
        <v>10</v>
      </c>
      <c r="C167" s="11" t="s">
        <v>47</v>
      </c>
      <c r="D167" s="4">
        <v>0.65625</v>
      </c>
      <c r="E167" s="4">
        <v>0.71875</v>
      </c>
      <c r="F167">
        <v>50</v>
      </c>
      <c r="G167" s="4">
        <f>kursanci[[#This Row],[Godzina zakoñczenia]]-kursanci[[#This Row],[Godzina rozpoczêcia]]</f>
        <v>6.25E-2</v>
      </c>
      <c r="H167" s="5">
        <v>1.3</v>
      </c>
      <c r="I167" s="5">
        <f>kursanci[[#This Row],[Czas trwania num]]*kursanci[[#This Row],[Stawka za godzinê]]</f>
        <v>65</v>
      </c>
      <c r="J167" t="str">
        <f>UPPER(LEFT(kursanci[[#This Row],[Imiê kursanta]],3))</f>
        <v>EWA</v>
      </c>
      <c r="K167" t="str">
        <f>UPPER(LEFT(kursanci[[#This Row],[Przedmiot]], 3))</f>
        <v>MAT</v>
      </c>
    </row>
    <row r="168" spans="1:11" x14ac:dyDescent="0.25">
      <c r="A168" s="1" t="s">
        <v>26</v>
      </c>
      <c r="B168" s="1" t="s">
        <v>14</v>
      </c>
      <c r="C168" s="11" t="s">
        <v>74</v>
      </c>
      <c r="D168" s="4">
        <v>0.375</v>
      </c>
      <c r="E168" s="4">
        <v>0.4375</v>
      </c>
      <c r="F168">
        <v>40</v>
      </c>
      <c r="G168" s="4">
        <f>kursanci[[#This Row],[Godzina zakoñczenia]]-kursanci[[#This Row],[Godzina rozpoczêcia]]</f>
        <v>6.25E-2</v>
      </c>
      <c r="H168" s="5">
        <v>1.3</v>
      </c>
      <c r="I168" s="5">
        <f>kursanci[[#This Row],[Czas trwania num]]*kursanci[[#This Row],[Stawka za godzinê]]</f>
        <v>52</v>
      </c>
      <c r="J168" t="str">
        <f>UPPER(LEFT(kursanci[[#This Row],[Imiê kursanta]],3))</f>
        <v>MAC</v>
      </c>
      <c r="K168" t="str">
        <f>UPPER(LEFT(kursanci[[#This Row],[Przedmiot]], 3))</f>
        <v>FIZ</v>
      </c>
    </row>
    <row r="169" spans="1:11" x14ac:dyDescent="0.25">
      <c r="A169" s="1" t="s">
        <v>23</v>
      </c>
      <c r="B169" s="1" t="s">
        <v>7</v>
      </c>
      <c r="C169" s="11" t="s">
        <v>74</v>
      </c>
      <c r="D169" s="4">
        <v>0.4375</v>
      </c>
      <c r="E169" s="4">
        <v>0.47916666666666669</v>
      </c>
      <c r="F169">
        <v>60</v>
      </c>
      <c r="G169" s="4">
        <f>kursanci[[#This Row],[Godzina zakoñczenia]]-kursanci[[#This Row],[Godzina rozpoczêcia]]</f>
        <v>4.1666666666666685E-2</v>
      </c>
      <c r="H169" s="5">
        <v>1</v>
      </c>
      <c r="I169" s="5">
        <f>kursanci[[#This Row],[Czas trwania num]]*kursanci[[#This Row],[Stawka za godzinê]]</f>
        <v>60</v>
      </c>
      <c r="J169" t="str">
        <f>UPPER(LEFT(kursanci[[#This Row],[Imiê kursanta]],3))</f>
        <v>JUL</v>
      </c>
      <c r="K169" t="str">
        <f>UPPER(LEFT(kursanci[[#This Row],[Przedmiot]], 3))</f>
        <v>INF</v>
      </c>
    </row>
    <row r="170" spans="1:11" x14ac:dyDescent="0.25">
      <c r="A170" s="1" t="s">
        <v>6</v>
      </c>
      <c r="B170" s="1" t="s">
        <v>7</v>
      </c>
      <c r="C170" s="11" t="s">
        <v>95</v>
      </c>
      <c r="D170" s="4">
        <v>0.375</v>
      </c>
      <c r="E170" s="4">
        <v>0.42708333333333331</v>
      </c>
      <c r="F170">
        <v>60</v>
      </c>
      <c r="G170" s="4">
        <f>kursanci[[#This Row],[Godzina zakoñczenia]]-kursanci[[#This Row],[Godzina rozpoczêcia]]</f>
        <v>5.2083333333333315E-2</v>
      </c>
      <c r="H170" s="5">
        <v>1.1499999999999999</v>
      </c>
      <c r="I170" s="5">
        <f>kursanci[[#This Row],[Czas trwania num]]*kursanci[[#This Row],[Stawka za godzinê]]</f>
        <v>69</v>
      </c>
      <c r="J170" t="str">
        <f>UPPER(LEFT(kursanci[[#This Row],[Imiê kursanta]],3))</f>
        <v>BAR</v>
      </c>
      <c r="K170" t="str">
        <f>UPPER(LEFT(kursanci[[#This Row],[Przedmiot]], 3))</f>
        <v>INF</v>
      </c>
    </row>
    <row r="171" spans="1:11" x14ac:dyDescent="0.25">
      <c r="A171" s="1" t="s">
        <v>6</v>
      </c>
      <c r="B171" s="1" t="s">
        <v>7</v>
      </c>
      <c r="C171" s="11" t="s">
        <v>95</v>
      </c>
      <c r="D171" s="4">
        <v>0.4375</v>
      </c>
      <c r="E171" s="4">
        <v>0.48958333333333331</v>
      </c>
      <c r="F171">
        <v>60</v>
      </c>
      <c r="G171" s="4">
        <f>kursanci[[#This Row],[Godzina zakoñczenia]]-kursanci[[#This Row],[Godzina rozpoczêcia]]</f>
        <v>5.2083333333333315E-2</v>
      </c>
      <c r="H171" s="5">
        <v>1.1499999999999999</v>
      </c>
      <c r="I171" s="5">
        <f>kursanci[[#This Row],[Czas trwania num]]*kursanci[[#This Row],[Stawka za godzinê]]</f>
        <v>69</v>
      </c>
      <c r="J171" t="str">
        <f>UPPER(LEFT(kursanci[[#This Row],[Imiê kursanta]],3))</f>
        <v>BAR</v>
      </c>
      <c r="K171" t="str">
        <f>UPPER(LEFT(kursanci[[#This Row],[Przedmiot]], 3))</f>
        <v>INF</v>
      </c>
    </row>
    <row r="172" spans="1:11" x14ac:dyDescent="0.25">
      <c r="A172" s="1" t="s">
        <v>13</v>
      </c>
      <c r="B172" s="1" t="s">
        <v>14</v>
      </c>
      <c r="C172" s="11" t="s">
        <v>95</v>
      </c>
      <c r="D172" s="4">
        <v>0.51041666666666663</v>
      </c>
      <c r="E172" s="4">
        <v>0.59375</v>
      </c>
      <c r="F172">
        <v>40</v>
      </c>
      <c r="G172" s="4">
        <f>kursanci[[#This Row],[Godzina zakoñczenia]]-kursanci[[#This Row],[Godzina rozpoczêcia]]</f>
        <v>8.333333333333337E-2</v>
      </c>
      <c r="H172" s="5">
        <v>2</v>
      </c>
      <c r="I172" s="5">
        <f>kursanci[[#This Row],[Czas trwania num]]*kursanci[[#This Row],[Stawka za godzinê]]</f>
        <v>80</v>
      </c>
      <c r="J172" t="str">
        <f>UPPER(LEFT(kursanci[[#This Row],[Imiê kursanta]],3))</f>
        <v>JAN</v>
      </c>
      <c r="K172" t="str">
        <f>UPPER(LEFT(kursanci[[#This Row],[Przedmiot]], 3))</f>
        <v>FIZ</v>
      </c>
    </row>
    <row r="173" spans="1:11" x14ac:dyDescent="0.25">
      <c r="A173" s="1" t="s">
        <v>24</v>
      </c>
      <c r="B173" s="1" t="s">
        <v>10</v>
      </c>
      <c r="C173" s="11" t="s">
        <v>95</v>
      </c>
      <c r="D173" s="4">
        <v>0.60416666666666663</v>
      </c>
      <c r="E173" s="4">
        <v>0.65625</v>
      </c>
      <c r="F173">
        <v>50</v>
      </c>
      <c r="G173" s="4">
        <f>kursanci[[#This Row],[Godzina zakoñczenia]]-kursanci[[#This Row],[Godzina rozpoczêcia]]</f>
        <v>5.208333333333337E-2</v>
      </c>
      <c r="H173" s="5">
        <v>1.1499999999999999</v>
      </c>
      <c r="I173" s="5">
        <f>kursanci[[#This Row],[Czas trwania num]]*kursanci[[#This Row],[Stawka za godzinê]]</f>
        <v>57.499999999999993</v>
      </c>
      <c r="J173" t="str">
        <f>UPPER(LEFT(kursanci[[#This Row],[Imiê kursanta]],3))</f>
        <v>EWA</v>
      </c>
      <c r="K173" t="str">
        <f>UPPER(LEFT(kursanci[[#This Row],[Przedmiot]], 3))</f>
        <v>MAT</v>
      </c>
    </row>
    <row r="174" spans="1:11" x14ac:dyDescent="0.25">
      <c r="A174" s="1" t="s">
        <v>96</v>
      </c>
      <c r="B174" s="1" t="s">
        <v>7</v>
      </c>
      <c r="C174" s="11" t="s">
        <v>95</v>
      </c>
      <c r="D174" s="4">
        <v>0.69791666666666663</v>
      </c>
      <c r="E174" s="4">
        <v>0.76041666666666663</v>
      </c>
      <c r="F174">
        <v>60</v>
      </c>
      <c r="G174" s="4">
        <f>kursanci[[#This Row],[Godzina zakoñczenia]]-kursanci[[#This Row],[Godzina rozpoczêcia]]</f>
        <v>6.25E-2</v>
      </c>
      <c r="H174" s="5">
        <v>1.3</v>
      </c>
      <c r="I174" s="5">
        <f>kursanci[[#This Row],[Czas trwania num]]*kursanci[[#This Row],[Stawka za godzinê]]</f>
        <v>78</v>
      </c>
      <c r="J174" t="str">
        <f>UPPER(LEFT(kursanci[[#This Row],[Imiê kursanta]],3))</f>
        <v>OLA</v>
      </c>
      <c r="K174" t="str">
        <f>UPPER(LEFT(kursanci[[#This Row],[Przedmiot]], 3))</f>
        <v>INF</v>
      </c>
    </row>
    <row r="175" spans="1:11" x14ac:dyDescent="0.25">
      <c r="A175" s="1" t="s">
        <v>9</v>
      </c>
      <c r="B175" s="1" t="s">
        <v>10</v>
      </c>
      <c r="C175" s="11" t="s">
        <v>29</v>
      </c>
      <c r="D175" s="4">
        <v>0.375</v>
      </c>
      <c r="E175" s="4">
        <v>0.4375</v>
      </c>
      <c r="F175">
        <v>50</v>
      </c>
      <c r="G175" s="4">
        <f>kursanci[[#This Row],[Godzina zakoñczenia]]-kursanci[[#This Row],[Godzina rozpoczêcia]]</f>
        <v>6.25E-2</v>
      </c>
      <c r="H175" s="5">
        <v>1.3</v>
      </c>
      <c r="I175" s="5">
        <f>kursanci[[#This Row],[Czas trwania num]]*kursanci[[#This Row],[Stawka za godzinê]]</f>
        <v>65</v>
      </c>
      <c r="J175" t="str">
        <f>UPPER(LEFT(kursanci[[#This Row],[Imiê kursanta]],3))</f>
        <v>WIK</v>
      </c>
      <c r="K175" t="str">
        <f>UPPER(LEFT(kursanci[[#This Row],[Przedmiot]], 3))</f>
        <v>MAT</v>
      </c>
    </row>
    <row r="176" spans="1:11" x14ac:dyDescent="0.25">
      <c r="A176" s="1" t="s">
        <v>27</v>
      </c>
      <c r="B176" s="1" t="s">
        <v>10</v>
      </c>
      <c r="C176" s="11" t="s">
        <v>29</v>
      </c>
      <c r="D176" s="4">
        <v>0.45833333333333331</v>
      </c>
      <c r="E176" s="4">
        <v>0.54166666666666663</v>
      </c>
      <c r="F176">
        <v>50</v>
      </c>
      <c r="G176" s="4">
        <f>kursanci[[#This Row],[Godzina zakoñczenia]]-kursanci[[#This Row],[Godzina rozpoczêcia]]</f>
        <v>8.3333333333333315E-2</v>
      </c>
      <c r="H176" s="5">
        <v>2</v>
      </c>
      <c r="I176" s="5">
        <f>kursanci[[#This Row],[Czas trwania num]]*kursanci[[#This Row],[Stawka za godzinê]]</f>
        <v>100</v>
      </c>
      <c r="J176" t="str">
        <f>UPPER(LEFT(kursanci[[#This Row],[Imiê kursanta]],3))</f>
        <v>ZDZ</v>
      </c>
      <c r="K176" t="str">
        <f>UPPER(LEFT(kursanci[[#This Row],[Przedmiot]], 3))</f>
        <v>MAT</v>
      </c>
    </row>
    <row r="177" spans="1:11" x14ac:dyDescent="0.25">
      <c r="A177" s="1" t="s">
        <v>23</v>
      </c>
      <c r="B177" s="1" t="s">
        <v>7</v>
      </c>
      <c r="C177" s="11" t="s">
        <v>29</v>
      </c>
      <c r="D177" s="4">
        <v>0.58333333333333337</v>
      </c>
      <c r="E177" s="4">
        <v>0.625</v>
      </c>
      <c r="F177">
        <v>60</v>
      </c>
      <c r="G177" s="4">
        <f>kursanci[[#This Row],[Godzina zakoñczenia]]-kursanci[[#This Row],[Godzina rozpoczêcia]]</f>
        <v>4.166666666666663E-2</v>
      </c>
      <c r="H177" s="5">
        <v>1</v>
      </c>
      <c r="I177" s="5">
        <f>kursanci[[#This Row],[Czas trwania num]]*kursanci[[#This Row],[Stawka za godzinê]]</f>
        <v>60</v>
      </c>
      <c r="J177" t="str">
        <f>UPPER(LEFT(kursanci[[#This Row],[Imiê kursanta]],3))</f>
        <v>JUL</v>
      </c>
      <c r="K177" t="str">
        <f>UPPER(LEFT(kursanci[[#This Row],[Przedmiot]], 3))</f>
        <v>INF</v>
      </c>
    </row>
    <row r="178" spans="1:11" x14ac:dyDescent="0.25">
      <c r="A178" s="1" t="s">
        <v>13</v>
      </c>
      <c r="B178" s="1" t="s">
        <v>14</v>
      </c>
      <c r="C178" s="11" t="s">
        <v>29</v>
      </c>
      <c r="D178" s="4">
        <v>0.63541666666666663</v>
      </c>
      <c r="E178" s="4">
        <v>0.69791666666666663</v>
      </c>
      <c r="F178">
        <v>40</v>
      </c>
      <c r="G178" s="4">
        <f>kursanci[[#This Row],[Godzina zakoñczenia]]-kursanci[[#This Row],[Godzina rozpoczêcia]]</f>
        <v>6.25E-2</v>
      </c>
      <c r="H178" s="5">
        <v>1.3</v>
      </c>
      <c r="I178" s="5">
        <f>kursanci[[#This Row],[Czas trwania num]]*kursanci[[#This Row],[Stawka za godzinê]]</f>
        <v>52</v>
      </c>
      <c r="J178" t="str">
        <f>UPPER(LEFT(kursanci[[#This Row],[Imiê kursanta]],3))</f>
        <v>JAN</v>
      </c>
      <c r="K178" t="str">
        <f>UPPER(LEFT(kursanci[[#This Row],[Przedmiot]], 3))</f>
        <v>FIZ</v>
      </c>
    </row>
    <row r="179" spans="1:11" x14ac:dyDescent="0.25">
      <c r="A179" s="1" t="s">
        <v>9</v>
      </c>
      <c r="B179" s="1" t="s">
        <v>10</v>
      </c>
      <c r="C179" s="11" t="s">
        <v>49</v>
      </c>
      <c r="D179" s="4">
        <v>0.375</v>
      </c>
      <c r="E179" s="4">
        <v>0.41666666666666669</v>
      </c>
      <c r="F179">
        <v>50</v>
      </c>
      <c r="G179" s="4">
        <f>kursanci[[#This Row],[Godzina zakoñczenia]]-kursanci[[#This Row],[Godzina rozpoczêcia]]</f>
        <v>4.1666666666666685E-2</v>
      </c>
      <c r="H179" s="5">
        <v>1</v>
      </c>
      <c r="I179" s="5">
        <f>kursanci[[#This Row],[Czas trwania num]]*kursanci[[#This Row],[Stawka za godzinê]]</f>
        <v>50</v>
      </c>
      <c r="J179" t="str">
        <f>UPPER(LEFT(kursanci[[#This Row],[Imiê kursanta]],3))</f>
        <v>WIK</v>
      </c>
      <c r="K179" t="str">
        <f>UPPER(LEFT(kursanci[[#This Row],[Przedmiot]], 3))</f>
        <v>MAT</v>
      </c>
    </row>
    <row r="180" spans="1:11" x14ac:dyDescent="0.25">
      <c r="A180" s="1" t="s">
        <v>13</v>
      </c>
      <c r="B180" s="1" t="s">
        <v>14</v>
      </c>
      <c r="C180" s="11" t="s">
        <v>49</v>
      </c>
      <c r="D180" s="4">
        <v>0.41666666666666669</v>
      </c>
      <c r="E180" s="4">
        <v>0.5</v>
      </c>
      <c r="F180">
        <v>40</v>
      </c>
      <c r="G180" s="4">
        <f>kursanci[[#This Row],[Godzina zakoñczenia]]-kursanci[[#This Row],[Godzina rozpoczêcia]]</f>
        <v>8.3333333333333315E-2</v>
      </c>
      <c r="H180" s="5">
        <v>2</v>
      </c>
      <c r="I180" s="5">
        <f>kursanci[[#This Row],[Czas trwania num]]*kursanci[[#This Row],[Stawka za godzinê]]</f>
        <v>80</v>
      </c>
      <c r="J180" t="str">
        <f>UPPER(LEFT(kursanci[[#This Row],[Imiê kursanta]],3))</f>
        <v>JAN</v>
      </c>
      <c r="K180" t="str">
        <f>UPPER(LEFT(kursanci[[#This Row],[Przedmiot]], 3))</f>
        <v>FIZ</v>
      </c>
    </row>
    <row r="181" spans="1:11" x14ac:dyDescent="0.25">
      <c r="A181" s="1" t="s">
        <v>19</v>
      </c>
      <c r="B181" s="1" t="s">
        <v>14</v>
      </c>
      <c r="C181" s="11" t="s">
        <v>49</v>
      </c>
      <c r="D181" s="4">
        <v>0.53125</v>
      </c>
      <c r="E181" s="4">
        <v>0.57291666666666663</v>
      </c>
      <c r="F181">
        <v>40</v>
      </c>
      <c r="G181" s="4">
        <f>kursanci[[#This Row],[Godzina zakoñczenia]]-kursanci[[#This Row],[Godzina rozpoczêcia]]</f>
        <v>4.166666666666663E-2</v>
      </c>
      <c r="H181" s="5">
        <v>1</v>
      </c>
      <c r="I181" s="5">
        <f>kursanci[[#This Row],[Czas trwania num]]*kursanci[[#This Row],[Stawka za godzinê]]</f>
        <v>40</v>
      </c>
      <c r="J181" t="str">
        <f>UPPER(LEFT(kursanci[[#This Row],[Imiê kursanta]],3))</f>
        <v>ZBI</v>
      </c>
      <c r="K181" t="str">
        <f>UPPER(LEFT(kursanci[[#This Row],[Przedmiot]], 3))</f>
        <v>FIZ</v>
      </c>
    </row>
    <row r="182" spans="1:11" x14ac:dyDescent="0.25">
      <c r="A182" s="1" t="s">
        <v>9</v>
      </c>
      <c r="B182" s="1" t="s">
        <v>10</v>
      </c>
      <c r="C182" s="11" t="s">
        <v>49</v>
      </c>
      <c r="D182" s="4">
        <v>0.59375</v>
      </c>
      <c r="E182" s="4">
        <v>0.63541666666666663</v>
      </c>
      <c r="F182">
        <v>50</v>
      </c>
      <c r="G182" s="4">
        <f>kursanci[[#This Row],[Godzina zakoñczenia]]-kursanci[[#This Row],[Godzina rozpoczêcia]]</f>
        <v>4.166666666666663E-2</v>
      </c>
      <c r="H182" s="5">
        <v>1</v>
      </c>
      <c r="I182" s="5">
        <f>kursanci[[#This Row],[Czas trwania num]]*kursanci[[#This Row],[Stawka za godzinê]]</f>
        <v>50</v>
      </c>
      <c r="J182" t="str">
        <f>UPPER(LEFT(kursanci[[#This Row],[Imiê kursanta]],3))</f>
        <v>WIK</v>
      </c>
      <c r="K182" t="str">
        <f>UPPER(LEFT(kursanci[[#This Row],[Przedmiot]], 3))</f>
        <v>MAT</v>
      </c>
    </row>
    <row r="183" spans="1:11" x14ac:dyDescent="0.25">
      <c r="A183" s="1" t="s">
        <v>27</v>
      </c>
      <c r="B183" s="1" t="s">
        <v>10</v>
      </c>
      <c r="C183" s="11" t="s">
        <v>49</v>
      </c>
      <c r="D183" s="4">
        <v>0.63541666666666663</v>
      </c>
      <c r="E183" s="4">
        <v>0.67708333333333337</v>
      </c>
      <c r="F183">
        <v>50</v>
      </c>
      <c r="G183" s="4">
        <f>kursanci[[#This Row],[Godzina zakoñczenia]]-kursanci[[#This Row],[Godzina rozpoczêcia]]</f>
        <v>4.1666666666666741E-2</v>
      </c>
      <c r="H183" s="5">
        <v>1</v>
      </c>
      <c r="I183" s="5">
        <f>kursanci[[#This Row],[Czas trwania num]]*kursanci[[#This Row],[Stawka za godzinê]]</f>
        <v>50</v>
      </c>
      <c r="J183" t="str">
        <f>UPPER(LEFT(kursanci[[#This Row],[Imiê kursanta]],3))</f>
        <v>ZDZ</v>
      </c>
      <c r="K183" t="str">
        <f>UPPER(LEFT(kursanci[[#This Row],[Przedmiot]], 3))</f>
        <v>MAT</v>
      </c>
    </row>
    <row r="184" spans="1:11" x14ac:dyDescent="0.25">
      <c r="A184" s="1" t="s">
        <v>23</v>
      </c>
      <c r="B184" s="1" t="s">
        <v>14</v>
      </c>
      <c r="C184" s="11" t="s">
        <v>75</v>
      </c>
      <c r="D184" s="4">
        <v>0.375</v>
      </c>
      <c r="E184" s="4">
        <v>0.44791666666666669</v>
      </c>
      <c r="F184">
        <v>40</v>
      </c>
      <c r="G184" s="4">
        <f>kursanci[[#This Row],[Godzina zakoñczenia]]-kursanci[[#This Row],[Godzina rozpoczêcia]]</f>
        <v>7.2916666666666685E-2</v>
      </c>
      <c r="H184" s="5">
        <v>1.45</v>
      </c>
      <c r="I184" s="5">
        <f>kursanci[[#This Row],[Czas trwania num]]*kursanci[[#This Row],[Stawka za godzinê]]</f>
        <v>58</v>
      </c>
      <c r="J184" t="str">
        <f>UPPER(LEFT(kursanci[[#This Row],[Imiê kursanta]],3))</f>
        <v>JUL</v>
      </c>
      <c r="K184" t="str">
        <f>UPPER(LEFT(kursanci[[#This Row],[Przedmiot]], 3))</f>
        <v>FIZ</v>
      </c>
    </row>
    <row r="185" spans="1:11" x14ac:dyDescent="0.25">
      <c r="A185" s="1" t="s">
        <v>27</v>
      </c>
      <c r="B185" s="1" t="s">
        <v>14</v>
      </c>
      <c r="C185" s="11" t="s">
        <v>75</v>
      </c>
      <c r="D185" s="4">
        <v>0.48958333333333331</v>
      </c>
      <c r="E185" s="4">
        <v>0.57291666666666663</v>
      </c>
      <c r="F185">
        <v>40</v>
      </c>
      <c r="G185" s="4">
        <f>kursanci[[#This Row],[Godzina zakoñczenia]]-kursanci[[#This Row],[Godzina rozpoczêcia]]</f>
        <v>8.3333333333333315E-2</v>
      </c>
      <c r="H185" s="5">
        <v>2</v>
      </c>
      <c r="I185" s="5">
        <f>kursanci[[#This Row],[Czas trwania num]]*kursanci[[#This Row],[Stawka za godzinê]]</f>
        <v>80</v>
      </c>
      <c r="J185" t="str">
        <f>UPPER(LEFT(kursanci[[#This Row],[Imiê kursanta]],3))</f>
        <v>ZDZ</v>
      </c>
      <c r="K185" t="str">
        <f>UPPER(LEFT(kursanci[[#This Row],[Przedmiot]], 3))</f>
        <v>FIZ</v>
      </c>
    </row>
    <row r="186" spans="1:11" x14ac:dyDescent="0.25">
      <c r="A186" s="1" t="s">
        <v>12</v>
      </c>
      <c r="B186" s="1" t="s">
        <v>10</v>
      </c>
      <c r="C186" s="11" t="s">
        <v>30</v>
      </c>
      <c r="D186" s="4">
        <v>0.375</v>
      </c>
      <c r="E186" s="4">
        <v>0.45833333333333331</v>
      </c>
      <c r="F186">
        <v>50</v>
      </c>
      <c r="G186" s="4">
        <f>kursanci[[#This Row],[Godzina zakoñczenia]]-kursanci[[#This Row],[Godzina rozpoczêcia]]</f>
        <v>8.3333333333333315E-2</v>
      </c>
      <c r="H186" s="5">
        <v>2</v>
      </c>
      <c r="I186" s="5">
        <f>kursanci[[#This Row],[Czas trwania num]]*kursanci[[#This Row],[Stawka za godzinê]]</f>
        <v>100</v>
      </c>
      <c r="J186" t="str">
        <f>UPPER(LEFT(kursanci[[#This Row],[Imiê kursanta]],3))</f>
        <v>ZUZ</v>
      </c>
      <c r="K186" t="str">
        <f>UPPER(LEFT(kursanci[[#This Row],[Przedmiot]], 3))</f>
        <v>MAT</v>
      </c>
    </row>
    <row r="187" spans="1:11" x14ac:dyDescent="0.25">
      <c r="A187" s="1" t="s">
        <v>12</v>
      </c>
      <c r="B187" s="1" t="s">
        <v>7</v>
      </c>
      <c r="C187" s="11" t="s">
        <v>30</v>
      </c>
      <c r="D187" s="4">
        <v>0.47916666666666669</v>
      </c>
      <c r="E187" s="4">
        <v>0.55208333333333337</v>
      </c>
      <c r="F187">
        <v>60</v>
      </c>
      <c r="G187" s="4">
        <f>kursanci[[#This Row],[Godzina zakoñczenia]]-kursanci[[#This Row],[Godzina rozpoczêcia]]</f>
        <v>7.2916666666666685E-2</v>
      </c>
      <c r="H187" s="5">
        <v>1.45</v>
      </c>
      <c r="I187" s="5">
        <f>kursanci[[#This Row],[Czas trwania num]]*kursanci[[#This Row],[Stawka za godzinê]]</f>
        <v>87</v>
      </c>
      <c r="J187" t="str">
        <f>UPPER(LEFT(kursanci[[#This Row],[Imiê kursanta]],3))</f>
        <v>ZUZ</v>
      </c>
      <c r="K187" t="str">
        <f>UPPER(LEFT(kursanci[[#This Row],[Przedmiot]], 3))</f>
        <v>INF</v>
      </c>
    </row>
    <row r="188" spans="1:11" x14ac:dyDescent="0.25">
      <c r="A188" s="1" t="s">
        <v>62</v>
      </c>
      <c r="B188" s="1" t="s">
        <v>7</v>
      </c>
      <c r="C188" s="11" t="s">
        <v>76</v>
      </c>
      <c r="D188" s="4">
        <v>0.375</v>
      </c>
      <c r="E188" s="4">
        <v>0.42708333333333331</v>
      </c>
      <c r="F188">
        <v>60</v>
      </c>
      <c r="G188" s="4">
        <f>kursanci[[#This Row],[Godzina zakoñczenia]]-kursanci[[#This Row],[Godzina rozpoczêcia]]</f>
        <v>5.2083333333333315E-2</v>
      </c>
      <c r="H188" s="5">
        <v>1.1499999999999999</v>
      </c>
      <c r="I188" s="5">
        <f>kursanci[[#This Row],[Czas trwania num]]*kursanci[[#This Row],[Stawka za godzinê]]</f>
        <v>69</v>
      </c>
      <c r="J188" t="str">
        <f>UPPER(LEFT(kursanci[[#This Row],[Imiê kursanta]],3))</f>
        <v>ANN</v>
      </c>
      <c r="K188" t="str">
        <f>UPPER(LEFT(kursanci[[#This Row],[Przedmiot]], 3))</f>
        <v>INF</v>
      </c>
    </row>
    <row r="189" spans="1:11" x14ac:dyDescent="0.25">
      <c r="A189" s="1" t="s">
        <v>24</v>
      </c>
      <c r="B189" s="1" t="s">
        <v>10</v>
      </c>
      <c r="C189" s="11" t="s">
        <v>76</v>
      </c>
      <c r="D189" s="4">
        <v>0.4375</v>
      </c>
      <c r="E189" s="4">
        <v>0.48958333333333331</v>
      </c>
      <c r="F189">
        <v>50</v>
      </c>
      <c r="G189" s="4">
        <f>kursanci[[#This Row],[Godzina zakoñczenia]]-kursanci[[#This Row],[Godzina rozpoczêcia]]</f>
        <v>5.2083333333333315E-2</v>
      </c>
      <c r="H189" s="5">
        <v>1.1499999999999999</v>
      </c>
      <c r="I189" s="5">
        <f>kursanci[[#This Row],[Czas trwania num]]*kursanci[[#This Row],[Stawka za godzinê]]</f>
        <v>57.499999999999993</v>
      </c>
      <c r="J189" t="str">
        <f>UPPER(LEFT(kursanci[[#This Row],[Imiê kursanta]],3))</f>
        <v>EWA</v>
      </c>
      <c r="K189" t="str">
        <f>UPPER(LEFT(kursanci[[#This Row],[Przedmiot]], 3))</f>
        <v>MAT</v>
      </c>
    </row>
    <row r="190" spans="1:11" x14ac:dyDescent="0.25">
      <c r="A190" s="1" t="s">
        <v>12</v>
      </c>
      <c r="B190" s="1" t="s">
        <v>10</v>
      </c>
      <c r="C190" s="11" t="s">
        <v>76</v>
      </c>
      <c r="D190" s="4">
        <v>0.48958333333333331</v>
      </c>
      <c r="E190" s="4">
        <v>0.57291666666666663</v>
      </c>
      <c r="F190">
        <v>50</v>
      </c>
      <c r="G190" s="4">
        <f>kursanci[[#This Row],[Godzina zakoñczenia]]-kursanci[[#This Row],[Godzina rozpoczêcia]]</f>
        <v>8.3333333333333315E-2</v>
      </c>
      <c r="H190" s="5">
        <v>2</v>
      </c>
      <c r="I190" s="5">
        <f>kursanci[[#This Row],[Czas trwania num]]*kursanci[[#This Row],[Stawka za godzinê]]</f>
        <v>100</v>
      </c>
      <c r="J190" t="str">
        <f>UPPER(LEFT(kursanci[[#This Row],[Imiê kursanta]],3))</f>
        <v>ZUZ</v>
      </c>
      <c r="K190" t="str">
        <f>UPPER(LEFT(kursanci[[#This Row],[Przedmiot]], 3))</f>
        <v>MAT</v>
      </c>
    </row>
    <row r="191" spans="1:11" x14ac:dyDescent="0.25">
      <c r="A191" s="1" t="s">
        <v>9</v>
      </c>
      <c r="B191" s="1" t="s">
        <v>10</v>
      </c>
      <c r="C191" s="11" t="s">
        <v>76</v>
      </c>
      <c r="D191" s="4">
        <v>0.59375</v>
      </c>
      <c r="E191" s="4">
        <v>0.63541666666666663</v>
      </c>
      <c r="F191">
        <v>50</v>
      </c>
      <c r="G191" s="4">
        <f>kursanci[[#This Row],[Godzina zakoñczenia]]-kursanci[[#This Row],[Godzina rozpoczêcia]]</f>
        <v>4.166666666666663E-2</v>
      </c>
      <c r="H191" s="5">
        <v>1</v>
      </c>
      <c r="I191" s="5">
        <f>kursanci[[#This Row],[Czas trwania num]]*kursanci[[#This Row],[Stawka za godzinê]]</f>
        <v>50</v>
      </c>
      <c r="J191" t="str">
        <f>UPPER(LEFT(kursanci[[#This Row],[Imiê kursanta]],3))</f>
        <v>WIK</v>
      </c>
      <c r="K191" t="str">
        <f>UPPER(LEFT(kursanci[[#This Row],[Przedmiot]], 3))</f>
        <v>MAT</v>
      </c>
    </row>
    <row r="192" spans="1:11" x14ac:dyDescent="0.25">
      <c r="A192" s="1" t="s">
        <v>9</v>
      </c>
      <c r="B192" s="1" t="s">
        <v>10</v>
      </c>
      <c r="C192" s="11" t="s">
        <v>76</v>
      </c>
      <c r="D192" s="4">
        <v>0.66666666666666663</v>
      </c>
      <c r="E192" s="4">
        <v>0.73958333333333337</v>
      </c>
      <c r="F192">
        <v>50</v>
      </c>
      <c r="G192" s="4">
        <f>kursanci[[#This Row],[Godzina zakoñczenia]]-kursanci[[#This Row],[Godzina rozpoczêcia]]</f>
        <v>7.2916666666666741E-2</v>
      </c>
      <c r="H192" s="5">
        <v>1.45</v>
      </c>
      <c r="I192" s="5">
        <f>kursanci[[#This Row],[Czas trwania num]]*kursanci[[#This Row],[Stawka za godzinê]]</f>
        <v>72.5</v>
      </c>
      <c r="J192" t="str">
        <f>UPPER(LEFT(kursanci[[#This Row],[Imiê kursanta]],3))</f>
        <v>WIK</v>
      </c>
      <c r="K192" t="str">
        <f>UPPER(LEFT(kursanci[[#This Row],[Przedmiot]], 3))</f>
        <v>MAT</v>
      </c>
    </row>
    <row r="193" spans="1:11" x14ac:dyDescent="0.25">
      <c r="A193" s="1" t="s">
        <v>27</v>
      </c>
      <c r="B193" s="1" t="s">
        <v>10</v>
      </c>
      <c r="C193" s="11" t="s">
        <v>31</v>
      </c>
      <c r="D193" s="4">
        <v>0.375</v>
      </c>
      <c r="E193" s="4">
        <v>0.42708333333333331</v>
      </c>
      <c r="F193">
        <v>50</v>
      </c>
      <c r="G193" s="4">
        <f>kursanci[[#This Row],[Godzina zakoñczenia]]-kursanci[[#This Row],[Godzina rozpoczêcia]]</f>
        <v>5.2083333333333315E-2</v>
      </c>
      <c r="H193" s="5">
        <v>1.1499999999999999</v>
      </c>
      <c r="I193" s="5">
        <f>kursanci[[#This Row],[Czas trwania num]]*kursanci[[#This Row],[Stawka za godzinê]]</f>
        <v>57.499999999999993</v>
      </c>
      <c r="J193" t="str">
        <f>UPPER(LEFT(kursanci[[#This Row],[Imiê kursanta]],3))</f>
        <v>ZDZ</v>
      </c>
      <c r="K193" t="str">
        <f>UPPER(LEFT(kursanci[[#This Row],[Przedmiot]], 3))</f>
        <v>MAT</v>
      </c>
    </row>
    <row r="194" spans="1:11" x14ac:dyDescent="0.25">
      <c r="A194" s="1" t="s">
        <v>16</v>
      </c>
      <c r="B194" s="1" t="s">
        <v>7</v>
      </c>
      <c r="C194" s="11" t="s">
        <v>31</v>
      </c>
      <c r="D194" s="4">
        <v>0.44791666666666669</v>
      </c>
      <c r="E194" s="4">
        <v>0.48958333333333331</v>
      </c>
      <c r="F194">
        <v>60</v>
      </c>
      <c r="G194" s="4">
        <f>kursanci[[#This Row],[Godzina zakoñczenia]]-kursanci[[#This Row],[Godzina rozpoczêcia]]</f>
        <v>4.166666666666663E-2</v>
      </c>
      <c r="H194" s="5">
        <v>1</v>
      </c>
      <c r="I194" s="5">
        <f>kursanci[[#This Row],[Czas trwania num]]*kursanci[[#This Row],[Stawka za godzinê]]</f>
        <v>60</v>
      </c>
      <c r="J194" t="str">
        <f>UPPER(LEFT(kursanci[[#This Row],[Imiê kursanta]],3))</f>
        <v>AGN</v>
      </c>
      <c r="K194" t="str">
        <f>UPPER(LEFT(kursanci[[#This Row],[Przedmiot]], 3))</f>
        <v>INF</v>
      </c>
    </row>
    <row r="195" spans="1:11" x14ac:dyDescent="0.25">
      <c r="A195" s="1" t="s">
        <v>16</v>
      </c>
      <c r="B195" s="1" t="s">
        <v>7</v>
      </c>
      <c r="C195" s="11" t="s">
        <v>77</v>
      </c>
      <c r="D195" s="4">
        <v>0.375</v>
      </c>
      <c r="E195" s="4">
        <v>0.41666666666666669</v>
      </c>
      <c r="F195">
        <v>60</v>
      </c>
      <c r="G195" s="4">
        <f>kursanci[[#This Row],[Godzina zakoñczenia]]-kursanci[[#This Row],[Godzina rozpoczêcia]]</f>
        <v>4.1666666666666685E-2</v>
      </c>
      <c r="H195" s="5">
        <v>1</v>
      </c>
      <c r="I195" s="5">
        <f>kursanci[[#This Row],[Czas trwania num]]*kursanci[[#This Row],[Stawka za godzinê]]</f>
        <v>60</v>
      </c>
      <c r="J195" t="str">
        <f>UPPER(LEFT(kursanci[[#This Row],[Imiê kursanta]],3))</f>
        <v>AGN</v>
      </c>
      <c r="K195" t="str">
        <f>UPPER(LEFT(kursanci[[#This Row],[Przedmiot]], 3))</f>
        <v>INF</v>
      </c>
    </row>
    <row r="196" spans="1:11" x14ac:dyDescent="0.25">
      <c r="A196" s="1" t="s">
        <v>13</v>
      </c>
      <c r="B196" s="1" t="s">
        <v>14</v>
      </c>
      <c r="C196" s="11" t="s">
        <v>77</v>
      </c>
      <c r="D196" s="4">
        <v>0.41666666666666669</v>
      </c>
      <c r="E196" s="4">
        <v>0.45833333333333331</v>
      </c>
      <c r="F196">
        <v>40</v>
      </c>
      <c r="G196" s="4">
        <f>kursanci[[#This Row],[Godzina zakoñczenia]]-kursanci[[#This Row],[Godzina rozpoczêcia]]</f>
        <v>4.166666666666663E-2</v>
      </c>
      <c r="H196" s="5">
        <v>1</v>
      </c>
      <c r="I196" s="5">
        <f>kursanci[[#This Row],[Czas trwania num]]*kursanci[[#This Row],[Stawka za godzinê]]</f>
        <v>40</v>
      </c>
      <c r="J196" t="str">
        <f>UPPER(LEFT(kursanci[[#This Row],[Imiê kursanta]],3))</f>
        <v>JAN</v>
      </c>
      <c r="K196" t="str">
        <f>UPPER(LEFT(kursanci[[#This Row],[Przedmiot]], 3))</f>
        <v>FIZ</v>
      </c>
    </row>
    <row r="197" spans="1:11" x14ac:dyDescent="0.25">
      <c r="A197" s="1" t="s">
        <v>16</v>
      </c>
      <c r="B197" s="1" t="s">
        <v>10</v>
      </c>
      <c r="C197" s="11" t="s">
        <v>77</v>
      </c>
      <c r="D197" s="4">
        <v>0.46875</v>
      </c>
      <c r="E197" s="4">
        <v>0.53125</v>
      </c>
      <c r="F197">
        <v>50</v>
      </c>
      <c r="G197" s="4">
        <f>kursanci[[#This Row],[Godzina zakoñczenia]]-kursanci[[#This Row],[Godzina rozpoczêcia]]</f>
        <v>6.25E-2</v>
      </c>
      <c r="H197" s="5">
        <v>1.3</v>
      </c>
      <c r="I197" s="5">
        <f>kursanci[[#This Row],[Czas trwania num]]*kursanci[[#This Row],[Stawka za godzinê]]</f>
        <v>65</v>
      </c>
      <c r="J197" t="str">
        <f>UPPER(LEFT(kursanci[[#This Row],[Imiê kursanta]],3))</f>
        <v>AGN</v>
      </c>
      <c r="K197" t="str">
        <f>UPPER(LEFT(kursanci[[#This Row],[Przedmiot]], 3))</f>
        <v>MAT</v>
      </c>
    </row>
    <row r="198" spans="1:11" x14ac:dyDescent="0.25">
      <c r="A198" s="1" t="s">
        <v>13</v>
      </c>
      <c r="B198" s="1" t="s">
        <v>14</v>
      </c>
      <c r="C198" s="11" t="s">
        <v>77</v>
      </c>
      <c r="D198" s="4">
        <v>0.57291666666666663</v>
      </c>
      <c r="E198" s="4">
        <v>0.63541666666666663</v>
      </c>
      <c r="F198">
        <v>40</v>
      </c>
      <c r="G198" s="4">
        <f>kursanci[[#This Row],[Godzina zakoñczenia]]-kursanci[[#This Row],[Godzina rozpoczêcia]]</f>
        <v>6.25E-2</v>
      </c>
      <c r="H198" s="5">
        <v>1.3</v>
      </c>
      <c r="I198" s="5">
        <f>kursanci[[#This Row],[Czas trwania num]]*kursanci[[#This Row],[Stawka za godzinê]]</f>
        <v>52</v>
      </c>
      <c r="J198" t="str">
        <f>UPPER(LEFT(kursanci[[#This Row],[Imiê kursanta]],3))</f>
        <v>JAN</v>
      </c>
      <c r="K198" t="str">
        <f>UPPER(LEFT(kursanci[[#This Row],[Przedmiot]], 3))</f>
        <v>FIZ</v>
      </c>
    </row>
    <row r="199" spans="1:11" x14ac:dyDescent="0.25">
      <c r="A199" s="1" t="s">
        <v>9</v>
      </c>
      <c r="B199" s="1" t="s">
        <v>10</v>
      </c>
      <c r="C199" s="11" t="s">
        <v>77</v>
      </c>
      <c r="D199" s="4">
        <v>0.65625</v>
      </c>
      <c r="E199" s="4">
        <v>0.69791666666666663</v>
      </c>
      <c r="F199">
        <v>50</v>
      </c>
      <c r="G199" s="4">
        <f>kursanci[[#This Row],[Godzina zakoñczenia]]-kursanci[[#This Row],[Godzina rozpoczêcia]]</f>
        <v>4.166666666666663E-2</v>
      </c>
      <c r="H199" s="5">
        <v>1</v>
      </c>
      <c r="I199" s="5">
        <f>kursanci[[#This Row],[Czas trwania num]]*kursanci[[#This Row],[Stawka za godzinê]]</f>
        <v>50</v>
      </c>
      <c r="J199" t="str">
        <f>UPPER(LEFT(kursanci[[#This Row],[Imiê kursanta]],3))</f>
        <v>WIK</v>
      </c>
      <c r="K199" t="str">
        <f>UPPER(LEFT(kursanci[[#This Row],[Przedmiot]], 3))</f>
        <v>MAT</v>
      </c>
    </row>
    <row r="200" spans="1:11" x14ac:dyDescent="0.25">
      <c r="A200" s="1" t="s">
        <v>23</v>
      </c>
      <c r="B200" s="1" t="s">
        <v>14</v>
      </c>
      <c r="C200" s="11" t="s">
        <v>97</v>
      </c>
      <c r="D200" s="4">
        <v>0.375</v>
      </c>
      <c r="E200" s="4">
        <v>0.42708333333333331</v>
      </c>
      <c r="F200">
        <v>40</v>
      </c>
      <c r="G200" s="4">
        <f>kursanci[[#This Row],[Godzina zakoñczenia]]-kursanci[[#This Row],[Godzina rozpoczêcia]]</f>
        <v>5.2083333333333315E-2</v>
      </c>
      <c r="H200" s="5">
        <v>1.1499999999999999</v>
      </c>
      <c r="I200" s="5">
        <f>kursanci[[#This Row],[Czas trwania num]]*kursanci[[#This Row],[Stawka za godzinê]]</f>
        <v>46</v>
      </c>
      <c r="J200" t="str">
        <f>UPPER(LEFT(kursanci[[#This Row],[Imiê kursanta]],3))</f>
        <v>JUL</v>
      </c>
      <c r="K200" t="str">
        <f>UPPER(LEFT(kursanci[[#This Row],[Przedmiot]], 3))</f>
        <v>FIZ</v>
      </c>
    </row>
    <row r="201" spans="1:11" x14ac:dyDescent="0.25">
      <c r="A201" s="1" t="s">
        <v>27</v>
      </c>
      <c r="B201" s="1" t="s">
        <v>14</v>
      </c>
      <c r="C201" s="11" t="s">
        <v>32</v>
      </c>
      <c r="D201" s="4">
        <v>0.375</v>
      </c>
      <c r="E201" s="4">
        <v>0.41666666666666669</v>
      </c>
      <c r="F201">
        <v>40</v>
      </c>
      <c r="G201" s="4">
        <f>kursanci[[#This Row],[Godzina zakoñczenia]]-kursanci[[#This Row],[Godzina rozpoczêcia]]</f>
        <v>4.1666666666666685E-2</v>
      </c>
      <c r="H201" s="5">
        <v>1</v>
      </c>
      <c r="I201" s="5">
        <f>kursanci[[#This Row],[Czas trwania num]]*kursanci[[#This Row],[Stawka za godzinê]]</f>
        <v>40</v>
      </c>
      <c r="J201" t="str">
        <f>UPPER(LEFT(kursanci[[#This Row],[Imiê kursanta]],3))</f>
        <v>ZDZ</v>
      </c>
      <c r="K201" t="str">
        <f>UPPER(LEFT(kursanci[[#This Row],[Przedmiot]], 3))</f>
        <v>FIZ</v>
      </c>
    </row>
    <row r="202" spans="1:11" x14ac:dyDescent="0.25">
      <c r="A202" s="1" t="s">
        <v>19</v>
      </c>
      <c r="B202" s="1" t="s">
        <v>14</v>
      </c>
      <c r="C202" s="11" t="s">
        <v>98</v>
      </c>
      <c r="D202" s="4">
        <v>0.375</v>
      </c>
      <c r="E202" s="4">
        <v>0.4375</v>
      </c>
      <c r="F202">
        <v>40</v>
      </c>
      <c r="G202" s="4">
        <f>kursanci[[#This Row],[Godzina zakoñczenia]]-kursanci[[#This Row],[Godzina rozpoczêcia]]</f>
        <v>6.25E-2</v>
      </c>
      <c r="H202" s="5">
        <v>1.3</v>
      </c>
      <c r="I202" s="5">
        <f>kursanci[[#This Row],[Czas trwania num]]*kursanci[[#This Row],[Stawka za godzinê]]</f>
        <v>52</v>
      </c>
      <c r="J202" t="str">
        <f>UPPER(LEFT(kursanci[[#This Row],[Imiê kursanta]],3))</f>
        <v>ZBI</v>
      </c>
      <c r="K202" t="str">
        <f>UPPER(LEFT(kursanci[[#This Row],[Przedmiot]], 3))</f>
        <v>FIZ</v>
      </c>
    </row>
    <row r="203" spans="1:11" x14ac:dyDescent="0.25">
      <c r="A203" s="1" t="s">
        <v>6</v>
      </c>
      <c r="B203" s="1" t="s">
        <v>7</v>
      </c>
      <c r="C203" s="11" t="s">
        <v>98</v>
      </c>
      <c r="D203" s="4">
        <v>0.4375</v>
      </c>
      <c r="E203" s="4">
        <v>0.51041666666666663</v>
      </c>
      <c r="F203">
        <v>60</v>
      </c>
      <c r="G203" s="4">
        <f>kursanci[[#This Row],[Godzina zakoñczenia]]-kursanci[[#This Row],[Godzina rozpoczêcia]]</f>
        <v>7.291666666666663E-2</v>
      </c>
      <c r="H203" s="5">
        <v>1.45</v>
      </c>
      <c r="I203" s="5">
        <f>kursanci[[#This Row],[Czas trwania num]]*kursanci[[#This Row],[Stawka za godzinê]]</f>
        <v>87</v>
      </c>
      <c r="J203" t="str">
        <f>UPPER(LEFT(kursanci[[#This Row],[Imiê kursanta]],3))</f>
        <v>BAR</v>
      </c>
      <c r="K203" t="str">
        <f>UPPER(LEFT(kursanci[[#This Row],[Przedmiot]], 3))</f>
        <v>INF</v>
      </c>
    </row>
    <row r="204" spans="1:11" x14ac:dyDescent="0.25">
      <c r="A204" s="1" t="s">
        <v>27</v>
      </c>
      <c r="B204" s="1" t="s">
        <v>14</v>
      </c>
      <c r="C204" s="11" t="s">
        <v>98</v>
      </c>
      <c r="D204" s="4">
        <v>0.52083333333333337</v>
      </c>
      <c r="E204" s="4">
        <v>0.58333333333333337</v>
      </c>
      <c r="F204">
        <v>40</v>
      </c>
      <c r="G204" s="4">
        <f>kursanci[[#This Row],[Godzina zakoñczenia]]-kursanci[[#This Row],[Godzina rozpoczêcia]]</f>
        <v>6.25E-2</v>
      </c>
      <c r="H204" s="5">
        <v>1.3</v>
      </c>
      <c r="I204" s="5">
        <f>kursanci[[#This Row],[Czas trwania num]]*kursanci[[#This Row],[Stawka za godzinê]]</f>
        <v>52</v>
      </c>
      <c r="J204" t="str">
        <f>UPPER(LEFT(kursanci[[#This Row],[Imiê kursanta]],3))</f>
        <v>ZDZ</v>
      </c>
      <c r="K204" t="str">
        <f>UPPER(LEFT(kursanci[[#This Row],[Przedmiot]], 3))</f>
        <v>FIZ</v>
      </c>
    </row>
    <row r="205" spans="1:11" x14ac:dyDescent="0.25">
      <c r="A205" s="1" t="s">
        <v>6</v>
      </c>
      <c r="B205" s="1" t="s">
        <v>7</v>
      </c>
      <c r="C205" s="11" t="s">
        <v>33</v>
      </c>
      <c r="D205" s="4">
        <v>0.375</v>
      </c>
      <c r="E205" s="4">
        <v>0.41666666666666669</v>
      </c>
      <c r="F205">
        <v>60</v>
      </c>
      <c r="G205" s="4">
        <f>kursanci[[#This Row],[Godzina zakoñczenia]]-kursanci[[#This Row],[Godzina rozpoczêcia]]</f>
        <v>4.1666666666666685E-2</v>
      </c>
      <c r="H205" s="5">
        <v>1</v>
      </c>
      <c r="I205" s="5">
        <f>kursanci[[#This Row],[Czas trwania num]]*kursanci[[#This Row],[Stawka za godzinê]]</f>
        <v>60</v>
      </c>
      <c r="J205" t="str">
        <f>UPPER(LEFT(kursanci[[#This Row],[Imiê kursanta]],3))</f>
        <v>BAR</v>
      </c>
      <c r="K205" t="str">
        <f>UPPER(LEFT(kursanci[[#This Row],[Przedmiot]], 3))</f>
        <v>INF</v>
      </c>
    </row>
    <row r="206" spans="1:11" x14ac:dyDescent="0.25">
      <c r="A206" s="1" t="s">
        <v>26</v>
      </c>
      <c r="B206" s="1" t="s">
        <v>14</v>
      </c>
      <c r="C206" s="11" t="s">
        <v>33</v>
      </c>
      <c r="D206" s="4">
        <v>0.4375</v>
      </c>
      <c r="E206" s="4">
        <v>0.47916666666666669</v>
      </c>
      <c r="F206">
        <v>40</v>
      </c>
      <c r="G206" s="4">
        <f>kursanci[[#This Row],[Godzina zakoñczenia]]-kursanci[[#This Row],[Godzina rozpoczêcia]]</f>
        <v>4.1666666666666685E-2</v>
      </c>
      <c r="H206" s="5">
        <v>1</v>
      </c>
      <c r="I206" s="5">
        <f>kursanci[[#This Row],[Czas trwania num]]*kursanci[[#This Row],[Stawka za godzinê]]</f>
        <v>40</v>
      </c>
      <c r="J206" t="str">
        <f>UPPER(LEFT(kursanci[[#This Row],[Imiê kursanta]],3))</f>
        <v>MAC</v>
      </c>
      <c r="K206" t="str">
        <f>UPPER(LEFT(kursanci[[#This Row],[Przedmiot]], 3))</f>
        <v>FIZ</v>
      </c>
    </row>
    <row r="207" spans="1:11" x14ac:dyDescent="0.25">
      <c r="A207" s="1" t="s">
        <v>13</v>
      </c>
      <c r="B207" s="1" t="s">
        <v>14</v>
      </c>
      <c r="C207" s="11" t="s">
        <v>50</v>
      </c>
      <c r="D207" s="4">
        <v>0.375</v>
      </c>
      <c r="E207" s="4">
        <v>0.4375</v>
      </c>
      <c r="F207">
        <v>40</v>
      </c>
      <c r="G207" s="4">
        <f>kursanci[[#This Row],[Godzina zakoñczenia]]-kursanci[[#This Row],[Godzina rozpoczêcia]]</f>
        <v>6.25E-2</v>
      </c>
      <c r="H207" s="5">
        <v>1.3</v>
      </c>
      <c r="I207" s="5">
        <f>kursanci[[#This Row],[Czas trwania num]]*kursanci[[#This Row],[Stawka za godzinê]]</f>
        <v>52</v>
      </c>
      <c r="J207" t="str">
        <f>UPPER(LEFT(kursanci[[#This Row],[Imiê kursanta]],3))</f>
        <v>JAN</v>
      </c>
      <c r="K207" t="str">
        <f>UPPER(LEFT(kursanci[[#This Row],[Przedmiot]], 3))</f>
        <v>FIZ</v>
      </c>
    </row>
    <row r="208" spans="1:11" x14ac:dyDescent="0.25">
      <c r="A208" s="1" t="s">
        <v>19</v>
      </c>
      <c r="B208" s="1" t="s">
        <v>14</v>
      </c>
      <c r="C208" s="11" t="s">
        <v>50</v>
      </c>
      <c r="D208" s="4">
        <v>0.44791666666666669</v>
      </c>
      <c r="E208" s="4">
        <v>0.5</v>
      </c>
      <c r="F208">
        <v>40</v>
      </c>
      <c r="G208" s="4">
        <f>kursanci[[#This Row],[Godzina zakoñczenia]]-kursanci[[#This Row],[Godzina rozpoczêcia]]</f>
        <v>5.2083333333333315E-2</v>
      </c>
      <c r="H208" s="5">
        <v>1.1499999999999999</v>
      </c>
      <c r="I208" s="5">
        <f>kursanci[[#This Row],[Czas trwania num]]*kursanci[[#This Row],[Stawka za godzinê]]</f>
        <v>46</v>
      </c>
      <c r="J208" t="str">
        <f>UPPER(LEFT(kursanci[[#This Row],[Imiê kursanta]],3))</f>
        <v>ZBI</v>
      </c>
      <c r="K208" t="str">
        <f>UPPER(LEFT(kursanci[[#This Row],[Przedmiot]], 3))</f>
        <v>FIZ</v>
      </c>
    </row>
    <row r="209" spans="1:11" x14ac:dyDescent="0.25">
      <c r="A209" s="1" t="s">
        <v>26</v>
      </c>
      <c r="B209" s="1" t="s">
        <v>14</v>
      </c>
      <c r="C209" s="11" t="s">
        <v>50</v>
      </c>
      <c r="D209" s="4">
        <v>0.52083333333333337</v>
      </c>
      <c r="E209" s="4">
        <v>0.5625</v>
      </c>
      <c r="F209">
        <v>40</v>
      </c>
      <c r="G209" s="4">
        <f>kursanci[[#This Row],[Godzina zakoñczenia]]-kursanci[[#This Row],[Godzina rozpoczêcia]]</f>
        <v>4.166666666666663E-2</v>
      </c>
      <c r="H209" s="5">
        <v>1</v>
      </c>
      <c r="I209" s="5">
        <f>kursanci[[#This Row],[Czas trwania num]]*kursanci[[#This Row],[Stawka za godzinê]]</f>
        <v>40</v>
      </c>
      <c r="J209" t="str">
        <f>UPPER(LEFT(kursanci[[#This Row],[Imiê kursanta]],3))</f>
        <v>MAC</v>
      </c>
      <c r="K209" t="str">
        <f>UPPER(LEFT(kursanci[[#This Row],[Przedmiot]], 3))</f>
        <v>FIZ</v>
      </c>
    </row>
    <row r="210" spans="1:11" x14ac:dyDescent="0.25">
      <c r="A210" s="1" t="s">
        <v>18</v>
      </c>
      <c r="B210" s="1" t="s">
        <v>7</v>
      </c>
      <c r="C210" s="11" t="s">
        <v>50</v>
      </c>
      <c r="D210" s="4">
        <v>0.60416666666666663</v>
      </c>
      <c r="E210" s="4">
        <v>0.66666666666666663</v>
      </c>
      <c r="F210">
        <v>60</v>
      </c>
      <c r="G210" s="4">
        <f>kursanci[[#This Row],[Godzina zakoñczenia]]-kursanci[[#This Row],[Godzina rozpoczêcia]]</f>
        <v>6.25E-2</v>
      </c>
      <c r="H210" s="5">
        <v>1.3</v>
      </c>
      <c r="I210" s="5">
        <f>kursanci[[#This Row],[Czas trwania num]]*kursanci[[#This Row],[Stawka za godzinê]]</f>
        <v>78</v>
      </c>
      <c r="J210" t="str">
        <f>UPPER(LEFT(kursanci[[#This Row],[Imiê kursanta]],3))</f>
        <v>KAT</v>
      </c>
      <c r="K210" t="str">
        <f>UPPER(LEFT(kursanci[[#This Row],[Przedmiot]], 3))</f>
        <v>INF</v>
      </c>
    </row>
    <row r="211" spans="1:11" x14ac:dyDescent="0.25">
      <c r="A211" s="1" t="s">
        <v>19</v>
      </c>
      <c r="B211" s="1" t="s">
        <v>7</v>
      </c>
      <c r="C211" s="11" t="s">
        <v>50</v>
      </c>
      <c r="D211" s="4">
        <v>0.6875</v>
      </c>
      <c r="E211" s="4">
        <v>0.75</v>
      </c>
      <c r="F211">
        <v>60</v>
      </c>
      <c r="G211" s="4">
        <f>kursanci[[#This Row],[Godzina zakoñczenia]]-kursanci[[#This Row],[Godzina rozpoczêcia]]</f>
        <v>6.25E-2</v>
      </c>
      <c r="H211" s="5">
        <v>1.3</v>
      </c>
      <c r="I211" s="5">
        <f>kursanci[[#This Row],[Czas trwania num]]*kursanci[[#This Row],[Stawka za godzinê]]</f>
        <v>78</v>
      </c>
      <c r="J211" t="str">
        <f>UPPER(LEFT(kursanci[[#This Row],[Imiê kursanta]],3))</f>
        <v>ZBI</v>
      </c>
      <c r="K211" t="str">
        <f>UPPER(LEFT(kursanci[[#This Row],[Przedmiot]], 3))</f>
        <v>INF</v>
      </c>
    </row>
    <row r="212" spans="1:11" x14ac:dyDescent="0.25">
      <c r="A212" s="1" t="s">
        <v>16</v>
      </c>
      <c r="B212" s="1" t="s">
        <v>7</v>
      </c>
      <c r="C212" s="11" t="s">
        <v>51</v>
      </c>
      <c r="D212" s="4">
        <v>0.375</v>
      </c>
      <c r="E212" s="4">
        <v>0.42708333333333331</v>
      </c>
      <c r="F212">
        <v>60</v>
      </c>
      <c r="G212" s="4">
        <f>kursanci[[#This Row],[Godzina zakoñczenia]]-kursanci[[#This Row],[Godzina rozpoczêcia]]</f>
        <v>5.2083333333333315E-2</v>
      </c>
      <c r="H212" s="5">
        <v>1.1499999999999999</v>
      </c>
      <c r="I212" s="5">
        <f>kursanci[[#This Row],[Czas trwania num]]*kursanci[[#This Row],[Stawka za godzinê]]</f>
        <v>69</v>
      </c>
      <c r="J212" t="str">
        <f>UPPER(LEFT(kursanci[[#This Row],[Imiê kursanta]],3))</f>
        <v>AGN</v>
      </c>
      <c r="K212" t="str">
        <f>UPPER(LEFT(kursanci[[#This Row],[Przedmiot]], 3))</f>
        <v>INF</v>
      </c>
    </row>
    <row r="213" spans="1:11" x14ac:dyDescent="0.25">
      <c r="A213" s="1" t="s">
        <v>12</v>
      </c>
      <c r="B213" s="1" t="s">
        <v>7</v>
      </c>
      <c r="C213" s="11" t="s">
        <v>78</v>
      </c>
      <c r="D213" s="4">
        <v>0.375</v>
      </c>
      <c r="E213" s="4">
        <v>0.4375</v>
      </c>
      <c r="F213">
        <v>60</v>
      </c>
      <c r="G213" s="4">
        <f>kursanci[[#This Row],[Godzina zakoñczenia]]-kursanci[[#This Row],[Godzina rozpoczêcia]]</f>
        <v>6.25E-2</v>
      </c>
      <c r="H213" s="5">
        <v>1.3</v>
      </c>
      <c r="I213" s="5">
        <f>kursanci[[#This Row],[Czas trwania num]]*kursanci[[#This Row],[Stawka za godzinê]]</f>
        <v>78</v>
      </c>
      <c r="J213" t="str">
        <f>UPPER(LEFT(kursanci[[#This Row],[Imiê kursanta]],3))</f>
        <v>ZUZ</v>
      </c>
      <c r="K213" t="str">
        <f>UPPER(LEFT(kursanci[[#This Row],[Przedmiot]], 3))</f>
        <v>INF</v>
      </c>
    </row>
    <row r="214" spans="1:11" x14ac:dyDescent="0.25">
      <c r="A214" s="1" t="s">
        <v>23</v>
      </c>
      <c r="B214" s="1" t="s">
        <v>14</v>
      </c>
      <c r="C214" s="11" t="s">
        <v>99</v>
      </c>
      <c r="D214" s="4">
        <v>0.375</v>
      </c>
      <c r="E214" s="4">
        <v>0.45833333333333331</v>
      </c>
      <c r="F214">
        <v>40</v>
      </c>
      <c r="G214" s="4">
        <f>kursanci[[#This Row],[Godzina zakoñczenia]]-kursanci[[#This Row],[Godzina rozpoczêcia]]</f>
        <v>8.3333333333333315E-2</v>
      </c>
      <c r="H214" s="5">
        <v>2</v>
      </c>
      <c r="I214" s="5">
        <f>kursanci[[#This Row],[Czas trwania num]]*kursanci[[#This Row],[Stawka za godzinê]]</f>
        <v>80</v>
      </c>
      <c r="J214" t="str">
        <f>UPPER(LEFT(kursanci[[#This Row],[Imiê kursanta]],3))</f>
        <v>JUL</v>
      </c>
      <c r="K214" t="str">
        <f>UPPER(LEFT(kursanci[[#This Row],[Przedmiot]], 3))</f>
        <v>FIZ</v>
      </c>
    </row>
    <row r="215" spans="1:11" x14ac:dyDescent="0.25">
      <c r="A215" s="1" t="s">
        <v>26</v>
      </c>
      <c r="B215" s="1" t="s">
        <v>14</v>
      </c>
      <c r="C215" s="11" t="s">
        <v>99</v>
      </c>
      <c r="D215" s="4">
        <v>0.45833333333333331</v>
      </c>
      <c r="E215" s="4">
        <v>0.51041666666666663</v>
      </c>
      <c r="F215">
        <v>40</v>
      </c>
      <c r="G215" s="4">
        <f>kursanci[[#This Row],[Godzina zakoñczenia]]-kursanci[[#This Row],[Godzina rozpoczêcia]]</f>
        <v>5.2083333333333315E-2</v>
      </c>
      <c r="H215" s="5">
        <v>1.1499999999999999</v>
      </c>
      <c r="I215" s="5">
        <f>kursanci[[#This Row],[Czas trwania num]]*kursanci[[#This Row],[Stawka za godzinê]]</f>
        <v>46</v>
      </c>
      <c r="J215" t="str">
        <f>UPPER(LEFT(kursanci[[#This Row],[Imiê kursanta]],3))</f>
        <v>MAC</v>
      </c>
      <c r="K215" t="str">
        <f>UPPER(LEFT(kursanci[[#This Row],[Przedmiot]], 3))</f>
        <v>FIZ</v>
      </c>
    </row>
    <row r="216" spans="1:11" x14ac:dyDescent="0.25">
      <c r="A216" s="1" t="s">
        <v>18</v>
      </c>
      <c r="B216" s="1" t="s">
        <v>7</v>
      </c>
      <c r="C216" s="11" t="s">
        <v>99</v>
      </c>
      <c r="D216" s="4">
        <v>0.52083333333333337</v>
      </c>
      <c r="E216" s="4">
        <v>0.58333333333333337</v>
      </c>
      <c r="F216">
        <v>60</v>
      </c>
      <c r="G216" s="4">
        <f>kursanci[[#This Row],[Godzina zakoñczenia]]-kursanci[[#This Row],[Godzina rozpoczêcia]]</f>
        <v>6.25E-2</v>
      </c>
      <c r="H216" s="5">
        <v>1.3</v>
      </c>
      <c r="I216" s="5">
        <f>kursanci[[#This Row],[Czas trwania num]]*kursanci[[#This Row],[Stawka za godzinê]]</f>
        <v>78</v>
      </c>
      <c r="J216" t="str">
        <f>UPPER(LEFT(kursanci[[#This Row],[Imiê kursanta]],3))</f>
        <v>KAT</v>
      </c>
      <c r="K216" t="str">
        <f>UPPER(LEFT(kursanci[[#This Row],[Przedmiot]], 3))</f>
        <v>INF</v>
      </c>
    </row>
    <row r="217" spans="1:11" x14ac:dyDescent="0.25">
      <c r="A217" s="1" t="s">
        <v>16</v>
      </c>
      <c r="B217" s="1" t="s">
        <v>7</v>
      </c>
      <c r="C217" s="11" t="s">
        <v>52</v>
      </c>
      <c r="D217" s="4">
        <v>0.375</v>
      </c>
      <c r="E217" s="4">
        <v>0.41666666666666669</v>
      </c>
      <c r="F217">
        <v>60</v>
      </c>
      <c r="G217" s="4">
        <f>kursanci[[#This Row],[Godzina zakoñczenia]]-kursanci[[#This Row],[Godzina rozpoczêcia]]</f>
        <v>4.1666666666666685E-2</v>
      </c>
      <c r="H217" s="5">
        <v>1</v>
      </c>
      <c r="I217" s="5">
        <f>kursanci[[#This Row],[Czas trwania num]]*kursanci[[#This Row],[Stawka za godzinê]]</f>
        <v>60</v>
      </c>
      <c r="J217" t="str">
        <f>UPPER(LEFT(kursanci[[#This Row],[Imiê kursanta]],3))</f>
        <v>AGN</v>
      </c>
      <c r="K217" t="str">
        <f>UPPER(LEFT(kursanci[[#This Row],[Przedmiot]], 3))</f>
        <v>INF</v>
      </c>
    </row>
    <row r="218" spans="1:11" x14ac:dyDescent="0.25">
      <c r="A218" s="1" t="s">
        <v>27</v>
      </c>
      <c r="B218" s="1" t="s">
        <v>14</v>
      </c>
      <c r="C218" s="11" t="s">
        <v>52</v>
      </c>
      <c r="D218" s="4">
        <v>0.45833333333333331</v>
      </c>
      <c r="E218" s="4">
        <v>0.53125</v>
      </c>
      <c r="F218">
        <v>40</v>
      </c>
      <c r="G218" s="4">
        <f>kursanci[[#This Row],[Godzina zakoñczenia]]-kursanci[[#This Row],[Godzina rozpoczêcia]]</f>
        <v>7.2916666666666685E-2</v>
      </c>
      <c r="H218" s="5">
        <v>1.45</v>
      </c>
      <c r="I218" s="5">
        <f>kursanci[[#This Row],[Czas trwania num]]*kursanci[[#This Row],[Stawka za godzinê]]</f>
        <v>58</v>
      </c>
      <c r="J218" t="str">
        <f>UPPER(LEFT(kursanci[[#This Row],[Imiê kursanta]],3))</f>
        <v>ZDZ</v>
      </c>
      <c r="K218" t="str">
        <f>UPPER(LEFT(kursanci[[#This Row],[Przedmiot]], 3))</f>
        <v>FIZ</v>
      </c>
    </row>
    <row r="219" spans="1:11" x14ac:dyDescent="0.25">
      <c r="A219" s="1" t="s">
        <v>26</v>
      </c>
      <c r="B219" s="1" t="s">
        <v>14</v>
      </c>
      <c r="C219" s="11" t="s">
        <v>52</v>
      </c>
      <c r="D219" s="4">
        <v>0.57291666666666663</v>
      </c>
      <c r="E219" s="4">
        <v>0.65625</v>
      </c>
      <c r="F219">
        <v>40</v>
      </c>
      <c r="G219" s="4">
        <f>kursanci[[#This Row],[Godzina zakoñczenia]]-kursanci[[#This Row],[Godzina rozpoczêcia]]</f>
        <v>8.333333333333337E-2</v>
      </c>
      <c r="H219" s="5">
        <v>2</v>
      </c>
      <c r="I219" s="5">
        <f>kursanci[[#This Row],[Czas trwania num]]*kursanci[[#This Row],[Stawka za godzinê]]</f>
        <v>80</v>
      </c>
      <c r="J219" t="str">
        <f>UPPER(LEFT(kursanci[[#This Row],[Imiê kursanta]],3))</f>
        <v>MAC</v>
      </c>
      <c r="K219" t="str">
        <f>UPPER(LEFT(kursanci[[#This Row],[Przedmiot]], 3))</f>
        <v>FIZ</v>
      </c>
    </row>
    <row r="220" spans="1:11" x14ac:dyDescent="0.25">
      <c r="A220" s="1" t="s">
        <v>6</v>
      </c>
      <c r="B220" s="1" t="s">
        <v>7</v>
      </c>
      <c r="C220" s="11" t="s">
        <v>52</v>
      </c>
      <c r="D220" s="4">
        <v>0.6875</v>
      </c>
      <c r="E220" s="4">
        <v>0.72916666666666663</v>
      </c>
      <c r="F220">
        <v>60</v>
      </c>
      <c r="G220" s="4">
        <f>kursanci[[#This Row],[Godzina zakoñczenia]]-kursanci[[#This Row],[Godzina rozpoczêcia]]</f>
        <v>4.166666666666663E-2</v>
      </c>
      <c r="H220" s="5">
        <v>1</v>
      </c>
      <c r="I220" s="5">
        <f>kursanci[[#This Row],[Czas trwania num]]*kursanci[[#This Row],[Stawka za godzinê]]</f>
        <v>60</v>
      </c>
      <c r="J220" t="str">
        <f>UPPER(LEFT(kursanci[[#This Row],[Imiê kursanta]],3))</f>
        <v>BAR</v>
      </c>
      <c r="K220" t="str">
        <f>UPPER(LEFT(kursanci[[#This Row],[Przedmiot]], 3))</f>
        <v>INF</v>
      </c>
    </row>
    <row r="221" spans="1:11" x14ac:dyDescent="0.25">
      <c r="A221" s="1" t="s">
        <v>27</v>
      </c>
      <c r="B221" s="1" t="s">
        <v>14</v>
      </c>
      <c r="C221" s="11" t="s">
        <v>79</v>
      </c>
      <c r="D221" s="4">
        <v>0.375</v>
      </c>
      <c r="E221" s="4">
        <v>0.45833333333333331</v>
      </c>
      <c r="F221">
        <v>40</v>
      </c>
      <c r="G221" s="4">
        <f>kursanci[[#This Row],[Godzina zakoñczenia]]-kursanci[[#This Row],[Godzina rozpoczêcia]]</f>
        <v>8.3333333333333315E-2</v>
      </c>
      <c r="H221" s="5">
        <v>2</v>
      </c>
      <c r="I221" s="5">
        <f>kursanci[[#This Row],[Czas trwania num]]*kursanci[[#This Row],[Stawka za godzinê]]</f>
        <v>80</v>
      </c>
      <c r="J221" t="str">
        <f>UPPER(LEFT(kursanci[[#This Row],[Imiê kursanta]],3))</f>
        <v>ZDZ</v>
      </c>
      <c r="K221" t="str">
        <f>UPPER(LEFT(kursanci[[#This Row],[Przedmiot]], 3))</f>
        <v>FIZ</v>
      </c>
    </row>
    <row r="222" spans="1:11" x14ac:dyDescent="0.25">
      <c r="A222" s="1" t="s">
        <v>18</v>
      </c>
      <c r="B222" s="1" t="s">
        <v>7</v>
      </c>
      <c r="C222" s="11" t="s">
        <v>79</v>
      </c>
      <c r="D222" s="4">
        <v>0.52083333333333337</v>
      </c>
      <c r="E222" s="4">
        <v>0.58333333333333337</v>
      </c>
      <c r="F222">
        <v>60</v>
      </c>
      <c r="G222" s="4">
        <f>kursanci[[#This Row],[Godzina zakoñczenia]]-kursanci[[#This Row],[Godzina rozpoczêcia]]</f>
        <v>6.25E-2</v>
      </c>
      <c r="H222" s="5">
        <v>1.3</v>
      </c>
      <c r="I222" s="5">
        <f>kursanci[[#This Row],[Czas trwania num]]*kursanci[[#This Row],[Stawka za godzinê]]</f>
        <v>78</v>
      </c>
      <c r="J222" t="str">
        <f>UPPER(LEFT(kursanci[[#This Row],[Imiê kursanta]],3))</f>
        <v>KAT</v>
      </c>
      <c r="K222" t="str">
        <f>UPPER(LEFT(kursanci[[#This Row],[Przedmiot]], 3))</f>
        <v>INF</v>
      </c>
    </row>
    <row r="223" spans="1:11" x14ac:dyDescent="0.25">
      <c r="A223" s="1" t="s">
        <v>26</v>
      </c>
      <c r="B223" s="1" t="s">
        <v>14</v>
      </c>
      <c r="C223" s="11" t="s">
        <v>100</v>
      </c>
      <c r="D223" s="4">
        <v>0.375</v>
      </c>
      <c r="E223" s="4">
        <v>0.44791666666666669</v>
      </c>
      <c r="F223">
        <v>40</v>
      </c>
      <c r="G223" s="4">
        <f>kursanci[[#This Row],[Godzina zakoñczenia]]-kursanci[[#This Row],[Godzina rozpoczêcia]]</f>
        <v>7.2916666666666685E-2</v>
      </c>
      <c r="H223" s="5">
        <v>1.45</v>
      </c>
      <c r="I223" s="5">
        <f>kursanci[[#This Row],[Czas trwania num]]*kursanci[[#This Row],[Stawka za godzinê]]</f>
        <v>58</v>
      </c>
      <c r="J223" t="str">
        <f>UPPER(LEFT(kursanci[[#This Row],[Imiê kursanta]],3))</f>
        <v>MAC</v>
      </c>
      <c r="K223" t="str">
        <f>UPPER(LEFT(kursanci[[#This Row],[Przedmiot]], 3))</f>
        <v>FIZ</v>
      </c>
    </row>
    <row r="224" spans="1:11" x14ac:dyDescent="0.25">
      <c r="A224" s="1" t="s">
        <v>27</v>
      </c>
      <c r="B224" s="1" t="s">
        <v>14</v>
      </c>
      <c r="C224" s="11" t="s">
        <v>100</v>
      </c>
      <c r="D224" s="4">
        <v>0.45833333333333331</v>
      </c>
      <c r="E224" s="4">
        <v>0.53125</v>
      </c>
      <c r="F224">
        <v>40</v>
      </c>
      <c r="G224" s="4">
        <f>kursanci[[#This Row],[Godzina zakoñczenia]]-kursanci[[#This Row],[Godzina rozpoczêcia]]</f>
        <v>7.2916666666666685E-2</v>
      </c>
      <c r="H224" s="5">
        <v>1.45</v>
      </c>
      <c r="I224" s="5">
        <f>kursanci[[#This Row],[Czas trwania num]]*kursanci[[#This Row],[Stawka za godzinê]]</f>
        <v>58</v>
      </c>
      <c r="J224" t="str">
        <f>UPPER(LEFT(kursanci[[#This Row],[Imiê kursanta]],3))</f>
        <v>ZDZ</v>
      </c>
      <c r="K224" t="str">
        <f>UPPER(LEFT(kursanci[[#This Row],[Przedmiot]], 3))</f>
        <v>FIZ</v>
      </c>
    </row>
    <row r="225" spans="1:11" x14ac:dyDescent="0.25">
      <c r="A225" s="1" t="s">
        <v>12</v>
      </c>
      <c r="B225" s="1" t="s">
        <v>7</v>
      </c>
      <c r="C225" s="11" t="s">
        <v>100</v>
      </c>
      <c r="D225" s="4">
        <v>0.53125</v>
      </c>
      <c r="E225" s="4">
        <v>0.58333333333333337</v>
      </c>
      <c r="F225">
        <v>60</v>
      </c>
      <c r="G225" s="4">
        <f>kursanci[[#This Row],[Godzina zakoñczenia]]-kursanci[[#This Row],[Godzina rozpoczêcia]]</f>
        <v>5.208333333333337E-2</v>
      </c>
      <c r="H225" s="5">
        <v>1.1499999999999999</v>
      </c>
      <c r="I225" s="5">
        <f>kursanci[[#This Row],[Czas trwania num]]*kursanci[[#This Row],[Stawka za godzinê]]</f>
        <v>69</v>
      </c>
      <c r="J225" t="str">
        <f>UPPER(LEFT(kursanci[[#This Row],[Imiê kursanta]],3))</f>
        <v>ZUZ</v>
      </c>
      <c r="K225" t="str">
        <f>UPPER(LEFT(kursanci[[#This Row],[Przedmiot]], 3))</f>
        <v>INF</v>
      </c>
    </row>
    <row r="226" spans="1:11" x14ac:dyDescent="0.25">
      <c r="A226" s="1" t="s">
        <v>16</v>
      </c>
      <c r="B226" s="1" t="s">
        <v>10</v>
      </c>
      <c r="C226" s="11" t="s">
        <v>100</v>
      </c>
      <c r="D226" s="4">
        <v>0.59375</v>
      </c>
      <c r="E226" s="4">
        <v>0.65625</v>
      </c>
      <c r="F226">
        <v>50</v>
      </c>
      <c r="G226" s="4">
        <f>kursanci[[#This Row],[Godzina zakoñczenia]]-kursanci[[#This Row],[Godzina rozpoczêcia]]</f>
        <v>6.25E-2</v>
      </c>
      <c r="H226" s="5">
        <v>1.3</v>
      </c>
      <c r="I226" s="5">
        <f>kursanci[[#This Row],[Czas trwania num]]*kursanci[[#This Row],[Stawka za godzinê]]</f>
        <v>65</v>
      </c>
      <c r="J226" t="str">
        <f>UPPER(LEFT(kursanci[[#This Row],[Imiê kursanta]],3))</f>
        <v>AGN</v>
      </c>
      <c r="K226" t="str">
        <f>UPPER(LEFT(kursanci[[#This Row],[Przedmiot]], 3))</f>
        <v>MAT</v>
      </c>
    </row>
    <row r="227" spans="1:11" x14ac:dyDescent="0.25">
      <c r="A227" s="1" t="s">
        <v>26</v>
      </c>
      <c r="B227" s="1" t="s">
        <v>14</v>
      </c>
      <c r="C227" s="11" t="s">
        <v>80</v>
      </c>
      <c r="D227" s="4">
        <v>0.375</v>
      </c>
      <c r="E227" s="4">
        <v>0.41666666666666669</v>
      </c>
      <c r="F227">
        <v>40</v>
      </c>
      <c r="G227" s="4">
        <f>kursanci[[#This Row],[Godzina zakoñczenia]]-kursanci[[#This Row],[Godzina rozpoczêcia]]</f>
        <v>4.1666666666666685E-2</v>
      </c>
      <c r="H227" s="5">
        <v>1</v>
      </c>
      <c r="I227" s="5">
        <f>kursanci[[#This Row],[Czas trwania num]]*kursanci[[#This Row],[Stawka za godzinê]]</f>
        <v>40</v>
      </c>
      <c r="J227" t="str">
        <f>UPPER(LEFT(kursanci[[#This Row],[Imiê kursanta]],3))</f>
        <v>MAC</v>
      </c>
      <c r="K227" t="str">
        <f>UPPER(LEFT(kursanci[[#This Row],[Przedmiot]], 3))</f>
        <v>FIZ</v>
      </c>
    </row>
    <row r="228" spans="1:11" x14ac:dyDescent="0.25">
      <c r="A228" s="1" t="s">
        <v>12</v>
      </c>
      <c r="B228" s="1" t="s">
        <v>7</v>
      </c>
      <c r="C228" s="11" t="s">
        <v>53</v>
      </c>
      <c r="D228" s="4">
        <v>0.39583333333333331</v>
      </c>
      <c r="E228" s="4">
        <v>0.45833333333333331</v>
      </c>
      <c r="F228">
        <v>60</v>
      </c>
      <c r="G228" s="4">
        <f>kursanci[[#This Row],[Godzina zakoñczenia]]-kursanci[[#This Row],[Godzina rozpoczêcia]]</f>
        <v>6.25E-2</v>
      </c>
      <c r="H228" s="5">
        <v>1.3</v>
      </c>
      <c r="I228" s="5">
        <f>kursanci[[#This Row],[Czas trwania num]]*kursanci[[#This Row],[Stawka za godzinê]]</f>
        <v>78</v>
      </c>
      <c r="J228" t="str">
        <f>UPPER(LEFT(kursanci[[#This Row],[Imiê kursanta]],3))</f>
        <v>ZUZ</v>
      </c>
      <c r="K228" t="str">
        <f>UPPER(LEFT(kursanci[[#This Row],[Przedmiot]], 3))</f>
        <v>INF</v>
      </c>
    </row>
    <row r="229" spans="1:11" x14ac:dyDescent="0.25">
      <c r="A229" s="1" t="s">
        <v>13</v>
      </c>
      <c r="B229" s="1" t="s">
        <v>14</v>
      </c>
      <c r="C229" s="11" t="s">
        <v>53</v>
      </c>
      <c r="D229" s="4">
        <v>0.47916666666666669</v>
      </c>
      <c r="E229" s="4">
        <v>0.53125</v>
      </c>
      <c r="F229">
        <v>40</v>
      </c>
      <c r="G229" s="4">
        <f>kursanci[[#This Row],[Godzina zakoñczenia]]-kursanci[[#This Row],[Godzina rozpoczêcia]]</f>
        <v>5.2083333333333315E-2</v>
      </c>
      <c r="H229" s="5">
        <v>1.1499999999999999</v>
      </c>
      <c r="I229" s="5">
        <f>kursanci[[#This Row],[Czas trwania num]]*kursanci[[#This Row],[Stawka za godzinê]]</f>
        <v>46</v>
      </c>
      <c r="J229" t="str">
        <f>UPPER(LEFT(kursanci[[#This Row],[Imiê kursanta]],3))</f>
        <v>JAN</v>
      </c>
      <c r="K229" t="str">
        <f>UPPER(LEFT(kursanci[[#This Row],[Przedmiot]], 3))</f>
        <v>FIZ</v>
      </c>
    </row>
    <row r="230" spans="1:11" x14ac:dyDescent="0.25">
      <c r="A230" s="1" t="s">
        <v>9</v>
      </c>
      <c r="B230" s="1" t="s">
        <v>10</v>
      </c>
      <c r="C230" s="11" t="s">
        <v>81</v>
      </c>
      <c r="D230" s="4">
        <v>0.375</v>
      </c>
      <c r="E230" s="4">
        <v>0.4375</v>
      </c>
      <c r="F230">
        <v>50</v>
      </c>
      <c r="G230" s="4">
        <f>kursanci[[#This Row],[Godzina zakoñczenia]]-kursanci[[#This Row],[Godzina rozpoczêcia]]</f>
        <v>6.25E-2</v>
      </c>
      <c r="H230" s="5">
        <v>1.3</v>
      </c>
      <c r="I230" s="5">
        <f>kursanci[[#This Row],[Czas trwania num]]*kursanci[[#This Row],[Stawka za godzinê]]</f>
        <v>65</v>
      </c>
      <c r="J230" t="str">
        <f>UPPER(LEFT(kursanci[[#This Row],[Imiê kursanta]],3))</f>
        <v>WIK</v>
      </c>
      <c r="K230" t="str">
        <f>UPPER(LEFT(kursanci[[#This Row],[Przedmiot]], 3))</f>
        <v>MAT</v>
      </c>
    </row>
    <row r="231" spans="1:11" x14ac:dyDescent="0.25">
      <c r="A231" s="1" t="s">
        <v>26</v>
      </c>
      <c r="B231" s="1" t="s">
        <v>14</v>
      </c>
      <c r="C231" s="11" t="s">
        <v>81</v>
      </c>
      <c r="D231" s="4">
        <v>0.4375</v>
      </c>
      <c r="E231" s="4">
        <v>0.51041666666666663</v>
      </c>
      <c r="F231">
        <v>40</v>
      </c>
      <c r="G231" s="4">
        <f>kursanci[[#This Row],[Godzina zakoñczenia]]-kursanci[[#This Row],[Godzina rozpoczêcia]]</f>
        <v>7.291666666666663E-2</v>
      </c>
      <c r="H231" s="5">
        <v>1.45</v>
      </c>
      <c r="I231" s="5">
        <f>kursanci[[#This Row],[Czas trwania num]]*kursanci[[#This Row],[Stawka za godzinê]]</f>
        <v>58</v>
      </c>
      <c r="J231" t="str">
        <f>UPPER(LEFT(kursanci[[#This Row],[Imiê kursanta]],3))</f>
        <v>MAC</v>
      </c>
      <c r="K231" t="str">
        <f>UPPER(LEFT(kursanci[[#This Row],[Przedmiot]], 3))</f>
        <v>FIZ</v>
      </c>
    </row>
    <row r="232" spans="1:11" x14ac:dyDescent="0.25">
      <c r="A232" s="1" t="s">
        <v>19</v>
      </c>
      <c r="B232" s="1" t="s">
        <v>7</v>
      </c>
      <c r="C232" s="11" t="s">
        <v>81</v>
      </c>
      <c r="D232" s="4">
        <v>0.53125</v>
      </c>
      <c r="E232" s="4">
        <v>0.57291666666666663</v>
      </c>
      <c r="F232">
        <v>60</v>
      </c>
      <c r="G232" s="4">
        <f>kursanci[[#This Row],[Godzina zakoñczenia]]-kursanci[[#This Row],[Godzina rozpoczêcia]]</f>
        <v>4.166666666666663E-2</v>
      </c>
      <c r="H232" s="5">
        <v>1</v>
      </c>
      <c r="I232" s="5">
        <f>kursanci[[#This Row],[Czas trwania num]]*kursanci[[#This Row],[Stawka za godzinê]]</f>
        <v>60</v>
      </c>
      <c r="J232" t="str">
        <f>UPPER(LEFT(kursanci[[#This Row],[Imiê kursanta]],3))</f>
        <v>ZBI</v>
      </c>
      <c r="K232" t="str">
        <f>UPPER(LEFT(kursanci[[#This Row],[Przedmiot]], 3))</f>
        <v>INF</v>
      </c>
    </row>
    <row r="233" spans="1:11" x14ac:dyDescent="0.25">
      <c r="A233" s="1" t="s">
        <v>19</v>
      </c>
      <c r="B233" s="1" t="s">
        <v>7</v>
      </c>
      <c r="C233" s="11" t="s">
        <v>34</v>
      </c>
      <c r="D233" s="4">
        <v>0.375</v>
      </c>
      <c r="E233" s="4">
        <v>0.44791666666666669</v>
      </c>
      <c r="F233">
        <v>60</v>
      </c>
      <c r="G233" s="4">
        <f>kursanci[[#This Row],[Godzina zakoñczenia]]-kursanci[[#This Row],[Godzina rozpoczêcia]]</f>
        <v>7.2916666666666685E-2</v>
      </c>
      <c r="H233" s="5">
        <v>1.45</v>
      </c>
      <c r="I233" s="5">
        <f>kursanci[[#This Row],[Czas trwania num]]*kursanci[[#This Row],[Stawka za godzinê]]</f>
        <v>87</v>
      </c>
      <c r="J233" t="str">
        <f>UPPER(LEFT(kursanci[[#This Row],[Imiê kursanta]],3))</f>
        <v>ZBI</v>
      </c>
      <c r="K233" t="str">
        <f>UPPER(LEFT(kursanci[[#This Row],[Przedmiot]], 3))</f>
        <v>INF</v>
      </c>
    </row>
    <row r="234" spans="1:11" x14ac:dyDescent="0.25">
      <c r="A234" s="1" t="s">
        <v>18</v>
      </c>
      <c r="B234" s="1" t="s">
        <v>7</v>
      </c>
      <c r="C234" s="11" t="s">
        <v>34</v>
      </c>
      <c r="D234" s="4">
        <v>0.44791666666666669</v>
      </c>
      <c r="E234" s="4">
        <v>0.51041666666666663</v>
      </c>
      <c r="F234">
        <v>60</v>
      </c>
      <c r="G234" s="4">
        <f>kursanci[[#This Row],[Godzina zakoñczenia]]-kursanci[[#This Row],[Godzina rozpoczêcia]]</f>
        <v>6.2499999999999944E-2</v>
      </c>
      <c r="H234" s="5">
        <v>1.3</v>
      </c>
      <c r="I234" s="5">
        <f>kursanci[[#This Row],[Czas trwania num]]*kursanci[[#This Row],[Stawka za godzinê]]</f>
        <v>78</v>
      </c>
      <c r="J234" t="str">
        <f>UPPER(LEFT(kursanci[[#This Row],[Imiê kursanta]],3))</f>
        <v>KAT</v>
      </c>
      <c r="K234" t="str">
        <f>UPPER(LEFT(kursanci[[#This Row],[Przedmiot]], 3))</f>
        <v>INF</v>
      </c>
    </row>
    <row r="235" spans="1:11" x14ac:dyDescent="0.25">
      <c r="A235" s="1" t="s">
        <v>26</v>
      </c>
      <c r="B235" s="1" t="s">
        <v>14</v>
      </c>
      <c r="C235" s="11" t="s">
        <v>34</v>
      </c>
      <c r="D235" s="4">
        <v>0.53125</v>
      </c>
      <c r="E235" s="4">
        <v>0.60416666666666663</v>
      </c>
      <c r="F235">
        <v>40</v>
      </c>
      <c r="G235" s="4">
        <f>kursanci[[#This Row],[Godzina zakoñczenia]]-kursanci[[#This Row],[Godzina rozpoczêcia]]</f>
        <v>7.291666666666663E-2</v>
      </c>
      <c r="H235" s="5">
        <v>1.45</v>
      </c>
      <c r="I235" s="5">
        <f>kursanci[[#This Row],[Czas trwania num]]*kursanci[[#This Row],[Stawka za godzinê]]</f>
        <v>58</v>
      </c>
      <c r="J235" t="str">
        <f>UPPER(LEFT(kursanci[[#This Row],[Imiê kursanta]],3))</f>
        <v>MAC</v>
      </c>
      <c r="K235" t="str">
        <f>UPPER(LEFT(kursanci[[#This Row],[Przedmiot]], 3))</f>
        <v>FIZ</v>
      </c>
    </row>
    <row r="236" spans="1:11" x14ac:dyDescent="0.25">
      <c r="A236" s="1" t="s">
        <v>6</v>
      </c>
      <c r="B236" s="1" t="s">
        <v>7</v>
      </c>
      <c r="C236" s="11" t="s">
        <v>34</v>
      </c>
      <c r="D236" s="4">
        <v>0.60416666666666663</v>
      </c>
      <c r="E236" s="4">
        <v>0.67708333333333337</v>
      </c>
      <c r="F236">
        <v>60</v>
      </c>
      <c r="G236" s="4">
        <f>kursanci[[#This Row],[Godzina zakoñczenia]]-kursanci[[#This Row],[Godzina rozpoczêcia]]</f>
        <v>7.2916666666666741E-2</v>
      </c>
      <c r="H236" s="5">
        <v>1.45</v>
      </c>
      <c r="I236" s="5">
        <f>kursanci[[#This Row],[Czas trwania num]]*kursanci[[#This Row],[Stawka za godzinê]]</f>
        <v>87</v>
      </c>
      <c r="J236" t="str">
        <f>UPPER(LEFT(kursanci[[#This Row],[Imiê kursanta]],3))</f>
        <v>BAR</v>
      </c>
      <c r="K236" t="str">
        <f>UPPER(LEFT(kursanci[[#This Row],[Przedmiot]], 3))</f>
        <v>INF</v>
      </c>
    </row>
  </sheetData>
  <conditionalFormatting sqref="I1:I1048576">
    <cfRule type="top10" dxfId="3" priority="1" rank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0BBE9-E6A0-4050-8288-4783B0001D1F}">
  <dimension ref="A1:K237"/>
  <sheetViews>
    <sheetView tabSelected="1" workbookViewId="0">
      <selection activeCell="K14" sqref="K14"/>
    </sheetView>
  </sheetViews>
  <sheetFormatPr defaultRowHeight="15" x14ac:dyDescent="0.25"/>
  <cols>
    <col min="1" max="1" width="15.42578125" bestFit="1" customWidth="1"/>
    <col min="2" max="2" width="12.42578125" bestFit="1" customWidth="1"/>
    <col min="3" max="3" width="10.42578125" bestFit="1" customWidth="1"/>
    <col min="4" max="4" width="21.5703125" bestFit="1" customWidth="1"/>
    <col min="5" max="5" width="22" bestFit="1" customWidth="1"/>
    <col min="6" max="6" width="19.5703125" bestFit="1" customWidth="1"/>
    <col min="7" max="7" width="19" style="4" bestFit="1" customWidth="1"/>
    <col min="8" max="8" width="12.140625" bestFit="1" customWidth="1"/>
    <col min="9" max="9" width="12.7109375" bestFit="1" customWidth="1"/>
    <col min="10" max="10" width="17" bestFit="1" customWidth="1"/>
    <col min="11" max="11" width="14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4" t="s">
        <v>161</v>
      </c>
      <c r="H1" t="s">
        <v>162</v>
      </c>
      <c r="I1" t="s">
        <v>163</v>
      </c>
      <c r="J1" t="s">
        <v>164</v>
      </c>
      <c r="K1" t="s">
        <v>160</v>
      </c>
    </row>
    <row r="2" spans="1:11" x14ac:dyDescent="0.25">
      <c r="A2" s="1"/>
      <c r="B2" s="1"/>
      <c r="C2" s="1"/>
      <c r="D2" s="13"/>
      <c r="E2" s="13"/>
      <c r="G2" s="4">
        <f>kursanci__4[[#This Row],[Godzina zakoñczenia]]-kursanci__4[[#This Row],[Godzina rozpoczêcia]]</f>
        <v>0</v>
      </c>
      <c r="I2" s="1">
        <f>kursanci__4[[#This Row],[Stawka za godzinê]]*kursanci__4[[#This Row],[Wartosc]]</f>
        <v>0</v>
      </c>
      <c r="J2" s="1">
        <f>WEEKDAY(kursanci__4[[#This Row],[Data]],2)</f>
        <v>6</v>
      </c>
      <c r="K2">
        <v>21.37</v>
      </c>
    </row>
    <row r="3" spans="1:11" x14ac:dyDescent="0.25">
      <c r="A3" s="1" t="s">
        <v>6</v>
      </c>
      <c r="B3" s="1" t="s">
        <v>7</v>
      </c>
      <c r="C3" s="1" t="s">
        <v>8</v>
      </c>
      <c r="D3" s="13">
        <v>0.375</v>
      </c>
      <c r="E3" s="13">
        <v>0.41666666666666669</v>
      </c>
      <c r="F3">
        <v>60</v>
      </c>
      <c r="G3" s="4">
        <f>kursanci__4[[#This Row],[Godzina zakoñczenia]]-kursanci__4[[#This Row],[Godzina rozpoczêcia]]</f>
        <v>4.1666666666666685E-2</v>
      </c>
      <c r="H3">
        <v>1</v>
      </c>
      <c r="I3">
        <f>kursanci__4[[#This Row],[Stawka za godzinê]]*kursanci__4[[#This Row],[Wartosc]]</f>
        <v>60</v>
      </c>
      <c r="J3">
        <f>WEEKDAY(kursanci__4[[#This Row],[Data]],2)</f>
        <v>3</v>
      </c>
      <c r="K3">
        <f>IF(OR(kursanci__4[[#This Row],[dzien_tygodnia]]=1,kursanci__4[[#This Row],[dzien_tygodnia]]=5),K2-10,K2)</f>
        <v>21.37</v>
      </c>
    </row>
    <row r="4" spans="1:11" x14ac:dyDescent="0.25">
      <c r="A4" s="1" t="s">
        <v>9</v>
      </c>
      <c r="B4" s="1" t="s">
        <v>10</v>
      </c>
      <c r="C4" s="1" t="s">
        <v>11</v>
      </c>
      <c r="D4" s="13">
        <v>0.375</v>
      </c>
      <c r="E4" s="13">
        <v>0.44791666666666669</v>
      </c>
      <c r="F4">
        <v>50</v>
      </c>
      <c r="G4" s="4">
        <f>kursanci__4[[#This Row],[Godzina zakoñczenia]]-kursanci__4[[#This Row],[Godzina rozpoczêcia]]</f>
        <v>7.2916666666666685E-2</v>
      </c>
      <c r="H4">
        <v>1.45</v>
      </c>
      <c r="I4">
        <f>kursanci__4[[#This Row],[Stawka za godzinê]]*kursanci__4[[#This Row],[Wartosc]]</f>
        <v>72.5</v>
      </c>
      <c r="J4">
        <f>WEEKDAY(kursanci__4[[#This Row],[Data]],2)</f>
        <v>4</v>
      </c>
      <c r="K4">
        <f>IF(OR(kursanci__4[[#This Row],[dzien_tygodnia]]=1,kursanci__4[[#This Row],[dzien_tygodnia]]=5),K3-10,K3)</f>
        <v>21.37</v>
      </c>
    </row>
    <row r="5" spans="1:11" x14ac:dyDescent="0.25">
      <c r="A5" s="1" t="s">
        <v>12</v>
      </c>
      <c r="B5" s="1" t="s">
        <v>10</v>
      </c>
      <c r="C5" s="1" t="s">
        <v>11</v>
      </c>
      <c r="D5" s="13">
        <v>0.46875</v>
      </c>
      <c r="E5" s="13">
        <v>0.55208333333333337</v>
      </c>
      <c r="F5">
        <v>50</v>
      </c>
      <c r="G5" s="4">
        <f>kursanci__4[[#This Row],[Godzina zakoñczenia]]-kursanci__4[[#This Row],[Godzina rozpoczêcia]]</f>
        <v>8.333333333333337E-2</v>
      </c>
      <c r="H5">
        <v>2</v>
      </c>
      <c r="I5">
        <f>kursanci__4[[#This Row],[Stawka za godzinê]]*kursanci__4[[#This Row],[Wartosc]]</f>
        <v>100</v>
      </c>
      <c r="J5">
        <f>WEEKDAY(kursanci__4[[#This Row],[Data]],2)</f>
        <v>4</v>
      </c>
      <c r="K5">
        <f>IF(OR(kursanci__4[[#This Row],[dzien_tygodnia]]=1,kursanci__4[[#This Row],[dzien_tygodnia]]=5),K4-10,K4)</f>
        <v>21.37</v>
      </c>
    </row>
    <row r="6" spans="1:11" x14ac:dyDescent="0.25">
      <c r="A6" s="1" t="s">
        <v>13</v>
      </c>
      <c r="B6" s="1" t="s">
        <v>14</v>
      </c>
      <c r="C6" s="1" t="s">
        <v>15</v>
      </c>
      <c r="D6" s="13">
        <v>0.375</v>
      </c>
      <c r="E6" s="13">
        <v>0.45833333333333331</v>
      </c>
      <c r="F6">
        <v>40</v>
      </c>
      <c r="G6" s="4">
        <f>kursanci__4[[#This Row],[Godzina zakoñczenia]]-kursanci__4[[#This Row],[Godzina rozpoczêcia]]</f>
        <v>8.3333333333333315E-2</v>
      </c>
      <c r="H6">
        <v>2</v>
      </c>
      <c r="I6">
        <f>kursanci__4[[#This Row],[Stawka za godzinê]]*kursanci__4[[#This Row],[Wartosc]]</f>
        <v>80</v>
      </c>
      <c r="J6">
        <f>WEEKDAY(kursanci__4[[#This Row],[Data]],2)</f>
        <v>1</v>
      </c>
      <c r="K6">
        <f>IF(OR(kursanci__4[[#This Row],[dzien_tygodnia]]=1,kursanci__4[[#This Row],[dzien_tygodnia]]=5),K5-10,K5)</f>
        <v>11.370000000000001</v>
      </c>
    </row>
    <row r="7" spans="1:11" x14ac:dyDescent="0.25">
      <c r="A7" s="1" t="s">
        <v>9</v>
      </c>
      <c r="B7" s="1" t="s">
        <v>10</v>
      </c>
      <c r="C7" s="1" t="s">
        <v>15</v>
      </c>
      <c r="D7" s="13">
        <v>0.47916666666666669</v>
      </c>
      <c r="E7" s="13">
        <v>0.52083333333333337</v>
      </c>
      <c r="F7">
        <v>50</v>
      </c>
      <c r="G7" s="4">
        <f>kursanci__4[[#This Row],[Godzina zakoñczenia]]-kursanci__4[[#This Row],[Godzina rozpoczêcia]]</f>
        <v>4.1666666666666685E-2</v>
      </c>
      <c r="H7">
        <v>1</v>
      </c>
      <c r="I7">
        <f>kursanci__4[[#This Row],[Stawka za godzinê]]*kursanci__4[[#This Row],[Wartosc]]</f>
        <v>50</v>
      </c>
      <c r="J7">
        <f>WEEKDAY(kursanci__4[[#This Row],[Data]],2)</f>
        <v>1</v>
      </c>
      <c r="K7">
        <f>IF(OR(kursanci__4[[#This Row],[dzien_tygodnia]]=1,kursanci__4[[#This Row],[dzien_tygodnia]]=5),K6-10,K6)</f>
        <v>1.370000000000001</v>
      </c>
    </row>
    <row r="8" spans="1:11" x14ac:dyDescent="0.25">
      <c r="A8" s="1" t="s">
        <v>16</v>
      </c>
      <c r="B8" s="1" t="s">
        <v>10</v>
      </c>
      <c r="C8" s="1" t="s">
        <v>17</v>
      </c>
      <c r="D8" s="13">
        <v>0.375</v>
      </c>
      <c r="E8" s="13">
        <v>0.42708333333333331</v>
      </c>
      <c r="F8">
        <v>50</v>
      </c>
      <c r="G8" s="4">
        <f>kursanci__4[[#This Row],[Godzina zakoñczenia]]-kursanci__4[[#This Row],[Godzina rozpoczêcia]]</f>
        <v>5.2083333333333315E-2</v>
      </c>
      <c r="H8">
        <v>1.1499999999999999</v>
      </c>
      <c r="I8">
        <f>kursanci__4[[#This Row],[Stawka za godzinê]]*kursanci__4[[#This Row],[Wartosc]]</f>
        <v>57.499999999999993</v>
      </c>
      <c r="J8">
        <f>WEEKDAY(kursanci__4[[#This Row],[Data]],2)</f>
        <v>2</v>
      </c>
      <c r="K8">
        <f>IF(OR(kursanci__4[[#This Row],[dzien_tygodnia]]=1,kursanci__4[[#This Row],[dzien_tygodnia]]=5),K7-10,K7)</f>
        <v>1.370000000000001</v>
      </c>
    </row>
    <row r="9" spans="1:11" x14ac:dyDescent="0.25">
      <c r="A9" s="1" t="s">
        <v>18</v>
      </c>
      <c r="B9" s="1" t="s">
        <v>7</v>
      </c>
      <c r="C9" s="1" t="s">
        <v>17</v>
      </c>
      <c r="D9" s="13">
        <v>0.45833333333333331</v>
      </c>
      <c r="E9" s="13">
        <v>0.53125</v>
      </c>
      <c r="F9">
        <v>60</v>
      </c>
      <c r="G9" s="4">
        <f>kursanci__4[[#This Row],[Godzina zakoñczenia]]-kursanci__4[[#This Row],[Godzina rozpoczêcia]]</f>
        <v>7.2916666666666685E-2</v>
      </c>
      <c r="H9">
        <v>1.45</v>
      </c>
      <c r="I9">
        <f>kursanci__4[[#This Row],[Stawka za godzinê]]*kursanci__4[[#This Row],[Wartosc]]</f>
        <v>87</v>
      </c>
      <c r="J9">
        <f>WEEKDAY(kursanci__4[[#This Row],[Data]],2)</f>
        <v>2</v>
      </c>
      <c r="K9">
        <f>IF(OR(kursanci__4[[#This Row],[dzien_tygodnia]]=1,kursanci__4[[#This Row],[dzien_tygodnia]]=5),K8-10,K8)</f>
        <v>1.370000000000001</v>
      </c>
    </row>
    <row r="10" spans="1:11" x14ac:dyDescent="0.25">
      <c r="A10" s="1" t="s">
        <v>19</v>
      </c>
      <c r="B10" s="1" t="s">
        <v>14</v>
      </c>
      <c r="C10" s="1" t="s">
        <v>17</v>
      </c>
      <c r="D10" s="13">
        <v>0.5625</v>
      </c>
      <c r="E10" s="13">
        <v>0.61458333333333337</v>
      </c>
      <c r="F10">
        <v>40</v>
      </c>
      <c r="G10" s="4">
        <f>kursanci__4[[#This Row],[Godzina zakoñczenia]]-kursanci__4[[#This Row],[Godzina rozpoczêcia]]</f>
        <v>5.208333333333337E-2</v>
      </c>
      <c r="H10">
        <v>1.1499999999999999</v>
      </c>
      <c r="I10">
        <f>kursanci__4[[#This Row],[Stawka za godzinê]]*kursanci__4[[#This Row],[Wartosc]]</f>
        <v>46</v>
      </c>
      <c r="J10">
        <f>WEEKDAY(kursanci__4[[#This Row],[Data]],2)</f>
        <v>2</v>
      </c>
      <c r="K10">
        <f>IF(OR(kursanci__4[[#This Row],[dzien_tygodnia]]=1,kursanci__4[[#This Row],[dzien_tygodnia]]=5),K9-10,K9)</f>
        <v>1.370000000000001</v>
      </c>
    </row>
    <row r="11" spans="1:11" x14ac:dyDescent="0.25">
      <c r="A11" s="1" t="s">
        <v>18</v>
      </c>
      <c r="B11" s="1" t="s">
        <v>7</v>
      </c>
      <c r="C11" s="1" t="s">
        <v>20</v>
      </c>
      <c r="D11" s="13">
        <v>0.375</v>
      </c>
      <c r="E11" s="13">
        <v>0.41666666666666669</v>
      </c>
      <c r="F11">
        <v>60</v>
      </c>
      <c r="G11" s="4">
        <f>kursanci__4[[#This Row],[Godzina zakoñczenia]]-kursanci__4[[#This Row],[Godzina rozpoczêcia]]</f>
        <v>4.1666666666666685E-2</v>
      </c>
      <c r="H11">
        <v>1</v>
      </c>
      <c r="I11">
        <f>kursanci__4[[#This Row],[Stawka za godzinê]]*kursanci__4[[#This Row],[Wartosc]]</f>
        <v>60</v>
      </c>
      <c r="J11">
        <f>WEEKDAY(kursanci__4[[#This Row],[Data]],2)</f>
        <v>3</v>
      </c>
      <c r="K11">
        <f>IF(OR(kursanci__4[[#This Row],[dzien_tygodnia]]=1,kursanci__4[[#This Row],[dzien_tygodnia]]=5),K10-10,K10)</f>
        <v>1.370000000000001</v>
      </c>
    </row>
    <row r="12" spans="1:11" x14ac:dyDescent="0.25">
      <c r="A12" s="1" t="s">
        <v>13</v>
      </c>
      <c r="B12" s="1" t="s">
        <v>14</v>
      </c>
      <c r="C12" s="1" t="s">
        <v>20</v>
      </c>
      <c r="D12" s="13">
        <v>0.44791666666666669</v>
      </c>
      <c r="E12" s="13">
        <v>0.51041666666666663</v>
      </c>
      <c r="F12">
        <v>40</v>
      </c>
      <c r="G12" s="4">
        <f>kursanci__4[[#This Row],[Godzina zakoñczenia]]-kursanci__4[[#This Row],[Godzina rozpoczêcia]]</f>
        <v>6.2499999999999944E-2</v>
      </c>
      <c r="H12">
        <v>1.3</v>
      </c>
      <c r="I12">
        <f>kursanci__4[[#This Row],[Stawka za godzinê]]*kursanci__4[[#This Row],[Wartosc]]</f>
        <v>52</v>
      </c>
      <c r="J12">
        <f>WEEKDAY(kursanci__4[[#This Row],[Data]],2)</f>
        <v>3</v>
      </c>
      <c r="K12">
        <f>IF(OR(kursanci__4[[#This Row],[dzien_tygodnia]]=1,kursanci__4[[#This Row],[dzien_tygodnia]]=5),K11-10,K11)</f>
        <v>1.370000000000001</v>
      </c>
    </row>
    <row r="13" spans="1:11" x14ac:dyDescent="0.25">
      <c r="A13" s="1" t="s">
        <v>13</v>
      </c>
      <c r="B13" s="1" t="s">
        <v>14</v>
      </c>
      <c r="C13" s="1" t="s">
        <v>20</v>
      </c>
      <c r="D13" s="13">
        <v>0.52083333333333337</v>
      </c>
      <c r="E13" s="13">
        <v>0.59375</v>
      </c>
      <c r="F13">
        <v>40</v>
      </c>
      <c r="G13" s="4">
        <f>kursanci__4[[#This Row],[Godzina zakoñczenia]]-kursanci__4[[#This Row],[Godzina rozpoczêcia]]</f>
        <v>7.291666666666663E-2</v>
      </c>
      <c r="H13">
        <v>1.45</v>
      </c>
      <c r="I13">
        <f>kursanci__4[[#This Row],[Stawka za godzinê]]*kursanci__4[[#This Row],[Wartosc]]</f>
        <v>58</v>
      </c>
      <c r="J13">
        <f>WEEKDAY(kursanci__4[[#This Row],[Data]],2)</f>
        <v>3</v>
      </c>
      <c r="K13">
        <f>IF(OR(kursanci__4[[#This Row],[dzien_tygodnia]]=1,kursanci__4[[#This Row],[dzien_tygodnia]]=5),K12-10,K12)</f>
        <v>1.370000000000001</v>
      </c>
    </row>
    <row r="14" spans="1:11" x14ac:dyDescent="0.25">
      <c r="A14" s="1" t="s">
        <v>9</v>
      </c>
      <c r="B14" s="1" t="s">
        <v>10</v>
      </c>
      <c r="C14" s="1" t="s">
        <v>21</v>
      </c>
      <c r="D14" s="13">
        <v>0.375</v>
      </c>
      <c r="E14" s="13">
        <v>0.41666666666666669</v>
      </c>
      <c r="F14">
        <v>50</v>
      </c>
      <c r="G14" s="4">
        <f>kursanci__4[[#This Row],[Godzina zakoñczenia]]-kursanci__4[[#This Row],[Godzina rozpoczêcia]]</f>
        <v>4.1666666666666685E-2</v>
      </c>
      <c r="H14">
        <v>1</v>
      </c>
      <c r="I14">
        <f>kursanci__4[[#This Row],[Stawka za godzinê]]*kursanci__4[[#This Row],[Wartosc]]</f>
        <v>50</v>
      </c>
      <c r="J14">
        <f>WEEKDAY(kursanci__4[[#This Row],[Data]],2)</f>
        <v>5</v>
      </c>
      <c r="K14">
        <f>IF(OR(kursanci__4[[#This Row],[dzien_tygodnia]]=1,kursanci__4[[#This Row],[dzien_tygodnia]]=5),K13-10,K13)</f>
        <v>-8.629999999999999</v>
      </c>
    </row>
    <row r="15" spans="1:11" x14ac:dyDescent="0.25">
      <c r="A15" s="1" t="s">
        <v>6</v>
      </c>
      <c r="B15" s="1" t="s">
        <v>7</v>
      </c>
      <c r="C15" s="1" t="s">
        <v>21</v>
      </c>
      <c r="D15" s="13">
        <v>0.4375</v>
      </c>
      <c r="E15" s="13">
        <v>0.5</v>
      </c>
      <c r="F15">
        <v>60</v>
      </c>
      <c r="G15" s="4">
        <f>kursanci__4[[#This Row],[Godzina zakoñczenia]]-kursanci__4[[#This Row],[Godzina rozpoczêcia]]</f>
        <v>6.25E-2</v>
      </c>
      <c r="H15">
        <v>1.3</v>
      </c>
      <c r="I15">
        <f>kursanci__4[[#This Row],[Stawka za godzinê]]*kursanci__4[[#This Row],[Wartosc]]</f>
        <v>78</v>
      </c>
      <c r="J15">
        <f>WEEKDAY(kursanci__4[[#This Row],[Data]],2)</f>
        <v>5</v>
      </c>
      <c r="K15">
        <f>IF(OR(kursanci__4[[#This Row],[dzien_tygodnia]]=1,kursanci__4[[#This Row],[dzien_tygodnia]]=5),K14-10,K14)</f>
        <v>-18.63</v>
      </c>
    </row>
    <row r="16" spans="1:11" x14ac:dyDescent="0.25">
      <c r="A16" s="1" t="s">
        <v>18</v>
      </c>
      <c r="B16" s="1" t="s">
        <v>7</v>
      </c>
      <c r="C16" s="1" t="s">
        <v>21</v>
      </c>
      <c r="D16" s="13">
        <v>0.53125</v>
      </c>
      <c r="E16" s="13">
        <v>0.57291666666666663</v>
      </c>
      <c r="F16">
        <v>60</v>
      </c>
      <c r="G16" s="4">
        <f>kursanci__4[[#This Row],[Godzina zakoñczenia]]-kursanci__4[[#This Row],[Godzina rozpoczêcia]]</f>
        <v>4.166666666666663E-2</v>
      </c>
      <c r="H16">
        <v>1</v>
      </c>
      <c r="I16">
        <f>kursanci__4[[#This Row],[Stawka za godzinê]]*kursanci__4[[#This Row],[Wartosc]]</f>
        <v>60</v>
      </c>
      <c r="J16">
        <f>WEEKDAY(kursanci__4[[#This Row],[Data]],2)</f>
        <v>5</v>
      </c>
      <c r="K16">
        <f>IF(OR(kursanci__4[[#This Row],[dzien_tygodnia]]=1,kursanci__4[[#This Row],[dzien_tygodnia]]=5),K15-10,K15)</f>
        <v>-28.63</v>
      </c>
    </row>
    <row r="17" spans="1:11" x14ac:dyDescent="0.25">
      <c r="A17" s="1" t="s">
        <v>6</v>
      </c>
      <c r="B17" s="1" t="s">
        <v>7</v>
      </c>
      <c r="C17" s="1" t="s">
        <v>21</v>
      </c>
      <c r="D17" s="13">
        <v>0.59375</v>
      </c>
      <c r="E17" s="13">
        <v>0.65625</v>
      </c>
      <c r="F17">
        <v>60</v>
      </c>
      <c r="G17" s="4">
        <f>kursanci__4[[#This Row],[Godzina zakoñczenia]]-kursanci__4[[#This Row],[Godzina rozpoczêcia]]</f>
        <v>6.25E-2</v>
      </c>
      <c r="H17">
        <v>1.3</v>
      </c>
      <c r="I17">
        <f>kursanci__4[[#This Row],[Stawka za godzinê]]*kursanci__4[[#This Row],[Wartosc]]</f>
        <v>78</v>
      </c>
      <c r="J17">
        <f>WEEKDAY(kursanci__4[[#This Row],[Data]],2)</f>
        <v>5</v>
      </c>
      <c r="K17">
        <f>IF(OR(kursanci__4[[#This Row],[dzien_tygodnia]]=1,kursanci__4[[#This Row],[dzien_tygodnia]]=5),K16-10,K16)</f>
        <v>-38.629999999999995</v>
      </c>
    </row>
    <row r="18" spans="1:11" x14ac:dyDescent="0.25">
      <c r="A18" s="1" t="s">
        <v>12</v>
      </c>
      <c r="B18" s="1" t="s">
        <v>7</v>
      </c>
      <c r="C18" s="1" t="s">
        <v>22</v>
      </c>
      <c r="D18" s="13">
        <v>0.39583333333333331</v>
      </c>
      <c r="E18" s="13">
        <v>0.45833333333333331</v>
      </c>
      <c r="F18">
        <v>60</v>
      </c>
      <c r="G18" s="4">
        <f>kursanci__4[[#This Row],[Godzina zakoñczenia]]-kursanci__4[[#This Row],[Godzina rozpoczêcia]]</f>
        <v>6.25E-2</v>
      </c>
      <c r="H18">
        <v>1.3</v>
      </c>
      <c r="I18">
        <f>kursanci__4[[#This Row],[Stawka za godzinê]]*kursanci__4[[#This Row],[Wartosc]]</f>
        <v>78</v>
      </c>
      <c r="J18">
        <f>WEEKDAY(kursanci__4[[#This Row],[Data]],2)</f>
        <v>1</v>
      </c>
      <c r="K18">
        <f>IF(OR(kursanci__4[[#This Row],[dzien_tygodnia]]=1,kursanci__4[[#This Row],[dzien_tygodnia]]=5),K17-10,K17)</f>
        <v>-48.629999999999995</v>
      </c>
    </row>
    <row r="19" spans="1:11" x14ac:dyDescent="0.25">
      <c r="A19" s="1" t="s">
        <v>13</v>
      </c>
      <c r="B19" s="1" t="s">
        <v>14</v>
      </c>
      <c r="C19" s="1" t="s">
        <v>22</v>
      </c>
      <c r="D19" s="13">
        <v>0.46875</v>
      </c>
      <c r="E19" s="13">
        <v>0.52083333333333337</v>
      </c>
      <c r="F19">
        <v>40</v>
      </c>
      <c r="G19" s="4">
        <f>kursanci__4[[#This Row],[Godzina zakoñczenia]]-kursanci__4[[#This Row],[Godzina rozpoczêcia]]</f>
        <v>5.208333333333337E-2</v>
      </c>
      <c r="H19">
        <v>1.1499999999999999</v>
      </c>
      <c r="I19">
        <f>kursanci__4[[#This Row],[Stawka za godzinê]]*kursanci__4[[#This Row],[Wartosc]]</f>
        <v>46</v>
      </c>
      <c r="J19">
        <f>WEEKDAY(kursanci__4[[#This Row],[Data]],2)</f>
        <v>1</v>
      </c>
      <c r="K19">
        <f>IF(OR(kursanci__4[[#This Row],[dzien_tygodnia]]=1,kursanci__4[[#This Row],[dzien_tygodnia]]=5),K18-10,K18)</f>
        <v>-58.629999999999995</v>
      </c>
    </row>
    <row r="20" spans="1:11" x14ac:dyDescent="0.25">
      <c r="A20" s="1" t="s">
        <v>9</v>
      </c>
      <c r="B20" s="1" t="s">
        <v>10</v>
      </c>
      <c r="C20" s="1" t="s">
        <v>22</v>
      </c>
      <c r="D20" s="13">
        <v>0.53125</v>
      </c>
      <c r="E20" s="13">
        <v>0.61458333333333337</v>
      </c>
      <c r="F20">
        <v>50</v>
      </c>
      <c r="G20" s="4">
        <f>kursanci__4[[#This Row],[Godzina zakoñczenia]]-kursanci__4[[#This Row],[Godzina rozpoczêcia]]</f>
        <v>8.333333333333337E-2</v>
      </c>
      <c r="H20">
        <v>2</v>
      </c>
      <c r="I20">
        <f>kursanci__4[[#This Row],[Stawka za godzinê]]*kursanci__4[[#This Row],[Wartosc]]</f>
        <v>100</v>
      </c>
      <c r="J20">
        <f>WEEKDAY(kursanci__4[[#This Row],[Data]],2)</f>
        <v>1</v>
      </c>
      <c r="K20">
        <f>IF(OR(kursanci__4[[#This Row],[dzien_tygodnia]]=1,kursanci__4[[#This Row],[dzien_tygodnia]]=5),K19-10,K19)</f>
        <v>-68.63</v>
      </c>
    </row>
    <row r="21" spans="1:11" x14ac:dyDescent="0.25">
      <c r="A21" s="1" t="s">
        <v>13</v>
      </c>
      <c r="B21" s="1" t="s">
        <v>14</v>
      </c>
      <c r="C21" s="1" t="s">
        <v>22</v>
      </c>
      <c r="D21" s="13">
        <v>0.625</v>
      </c>
      <c r="E21" s="13">
        <v>0.70833333333333337</v>
      </c>
      <c r="F21">
        <v>40</v>
      </c>
      <c r="G21" s="4">
        <f>kursanci__4[[#This Row],[Godzina zakoñczenia]]-kursanci__4[[#This Row],[Godzina rozpoczêcia]]</f>
        <v>8.333333333333337E-2</v>
      </c>
      <c r="H21">
        <v>2</v>
      </c>
      <c r="I21">
        <f>kursanci__4[[#This Row],[Stawka za godzinê]]*kursanci__4[[#This Row],[Wartosc]]</f>
        <v>80</v>
      </c>
      <c r="J21">
        <f>WEEKDAY(kursanci__4[[#This Row],[Data]],2)</f>
        <v>1</v>
      </c>
      <c r="K21">
        <f>IF(OR(kursanci__4[[#This Row],[dzien_tygodnia]]=1,kursanci__4[[#This Row],[dzien_tygodnia]]=5),K20-10,K20)</f>
        <v>-78.63</v>
      </c>
    </row>
    <row r="22" spans="1:11" x14ac:dyDescent="0.25">
      <c r="A22" s="1" t="s">
        <v>23</v>
      </c>
      <c r="B22" s="1" t="s">
        <v>7</v>
      </c>
      <c r="C22" s="1" t="s">
        <v>22</v>
      </c>
      <c r="D22" s="13">
        <v>0.70833333333333337</v>
      </c>
      <c r="E22" s="13">
        <v>0.76041666666666663</v>
      </c>
      <c r="F22">
        <v>60</v>
      </c>
      <c r="G22" s="4">
        <f>kursanci__4[[#This Row],[Godzina zakoñczenia]]-kursanci__4[[#This Row],[Godzina rozpoczêcia]]</f>
        <v>5.2083333333333259E-2</v>
      </c>
      <c r="H22">
        <v>1.1499999999999999</v>
      </c>
      <c r="I22">
        <f>kursanci__4[[#This Row],[Stawka za godzinê]]*kursanci__4[[#This Row],[Wartosc]]</f>
        <v>69</v>
      </c>
      <c r="J22">
        <f>WEEKDAY(kursanci__4[[#This Row],[Data]],2)</f>
        <v>1</v>
      </c>
      <c r="K22">
        <f>IF(OR(kursanci__4[[#This Row],[dzien_tygodnia]]=1,kursanci__4[[#This Row],[dzien_tygodnia]]=5),K21-10,K21)</f>
        <v>-88.63</v>
      </c>
    </row>
    <row r="23" spans="1:11" x14ac:dyDescent="0.25">
      <c r="A23" s="1" t="s">
        <v>24</v>
      </c>
      <c r="B23" s="1" t="s">
        <v>10</v>
      </c>
      <c r="C23" s="1" t="s">
        <v>25</v>
      </c>
      <c r="D23" s="13">
        <v>0.375</v>
      </c>
      <c r="E23" s="13">
        <v>0.42708333333333331</v>
      </c>
      <c r="F23">
        <v>50</v>
      </c>
      <c r="G23" s="4">
        <f>kursanci__4[[#This Row],[Godzina zakoñczenia]]-kursanci__4[[#This Row],[Godzina rozpoczêcia]]</f>
        <v>5.2083333333333315E-2</v>
      </c>
      <c r="H23">
        <v>1.1499999999999999</v>
      </c>
      <c r="I23">
        <f>kursanci__4[[#This Row],[Stawka za godzinê]]*kursanci__4[[#This Row],[Wartosc]]</f>
        <v>57.499999999999993</v>
      </c>
      <c r="J23">
        <f>WEEKDAY(kursanci__4[[#This Row],[Data]],2)</f>
        <v>2</v>
      </c>
      <c r="K23">
        <f>IF(OR(kursanci__4[[#This Row],[dzien_tygodnia]]=1,kursanci__4[[#This Row],[dzien_tygodnia]]=5),K22-10,K22)</f>
        <v>-88.63</v>
      </c>
    </row>
    <row r="24" spans="1:11" x14ac:dyDescent="0.25">
      <c r="A24" s="1" t="s">
        <v>26</v>
      </c>
      <c r="B24" s="1" t="s">
        <v>14</v>
      </c>
      <c r="C24" s="1" t="s">
        <v>25</v>
      </c>
      <c r="D24" s="13">
        <v>0.4375</v>
      </c>
      <c r="E24" s="13">
        <v>0.47916666666666669</v>
      </c>
      <c r="F24">
        <v>40</v>
      </c>
      <c r="G24" s="4">
        <f>kursanci__4[[#This Row],[Godzina zakoñczenia]]-kursanci__4[[#This Row],[Godzina rozpoczêcia]]</f>
        <v>4.1666666666666685E-2</v>
      </c>
      <c r="H24">
        <v>1</v>
      </c>
      <c r="I24">
        <f>kursanci__4[[#This Row],[Stawka za godzinê]]*kursanci__4[[#This Row],[Wartosc]]</f>
        <v>40</v>
      </c>
      <c r="J24">
        <f>WEEKDAY(kursanci__4[[#This Row],[Data]],2)</f>
        <v>2</v>
      </c>
      <c r="K24">
        <f>IF(OR(kursanci__4[[#This Row],[dzien_tygodnia]]=1,kursanci__4[[#This Row],[dzien_tygodnia]]=5),K23-10,K23)</f>
        <v>-88.63</v>
      </c>
    </row>
    <row r="25" spans="1:11" x14ac:dyDescent="0.25">
      <c r="A25" s="1" t="s">
        <v>26</v>
      </c>
      <c r="B25" s="1" t="s">
        <v>14</v>
      </c>
      <c r="C25" s="1" t="s">
        <v>25</v>
      </c>
      <c r="D25" s="13">
        <v>0.47916666666666669</v>
      </c>
      <c r="E25" s="13">
        <v>0.53125</v>
      </c>
      <c r="F25">
        <v>40</v>
      </c>
      <c r="G25" s="4">
        <f>kursanci__4[[#This Row],[Godzina zakoñczenia]]-kursanci__4[[#This Row],[Godzina rozpoczêcia]]</f>
        <v>5.2083333333333315E-2</v>
      </c>
      <c r="H25">
        <v>1.1499999999999999</v>
      </c>
      <c r="I25">
        <f>kursanci__4[[#This Row],[Stawka za godzinê]]*kursanci__4[[#This Row],[Wartosc]]</f>
        <v>46</v>
      </c>
      <c r="J25">
        <f>WEEKDAY(kursanci__4[[#This Row],[Data]],2)</f>
        <v>2</v>
      </c>
      <c r="K25">
        <f>IF(OR(kursanci__4[[#This Row],[dzien_tygodnia]]=1,kursanci__4[[#This Row],[dzien_tygodnia]]=5),K24-10,K24)</f>
        <v>-88.63</v>
      </c>
    </row>
    <row r="26" spans="1:11" x14ac:dyDescent="0.25">
      <c r="A26" s="1" t="s">
        <v>9</v>
      </c>
      <c r="B26" s="1" t="s">
        <v>10</v>
      </c>
      <c r="C26" s="1" t="s">
        <v>25</v>
      </c>
      <c r="D26" s="13">
        <v>0.53125</v>
      </c>
      <c r="E26" s="13">
        <v>0.59375</v>
      </c>
      <c r="F26">
        <v>50</v>
      </c>
      <c r="G26" s="4">
        <f>kursanci__4[[#This Row],[Godzina zakoñczenia]]-kursanci__4[[#This Row],[Godzina rozpoczêcia]]</f>
        <v>6.25E-2</v>
      </c>
      <c r="H26">
        <v>1.3</v>
      </c>
      <c r="I26">
        <f>kursanci__4[[#This Row],[Stawka za godzinê]]*kursanci__4[[#This Row],[Wartosc]]</f>
        <v>65</v>
      </c>
      <c r="J26">
        <f>WEEKDAY(kursanci__4[[#This Row],[Data]],2)</f>
        <v>2</v>
      </c>
      <c r="K26">
        <f>IF(OR(kursanci__4[[#This Row],[dzien_tygodnia]]=1,kursanci__4[[#This Row],[dzien_tygodnia]]=5),K25-10,K25)</f>
        <v>-88.63</v>
      </c>
    </row>
    <row r="27" spans="1:11" x14ac:dyDescent="0.25">
      <c r="A27" s="1" t="s">
        <v>27</v>
      </c>
      <c r="B27" s="1" t="s">
        <v>10</v>
      </c>
      <c r="C27" s="1" t="s">
        <v>25</v>
      </c>
      <c r="D27" s="13">
        <v>0.60416666666666663</v>
      </c>
      <c r="E27" s="13">
        <v>0.64583333333333337</v>
      </c>
      <c r="F27">
        <v>50</v>
      </c>
      <c r="G27" s="4">
        <f>kursanci__4[[#This Row],[Godzina zakoñczenia]]-kursanci__4[[#This Row],[Godzina rozpoczêcia]]</f>
        <v>4.1666666666666741E-2</v>
      </c>
      <c r="H27">
        <v>1</v>
      </c>
      <c r="I27">
        <f>kursanci__4[[#This Row],[Stawka za godzinê]]*kursanci__4[[#This Row],[Wartosc]]</f>
        <v>50</v>
      </c>
      <c r="J27">
        <f>WEEKDAY(kursanci__4[[#This Row],[Data]],2)</f>
        <v>2</v>
      </c>
      <c r="K27">
        <f>IF(OR(kursanci__4[[#This Row],[dzien_tygodnia]]=1,kursanci__4[[#This Row],[dzien_tygodnia]]=5),K26-10,K26)</f>
        <v>-88.63</v>
      </c>
    </row>
    <row r="28" spans="1:11" x14ac:dyDescent="0.25">
      <c r="A28" s="1" t="s">
        <v>24</v>
      </c>
      <c r="B28" s="1" t="s">
        <v>10</v>
      </c>
      <c r="C28" s="1" t="s">
        <v>28</v>
      </c>
      <c r="D28" s="13">
        <v>0.375</v>
      </c>
      <c r="E28" s="13">
        <v>0.42708333333333331</v>
      </c>
      <c r="F28">
        <v>50</v>
      </c>
      <c r="G28" s="4">
        <f>kursanci__4[[#This Row],[Godzina zakoñczenia]]-kursanci__4[[#This Row],[Godzina rozpoczêcia]]</f>
        <v>5.2083333333333315E-2</v>
      </c>
      <c r="H28">
        <v>1.1499999999999999</v>
      </c>
      <c r="I28">
        <f>kursanci__4[[#This Row],[Stawka za godzinê]]*kursanci__4[[#This Row],[Wartosc]]</f>
        <v>57.499999999999993</v>
      </c>
      <c r="J28">
        <f>WEEKDAY(kursanci__4[[#This Row],[Data]],2)</f>
        <v>3</v>
      </c>
      <c r="K28">
        <f>IF(OR(kursanci__4[[#This Row],[dzien_tygodnia]]=1,kursanci__4[[#This Row],[dzien_tygodnia]]=5),K27-10,K27)</f>
        <v>-88.63</v>
      </c>
    </row>
    <row r="29" spans="1:11" x14ac:dyDescent="0.25">
      <c r="A29" s="1" t="s">
        <v>18</v>
      </c>
      <c r="B29" s="1" t="s">
        <v>7</v>
      </c>
      <c r="C29" s="1" t="s">
        <v>28</v>
      </c>
      <c r="D29" s="13">
        <v>0.42708333333333331</v>
      </c>
      <c r="E29" s="13">
        <v>0.47916666666666669</v>
      </c>
      <c r="F29">
        <v>60</v>
      </c>
      <c r="G29" s="4">
        <f>kursanci__4[[#This Row],[Godzina zakoñczenia]]-kursanci__4[[#This Row],[Godzina rozpoczêcia]]</f>
        <v>5.208333333333337E-2</v>
      </c>
      <c r="H29">
        <v>1.1499999999999999</v>
      </c>
      <c r="I29">
        <f>kursanci__4[[#This Row],[Stawka za godzinê]]*kursanci__4[[#This Row],[Wartosc]]</f>
        <v>69</v>
      </c>
      <c r="J29">
        <f>WEEKDAY(kursanci__4[[#This Row],[Data]],2)</f>
        <v>3</v>
      </c>
      <c r="K29">
        <f>IF(OR(kursanci__4[[#This Row],[dzien_tygodnia]]=1,kursanci__4[[#This Row],[dzien_tygodnia]]=5),K28-10,K28)</f>
        <v>-88.63</v>
      </c>
    </row>
    <row r="30" spans="1:11" x14ac:dyDescent="0.25">
      <c r="A30" s="1" t="s">
        <v>19</v>
      </c>
      <c r="B30" s="1" t="s">
        <v>7</v>
      </c>
      <c r="C30" s="1" t="s">
        <v>28</v>
      </c>
      <c r="D30" s="13">
        <v>0.51041666666666663</v>
      </c>
      <c r="E30" s="13">
        <v>0.58333333333333337</v>
      </c>
      <c r="F30">
        <v>60</v>
      </c>
      <c r="G30" s="4">
        <f>kursanci__4[[#This Row],[Godzina zakoñczenia]]-kursanci__4[[#This Row],[Godzina rozpoczêcia]]</f>
        <v>7.2916666666666741E-2</v>
      </c>
      <c r="H30">
        <v>1.45</v>
      </c>
      <c r="I30">
        <f>kursanci__4[[#This Row],[Stawka za godzinê]]*kursanci__4[[#This Row],[Wartosc]]</f>
        <v>87</v>
      </c>
      <c r="J30">
        <f>WEEKDAY(kursanci__4[[#This Row],[Data]],2)</f>
        <v>3</v>
      </c>
      <c r="K30">
        <f>IF(OR(kursanci__4[[#This Row],[dzien_tygodnia]]=1,kursanci__4[[#This Row],[dzien_tygodnia]]=5),K29-10,K29)</f>
        <v>-88.63</v>
      </c>
    </row>
    <row r="31" spans="1:11" x14ac:dyDescent="0.25">
      <c r="A31" s="1" t="s">
        <v>9</v>
      </c>
      <c r="B31" s="1" t="s">
        <v>10</v>
      </c>
      <c r="C31" s="1" t="s">
        <v>29</v>
      </c>
      <c r="D31" s="13">
        <v>0.375</v>
      </c>
      <c r="E31" s="13">
        <v>0.4375</v>
      </c>
      <c r="F31">
        <v>50</v>
      </c>
      <c r="G31" s="4">
        <f>kursanci__4[[#This Row],[Godzina zakoñczenia]]-kursanci__4[[#This Row],[Godzina rozpoczêcia]]</f>
        <v>6.25E-2</v>
      </c>
      <c r="H31">
        <v>1.3</v>
      </c>
      <c r="I31">
        <f>kursanci__4[[#This Row],[Stawka za godzinê]]*kursanci__4[[#This Row],[Wartosc]]</f>
        <v>65</v>
      </c>
      <c r="J31">
        <f>WEEKDAY(kursanci__4[[#This Row],[Data]],2)</f>
        <v>1</v>
      </c>
      <c r="K31">
        <f>IF(OR(kursanci__4[[#This Row],[dzien_tygodnia]]=1,kursanci__4[[#This Row],[dzien_tygodnia]]=5),K30-10,K30)</f>
        <v>-98.63</v>
      </c>
    </row>
    <row r="32" spans="1:11" x14ac:dyDescent="0.25">
      <c r="A32" s="1" t="s">
        <v>27</v>
      </c>
      <c r="B32" s="1" t="s">
        <v>10</v>
      </c>
      <c r="C32" s="1" t="s">
        <v>29</v>
      </c>
      <c r="D32" s="13">
        <v>0.45833333333333331</v>
      </c>
      <c r="E32" s="13">
        <v>0.54166666666666663</v>
      </c>
      <c r="F32">
        <v>50</v>
      </c>
      <c r="G32" s="4">
        <f>kursanci__4[[#This Row],[Godzina zakoñczenia]]-kursanci__4[[#This Row],[Godzina rozpoczêcia]]</f>
        <v>8.3333333333333315E-2</v>
      </c>
      <c r="H32">
        <v>2</v>
      </c>
      <c r="I32">
        <f>kursanci__4[[#This Row],[Stawka za godzinê]]*kursanci__4[[#This Row],[Wartosc]]</f>
        <v>100</v>
      </c>
      <c r="J32">
        <f>WEEKDAY(kursanci__4[[#This Row],[Data]],2)</f>
        <v>1</v>
      </c>
      <c r="K32">
        <f>IF(OR(kursanci__4[[#This Row],[dzien_tygodnia]]=1,kursanci__4[[#This Row],[dzien_tygodnia]]=5),K31-10,K31)</f>
        <v>-108.63</v>
      </c>
    </row>
    <row r="33" spans="1:11" x14ac:dyDescent="0.25">
      <c r="A33" s="1" t="s">
        <v>23</v>
      </c>
      <c r="B33" s="1" t="s">
        <v>7</v>
      </c>
      <c r="C33" s="1" t="s">
        <v>29</v>
      </c>
      <c r="D33" s="13">
        <v>0.58333333333333337</v>
      </c>
      <c r="E33" s="13">
        <v>0.625</v>
      </c>
      <c r="F33">
        <v>60</v>
      </c>
      <c r="G33" s="4">
        <f>kursanci__4[[#This Row],[Godzina zakoñczenia]]-kursanci__4[[#This Row],[Godzina rozpoczêcia]]</f>
        <v>4.166666666666663E-2</v>
      </c>
      <c r="H33">
        <v>1</v>
      </c>
      <c r="I33">
        <f>kursanci__4[[#This Row],[Stawka za godzinê]]*kursanci__4[[#This Row],[Wartosc]]</f>
        <v>60</v>
      </c>
      <c r="J33">
        <f>WEEKDAY(kursanci__4[[#This Row],[Data]],2)</f>
        <v>1</v>
      </c>
      <c r="K33">
        <f>IF(OR(kursanci__4[[#This Row],[dzien_tygodnia]]=1,kursanci__4[[#This Row],[dzien_tygodnia]]=5),K32-10,K32)</f>
        <v>-118.63</v>
      </c>
    </row>
    <row r="34" spans="1:11" x14ac:dyDescent="0.25">
      <c r="A34" s="1" t="s">
        <v>13</v>
      </c>
      <c r="B34" s="1" t="s">
        <v>14</v>
      </c>
      <c r="C34" s="1" t="s">
        <v>29</v>
      </c>
      <c r="D34" s="13">
        <v>0.63541666666666663</v>
      </c>
      <c r="E34" s="13">
        <v>0.69791666666666663</v>
      </c>
      <c r="F34">
        <v>40</v>
      </c>
      <c r="G34" s="4">
        <f>kursanci__4[[#This Row],[Godzina zakoñczenia]]-kursanci__4[[#This Row],[Godzina rozpoczêcia]]</f>
        <v>6.25E-2</v>
      </c>
      <c r="H34">
        <v>1.3</v>
      </c>
      <c r="I34">
        <f>kursanci__4[[#This Row],[Stawka za godzinê]]*kursanci__4[[#This Row],[Wartosc]]</f>
        <v>52</v>
      </c>
      <c r="J34">
        <f>WEEKDAY(kursanci__4[[#This Row],[Data]],2)</f>
        <v>1</v>
      </c>
      <c r="K34">
        <f>IF(OR(kursanci__4[[#This Row],[dzien_tygodnia]]=1,kursanci__4[[#This Row],[dzien_tygodnia]]=5),K33-10,K33)</f>
        <v>-128.63</v>
      </c>
    </row>
    <row r="35" spans="1:11" x14ac:dyDescent="0.25">
      <c r="A35" s="1" t="s">
        <v>12</v>
      </c>
      <c r="B35" s="1" t="s">
        <v>10</v>
      </c>
      <c r="C35" s="1" t="s">
        <v>30</v>
      </c>
      <c r="D35" s="13">
        <v>0.375</v>
      </c>
      <c r="E35" s="13">
        <v>0.45833333333333331</v>
      </c>
      <c r="F35">
        <v>50</v>
      </c>
      <c r="G35" s="4">
        <f>kursanci__4[[#This Row],[Godzina zakoñczenia]]-kursanci__4[[#This Row],[Godzina rozpoczêcia]]</f>
        <v>8.3333333333333315E-2</v>
      </c>
      <c r="H35">
        <v>2</v>
      </c>
      <c r="I35">
        <f>kursanci__4[[#This Row],[Stawka za godzinê]]*kursanci__4[[#This Row],[Wartosc]]</f>
        <v>100</v>
      </c>
      <c r="J35">
        <f>WEEKDAY(kursanci__4[[#This Row],[Data]],2)</f>
        <v>2</v>
      </c>
      <c r="K35">
        <f>IF(OR(kursanci__4[[#This Row],[dzien_tygodnia]]=1,kursanci__4[[#This Row],[dzien_tygodnia]]=5),K34-10,K34)</f>
        <v>-128.63</v>
      </c>
    </row>
    <row r="36" spans="1:11" x14ac:dyDescent="0.25">
      <c r="A36" s="1" t="s">
        <v>12</v>
      </c>
      <c r="B36" s="1" t="s">
        <v>7</v>
      </c>
      <c r="C36" s="1" t="s">
        <v>30</v>
      </c>
      <c r="D36" s="13">
        <v>0.47916666666666669</v>
      </c>
      <c r="E36" s="13">
        <v>0.55208333333333337</v>
      </c>
      <c r="F36">
        <v>60</v>
      </c>
      <c r="G36" s="4">
        <f>kursanci__4[[#This Row],[Godzina zakoñczenia]]-kursanci__4[[#This Row],[Godzina rozpoczêcia]]</f>
        <v>7.2916666666666685E-2</v>
      </c>
      <c r="H36">
        <v>1.45</v>
      </c>
      <c r="I36">
        <f>kursanci__4[[#This Row],[Stawka za godzinê]]*kursanci__4[[#This Row],[Wartosc]]</f>
        <v>87</v>
      </c>
      <c r="J36">
        <f>WEEKDAY(kursanci__4[[#This Row],[Data]],2)</f>
        <v>2</v>
      </c>
      <c r="K36">
        <f>IF(OR(kursanci__4[[#This Row],[dzien_tygodnia]]=1,kursanci__4[[#This Row],[dzien_tygodnia]]=5),K35-10,K35)</f>
        <v>-128.63</v>
      </c>
    </row>
    <row r="37" spans="1:11" x14ac:dyDescent="0.25">
      <c r="A37" s="1" t="s">
        <v>27</v>
      </c>
      <c r="B37" s="1" t="s">
        <v>10</v>
      </c>
      <c r="C37" s="1" t="s">
        <v>31</v>
      </c>
      <c r="D37" s="13">
        <v>0.375</v>
      </c>
      <c r="E37" s="13">
        <v>0.42708333333333331</v>
      </c>
      <c r="F37">
        <v>50</v>
      </c>
      <c r="G37" s="4">
        <f>kursanci__4[[#This Row],[Godzina zakoñczenia]]-kursanci__4[[#This Row],[Godzina rozpoczêcia]]</f>
        <v>5.2083333333333315E-2</v>
      </c>
      <c r="H37">
        <v>1.1499999999999999</v>
      </c>
      <c r="I37">
        <f>kursanci__4[[#This Row],[Stawka za godzinê]]*kursanci__4[[#This Row],[Wartosc]]</f>
        <v>57.499999999999993</v>
      </c>
      <c r="J37">
        <f>WEEKDAY(kursanci__4[[#This Row],[Data]],2)</f>
        <v>3</v>
      </c>
      <c r="K37">
        <f>IF(OR(kursanci__4[[#This Row],[dzien_tygodnia]]=1,kursanci__4[[#This Row],[dzien_tygodnia]]=5),K36-10,K36)</f>
        <v>-128.63</v>
      </c>
    </row>
    <row r="38" spans="1:11" x14ac:dyDescent="0.25">
      <c r="A38" s="1" t="s">
        <v>16</v>
      </c>
      <c r="B38" s="1" t="s">
        <v>7</v>
      </c>
      <c r="C38" s="1" t="s">
        <v>31</v>
      </c>
      <c r="D38" s="13">
        <v>0.44791666666666669</v>
      </c>
      <c r="E38" s="13">
        <v>0.48958333333333331</v>
      </c>
      <c r="F38">
        <v>60</v>
      </c>
      <c r="G38" s="4">
        <f>kursanci__4[[#This Row],[Godzina zakoñczenia]]-kursanci__4[[#This Row],[Godzina rozpoczêcia]]</f>
        <v>4.166666666666663E-2</v>
      </c>
      <c r="H38">
        <v>1</v>
      </c>
      <c r="I38">
        <f>kursanci__4[[#This Row],[Stawka za godzinê]]*kursanci__4[[#This Row],[Wartosc]]</f>
        <v>60</v>
      </c>
      <c r="J38">
        <f>WEEKDAY(kursanci__4[[#This Row],[Data]],2)</f>
        <v>3</v>
      </c>
      <c r="K38">
        <f>IF(OR(kursanci__4[[#This Row],[dzien_tygodnia]]=1,kursanci__4[[#This Row],[dzien_tygodnia]]=5),K37-10,K37)</f>
        <v>-128.63</v>
      </c>
    </row>
    <row r="39" spans="1:11" x14ac:dyDescent="0.25">
      <c r="A39" s="1" t="s">
        <v>27</v>
      </c>
      <c r="B39" s="1" t="s">
        <v>14</v>
      </c>
      <c r="C39" s="1" t="s">
        <v>32</v>
      </c>
      <c r="D39" s="13">
        <v>0.375</v>
      </c>
      <c r="E39" s="13">
        <v>0.41666666666666669</v>
      </c>
      <c r="F39">
        <v>40</v>
      </c>
      <c r="G39" s="4">
        <f>kursanci__4[[#This Row],[Godzina zakoñczenia]]-kursanci__4[[#This Row],[Godzina rozpoczêcia]]</f>
        <v>4.1666666666666685E-2</v>
      </c>
      <c r="H39">
        <v>1</v>
      </c>
      <c r="I39">
        <f>kursanci__4[[#This Row],[Stawka za godzinê]]*kursanci__4[[#This Row],[Wartosc]]</f>
        <v>40</v>
      </c>
      <c r="J39">
        <f>WEEKDAY(kursanci__4[[#This Row],[Data]],2)</f>
        <v>4</v>
      </c>
      <c r="K39">
        <f>IF(OR(kursanci__4[[#This Row],[dzien_tygodnia]]=1,kursanci__4[[#This Row],[dzien_tygodnia]]=5),K38-10,K38)</f>
        <v>-128.63</v>
      </c>
    </row>
    <row r="40" spans="1:11" x14ac:dyDescent="0.25">
      <c r="A40" s="1" t="s">
        <v>6</v>
      </c>
      <c r="B40" s="1" t="s">
        <v>7</v>
      </c>
      <c r="C40" s="1" t="s">
        <v>33</v>
      </c>
      <c r="D40" s="13">
        <v>0.375</v>
      </c>
      <c r="E40" s="13">
        <v>0.41666666666666669</v>
      </c>
      <c r="F40">
        <v>60</v>
      </c>
      <c r="G40" s="4">
        <f>kursanci__4[[#This Row],[Godzina zakoñczenia]]-kursanci__4[[#This Row],[Godzina rozpoczêcia]]</f>
        <v>4.1666666666666685E-2</v>
      </c>
      <c r="H40">
        <v>1</v>
      </c>
      <c r="I40">
        <f>kursanci__4[[#This Row],[Stawka za godzinê]]*kursanci__4[[#This Row],[Wartosc]]</f>
        <v>60</v>
      </c>
      <c r="J40">
        <f>WEEKDAY(kursanci__4[[#This Row],[Data]],2)</f>
        <v>5</v>
      </c>
      <c r="K40">
        <f>IF(OR(kursanci__4[[#This Row],[dzien_tygodnia]]=1,kursanci__4[[#This Row],[dzien_tygodnia]]=5),K39-10,K39)</f>
        <v>-138.63</v>
      </c>
    </row>
    <row r="41" spans="1:11" x14ac:dyDescent="0.25">
      <c r="A41" s="1" t="s">
        <v>26</v>
      </c>
      <c r="B41" s="1" t="s">
        <v>14</v>
      </c>
      <c r="C41" s="1" t="s">
        <v>33</v>
      </c>
      <c r="D41" s="13">
        <v>0.4375</v>
      </c>
      <c r="E41" s="13">
        <v>0.47916666666666669</v>
      </c>
      <c r="F41">
        <v>40</v>
      </c>
      <c r="G41" s="4">
        <f>kursanci__4[[#This Row],[Godzina zakoñczenia]]-kursanci__4[[#This Row],[Godzina rozpoczêcia]]</f>
        <v>4.1666666666666685E-2</v>
      </c>
      <c r="H41">
        <v>1</v>
      </c>
      <c r="I41">
        <f>kursanci__4[[#This Row],[Stawka za godzinê]]*kursanci__4[[#This Row],[Wartosc]]</f>
        <v>40</v>
      </c>
      <c r="J41">
        <f>WEEKDAY(kursanci__4[[#This Row],[Data]],2)</f>
        <v>5</v>
      </c>
      <c r="K41">
        <f>IF(OR(kursanci__4[[#This Row],[dzien_tygodnia]]=1,kursanci__4[[#This Row],[dzien_tygodnia]]=5),K40-10,K40)</f>
        <v>-148.63</v>
      </c>
    </row>
    <row r="42" spans="1:11" x14ac:dyDescent="0.25">
      <c r="A42" s="1" t="s">
        <v>19</v>
      </c>
      <c r="B42" s="1" t="s">
        <v>7</v>
      </c>
      <c r="C42" s="1" t="s">
        <v>34</v>
      </c>
      <c r="D42" s="13">
        <v>0.375</v>
      </c>
      <c r="E42" s="13">
        <v>0.44791666666666669</v>
      </c>
      <c r="F42">
        <v>60</v>
      </c>
      <c r="G42" s="4">
        <f>kursanci__4[[#This Row],[Godzina zakoñczenia]]-kursanci__4[[#This Row],[Godzina rozpoczêcia]]</f>
        <v>7.2916666666666685E-2</v>
      </c>
      <c r="H42">
        <v>1.45</v>
      </c>
      <c r="I42">
        <f>kursanci__4[[#This Row],[Stawka za godzinê]]*kursanci__4[[#This Row],[Wartosc]]</f>
        <v>87</v>
      </c>
      <c r="J42">
        <f>WEEKDAY(kursanci__4[[#This Row],[Data]],2)</f>
        <v>5</v>
      </c>
      <c r="K42">
        <f>IF(OR(kursanci__4[[#This Row],[dzien_tygodnia]]=1,kursanci__4[[#This Row],[dzien_tygodnia]]=5),K41-10,K41)</f>
        <v>-158.63</v>
      </c>
    </row>
    <row r="43" spans="1:11" x14ac:dyDescent="0.25">
      <c r="A43" s="1" t="s">
        <v>18</v>
      </c>
      <c r="B43" s="1" t="s">
        <v>7</v>
      </c>
      <c r="C43" s="1" t="s">
        <v>34</v>
      </c>
      <c r="D43" s="13">
        <v>0.44791666666666669</v>
      </c>
      <c r="E43" s="13">
        <v>0.51041666666666663</v>
      </c>
      <c r="F43">
        <v>60</v>
      </c>
      <c r="G43" s="4">
        <f>kursanci__4[[#This Row],[Godzina zakoñczenia]]-kursanci__4[[#This Row],[Godzina rozpoczêcia]]</f>
        <v>6.2499999999999944E-2</v>
      </c>
      <c r="H43">
        <v>1.3</v>
      </c>
      <c r="I43">
        <f>kursanci__4[[#This Row],[Stawka za godzinê]]*kursanci__4[[#This Row],[Wartosc]]</f>
        <v>78</v>
      </c>
      <c r="J43">
        <f>WEEKDAY(kursanci__4[[#This Row],[Data]],2)</f>
        <v>5</v>
      </c>
      <c r="K43">
        <f>IF(OR(kursanci__4[[#This Row],[dzien_tygodnia]]=1,kursanci__4[[#This Row],[dzien_tygodnia]]=5),K42-10,K42)</f>
        <v>-168.63</v>
      </c>
    </row>
    <row r="44" spans="1:11" x14ac:dyDescent="0.25">
      <c r="A44" s="1" t="s">
        <v>26</v>
      </c>
      <c r="B44" s="1" t="s">
        <v>14</v>
      </c>
      <c r="C44" s="1" t="s">
        <v>34</v>
      </c>
      <c r="D44" s="13">
        <v>0.53125</v>
      </c>
      <c r="E44" s="13">
        <v>0.60416666666666663</v>
      </c>
      <c r="F44">
        <v>40</v>
      </c>
      <c r="G44" s="4">
        <f>kursanci__4[[#This Row],[Godzina zakoñczenia]]-kursanci__4[[#This Row],[Godzina rozpoczêcia]]</f>
        <v>7.291666666666663E-2</v>
      </c>
      <c r="H44">
        <v>1.45</v>
      </c>
      <c r="I44">
        <f>kursanci__4[[#This Row],[Stawka za godzinê]]*kursanci__4[[#This Row],[Wartosc]]</f>
        <v>58</v>
      </c>
      <c r="J44">
        <f>WEEKDAY(kursanci__4[[#This Row],[Data]],2)</f>
        <v>5</v>
      </c>
      <c r="K44">
        <f>IF(OR(kursanci__4[[#This Row],[dzien_tygodnia]]=1,kursanci__4[[#This Row],[dzien_tygodnia]]=5),K43-10,K43)</f>
        <v>-178.63</v>
      </c>
    </row>
    <row r="45" spans="1:11" x14ac:dyDescent="0.25">
      <c r="A45" s="1" t="s">
        <v>6</v>
      </c>
      <c r="B45" s="1" t="s">
        <v>7</v>
      </c>
      <c r="C45" s="1" t="s">
        <v>34</v>
      </c>
      <c r="D45" s="13">
        <v>0.60416666666666663</v>
      </c>
      <c r="E45" s="13">
        <v>0.67708333333333337</v>
      </c>
      <c r="F45">
        <v>60</v>
      </c>
      <c r="G45" s="4">
        <f>kursanci__4[[#This Row],[Godzina zakoñczenia]]-kursanci__4[[#This Row],[Godzina rozpoczêcia]]</f>
        <v>7.2916666666666741E-2</v>
      </c>
      <c r="H45">
        <v>1.45</v>
      </c>
      <c r="I45">
        <f>kursanci__4[[#This Row],[Stawka za godzinê]]*kursanci__4[[#This Row],[Wartosc]]</f>
        <v>87</v>
      </c>
      <c r="J45">
        <f>WEEKDAY(kursanci__4[[#This Row],[Data]],2)</f>
        <v>5</v>
      </c>
      <c r="K45">
        <f>IF(OR(kursanci__4[[#This Row],[dzien_tygodnia]]=1,kursanci__4[[#This Row],[dzien_tygodnia]]=5),K44-10,K44)</f>
        <v>-188.63</v>
      </c>
    </row>
    <row r="46" spans="1:11" x14ac:dyDescent="0.25">
      <c r="A46" s="1" t="s">
        <v>12</v>
      </c>
      <c r="B46" s="1" t="s">
        <v>7</v>
      </c>
      <c r="C46" s="1" t="s">
        <v>35</v>
      </c>
      <c r="D46" s="13">
        <v>0.375</v>
      </c>
      <c r="E46" s="13">
        <v>0.4375</v>
      </c>
      <c r="F46">
        <v>60</v>
      </c>
      <c r="G46" s="4">
        <f>kursanci__4[[#This Row],[Godzina zakoñczenia]]-kursanci__4[[#This Row],[Godzina rozpoczêcia]]</f>
        <v>6.25E-2</v>
      </c>
      <c r="H46">
        <v>1.3</v>
      </c>
      <c r="I46">
        <f>kursanci__4[[#This Row],[Stawka za godzinê]]*kursanci__4[[#This Row],[Wartosc]]</f>
        <v>78</v>
      </c>
      <c r="J46">
        <f>WEEKDAY(kursanci__4[[#This Row],[Data]],2)</f>
        <v>1</v>
      </c>
      <c r="K46">
        <f>IF(OR(kursanci__4[[#This Row],[dzien_tygodnia]]=1,kursanci__4[[#This Row],[dzien_tygodnia]]=5),K45-10,K45)</f>
        <v>-198.63</v>
      </c>
    </row>
    <row r="47" spans="1:11" x14ac:dyDescent="0.25">
      <c r="A47" s="1" t="s">
        <v>9</v>
      </c>
      <c r="B47" s="1" t="s">
        <v>10</v>
      </c>
      <c r="C47" s="1" t="s">
        <v>36</v>
      </c>
      <c r="D47" s="13">
        <v>0.375</v>
      </c>
      <c r="E47" s="13">
        <v>0.41666666666666669</v>
      </c>
      <c r="F47">
        <v>50</v>
      </c>
      <c r="G47" s="4">
        <f>kursanci__4[[#This Row],[Godzina zakoñczenia]]-kursanci__4[[#This Row],[Godzina rozpoczêcia]]</f>
        <v>4.1666666666666685E-2</v>
      </c>
      <c r="H47">
        <v>1</v>
      </c>
      <c r="I47">
        <f>kursanci__4[[#This Row],[Stawka za godzinê]]*kursanci__4[[#This Row],[Wartosc]]</f>
        <v>50</v>
      </c>
      <c r="J47">
        <f>WEEKDAY(kursanci__4[[#This Row],[Data]],2)</f>
        <v>3</v>
      </c>
      <c r="K47">
        <f>IF(OR(kursanci__4[[#This Row],[dzien_tygodnia]]=1,kursanci__4[[#This Row],[dzien_tygodnia]]=5),K46-10,K46)</f>
        <v>-198.63</v>
      </c>
    </row>
    <row r="48" spans="1:11" x14ac:dyDescent="0.25">
      <c r="A48" s="1" t="s">
        <v>9</v>
      </c>
      <c r="B48" s="1" t="s">
        <v>10</v>
      </c>
      <c r="C48" s="1" t="s">
        <v>36</v>
      </c>
      <c r="D48" s="13">
        <v>0.41666666666666669</v>
      </c>
      <c r="E48" s="13">
        <v>0.5</v>
      </c>
      <c r="F48">
        <v>50</v>
      </c>
      <c r="G48" s="4">
        <f>kursanci__4[[#This Row],[Godzina zakoñczenia]]-kursanci__4[[#This Row],[Godzina rozpoczêcia]]</f>
        <v>8.3333333333333315E-2</v>
      </c>
      <c r="H48">
        <v>2</v>
      </c>
      <c r="I48">
        <f>kursanci__4[[#This Row],[Stawka za godzinê]]*kursanci__4[[#This Row],[Wartosc]]</f>
        <v>100</v>
      </c>
      <c r="J48">
        <f>WEEKDAY(kursanci__4[[#This Row],[Data]],2)</f>
        <v>3</v>
      </c>
      <c r="K48">
        <f>IF(OR(kursanci__4[[#This Row],[dzien_tygodnia]]=1,kursanci__4[[#This Row],[dzien_tygodnia]]=5),K47-10,K47)</f>
        <v>-198.63</v>
      </c>
    </row>
    <row r="49" spans="1:11" x14ac:dyDescent="0.25">
      <c r="A49" s="1" t="s">
        <v>12</v>
      </c>
      <c r="B49" s="1" t="s">
        <v>7</v>
      </c>
      <c r="C49" s="1" t="s">
        <v>36</v>
      </c>
      <c r="D49" s="13">
        <v>0.52083333333333337</v>
      </c>
      <c r="E49" s="13">
        <v>0.58333333333333337</v>
      </c>
      <c r="F49">
        <v>60</v>
      </c>
      <c r="G49" s="4">
        <f>kursanci__4[[#This Row],[Godzina zakoñczenia]]-kursanci__4[[#This Row],[Godzina rozpoczêcia]]</f>
        <v>6.25E-2</v>
      </c>
      <c r="H49">
        <v>1.3</v>
      </c>
      <c r="I49">
        <f>kursanci__4[[#This Row],[Stawka za godzinê]]*kursanci__4[[#This Row],[Wartosc]]</f>
        <v>78</v>
      </c>
      <c r="J49">
        <f>WEEKDAY(kursanci__4[[#This Row],[Data]],2)</f>
        <v>3</v>
      </c>
      <c r="K49">
        <f>IF(OR(kursanci__4[[#This Row],[dzien_tygodnia]]=1,kursanci__4[[#This Row],[dzien_tygodnia]]=5),K48-10,K48)</f>
        <v>-198.63</v>
      </c>
    </row>
    <row r="50" spans="1:11" x14ac:dyDescent="0.25">
      <c r="A50" s="1" t="s">
        <v>6</v>
      </c>
      <c r="B50" s="1" t="s">
        <v>7</v>
      </c>
      <c r="C50" s="1" t="s">
        <v>37</v>
      </c>
      <c r="D50" s="13">
        <v>0.375</v>
      </c>
      <c r="E50" s="13">
        <v>0.4375</v>
      </c>
      <c r="F50">
        <v>60</v>
      </c>
      <c r="G50" s="4">
        <f>kursanci__4[[#This Row],[Godzina zakoñczenia]]-kursanci__4[[#This Row],[Godzina rozpoczêcia]]</f>
        <v>6.25E-2</v>
      </c>
      <c r="H50">
        <v>1.3</v>
      </c>
      <c r="I50">
        <f>kursanci__4[[#This Row],[Stawka za godzinê]]*kursanci__4[[#This Row],[Wartosc]]</f>
        <v>78</v>
      </c>
      <c r="J50">
        <f>WEEKDAY(kursanci__4[[#This Row],[Data]],2)</f>
        <v>4</v>
      </c>
      <c r="K50">
        <f>IF(OR(kursanci__4[[#This Row],[dzien_tygodnia]]=1,kursanci__4[[#This Row],[dzien_tygodnia]]=5),K49-10,K49)</f>
        <v>-198.63</v>
      </c>
    </row>
    <row r="51" spans="1:11" x14ac:dyDescent="0.25">
      <c r="A51" s="1" t="s">
        <v>24</v>
      </c>
      <c r="B51" s="1" t="s">
        <v>10</v>
      </c>
      <c r="C51" s="1" t="s">
        <v>37</v>
      </c>
      <c r="D51" s="13">
        <v>0.45833333333333331</v>
      </c>
      <c r="E51" s="13">
        <v>0.53125</v>
      </c>
      <c r="F51">
        <v>50</v>
      </c>
      <c r="G51" s="4">
        <f>kursanci__4[[#This Row],[Godzina zakoñczenia]]-kursanci__4[[#This Row],[Godzina rozpoczêcia]]</f>
        <v>7.2916666666666685E-2</v>
      </c>
      <c r="H51">
        <v>1.45</v>
      </c>
      <c r="I51">
        <f>kursanci__4[[#This Row],[Stawka za godzinê]]*kursanci__4[[#This Row],[Wartosc]]</f>
        <v>72.5</v>
      </c>
      <c r="J51">
        <f>WEEKDAY(kursanci__4[[#This Row],[Data]],2)</f>
        <v>4</v>
      </c>
      <c r="K51">
        <f>IF(OR(kursanci__4[[#This Row],[dzien_tygodnia]]=1,kursanci__4[[#This Row],[dzien_tygodnia]]=5),K50-10,K50)</f>
        <v>-198.63</v>
      </c>
    </row>
    <row r="52" spans="1:11" x14ac:dyDescent="0.25">
      <c r="A52" s="1" t="s">
        <v>19</v>
      </c>
      <c r="B52" s="1" t="s">
        <v>14</v>
      </c>
      <c r="C52" s="1" t="s">
        <v>37</v>
      </c>
      <c r="D52" s="13">
        <v>0.57291666666666663</v>
      </c>
      <c r="E52" s="13">
        <v>0.64583333333333337</v>
      </c>
      <c r="F52">
        <v>40</v>
      </c>
      <c r="G52" s="4">
        <f>kursanci__4[[#This Row],[Godzina zakoñczenia]]-kursanci__4[[#This Row],[Godzina rozpoczêcia]]</f>
        <v>7.2916666666666741E-2</v>
      </c>
      <c r="H52">
        <v>1.45</v>
      </c>
      <c r="I52">
        <f>kursanci__4[[#This Row],[Stawka za godzinê]]*kursanci__4[[#This Row],[Wartosc]]</f>
        <v>58</v>
      </c>
      <c r="J52">
        <f>WEEKDAY(kursanci__4[[#This Row],[Data]],2)</f>
        <v>4</v>
      </c>
      <c r="K52">
        <f>IF(OR(kursanci__4[[#This Row],[dzien_tygodnia]]=1,kursanci__4[[#This Row],[dzien_tygodnia]]=5),K51-10,K51)</f>
        <v>-198.63</v>
      </c>
    </row>
    <row r="53" spans="1:11" x14ac:dyDescent="0.25">
      <c r="A53" s="1" t="s">
        <v>16</v>
      </c>
      <c r="B53" s="1" t="s">
        <v>7</v>
      </c>
      <c r="C53" s="1" t="s">
        <v>37</v>
      </c>
      <c r="D53" s="13">
        <v>0.64583333333333337</v>
      </c>
      <c r="E53" s="13">
        <v>0.70833333333333337</v>
      </c>
      <c r="F53">
        <v>60</v>
      </c>
      <c r="G53" s="4">
        <f>kursanci__4[[#This Row],[Godzina zakoñczenia]]-kursanci__4[[#This Row],[Godzina rozpoczêcia]]</f>
        <v>6.25E-2</v>
      </c>
      <c r="H53">
        <v>1.3</v>
      </c>
      <c r="I53">
        <f>kursanci__4[[#This Row],[Stawka za godzinê]]*kursanci__4[[#This Row],[Wartosc]]</f>
        <v>78</v>
      </c>
      <c r="J53">
        <f>WEEKDAY(kursanci__4[[#This Row],[Data]],2)</f>
        <v>4</v>
      </c>
      <c r="K53">
        <f>IF(OR(kursanci__4[[#This Row],[dzien_tygodnia]]=1,kursanci__4[[#This Row],[dzien_tygodnia]]=5),K52-10,K52)</f>
        <v>-198.63</v>
      </c>
    </row>
    <row r="54" spans="1:11" x14ac:dyDescent="0.25">
      <c r="A54" s="1" t="s">
        <v>12</v>
      </c>
      <c r="B54" s="1" t="s">
        <v>10</v>
      </c>
      <c r="C54" s="1" t="s">
        <v>37</v>
      </c>
      <c r="D54" s="13">
        <v>0.70833333333333337</v>
      </c>
      <c r="E54" s="13">
        <v>0.75</v>
      </c>
      <c r="F54">
        <v>50</v>
      </c>
      <c r="G54" s="4">
        <f>kursanci__4[[#This Row],[Godzina zakoñczenia]]-kursanci__4[[#This Row],[Godzina rozpoczêcia]]</f>
        <v>4.166666666666663E-2</v>
      </c>
      <c r="H54">
        <v>1</v>
      </c>
      <c r="I54">
        <f>kursanci__4[[#This Row],[Stawka za godzinê]]*kursanci__4[[#This Row],[Wartosc]]</f>
        <v>50</v>
      </c>
      <c r="J54">
        <f>WEEKDAY(kursanci__4[[#This Row],[Data]],2)</f>
        <v>4</v>
      </c>
      <c r="K54">
        <f>IF(OR(kursanci__4[[#This Row],[dzien_tygodnia]]=1,kursanci__4[[#This Row],[dzien_tygodnia]]=5),K53-10,K53)</f>
        <v>-198.63</v>
      </c>
    </row>
    <row r="55" spans="1:11" x14ac:dyDescent="0.25">
      <c r="A55" s="1" t="s">
        <v>18</v>
      </c>
      <c r="B55" s="1" t="s">
        <v>7</v>
      </c>
      <c r="C55" s="1" t="s">
        <v>38</v>
      </c>
      <c r="D55" s="13">
        <v>0.375</v>
      </c>
      <c r="E55" s="13">
        <v>0.41666666666666669</v>
      </c>
      <c r="F55">
        <v>60</v>
      </c>
      <c r="G55" s="4">
        <f>kursanci__4[[#This Row],[Godzina zakoñczenia]]-kursanci__4[[#This Row],[Godzina rozpoczêcia]]</f>
        <v>4.1666666666666685E-2</v>
      </c>
      <c r="H55">
        <v>1</v>
      </c>
      <c r="I55">
        <f>kursanci__4[[#This Row],[Stawka za godzinê]]*kursanci__4[[#This Row],[Wartosc]]</f>
        <v>60</v>
      </c>
      <c r="J55">
        <f>WEEKDAY(kursanci__4[[#This Row],[Data]],2)</f>
        <v>5</v>
      </c>
      <c r="K55">
        <f>IF(OR(kursanci__4[[#This Row],[dzien_tygodnia]]=1,kursanci__4[[#This Row],[dzien_tygodnia]]=5),K54-10,K54)</f>
        <v>-208.63</v>
      </c>
    </row>
    <row r="56" spans="1:11" x14ac:dyDescent="0.25">
      <c r="A56" s="1" t="s">
        <v>16</v>
      </c>
      <c r="B56" s="1" t="s">
        <v>7</v>
      </c>
      <c r="C56" s="1" t="s">
        <v>38</v>
      </c>
      <c r="D56" s="13">
        <v>0.44791666666666669</v>
      </c>
      <c r="E56" s="13">
        <v>0.51041666666666663</v>
      </c>
      <c r="F56">
        <v>60</v>
      </c>
      <c r="G56" s="4">
        <f>kursanci__4[[#This Row],[Godzina zakoñczenia]]-kursanci__4[[#This Row],[Godzina rozpoczêcia]]</f>
        <v>6.2499999999999944E-2</v>
      </c>
      <c r="H56">
        <v>1.3</v>
      </c>
      <c r="I56">
        <f>kursanci__4[[#This Row],[Stawka za godzinê]]*kursanci__4[[#This Row],[Wartosc]]</f>
        <v>78</v>
      </c>
      <c r="J56">
        <f>WEEKDAY(kursanci__4[[#This Row],[Data]],2)</f>
        <v>5</v>
      </c>
      <c r="K56">
        <f>IF(OR(kursanci__4[[#This Row],[dzien_tygodnia]]=1,kursanci__4[[#This Row],[dzien_tygodnia]]=5),K55-10,K55)</f>
        <v>-218.63</v>
      </c>
    </row>
    <row r="57" spans="1:11" x14ac:dyDescent="0.25">
      <c r="A57" s="1" t="s">
        <v>13</v>
      </c>
      <c r="B57" s="1" t="s">
        <v>14</v>
      </c>
      <c r="C57" s="1" t="s">
        <v>39</v>
      </c>
      <c r="D57" s="13">
        <v>0.375</v>
      </c>
      <c r="E57" s="13">
        <v>0.42708333333333331</v>
      </c>
      <c r="F57">
        <v>40</v>
      </c>
      <c r="G57" s="4">
        <f>kursanci__4[[#This Row],[Godzina zakoñczenia]]-kursanci__4[[#This Row],[Godzina rozpoczêcia]]</f>
        <v>5.2083333333333315E-2</v>
      </c>
      <c r="H57">
        <v>1.1499999999999999</v>
      </c>
      <c r="I57">
        <f>kursanci__4[[#This Row],[Stawka za godzinê]]*kursanci__4[[#This Row],[Wartosc]]</f>
        <v>46</v>
      </c>
      <c r="J57">
        <f>WEEKDAY(kursanci__4[[#This Row],[Data]],2)</f>
        <v>1</v>
      </c>
      <c r="K57">
        <f>IF(OR(kursanci__4[[#This Row],[dzien_tygodnia]]=1,kursanci__4[[#This Row],[dzien_tygodnia]]=5),K56-10,K56)</f>
        <v>-228.63</v>
      </c>
    </row>
    <row r="58" spans="1:11" x14ac:dyDescent="0.25">
      <c r="A58" s="1" t="s">
        <v>13</v>
      </c>
      <c r="B58" s="1" t="s">
        <v>14</v>
      </c>
      <c r="C58" s="1" t="s">
        <v>39</v>
      </c>
      <c r="D58" s="13">
        <v>0.42708333333333331</v>
      </c>
      <c r="E58" s="13">
        <v>0.47916666666666669</v>
      </c>
      <c r="F58">
        <v>40</v>
      </c>
      <c r="G58" s="4">
        <f>kursanci__4[[#This Row],[Godzina zakoñczenia]]-kursanci__4[[#This Row],[Godzina rozpoczêcia]]</f>
        <v>5.208333333333337E-2</v>
      </c>
      <c r="H58">
        <v>1.1499999999999999</v>
      </c>
      <c r="I58">
        <f>kursanci__4[[#This Row],[Stawka za godzinê]]*kursanci__4[[#This Row],[Wartosc]]</f>
        <v>46</v>
      </c>
      <c r="J58">
        <f>WEEKDAY(kursanci__4[[#This Row],[Data]],2)</f>
        <v>1</v>
      </c>
      <c r="K58">
        <f>IF(OR(kursanci__4[[#This Row],[dzien_tygodnia]]=1,kursanci__4[[#This Row],[dzien_tygodnia]]=5),K57-10,K57)</f>
        <v>-238.63</v>
      </c>
    </row>
    <row r="59" spans="1:11" x14ac:dyDescent="0.25">
      <c r="A59" s="1" t="s">
        <v>23</v>
      </c>
      <c r="B59" s="1" t="s">
        <v>14</v>
      </c>
      <c r="C59" s="1" t="s">
        <v>40</v>
      </c>
      <c r="D59" s="13">
        <v>0.375</v>
      </c>
      <c r="E59" s="13">
        <v>0.41666666666666669</v>
      </c>
      <c r="F59">
        <v>40</v>
      </c>
      <c r="G59" s="4">
        <f>kursanci__4[[#This Row],[Godzina zakoñczenia]]-kursanci__4[[#This Row],[Godzina rozpoczêcia]]</f>
        <v>4.1666666666666685E-2</v>
      </c>
      <c r="H59">
        <v>1</v>
      </c>
      <c r="I59">
        <f>kursanci__4[[#This Row],[Stawka za godzinê]]*kursanci__4[[#This Row],[Wartosc]]</f>
        <v>40</v>
      </c>
      <c r="J59">
        <f>WEEKDAY(kursanci__4[[#This Row],[Data]],2)</f>
        <v>2</v>
      </c>
      <c r="K59">
        <f>IF(OR(kursanci__4[[#This Row],[dzien_tygodnia]]=1,kursanci__4[[#This Row],[dzien_tygodnia]]=5),K58-10,K58)</f>
        <v>-238.63</v>
      </c>
    </row>
    <row r="60" spans="1:11" x14ac:dyDescent="0.25">
      <c r="A60" s="1" t="s">
        <v>12</v>
      </c>
      <c r="B60" s="1" t="s">
        <v>7</v>
      </c>
      <c r="C60" s="1" t="s">
        <v>40</v>
      </c>
      <c r="D60" s="13">
        <v>0.41666666666666669</v>
      </c>
      <c r="E60" s="13">
        <v>0.46875</v>
      </c>
      <c r="F60">
        <v>60</v>
      </c>
      <c r="G60" s="4">
        <f>kursanci__4[[#This Row],[Godzina zakoñczenia]]-kursanci__4[[#This Row],[Godzina rozpoczêcia]]</f>
        <v>5.2083333333333315E-2</v>
      </c>
      <c r="H60">
        <v>1.1499999999999999</v>
      </c>
      <c r="I60">
        <f>kursanci__4[[#This Row],[Stawka za godzinê]]*kursanci__4[[#This Row],[Wartosc]]</f>
        <v>69</v>
      </c>
      <c r="J60">
        <f>WEEKDAY(kursanci__4[[#This Row],[Data]],2)</f>
        <v>2</v>
      </c>
      <c r="K60">
        <f>IF(OR(kursanci__4[[#This Row],[dzien_tygodnia]]=1,kursanci__4[[#This Row],[dzien_tygodnia]]=5),K59-10,K59)</f>
        <v>-238.63</v>
      </c>
    </row>
    <row r="61" spans="1:11" x14ac:dyDescent="0.25">
      <c r="A61" s="1" t="s">
        <v>16</v>
      </c>
      <c r="B61" s="1" t="s">
        <v>7</v>
      </c>
      <c r="C61" s="1" t="s">
        <v>40</v>
      </c>
      <c r="D61" s="13">
        <v>0.46875</v>
      </c>
      <c r="E61" s="13">
        <v>0.51041666666666663</v>
      </c>
      <c r="F61">
        <v>60</v>
      </c>
      <c r="G61" s="4">
        <f>kursanci__4[[#This Row],[Godzina zakoñczenia]]-kursanci__4[[#This Row],[Godzina rozpoczêcia]]</f>
        <v>4.166666666666663E-2</v>
      </c>
      <c r="H61">
        <v>1</v>
      </c>
      <c r="I61">
        <f>kursanci__4[[#This Row],[Stawka za godzinê]]*kursanci__4[[#This Row],[Wartosc]]</f>
        <v>60</v>
      </c>
      <c r="J61">
        <f>WEEKDAY(kursanci__4[[#This Row],[Data]],2)</f>
        <v>2</v>
      </c>
      <c r="K61">
        <f>IF(OR(kursanci__4[[#This Row],[dzien_tygodnia]]=1,kursanci__4[[#This Row],[dzien_tygodnia]]=5),K60-10,K60)</f>
        <v>-238.63</v>
      </c>
    </row>
    <row r="62" spans="1:11" x14ac:dyDescent="0.25">
      <c r="A62" s="1" t="s">
        <v>26</v>
      </c>
      <c r="B62" s="1" t="s">
        <v>14</v>
      </c>
      <c r="C62" s="1" t="s">
        <v>41</v>
      </c>
      <c r="D62" s="13">
        <v>0.375</v>
      </c>
      <c r="E62" s="13">
        <v>0.41666666666666669</v>
      </c>
      <c r="F62">
        <v>40</v>
      </c>
      <c r="G62" s="4">
        <f>kursanci__4[[#This Row],[Godzina zakoñczenia]]-kursanci__4[[#This Row],[Godzina rozpoczêcia]]</f>
        <v>4.1666666666666685E-2</v>
      </c>
      <c r="H62">
        <v>1</v>
      </c>
      <c r="I62">
        <f>kursanci__4[[#This Row],[Stawka za godzinê]]*kursanci__4[[#This Row],[Wartosc]]</f>
        <v>40</v>
      </c>
      <c r="J62">
        <f>WEEKDAY(kursanci__4[[#This Row],[Data]],2)</f>
        <v>3</v>
      </c>
      <c r="K62">
        <f>IF(OR(kursanci__4[[#This Row],[dzien_tygodnia]]=1,kursanci__4[[#This Row],[dzien_tygodnia]]=5),K61-10,K61)</f>
        <v>-238.63</v>
      </c>
    </row>
    <row r="63" spans="1:11" x14ac:dyDescent="0.25">
      <c r="A63" s="1" t="s">
        <v>23</v>
      </c>
      <c r="B63" s="1" t="s">
        <v>7</v>
      </c>
      <c r="C63" s="1" t="s">
        <v>41</v>
      </c>
      <c r="D63" s="13">
        <v>0.45833333333333331</v>
      </c>
      <c r="E63" s="13">
        <v>0.52083333333333337</v>
      </c>
      <c r="F63">
        <v>60</v>
      </c>
      <c r="G63" s="4">
        <f>kursanci__4[[#This Row],[Godzina zakoñczenia]]-kursanci__4[[#This Row],[Godzina rozpoczêcia]]</f>
        <v>6.2500000000000056E-2</v>
      </c>
      <c r="H63">
        <v>1.3</v>
      </c>
      <c r="I63">
        <f>kursanci__4[[#This Row],[Stawka za godzinê]]*kursanci__4[[#This Row],[Wartosc]]</f>
        <v>78</v>
      </c>
      <c r="J63">
        <f>WEEKDAY(kursanci__4[[#This Row],[Data]],2)</f>
        <v>3</v>
      </c>
      <c r="K63">
        <f>IF(OR(kursanci__4[[#This Row],[dzien_tygodnia]]=1,kursanci__4[[#This Row],[dzien_tygodnia]]=5),K62-10,K62)</f>
        <v>-238.63</v>
      </c>
    </row>
    <row r="64" spans="1:11" x14ac:dyDescent="0.25">
      <c r="A64" s="1" t="s">
        <v>6</v>
      </c>
      <c r="B64" s="1" t="s">
        <v>7</v>
      </c>
      <c r="C64" s="1" t="s">
        <v>41</v>
      </c>
      <c r="D64" s="13">
        <v>0.53125</v>
      </c>
      <c r="E64" s="13">
        <v>0.57291666666666663</v>
      </c>
      <c r="F64">
        <v>60</v>
      </c>
      <c r="G64" s="4">
        <f>kursanci__4[[#This Row],[Godzina zakoñczenia]]-kursanci__4[[#This Row],[Godzina rozpoczêcia]]</f>
        <v>4.166666666666663E-2</v>
      </c>
      <c r="H64">
        <v>1</v>
      </c>
      <c r="I64">
        <f>kursanci__4[[#This Row],[Stawka za godzinê]]*kursanci__4[[#This Row],[Wartosc]]</f>
        <v>60</v>
      </c>
      <c r="J64">
        <f>WEEKDAY(kursanci__4[[#This Row],[Data]],2)</f>
        <v>3</v>
      </c>
      <c r="K64">
        <f>IF(OR(kursanci__4[[#This Row],[dzien_tygodnia]]=1,kursanci__4[[#This Row],[dzien_tygodnia]]=5),K63-10,K63)</f>
        <v>-238.63</v>
      </c>
    </row>
    <row r="65" spans="1:11" x14ac:dyDescent="0.25">
      <c r="A65" s="1" t="s">
        <v>16</v>
      </c>
      <c r="B65" s="1" t="s">
        <v>7</v>
      </c>
      <c r="C65" s="1" t="s">
        <v>41</v>
      </c>
      <c r="D65" s="13">
        <v>0.57291666666666663</v>
      </c>
      <c r="E65" s="13">
        <v>0.625</v>
      </c>
      <c r="F65">
        <v>60</v>
      </c>
      <c r="G65" s="4">
        <f>kursanci__4[[#This Row],[Godzina zakoñczenia]]-kursanci__4[[#This Row],[Godzina rozpoczêcia]]</f>
        <v>5.208333333333337E-2</v>
      </c>
      <c r="H65">
        <v>1.1499999999999999</v>
      </c>
      <c r="I65">
        <f>kursanci__4[[#This Row],[Stawka za godzinê]]*kursanci__4[[#This Row],[Wartosc]]</f>
        <v>69</v>
      </c>
      <c r="J65">
        <f>WEEKDAY(kursanci__4[[#This Row],[Data]],2)</f>
        <v>3</v>
      </c>
      <c r="K65">
        <f>IF(OR(kursanci__4[[#This Row],[dzien_tygodnia]]=1,kursanci__4[[#This Row],[dzien_tygodnia]]=5),K64-10,K64)</f>
        <v>-238.63</v>
      </c>
    </row>
    <row r="66" spans="1:11" x14ac:dyDescent="0.25">
      <c r="A66" s="1" t="s">
        <v>18</v>
      </c>
      <c r="B66" s="1" t="s">
        <v>7</v>
      </c>
      <c r="C66" s="1" t="s">
        <v>41</v>
      </c>
      <c r="D66" s="13">
        <v>0.65625</v>
      </c>
      <c r="E66" s="13">
        <v>0.71875</v>
      </c>
      <c r="F66">
        <v>60</v>
      </c>
      <c r="G66" s="4">
        <f>kursanci__4[[#This Row],[Godzina zakoñczenia]]-kursanci__4[[#This Row],[Godzina rozpoczêcia]]</f>
        <v>6.25E-2</v>
      </c>
      <c r="H66">
        <v>1.3</v>
      </c>
      <c r="I66">
        <f>kursanci__4[[#This Row],[Stawka za godzinê]]*kursanci__4[[#This Row],[Wartosc]]</f>
        <v>78</v>
      </c>
      <c r="J66">
        <f>WEEKDAY(kursanci__4[[#This Row],[Data]],2)</f>
        <v>3</v>
      </c>
      <c r="K66">
        <f>IF(OR(kursanci__4[[#This Row],[dzien_tygodnia]]=1,kursanci__4[[#This Row],[dzien_tygodnia]]=5),K65-10,K65)</f>
        <v>-238.63</v>
      </c>
    </row>
    <row r="67" spans="1:11" x14ac:dyDescent="0.25">
      <c r="A67" s="1" t="s">
        <v>26</v>
      </c>
      <c r="B67" s="1" t="s">
        <v>14</v>
      </c>
      <c r="C67" s="1" t="s">
        <v>42</v>
      </c>
      <c r="D67" s="13">
        <v>0.375</v>
      </c>
      <c r="E67" s="13">
        <v>0.45833333333333331</v>
      </c>
      <c r="F67">
        <v>40</v>
      </c>
      <c r="G67" s="4">
        <f>kursanci__4[[#This Row],[Godzina zakoñczenia]]-kursanci__4[[#This Row],[Godzina rozpoczêcia]]</f>
        <v>8.3333333333333315E-2</v>
      </c>
      <c r="H67">
        <v>2</v>
      </c>
      <c r="I67">
        <f>kursanci__4[[#This Row],[Stawka za godzinê]]*kursanci__4[[#This Row],[Wartosc]]</f>
        <v>80</v>
      </c>
      <c r="J67">
        <f>WEEKDAY(kursanci__4[[#This Row],[Data]],2)</f>
        <v>4</v>
      </c>
      <c r="K67">
        <f>IF(OR(kursanci__4[[#This Row],[dzien_tygodnia]]=1,kursanci__4[[#This Row],[dzien_tygodnia]]=5),K66-10,K66)</f>
        <v>-238.63</v>
      </c>
    </row>
    <row r="68" spans="1:11" x14ac:dyDescent="0.25">
      <c r="A68" s="1" t="s">
        <v>26</v>
      </c>
      <c r="B68" s="1" t="s">
        <v>14</v>
      </c>
      <c r="C68" s="1" t="s">
        <v>42</v>
      </c>
      <c r="D68" s="13">
        <v>0.46875</v>
      </c>
      <c r="E68" s="13">
        <v>0.53125</v>
      </c>
      <c r="F68">
        <v>40</v>
      </c>
      <c r="G68" s="4">
        <f>kursanci__4[[#This Row],[Godzina zakoñczenia]]-kursanci__4[[#This Row],[Godzina rozpoczêcia]]</f>
        <v>6.25E-2</v>
      </c>
      <c r="H68">
        <v>1.3</v>
      </c>
      <c r="I68">
        <f>kursanci__4[[#This Row],[Stawka za godzinê]]*kursanci__4[[#This Row],[Wartosc]]</f>
        <v>52</v>
      </c>
      <c r="J68">
        <f>WEEKDAY(kursanci__4[[#This Row],[Data]],2)</f>
        <v>4</v>
      </c>
      <c r="K68">
        <f>IF(OR(kursanci__4[[#This Row],[dzien_tygodnia]]=1,kursanci__4[[#This Row],[dzien_tygodnia]]=5),K67-10,K67)</f>
        <v>-238.63</v>
      </c>
    </row>
    <row r="69" spans="1:11" x14ac:dyDescent="0.25">
      <c r="A69" s="1" t="s">
        <v>16</v>
      </c>
      <c r="B69" s="1" t="s">
        <v>10</v>
      </c>
      <c r="C69" s="1" t="s">
        <v>42</v>
      </c>
      <c r="D69" s="13">
        <v>0.5625</v>
      </c>
      <c r="E69" s="13">
        <v>0.63541666666666663</v>
      </c>
      <c r="F69">
        <v>50</v>
      </c>
      <c r="G69" s="4">
        <f>kursanci__4[[#This Row],[Godzina zakoñczenia]]-kursanci__4[[#This Row],[Godzina rozpoczêcia]]</f>
        <v>7.291666666666663E-2</v>
      </c>
      <c r="H69">
        <v>1.45</v>
      </c>
      <c r="I69">
        <f>kursanci__4[[#This Row],[Stawka za godzinê]]*kursanci__4[[#This Row],[Wartosc]]</f>
        <v>72.5</v>
      </c>
      <c r="J69">
        <f>WEEKDAY(kursanci__4[[#This Row],[Data]],2)</f>
        <v>4</v>
      </c>
      <c r="K69">
        <f>IF(OR(kursanci__4[[#This Row],[dzien_tygodnia]]=1,kursanci__4[[#This Row],[dzien_tygodnia]]=5),K68-10,K68)</f>
        <v>-238.63</v>
      </c>
    </row>
    <row r="70" spans="1:11" x14ac:dyDescent="0.25">
      <c r="A70" s="1" t="s">
        <v>43</v>
      </c>
      <c r="B70" s="1" t="s">
        <v>14</v>
      </c>
      <c r="C70" s="1" t="s">
        <v>42</v>
      </c>
      <c r="D70" s="13">
        <v>0.66666666666666663</v>
      </c>
      <c r="E70" s="13">
        <v>0.75</v>
      </c>
      <c r="F70">
        <v>40</v>
      </c>
      <c r="G70" s="4">
        <f>kursanci__4[[#This Row],[Godzina zakoñczenia]]-kursanci__4[[#This Row],[Godzina rozpoczêcia]]</f>
        <v>8.333333333333337E-2</v>
      </c>
      <c r="H70">
        <v>2</v>
      </c>
      <c r="I70">
        <f>kursanci__4[[#This Row],[Stawka za godzinê]]*kursanci__4[[#This Row],[Wartosc]]</f>
        <v>80</v>
      </c>
      <c r="J70">
        <f>WEEKDAY(kursanci__4[[#This Row],[Data]],2)</f>
        <v>4</v>
      </c>
      <c r="K70">
        <f>IF(OR(kursanci__4[[#This Row],[dzien_tygodnia]]=1,kursanci__4[[#This Row],[dzien_tygodnia]]=5),K69-10,K69)</f>
        <v>-238.63</v>
      </c>
    </row>
    <row r="71" spans="1:11" x14ac:dyDescent="0.25">
      <c r="A71" s="1" t="s">
        <v>23</v>
      </c>
      <c r="B71" s="1" t="s">
        <v>14</v>
      </c>
      <c r="C71" s="1" t="s">
        <v>44</v>
      </c>
      <c r="D71" s="13">
        <v>0.375</v>
      </c>
      <c r="E71" s="13">
        <v>0.42708333333333331</v>
      </c>
      <c r="F71">
        <v>40</v>
      </c>
      <c r="G71" s="4">
        <f>kursanci__4[[#This Row],[Godzina zakoñczenia]]-kursanci__4[[#This Row],[Godzina rozpoczêcia]]</f>
        <v>5.2083333333333315E-2</v>
      </c>
      <c r="H71">
        <v>1.1499999999999999</v>
      </c>
      <c r="I71">
        <f>kursanci__4[[#This Row],[Stawka za godzinê]]*kursanci__4[[#This Row],[Wartosc]]</f>
        <v>46</v>
      </c>
      <c r="J71">
        <f>WEEKDAY(kursanci__4[[#This Row],[Data]],2)</f>
        <v>5</v>
      </c>
      <c r="K71">
        <f>IF(OR(kursanci__4[[#This Row],[dzien_tygodnia]]=1,kursanci__4[[#This Row],[dzien_tygodnia]]=5),K70-10,K70)</f>
        <v>-248.63</v>
      </c>
    </row>
    <row r="72" spans="1:11" x14ac:dyDescent="0.25">
      <c r="A72" s="1" t="s">
        <v>9</v>
      </c>
      <c r="B72" s="1" t="s">
        <v>10</v>
      </c>
      <c r="C72" s="1" t="s">
        <v>44</v>
      </c>
      <c r="D72" s="13">
        <v>0.4375</v>
      </c>
      <c r="E72" s="13">
        <v>0.48958333333333331</v>
      </c>
      <c r="F72">
        <v>50</v>
      </c>
      <c r="G72" s="4">
        <f>kursanci__4[[#This Row],[Godzina zakoñczenia]]-kursanci__4[[#This Row],[Godzina rozpoczêcia]]</f>
        <v>5.2083333333333315E-2</v>
      </c>
      <c r="H72">
        <v>1.1499999999999999</v>
      </c>
      <c r="I72">
        <f>kursanci__4[[#This Row],[Stawka za godzinê]]*kursanci__4[[#This Row],[Wartosc]]</f>
        <v>57.499999999999993</v>
      </c>
      <c r="J72">
        <f>WEEKDAY(kursanci__4[[#This Row],[Data]],2)</f>
        <v>5</v>
      </c>
      <c r="K72">
        <f>IF(OR(kursanci__4[[#This Row],[dzien_tygodnia]]=1,kursanci__4[[#This Row],[dzien_tygodnia]]=5),K71-10,K71)</f>
        <v>-258.63</v>
      </c>
    </row>
    <row r="73" spans="1:11" x14ac:dyDescent="0.25">
      <c r="A73" s="1" t="s">
        <v>13</v>
      </c>
      <c r="B73" s="1" t="s">
        <v>14</v>
      </c>
      <c r="C73" s="1" t="s">
        <v>44</v>
      </c>
      <c r="D73" s="13">
        <v>0.51041666666666663</v>
      </c>
      <c r="E73" s="13">
        <v>0.59375</v>
      </c>
      <c r="F73">
        <v>40</v>
      </c>
      <c r="G73" s="4">
        <f>kursanci__4[[#This Row],[Godzina zakoñczenia]]-kursanci__4[[#This Row],[Godzina rozpoczêcia]]</f>
        <v>8.333333333333337E-2</v>
      </c>
      <c r="H73">
        <v>2</v>
      </c>
      <c r="I73">
        <f>kursanci__4[[#This Row],[Stawka za godzinê]]*kursanci__4[[#This Row],[Wartosc]]</f>
        <v>80</v>
      </c>
      <c r="J73">
        <f>WEEKDAY(kursanci__4[[#This Row],[Data]],2)</f>
        <v>5</v>
      </c>
      <c r="K73">
        <f>IF(OR(kursanci__4[[#This Row],[dzien_tygodnia]]=1,kursanci__4[[#This Row],[dzien_tygodnia]]=5),K72-10,K72)</f>
        <v>-268.63</v>
      </c>
    </row>
    <row r="74" spans="1:11" x14ac:dyDescent="0.25">
      <c r="A74" s="1" t="s">
        <v>13</v>
      </c>
      <c r="B74" s="1" t="s">
        <v>14</v>
      </c>
      <c r="C74" s="1" t="s">
        <v>45</v>
      </c>
      <c r="D74" s="13">
        <v>0.375</v>
      </c>
      <c r="E74" s="13">
        <v>0.45833333333333331</v>
      </c>
      <c r="F74">
        <v>40</v>
      </c>
      <c r="G74" s="4">
        <f>kursanci__4[[#This Row],[Godzina zakoñczenia]]-kursanci__4[[#This Row],[Godzina rozpoczêcia]]</f>
        <v>8.3333333333333315E-2</v>
      </c>
      <c r="H74">
        <v>2</v>
      </c>
      <c r="I74">
        <f>kursanci__4[[#This Row],[Stawka za godzinê]]*kursanci__4[[#This Row],[Wartosc]]</f>
        <v>80</v>
      </c>
      <c r="J74">
        <f>WEEKDAY(kursanci__4[[#This Row],[Data]],2)</f>
        <v>1</v>
      </c>
      <c r="K74">
        <f>IF(OR(kursanci__4[[#This Row],[dzien_tygodnia]]=1,kursanci__4[[#This Row],[dzien_tygodnia]]=5),K73-10,K73)</f>
        <v>-278.63</v>
      </c>
    </row>
    <row r="75" spans="1:11" x14ac:dyDescent="0.25">
      <c r="A75" s="1" t="s">
        <v>6</v>
      </c>
      <c r="B75" s="1" t="s">
        <v>7</v>
      </c>
      <c r="C75" s="1" t="s">
        <v>45</v>
      </c>
      <c r="D75" s="13">
        <v>0.47916666666666669</v>
      </c>
      <c r="E75" s="13">
        <v>0.55208333333333337</v>
      </c>
      <c r="F75">
        <v>60</v>
      </c>
      <c r="G75" s="4">
        <f>kursanci__4[[#This Row],[Godzina zakoñczenia]]-kursanci__4[[#This Row],[Godzina rozpoczêcia]]</f>
        <v>7.2916666666666685E-2</v>
      </c>
      <c r="H75">
        <v>1.45</v>
      </c>
      <c r="I75">
        <f>kursanci__4[[#This Row],[Stawka za godzinê]]*kursanci__4[[#This Row],[Wartosc]]</f>
        <v>87</v>
      </c>
      <c r="J75">
        <f>WEEKDAY(kursanci__4[[#This Row],[Data]],2)</f>
        <v>1</v>
      </c>
      <c r="K75">
        <f>IF(OR(kursanci__4[[#This Row],[dzien_tygodnia]]=1,kursanci__4[[#This Row],[dzien_tygodnia]]=5),K74-10,K74)</f>
        <v>-288.63</v>
      </c>
    </row>
    <row r="76" spans="1:11" x14ac:dyDescent="0.25">
      <c r="A76" s="1" t="s">
        <v>6</v>
      </c>
      <c r="B76" s="1" t="s">
        <v>7</v>
      </c>
      <c r="C76" s="1" t="s">
        <v>45</v>
      </c>
      <c r="D76" s="13">
        <v>0.5625</v>
      </c>
      <c r="E76" s="13">
        <v>0.625</v>
      </c>
      <c r="F76">
        <v>60</v>
      </c>
      <c r="G76" s="4">
        <f>kursanci__4[[#This Row],[Godzina zakoñczenia]]-kursanci__4[[#This Row],[Godzina rozpoczêcia]]</f>
        <v>6.25E-2</v>
      </c>
      <c r="H76">
        <v>1.3</v>
      </c>
      <c r="I76">
        <f>kursanci__4[[#This Row],[Stawka za godzinê]]*kursanci__4[[#This Row],[Wartosc]]</f>
        <v>78</v>
      </c>
      <c r="J76">
        <f>WEEKDAY(kursanci__4[[#This Row],[Data]],2)</f>
        <v>1</v>
      </c>
      <c r="K76">
        <f>IF(OR(kursanci__4[[#This Row],[dzien_tygodnia]]=1,kursanci__4[[#This Row],[dzien_tygodnia]]=5),K75-10,K75)</f>
        <v>-298.63</v>
      </c>
    </row>
    <row r="77" spans="1:11" x14ac:dyDescent="0.25">
      <c r="A77" s="1" t="s">
        <v>27</v>
      </c>
      <c r="B77" s="1" t="s">
        <v>10</v>
      </c>
      <c r="C77" s="1" t="s">
        <v>45</v>
      </c>
      <c r="D77" s="13">
        <v>0.67708333333333337</v>
      </c>
      <c r="E77" s="13">
        <v>0.76041666666666663</v>
      </c>
      <c r="F77">
        <v>50</v>
      </c>
      <c r="G77" s="4">
        <f>kursanci__4[[#This Row],[Godzina zakoñczenia]]-kursanci__4[[#This Row],[Godzina rozpoczêcia]]</f>
        <v>8.3333333333333259E-2</v>
      </c>
      <c r="H77">
        <v>2</v>
      </c>
      <c r="I77">
        <f>kursanci__4[[#This Row],[Stawka za godzinê]]*kursanci__4[[#This Row],[Wartosc]]</f>
        <v>100</v>
      </c>
      <c r="J77">
        <f>WEEKDAY(kursanci__4[[#This Row],[Data]],2)</f>
        <v>1</v>
      </c>
      <c r="K77">
        <f>IF(OR(kursanci__4[[#This Row],[dzien_tygodnia]]=1,kursanci__4[[#This Row],[dzien_tygodnia]]=5),K76-10,K76)</f>
        <v>-308.63</v>
      </c>
    </row>
    <row r="78" spans="1:11" x14ac:dyDescent="0.25">
      <c r="A78" s="1" t="s">
        <v>12</v>
      </c>
      <c r="B78" s="1" t="s">
        <v>7</v>
      </c>
      <c r="C78" s="1" t="s">
        <v>46</v>
      </c>
      <c r="D78" s="13">
        <v>0.375</v>
      </c>
      <c r="E78" s="13">
        <v>0.41666666666666669</v>
      </c>
      <c r="F78">
        <v>60</v>
      </c>
      <c r="G78" s="4">
        <f>kursanci__4[[#This Row],[Godzina zakoñczenia]]-kursanci__4[[#This Row],[Godzina rozpoczêcia]]</f>
        <v>4.1666666666666685E-2</v>
      </c>
      <c r="H78">
        <v>1</v>
      </c>
      <c r="I78">
        <f>kursanci__4[[#This Row],[Stawka za godzinê]]*kursanci__4[[#This Row],[Wartosc]]</f>
        <v>60</v>
      </c>
      <c r="J78">
        <f>WEEKDAY(kursanci__4[[#This Row],[Data]],2)</f>
        <v>2</v>
      </c>
      <c r="K78">
        <f>IF(OR(kursanci__4[[#This Row],[dzien_tygodnia]]=1,kursanci__4[[#This Row],[dzien_tygodnia]]=5),K77-10,K77)</f>
        <v>-308.63</v>
      </c>
    </row>
    <row r="79" spans="1:11" x14ac:dyDescent="0.25">
      <c r="A79" s="1" t="s">
        <v>26</v>
      </c>
      <c r="B79" s="1" t="s">
        <v>14</v>
      </c>
      <c r="C79" s="1" t="s">
        <v>46</v>
      </c>
      <c r="D79" s="13">
        <v>0.4375</v>
      </c>
      <c r="E79" s="13">
        <v>0.48958333333333331</v>
      </c>
      <c r="F79">
        <v>40</v>
      </c>
      <c r="G79" s="4">
        <f>kursanci__4[[#This Row],[Godzina zakoñczenia]]-kursanci__4[[#This Row],[Godzina rozpoczêcia]]</f>
        <v>5.2083333333333315E-2</v>
      </c>
      <c r="H79">
        <v>1.1499999999999999</v>
      </c>
      <c r="I79">
        <f>kursanci__4[[#This Row],[Stawka za godzinê]]*kursanci__4[[#This Row],[Wartosc]]</f>
        <v>46</v>
      </c>
      <c r="J79">
        <f>WEEKDAY(kursanci__4[[#This Row],[Data]],2)</f>
        <v>2</v>
      </c>
      <c r="K79">
        <f>IF(OR(kursanci__4[[#This Row],[dzien_tygodnia]]=1,kursanci__4[[#This Row],[dzien_tygodnia]]=5),K78-10,K78)</f>
        <v>-308.63</v>
      </c>
    </row>
    <row r="80" spans="1:11" x14ac:dyDescent="0.25">
      <c r="A80" s="1" t="s">
        <v>24</v>
      </c>
      <c r="B80" s="1" t="s">
        <v>10</v>
      </c>
      <c r="C80" s="1" t="s">
        <v>47</v>
      </c>
      <c r="D80" s="13">
        <v>0.375</v>
      </c>
      <c r="E80" s="13">
        <v>0.44791666666666669</v>
      </c>
      <c r="F80">
        <v>50</v>
      </c>
      <c r="G80" s="4">
        <f>kursanci__4[[#This Row],[Godzina zakoñczenia]]-kursanci__4[[#This Row],[Godzina rozpoczêcia]]</f>
        <v>7.2916666666666685E-2</v>
      </c>
      <c r="H80">
        <v>1.45</v>
      </c>
      <c r="I80">
        <f>kursanci__4[[#This Row],[Stawka za godzinê]]*kursanci__4[[#This Row],[Wartosc]]</f>
        <v>72.5</v>
      </c>
      <c r="J80">
        <f>WEEKDAY(kursanci__4[[#This Row],[Data]],2)</f>
        <v>3</v>
      </c>
      <c r="K80">
        <f>IF(OR(kursanci__4[[#This Row],[dzien_tygodnia]]=1,kursanci__4[[#This Row],[dzien_tygodnia]]=5),K79-10,K79)</f>
        <v>-308.63</v>
      </c>
    </row>
    <row r="81" spans="1:11" x14ac:dyDescent="0.25">
      <c r="A81" s="1" t="s">
        <v>48</v>
      </c>
      <c r="B81" s="1" t="s">
        <v>7</v>
      </c>
      <c r="C81" s="1" t="s">
        <v>47</v>
      </c>
      <c r="D81" s="13">
        <v>0.46875</v>
      </c>
      <c r="E81" s="13">
        <v>0.51041666666666663</v>
      </c>
      <c r="F81">
        <v>60</v>
      </c>
      <c r="G81" s="4">
        <f>kursanci__4[[#This Row],[Godzina zakoñczenia]]-kursanci__4[[#This Row],[Godzina rozpoczêcia]]</f>
        <v>4.166666666666663E-2</v>
      </c>
      <c r="H81">
        <v>1</v>
      </c>
      <c r="I81">
        <f>kursanci__4[[#This Row],[Stawka za godzinê]]*kursanci__4[[#This Row],[Wartosc]]</f>
        <v>60</v>
      </c>
      <c r="J81">
        <f>WEEKDAY(kursanci__4[[#This Row],[Data]],2)</f>
        <v>3</v>
      </c>
      <c r="K81">
        <f>IF(OR(kursanci__4[[#This Row],[dzien_tygodnia]]=1,kursanci__4[[#This Row],[dzien_tygodnia]]=5),K80-10,K80)</f>
        <v>-308.63</v>
      </c>
    </row>
    <row r="82" spans="1:11" x14ac:dyDescent="0.25">
      <c r="A82" s="1" t="s">
        <v>26</v>
      </c>
      <c r="B82" s="1" t="s">
        <v>14</v>
      </c>
      <c r="C82" s="1" t="s">
        <v>47</v>
      </c>
      <c r="D82" s="13">
        <v>0.54166666666666663</v>
      </c>
      <c r="E82" s="13">
        <v>0.61458333333333337</v>
      </c>
      <c r="F82">
        <v>40</v>
      </c>
      <c r="G82" s="4">
        <f>kursanci__4[[#This Row],[Godzina zakoñczenia]]-kursanci__4[[#This Row],[Godzina rozpoczêcia]]</f>
        <v>7.2916666666666741E-2</v>
      </c>
      <c r="H82">
        <v>1.45</v>
      </c>
      <c r="I82">
        <f>kursanci__4[[#This Row],[Stawka za godzinê]]*kursanci__4[[#This Row],[Wartosc]]</f>
        <v>58</v>
      </c>
      <c r="J82">
        <f>WEEKDAY(kursanci__4[[#This Row],[Data]],2)</f>
        <v>3</v>
      </c>
      <c r="K82">
        <f>IF(OR(kursanci__4[[#This Row],[dzien_tygodnia]]=1,kursanci__4[[#This Row],[dzien_tygodnia]]=5),K81-10,K81)</f>
        <v>-308.63</v>
      </c>
    </row>
    <row r="83" spans="1:11" x14ac:dyDescent="0.25">
      <c r="A83" s="1" t="s">
        <v>24</v>
      </c>
      <c r="B83" s="1" t="s">
        <v>10</v>
      </c>
      <c r="C83" s="1" t="s">
        <v>47</v>
      </c>
      <c r="D83" s="13">
        <v>0.65625</v>
      </c>
      <c r="E83" s="13">
        <v>0.71875</v>
      </c>
      <c r="F83">
        <v>50</v>
      </c>
      <c r="G83" s="4">
        <f>kursanci__4[[#This Row],[Godzina zakoñczenia]]-kursanci__4[[#This Row],[Godzina rozpoczêcia]]</f>
        <v>6.25E-2</v>
      </c>
      <c r="H83">
        <v>1.3</v>
      </c>
      <c r="I83">
        <f>kursanci__4[[#This Row],[Stawka za godzinê]]*kursanci__4[[#This Row],[Wartosc]]</f>
        <v>65</v>
      </c>
      <c r="J83">
        <f>WEEKDAY(kursanci__4[[#This Row],[Data]],2)</f>
        <v>3</v>
      </c>
      <c r="K83">
        <f>IF(OR(kursanci__4[[#This Row],[dzien_tygodnia]]=1,kursanci__4[[#This Row],[dzien_tygodnia]]=5),K82-10,K82)</f>
        <v>-308.63</v>
      </c>
    </row>
    <row r="84" spans="1:11" x14ac:dyDescent="0.25">
      <c r="A84" s="1" t="s">
        <v>9</v>
      </c>
      <c r="B84" s="1" t="s">
        <v>10</v>
      </c>
      <c r="C84" s="1" t="s">
        <v>49</v>
      </c>
      <c r="D84" s="13">
        <v>0.375</v>
      </c>
      <c r="E84" s="13">
        <v>0.41666666666666669</v>
      </c>
      <c r="F84">
        <v>50</v>
      </c>
      <c r="G84" s="4">
        <f>kursanci__4[[#This Row],[Godzina zakoñczenia]]-kursanci__4[[#This Row],[Godzina rozpoczêcia]]</f>
        <v>4.1666666666666685E-2</v>
      </c>
      <c r="H84">
        <v>1</v>
      </c>
      <c r="I84">
        <f>kursanci__4[[#This Row],[Stawka za godzinê]]*kursanci__4[[#This Row],[Wartosc]]</f>
        <v>50</v>
      </c>
      <c r="J84">
        <f>WEEKDAY(kursanci__4[[#This Row],[Data]],2)</f>
        <v>4</v>
      </c>
      <c r="K84">
        <f>IF(OR(kursanci__4[[#This Row],[dzien_tygodnia]]=1,kursanci__4[[#This Row],[dzien_tygodnia]]=5),K83-10,K83)</f>
        <v>-308.63</v>
      </c>
    </row>
    <row r="85" spans="1:11" x14ac:dyDescent="0.25">
      <c r="A85" s="1" t="s">
        <v>13</v>
      </c>
      <c r="B85" s="1" t="s">
        <v>14</v>
      </c>
      <c r="C85" s="1" t="s">
        <v>49</v>
      </c>
      <c r="D85" s="13">
        <v>0.41666666666666669</v>
      </c>
      <c r="E85" s="13">
        <v>0.5</v>
      </c>
      <c r="F85">
        <v>40</v>
      </c>
      <c r="G85" s="4">
        <f>kursanci__4[[#This Row],[Godzina zakoñczenia]]-kursanci__4[[#This Row],[Godzina rozpoczêcia]]</f>
        <v>8.3333333333333315E-2</v>
      </c>
      <c r="H85">
        <v>2</v>
      </c>
      <c r="I85">
        <f>kursanci__4[[#This Row],[Stawka za godzinê]]*kursanci__4[[#This Row],[Wartosc]]</f>
        <v>80</v>
      </c>
      <c r="J85">
        <f>WEEKDAY(kursanci__4[[#This Row],[Data]],2)</f>
        <v>4</v>
      </c>
      <c r="K85">
        <f>IF(OR(kursanci__4[[#This Row],[dzien_tygodnia]]=1,kursanci__4[[#This Row],[dzien_tygodnia]]=5),K84-10,K84)</f>
        <v>-308.63</v>
      </c>
    </row>
    <row r="86" spans="1:11" x14ac:dyDescent="0.25">
      <c r="A86" s="1" t="s">
        <v>19</v>
      </c>
      <c r="B86" s="1" t="s">
        <v>14</v>
      </c>
      <c r="C86" s="1" t="s">
        <v>49</v>
      </c>
      <c r="D86" s="13">
        <v>0.53125</v>
      </c>
      <c r="E86" s="13">
        <v>0.57291666666666663</v>
      </c>
      <c r="F86">
        <v>40</v>
      </c>
      <c r="G86" s="4">
        <f>kursanci__4[[#This Row],[Godzina zakoñczenia]]-kursanci__4[[#This Row],[Godzina rozpoczêcia]]</f>
        <v>4.166666666666663E-2</v>
      </c>
      <c r="H86">
        <v>1</v>
      </c>
      <c r="I86">
        <f>kursanci__4[[#This Row],[Stawka za godzinê]]*kursanci__4[[#This Row],[Wartosc]]</f>
        <v>40</v>
      </c>
      <c r="J86">
        <f>WEEKDAY(kursanci__4[[#This Row],[Data]],2)</f>
        <v>4</v>
      </c>
      <c r="K86">
        <f>IF(OR(kursanci__4[[#This Row],[dzien_tygodnia]]=1,kursanci__4[[#This Row],[dzien_tygodnia]]=5),K85-10,K85)</f>
        <v>-308.63</v>
      </c>
    </row>
    <row r="87" spans="1:11" x14ac:dyDescent="0.25">
      <c r="A87" s="1" t="s">
        <v>9</v>
      </c>
      <c r="B87" s="1" t="s">
        <v>10</v>
      </c>
      <c r="C87" s="1" t="s">
        <v>49</v>
      </c>
      <c r="D87" s="13">
        <v>0.59375</v>
      </c>
      <c r="E87" s="13">
        <v>0.63541666666666663</v>
      </c>
      <c r="F87">
        <v>50</v>
      </c>
      <c r="G87" s="4">
        <f>kursanci__4[[#This Row],[Godzina zakoñczenia]]-kursanci__4[[#This Row],[Godzina rozpoczêcia]]</f>
        <v>4.166666666666663E-2</v>
      </c>
      <c r="H87">
        <v>1</v>
      </c>
      <c r="I87">
        <f>kursanci__4[[#This Row],[Stawka za godzinê]]*kursanci__4[[#This Row],[Wartosc]]</f>
        <v>50</v>
      </c>
      <c r="J87">
        <f>WEEKDAY(kursanci__4[[#This Row],[Data]],2)</f>
        <v>4</v>
      </c>
      <c r="K87">
        <f>IF(OR(kursanci__4[[#This Row],[dzien_tygodnia]]=1,kursanci__4[[#This Row],[dzien_tygodnia]]=5),K86-10,K86)</f>
        <v>-308.63</v>
      </c>
    </row>
    <row r="88" spans="1:11" x14ac:dyDescent="0.25">
      <c r="A88" s="1" t="s">
        <v>27</v>
      </c>
      <c r="B88" s="1" t="s">
        <v>10</v>
      </c>
      <c r="C88" s="1" t="s">
        <v>49</v>
      </c>
      <c r="D88" s="13">
        <v>0.63541666666666663</v>
      </c>
      <c r="E88" s="13">
        <v>0.67708333333333337</v>
      </c>
      <c r="F88">
        <v>50</v>
      </c>
      <c r="G88" s="4">
        <f>kursanci__4[[#This Row],[Godzina zakoñczenia]]-kursanci__4[[#This Row],[Godzina rozpoczêcia]]</f>
        <v>4.1666666666666741E-2</v>
      </c>
      <c r="H88">
        <v>1</v>
      </c>
      <c r="I88">
        <f>kursanci__4[[#This Row],[Stawka za godzinê]]*kursanci__4[[#This Row],[Wartosc]]</f>
        <v>50</v>
      </c>
      <c r="J88">
        <f>WEEKDAY(kursanci__4[[#This Row],[Data]],2)</f>
        <v>4</v>
      </c>
      <c r="K88">
        <f>IF(OR(kursanci__4[[#This Row],[dzien_tygodnia]]=1,kursanci__4[[#This Row],[dzien_tygodnia]]=5),K87-10,K87)</f>
        <v>-308.63</v>
      </c>
    </row>
    <row r="89" spans="1:11" x14ac:dyDescent="0.25">
      <c r="A89" s="1" t="s">
        <v>13</v>
      </c>
      <c r="B89" s="1" t="s">
        <v>14</v>
      </c>
      <c r="C89" s="1" t="s">
        <v>50</v>
      </c>
      <c r="D89" s="13">
        <v>0.375</v>
      </c>
      <c r="E89" s="13">
        <v>0.4375</v>
      </c>
      <c r="F89">
        <v>40</v>
      </c>
      <c r="G89" s="4">
        <f>kursanci__4[[#This Row],[Godzina zakoñczenia]]-kursanci__4[[#This Row],[Godzina rozpoczêcia]]</f>
        <v>6.25E-2</v>
      </c>
      <c r="H89">
        <v>1.3</v>
      </c>
      <c r="I89">
        <f>kursanci__4[[#This Row],[Stawka za godzinê]]*kursanci__4[[#This Row],[Wartosc]]</f>
        <v>52</v>
      </c>
      <c r="J89">
        <f>WEEKDAY(kursanci__4[[#This Row],[Data]],2)</f>
        <v>1</v>
      </c>
      <c r="K89">
        <f>IF(OR(kursanci__4[[#This Row],[dzien_tygodnia]]=1,kursanci__4[[#This Row],[dzien_tygodnia]]=5),K88-10,K88)</f>
        <v>-318.63</v>
      </c>
    </row>
    <row r="90" spans="1:11" x14ac:dyDescent="0.25">
      <c r="A90" s="1" t="s">
        <v>19</v>
      </c>
      <c r="B90" s="1" t="s">
        <v>14</v>
      </c>
      <c r="C90" s="1" t="s">
        <v>50</v>
      </c>
      <c r="D90" s="13">
        <v>0.44791666666666669</v>
      </c>
      <c r="E90" s="13">
        <v>0.5</v>
      </c>
      <c r="F90">
        <v>40</v>
      </c>
      <c r="G90" s="4">
        <f>kursanci__4[[#This Row],[Godzina zakoñczenia]]-kursanci__4[[#This Row],[Godzina rozpoczêcia]]</f>
        <v>5.2083333333333315E-2</v>
      </c>
      <c r="H90">
        <v>1.1499999999999999</v>
      </c>
      <c r="I90">
        <f>kursanci__4[[#This Row],[Stawka za godzinê]]*kursanci__4[[#This Row],[Wartosc]]</f>
        <v>46</v>
      </c>
      <c r="J90">
        <f>WEEKDAY(kursanci__4[[#This Row],[Data]],2)</f>
        <v>1</v>
      </c>
      <c r="K90">
        <f>IF(OR(kursanci__4[[#This Row],[dzien_tygodnia]]=1,kursanci__4[[#This Row],[dzien_tygodnia]]=5),K89-10,K89)</f>
        <v>-328.63</v>
      </c>
    </row>
    <row r="91" spans="1:11" x14ac:dyDescent="0.25">
      <c r="A91" s="1" t="s">
        <v>26</v>
      </c>
      <c r="B91" s="1" t="s">
        <v>14</v>
      </c>
      <c r="C91" s="1" t="s">
        <v>50</v>
      </c>
      <c r="D91" s="13">
        <v>0.52083333333333337</v>
      </c>
      <c r="E91" s="13">
        <v>0.5625</v>
      </c>
      <c r="F91">
        <v>40</v>
      </c>
      <c r="G91" s="4">
        <f>kursanci__4[[#This Row],[Godzina zakoñczenia]]-kursanci__4[[#This Row],[Godzina rozpoczêcia]]</f>
        <v>4.166666666666663E-2</v>
      </c>
      <c r="H91">
        <v>1</v>
      </c>
      <c r="I91">
        <f>kursanci__4[[#This Row],[Stawka za godzinê]]*kursanci__4[[#This Row],[Wartosc]]</f>
        <v>40</v>
      </c>
      <c r="J91">
        <f>WEEKDAY(kursanci__4[[#This Row],[Data]],2)</f>
        <v>1</v>
      </c>
      <c r="K91">
        <f>IF(OR(kursanci__4[[#This Row],[dzien_tygodnia]]=1,kursanci__4[[#This Row],[dzien_tygodnia]]=5),K90-10,K90)</f>
        <v>-338.63</v>
      </c>
    </row>
    <row r="92" spans="1:11" x14ac:dyDescent="0.25">
      <c r="A92" s="1" t="s">
        <v>18</v>
      </c>
      <c r="B92" s="1" t="s">
        <v>7</v>
      </c>
      <c r="C92" s="1" t="s">
        <v>50</v>
      </c>
      <c r="D92" s="13">
        <v>0.60416666666666663</v>
      </c>
      <c r="E92" s="13">
        <v>0.66666666666666663</v>
      </c>
      <c r="F92">
        <v>60</v>
      </c>
      <c r="G92" s="4">
        <f>kursanci__4[[#This Row],[Godzina zakoñczenia]]-kursanci__4[[#This Row],[Godzina rozpoczêcia]]</f>
        <v>6.25E-2</v>
      </c>
      <c r="H92">
        <v>1.3</v>
      </c>
      <c r="I92">
        <f>kursanci__4[[#This Row],[Stawka za godzinê]]*kursanci__4[[#This Row],[Wartosc]]</f>
        <v>78</v>
      </c>
      <c r="J92">
        <f>WEEKDAY(kursanci__4[[#This Row],[Data]],2)</f>
        <v>1</v>
      </c>
      <c r="K92">
        <f>IF(OR(kursanci__4[[#This Row],[dzien_tygodnia]]=1,kursanci__4[[#This Row],[dzien_tygodnia]]=5),K91-10,K91)</f>
        <v>-348.63</v>
      </c>
    </row>
    <row r="93" spans="1:11" x14ac:dyDescent="0.25">
      <c r="A93" s="1" t="s">
        <v>19</v>
      </c>
      <c r="B93" s="1" t="s">
        <v>7</v>
      </c>
      <c r="C93" s="1" t="s">
        <v>50</v>
      </c>
      <c r="D93" s="13">
        <v>0.6875</v>
      </c>
      <c r="E93" s="13">
        <v>0.75</v>
      </c>
      <c r="F93">
        <v>60</v>
      </c>
      <c r="G93" s="4">
        <f>kursanci__4[[#This Row],[Godzina zakoñczenia]]-kursanci__4[[#This Row],[Godzina rozpoczêcia]]</f>
        <v>6.25E-2</v>
      </c>
      <c r="H93">
        <v>1.3</v>
      </c>
      <c r="I93">
        <f>kursanci__4[[#This Row],[Stawka za godzinê]]*kursanci__4[[#This Row],[Wartosc]]</f>
        <v>78</v>
      </c>
      <c r="J93">
        <f>WEEKDAY(kursanci__4[[#This Row],[Data]],2)</f>
        <v>1</v>
      </c>
      <c r="K93">
        <f>IF(OR(kursanci__4[[#This Row],[dzien_tygodnia]]=1,kursanci__4[[#This Row],[dzien_tygodnia]]=5),K92-10,K92)</f>
        <v>-358.63</v>
      </c>
    </row>
    <row r="94" spans="1:11" x14ac:dyDescent="0.25">
      <c r="A94" s="1" t="s">
        <v>16</v>
      </c>
      <c r="B94" s="1" t="s">
        <v>7</v>
      </c>
      <c r="C94" s="1" t="s">
        <v>51</v>
      </c>
      <c r="D94" s="13">
        <v>0.375</v>
      </c>
      <c r="E94" s="13">
        <v>0.42708333333333331</v>
      </c>
      <c r="F94">
        <v>60</v>
      </c>
      <c r="G94" s="4">
        <f>kursanci__4[[#This Row],[Godzina zakoñczenia]]-kursanci__4[[#This Row],[Godzina rozpoczêcia]]</f>
        <v>5.2083333333333315E-2</v>
      </c>
      <c r="H94">
        <v>1.1499999999999999</v>
      </c>
      <c r="I94">
        <f>kursanci__4[[#This Row],[Stawka za godzinê]]*kursanci__4[[#This Row],[Wartosc]]</f>
        <v>69</v>
      </c>
      <c r="J94">
        <f>WEEKDAY(kursanci__4[[#This Row],[Data]],2)</f>
        <v>2</v>
      </c>
      <c r="K94">
        <f>IF(OR(kursanci__4[[#This Row],[dzien_tygodnia]]=1,kursanci__4[[#This Row],[dzien_tygodnia]]=5),K93-10,K93)</f>
        <v>-358.63</v>
      </c>
    </row>
    <row r="95" spans="1:11" x14ac:dyDescent="0.25">
      <c r="A95" s="1" t="s">
        <v>16</v>
      </c>
      <c r="B95" s="1" t="s">
        <v>7</v>
      </c>
      <c r="C95" s="1" t="s">
        <v>52</v>
      </c>
      <c r="D95" s="13">
        <v>0.375</v>
      </c>
      <c r="E95" s="13">
        <v>0.41666666666666669</v>
      </c>
      <c r="F95">
        <v>60</v>
      </c>
      <c r="G95" s="4">
        <f>kursanci__4[[#This Row],[Godzina zakoñczenia]]-kursanci__4[[#This Row],[Godzina rozpoczêcia]]</f>
        <v>4.1666666666666685E-2</v>
      </c>
      <c r="H95">
        <v>1</v>
      </c>
      <c r="I95">
        <f>kursanci__4[[#This Row],[Stawka za godzinê]]*kursanci__4[[#This Row],[Wartosc]]</f>
        <v>60</v>
      </c>
      <c r="J95">
        <f>WEEKDAY(kursanci__4[[#This Row],[Data]],2)</f>
        <v>3</v>
      </c>
      <c r="K95">
        <f>IF(OR(kursanci__4[[#This Row],[dzien_tygodnia]]=1,kursanci__4[[#This Row],[dzien_tygodnia]]=5),K94-10,K94)</f>
        <v>-358.63</v>
      </c>
    </row>
    <row r="96" spans="1:11" x14ac:dyDescent="0.25">
      <c r="A96" s="1" t="s">
        <v>27</v>
      </c>
      <c r="B96" s="1" t="s">
        <v>14</v>
      </c>
      <c r="C96" s="1" t="s">
        <v>52</v>
      </c>
      <c r="D96" s="13">
        <v>0.45833333333333331</v>
      </c>
      <c r="E96" s="13">
        <v>0.53125</v>
      </c>
      <c r="F96">
        <v>40</v>
      </c>
      <c r="G96" s="4">
        <f>kursanci__4[[#This Row],[Godzina zakoñczenia]]-kursanci__4[[#This Row],[Godzina rozpoczêcia]]</f>
        <v>7.2916666666666685E-2</v>
      </c>
      <c r="H96">
        <v>1.45</v>
      </c>
      <c r="I96">
        <f>kursanci__4[[#This Row],[Stawka za godzinê]]*kursanci__4[[#This Row],[Wartosc]]</f>
        <v>58</v>
      </c>
      <c r="J96">
        <f>WEEKDAY(kursanci__4[[#This Row],[Data]],2)</f>
        <v>3</v>
      </c>
      <c r="K96">
        <f>IF(OR(kursanci__4[[#This Row],[dzien_tygodnia]]=1,kursanci__4[[#This Row],[dzien_tygodnia]]=5),K95-10,K95)</f>
        <v>-358.63</v>
      </c>
    </row>
    <row r="97" spans="1:11" x14ac:dyDescent="0.25">
      <c r="A97" s="1" t="s">
        <v>26</v>
      </c>
      <c r="B97" s="1" t="s">
        <v>14</v>
      </c>
      <c r="C97" s="1" t="s">
        <v>52</v>
      </c>
      <c r="D97" s="13">
        <v>0.57291666666666663</v>
      </c>
      <c r="E97" s="13">
        <v>0.65625</v>
      </c>
      <c r="F97">
        <v>40</v>
      </c>
      <c r="G97" s="4">
        <f>kursanci__4[[#This Row],[Godzina zakoñczenia]]-kursanci__4[[#This Row],[Godzina rozpoczêcia]]</f>
        <v>8.333333333333337E-2</v>
      </c>
      <c r="H97">
        <v>2</v>
      </c>
      <c r="I97">
        <f>kursanci__4[[#This Row],[Stawka za godzinê]]*kursanci__4[[#This Row],[Wartosc]]</f>
        <v>80</v>
      </c>
      <c r="J97">
        <f>WEEKDAY(kursanci__4[[#This Row],[Data]],2)</f>
        <v>3</v>
      </c>
      <c r="K97">
        <f>IF(OR(kursanci__4[[#This Row],[dzien_tygodnia]]=1,kursanci__4[[#This Row],[dzien_tygodnia]]=5),K96-10,K96)</f>
        <v>-358.63</v>
      </c>
    </row>
    <row r="98" spans="1:11" x14ac:dyDescent="0.25">
      <c r="A98" s="1" t="s">
        <v>6</v>
      </c>
      <c r="B98" s="1" t="s">
        <v>7</v>
      </c>
      <c r="C98" s="1" t="s">
        <v>52</v>
      </c>
      <c r="D98" s="13">
        <v>0.6875</v>
      </c>
      <c r="E98" s="13">
        <v>0.72916666666666663</v>
      </c>
      <c r="F98">
        <v>60</v>
      </c>
      <c r="G98" s="4">
        <f>kursanci__4[[#This Row],[Godzina zakoñczenia]]-kursanci__4[[#This Row],[Godzina rozpoczêcia]]</f>
        <v>4.166666666666663E-2</v>
      </c>
      <c r="H98">
        <v>1</v>
      </c>
      <c r="I98">
        <f>kursanci__4[[#This Row],[Stawka za godzinê]]*kursanci__4[[#This Row],[Wartosc]]</f>
        <v>60</v>
      </c>
      <c r="J98">
        <f>WEEKDAY(kursanci__4[[#This Row],[Data]],2)</f>
        <v>3</v>
      </c>
      <c r="K98">
        <f>IF(OR(kursanci__4[[#This Row],[dzien_tygodnia]]=1,kursanci__4[[#This Row],[dzien_tygodnia]]=5),K97-10,K97)</f>
        <v>-358.63</v>
      </c>
    </row>
    <row r="99" spans="1:11" x14ac:dyDescent="0.25">
      <c r="A99" s="1" t="s">
        <v>12</v>
      </c>
      <c r="B99" s="1" t="s">
        <v>7</v>
      </c>
      <c r="C99" s="1" t="s">
        <v>53</v>
      </c>
      <c r="D99" s="13">
        <v>0.39583333333333331</v>
      </c>
      <c r="E99" s="13">
        <v>0.45833333333333331</v>
      </c>
      <c r="F99">
        <v>60</v>
      </c>
      <c r="G99" s="4">
        <f>kursanci__4[[#This Row],[Godzina zakoñczenia]]-kursanci__4[[#This Row],[Godzina rozpoczêcia]]</f>
        <v>6.25E-2</v>
      </c>
      <c r="H99">
        <v>1.3</v>
      </c>
      <c r="I99">
        <f>kursanci__4[[#This Row],[Stawka za godzinê]]*kursanci__4[[#This Row],[Wartosc]]</f>
        <v>78</v>
      </c>
      <c r="J99">
        <f>WEEKDAY(kursanci__4[[#This Row],[Data]],2)</f>
        <v>5</v>
      </c>
      <c r="K99">
        <f>IF(OR(kursanci__4[[#This Row],[dzien_tygodnia]]=1,kursanci__4[[#This Row],[dzien_tygodnia]]=5),K98-10,K98)</f>
        <v>-368.63</v>
      </c>
    </row>
    <row r="100" spans="1:11" x14ac:dyDescent="0.25">
      <c r="A100" s="1" t="s">
        <v>13</v>
      </c>
      <c r="B100" s="1" t="s">
        <v>14</v>
      </c>
      <c r="C100" s="1" t="s">
        <v>53</v>
      </c>
      <c r="D100" s="13">
        <v>0.47916666666666669</v>
      </c>
      <c r="E100" s="13">
        <v>0.53125</v>
      </c>
      <c r="F100">
        <v>40</v>
      </c>
      <c r="G100" s="4">
        <f>kursanci__4[[#This Row],[Godzina zakoñczenia]]-kursanci__4[[#This Row],[Godzina rozpoczêcia]]</f>
        <v>5.2083333333333315E-2</v>
      </c>
      <c r="H100">
        <v>1.1499999999999999</v>
      </c>
      <c r="I100">
        <f>kursanci__4[[#This Row],[Stawka za godzinê]]*kursanci__4[[#This Row],[Wartosc]]</f>
        <v>46</v>
      </c>
      <c r="J100">
        <f>WEEKDAY(kursanci__4[[#This Row],[Data]],2)</f>
        <v>5</v>
      </c>
      <c r="K100">
        <f>IF(OR(kursanci__4[[#This Row],[dzien_tygodnia]]=1,kursanci__4[[#This Row],[dzien_tygodnia]]=5),K99-10,K99)</f>
        <v>-378.63</v>
      </c>
    </row>
    <row r="101" spans="1:11" x14ac:dyDescent="0.25">
      <c r="A101" s="1" t="s">
        <v>54</v>
      </c>
      <c r="B101" s="1" t="s">
        <v>10</v>
      </c>
      <c r="C101" s="1" t="s">
        <v>55</v>
      </c>
      <c r="D101" s="13">
        <v>0.375</v>
      </c>
      <c r="E101" s="13">
        <v>0.41666666666666669</v>
      </c>
      <c r="F101">
        <v>50</v>
      </c>
      <c r="G101" s="4">
        <f>kursanci__4[[#This Row],[Godzina zakoñczenia]]-kursanci__4[[#This Row],[Godzina rozpoczêcia]]</f>
        <v>4.1666666666666685E-2</v>
      </c>
      <c r="H101">
        <v>1</v>
      </c>
      <c r="I101">
        <f>kursanci__4[[#This Row],[Stawka za godzinê]]*kursanci__4[[#This Row],[Wartosc]]</f>
        <v>50</v>
      </c>
      <c r="J101">
        <f>WEEKDAY(kursanci__4[[#This Row],[Data]],2)</f>
        <v>2</v>
      </c>
      <c r="K101">
        <f>IF(OR(kursanci__4[[#This Row],[dzien_tygodnia]]=1,kursanci__4[[#This Row],[dzien_tygodnia]]=5),K100-10,K100)</f>
        <v>-378.63</v>
      </c>
    </row>
    <row r="102" spans="1:11" x14ac:dyDescent="0.25">
      <c r="A102" s="1" t="s">
        <v>19</v>
      </c>
      <c r="B102" s="1" t="s">
        <v>7</v>
      </c>
      <c r="C102" s="1" t="s">
        <v>55</v>
      </c>
      <c r="D102" s="13">
        <v>0.4375</v>
      </c>
      <c r="E102" s="13">
        <v>0.47916666666666669</v>
      </c>
      <c r="F102">
        <v>60</v>
      </c>
      <c r="G102" s="4">
        <f>kursanci__4[[#This Row],[Godzina zakoñczenia]]-kursanci__4[[#This Row],[Godzina rozpoczêcia]]</f>
        <v>4.1666666666666685E-2</v>
      </c>
      <c r="H102">
        <v>1</v>
      </c>
      <c r="I102">
        <f>kursanci__4[[#This Row],[Stawka za godzinê]]*kursanci__4[[#This Row],[Wartosc]]</f>
        <v>60</v>
      </c>
      <c r="J102">
        <f>WEEKDAY(kursanci__4[[#This Row],[Data]],2)</f>
        <v>2</v>
      </c>
      <c r="K102">
        <f>IF(OR(kursanci__4[[#This Row],[dzien_tygodnia]]=1,kursanci__4[[#This Row],[dzien_tygodnia]]=5),K101-10,K101)</f>
        <v>-378.63</v>
      </c>
    </row>
    <row r="103" spans="1:11" x14ac:dyDescent="0.25">
      <c r="A103" s="1" t="s">
        <v>6</v>
      </c>
      <c r="B103" s="1" t="s">
        <v>7</v>
      </c>
      <c r="C103" s="1" t="s">
        <v>55</v>
      </c>
      <c r="D103" s="13">
        <v>0.47916666666666669</v>
      </c>
      <c r="E103" s="13">
        <v>0.5625</v>
      </c>
      <c r="F103">
        <v>60</v>
      </c>
      <c r="G103" s="4">
        <f>kursanci__4[[#This Row],[Godzina zakoñczenia]]-kursanci__4[[#This Row],[Godzina rozpoczêcia]]</f>
        <v>8.3333333333333315E-2</v>
      </c>
      <c r="H103">
        <v>2</v>
      </c>
      <c r="I103">
        <f>kursanci__4[[#This Row],[Stawka za godzinê]]*kursanci__4[[#This Row],[Wartosc]]</f>
        <v>120</v>
      </c>
      <c r="J103">
        <f>WEEKDAY(kursanci__4[[#This Row],[Data]],2)</f>
        <v>2</v>
      </c>
      <c r="K103">
        <f>IF(OR(kursanci__4[[#This Row],[dzien_tygodnia]]=1,kursanci__4[[#This Row],[dzien_tygodnia]]=5),K102-10,K102)</f>
        <v>-378.63</v>
      </c>
    </row>
    <row r="104" spans="1:11" x14ac:dyDescent="0.25">
      <c r="A104" s="1" t="s">
        <v>24</v>
      </c>
      <c r="B104" s="1" t="s">
        <v>10</v>
      </c>
      <c r="C104" s="1" t="s">
        <v>56</v>
      </c>
      <c r="D104" s="13">
        <v>0.375</v>
      </c>
      <c r="E104" s="13">
        <v>0.44791666666666669</v>
      </c>
      <c r="F104">
        <v>50</v>
      </c>
      <c r="G104" s="4">
        <f>kursanci__4[[#This Row],[Godzina zakoñczenia]]-kursanci__4[[#This Row],[Godzina rozpoczêcia]]</f>
        <v>7.2916666666666685E-2</v>
      </c>
      <c r="H104">
        <v>1.45</v>
      </c>
      <c r="I104">
        <f>kursanci__4[[#This Row],[Stawka za godzinê]]*kursanci__4[[#This Row],[Wartosc]]</f>
        <v>72.5</v>
      </c>
      <c r="J104">
        <f>WEEKDAY(kursanci__4[[#This Row],[Data]],2)</f>
        <v>3</v>
      </c>
      <c r="K104">
        <f>IF(OR(kursanci__4[[#This Row],[dzien_tygodnia]]=1,kursanci__4[[#This Row],[dzien_tygodnia]]=5),K103-10,K103)</f>
        <v>-378.63</v>
      </c>
    </row>
    <row r="105" spans="1:11" x14ac:dyDescent="0.25">
      <c r="A105" s="1" t="s">
        <v>26</v>
      </c>
      <c r="B105" s="1" t="s">
        <v>14</v>
      </c>
      <c r="C105" s="1" t="s">
        <v>56</v>
      </c>
      <c r="D105" s="13">
        <v>0.47916666666666669</v>
      </c>
      <c r="E105" s="13">
        <v>0.54166666666666663</v>
      </c>
      <c r="F105">
        <v>40</v>
      </c>
      <c r="G105" s="4">
        <f>kursanci__4[[#This Row],[Godzina zakoñczenia]]-kursanci__4[[#This Row],[Godzina rozpoczêcia]]</f>
        <v>6.2499999999999944E-2</v>
      </c>
      <c r="H105">
        <v>1.3</v>
      </c>
      <c r="I105">
        <f>kursanci__4[[#This Row],[Stawka za godzinê]]*kursanci__4[[#This Row],[Wartosc]]</f>
        <v>52</v>
      </c>
      <c r="J105">
        <f>WEEKDAY(kursanci__4[[#This Row],[Data]],2)</f>
        <v>3</v>
      </c>
      <c r="K105">
        <f>IF(OR(kursanci__4[[#This Row],[dzien_tygodnia]]=1,kursanci__4[[#This Row],[dzien_tygodnia]]=5),K104-10,K104)</f>
        <v>-378.63</v>
      </c>
    </row>
    <row r="106" spans="1:11" x14ac:dyDescent="0.25">
      <c r="A106" s="1" t="s">
        <v>24</v>
      </c>
      <c r="B106" s="1" t="s">
        <v>10</v>
      </c>
      <c r="C106" s="1" t="s">
        <v>56</v>
      </c>
      <c r="D106" s="13">
        <v>0.57291666666666663</v>
      </c>
      <c r="E106" s="13">
        <v>0.61458333333333337</v>
      </c>
      <c r="F106">
        <v>50</v>
      </c>
      <c r="G106" s="4">
        <f>kursanci__4[[#This Row],[Godzina zakoñczenia]]-kursanci__4[[#This Row],[Godzina rozpoczêcia]]</f>
        <v>4.1666666666666741E-2</v>
      </c>
      <c r="H106">
        <v>1</v>
      </c>
      <c r="I106">
        <f>kursanci__4[[#This Row],[Stawka za godzinê]]*kursanci__4[[#This Row],[Wartosc]]</f>
        <v>50</v>
      </c>
      <c r="J106">
        <f>WEEKDAY(kursanci__4[[#This Row],[Data]],2)</f>
        <v>3</v>
      </c>
      <c r="K106">
        <f>IF(OR(kursanci__4[[#This Row],[dzien_tygodnia]]=1,kursanci__4[[#This Row],[dzien_tygodnia]]=5),K105-10,K105)</f>
        <v>-378.63</v>
      </c>
    </row>
    <row r="107" spans="1:11" x14ac:dyDescent="0.25">
      <c r="A107" s="1" t="s">
        <v>27</v>
      </c>
      <c r="B107" s="1" t="s">
        <v>10</v>
      </c>
      <c r="C107" s="1" t="s">
        <v>56</v>
      </c>
      <c r="D107" s="13">
        <v>0.65625</v>
      </c>
      <c r="E107" s="13">
        <v>0.71875</v>
      </c>
      <c r="F107">
        <v>50</v>
      </c>
      <c r="G107" s="4">
        <f>kursanci__4[[#This Row],[Godzina zakoñczenia]]-kursanci__4[[#This Row],[Godzina rozpoczêcia]]</f>
        <v>6.25E-2</v>
      </c>
      <c r="H107">
        <v>1.3</v>
      </c>
      <c r="I107">
        <f>kursanci__4[[#This Row],[Stawka za godzinê]]*kursanci__4[[#This Row],[Wartosc]]</f>
        <v>65</v>
      </c>
      <c r="J107">
        <f>WEEKDAY(kursanci__4[[#This Row],[Data]],2)</f>
        <v>3</v>
      </c>
      <c r="K107">
        <f>IF(OR(kursanci__4[[#This Row],[dzien_tygodnia]]=1,kursanci__4[[#This Row],[dzien_tygodnia]]=5),K106-10,K106)</f>
        <v>-378.63</v>
      </c>
    </row>
    <row r="108" spans="1:11" x14ac:dyDescent="0.25">
      <c r="A108" s="1" t="s">
        <v>26</v>
      </c>
      <c r="B108" s="1" t="s">
        <v>14</v>
      </c>
      <c r="C108" s="1" t="s">
        <v>56</v>
      </c>
      <c r="D108" s="13">
        <v>0.75</v>
      </c>
      <c r="E108" s="13">
        <v>0.79166666666666663</v>
      </c>
      <c r="F108">
        <v>40</v>
      </c>
      <c r="G108" s="4">
        <f>kursanci__4[[#This Row],[Godzina zakoñczenia]]-kursanci__4[[#This Row],[Godzina rozpoczêcia]]</f>
        <v>4.166666666666663E-2</v>
      </c>
      <c r="H108">
        <v>1</v>
      </c>
      <c r="I108">
        <f>kursanci__4[[#This Row],[Stawka za godzinê]]*kursanci__4[[#This Row],[Wartosc]]</f>
        <v>40</v>
      </c>
      <c r="J108">
        <f>WEEKDAY(kursanci__4[[#This Row],[Data]],2)</f>
        <v>3</v>
      </c>
      <c r="K108">
        <f>IF(OR(kursanci__4[[#This Row],[dzien_tygodnia]]=1,kursanci__4[[#This Row],[dzien_tygodnia]]=5),K107-10,K107)</f>
        <v>-378.63</v>
      </c>
    </row>
    <row r="109" spans="1:11" x14ac:dyDescent="0.25">
      <c r="A109" s="1" t="s">
        <v>18</v>
      </c>
      <c r="B109" s="1" t="s">
        <v>7</v>
      </c>
      <c r="C109" s="1" t="s">
        <v>57</v>
      </c>
      <c r="D109" s="13">
        <v>0.375</v>
      </c>
      <c r="E109" s="13">
        <v>0.44791666666666669</v>
      </c>
      <c r="F109">
        <v>60</v>
      </c>
      <c r="G109" s="4">
        <f>kursanci__4[[#This Row],[Godzina zakoñczenia]]-kursanci__4[[#This Row],[Godzina rozpoczêcia]]</f>
        <v>7.2916666666666685E-2</v>
      </c>
      <c r="H109">
        <v>1.45</v>
      </c>
      <c r="I109">
        <f>kursanci__4[[#This Row],[Stawka za godzinê]]*kursanci__4[[#This Row],[Wartosc]]</f>
        <v>87</v>
      </c>
      <c r="J109">
        <f>WEEKDAY(kursanci__4[[#This Row],[Data]],2)</f>
        <v>5</v>
      </c>
      <c r="K109">
        <f>IF(OR(kursanci__4[[#This Row],[dzien_tygodnia]]=1,kursanci__4[[#This Row],[dzien_tygodnia]]=5),K108-10,K108)</f>
        <v>-388.63</v>
      </c>
    </row>
    <row r="110" spans="1:11" x14ac:dyDescent="0.25">
      <c r="A110" s="1" t="s">
        <v>23</v>
      </c>
      <c r="B110" s="1" t="s">
        <v>14</v>
      </c>
      <c r="C110" s="1" t="s">
        <v>57</v>
      </c>
      <c r="D110" s="13">
        <v>0.45833333333333331</v>
      </c>
      <c r="E110" s="13">
        <v>0.5</v>
      </c>
      <c r="F110">
        <v>40</v>
      </c>
      <c r="G110" s="4">
        <f>kursanci__4[[#This Row],[Godzina zakoñczenia]]-kursanci__4[[#This Row],[Godzina rozpoczêcia]]</f>
        <v>4.1666666666666685E-2</v>
      </c>
      <c r="H110">
        <v>1</v>
      </c>
      <c r="I110">
        <f>kursanci__4[[#This Row],[Stawka za godzinê]]*kursanci__4[[#This Row],[Wartosc]]</f>
        <v>40</v>
      </c>
      <c r="J110">
        <f>WEEKDAY(kursanci__4[[#This Row],[Data]],2)</f>
        <v>5</v>
      </c>
      <c r="K110">
        <f>IF(OR(kursanci__4[[#This Row],[dzien_tygodnia]]=1,kursanci__4[[#This Row],[dzien_tygodnia]]=5),K109-10,K109)</f>
        <v>-398.63</v>
      </c>
    </row>
    <row r="111" spans="1:11" x14ac:dyDescent="0.25">
      <c r="A111" s="1" t="s">
        <v>12</v>
      </c>
      <c r="B111" s="1" t="s">
        <v>7</v>
      </c>
      <c r="C111" s="1" t="s">
        <v>57</v>
      </c>
      <c r="D111" s="13">
        <v>0.53125</v>
      </c>
      <c r="E111" s="13">
        <v>0.59375</v>
      </c>
      <c r="F111">
        <v>60</v>
      </c>
      <c r="G111" s="4">
        <f>kursanci__4[[#This Row],[Godzina zakoñczenia]]-kursanci__4[[#This Row],[Godzina rozpoczêcia]]</f>
        <v>6.25E-2</v>
      </c>
      <c r="H111">
        <v>1.3</v>
      </c>
      <c r="I111">
        <f>kursanci__4[[#This Row],[Stawka za godzinê]]*kursanci__4[[#This Row],[Wartosc]]</f>
        <v>78</v>
      </c>
      <c r="J111">
        <f>WEEKDAY(kursanci__4[[#This Row],[Data]],2)</f>
        <v>5</v>
      </c>
      <c r="K111">
        <f>IF(OR(kursanci__4[[#This Row],[dzien_tygodnia]]=1,kursanci__4[[#This Row],[dzien_tygodnia]]=5),K110-10,K110)</f>
        <v>-408.63</v>
      </c>
    </row>
    <row r="112" spans="1:11" x14ac:dyDescent="0.25">
      <c r="A112" s="1" t="s">
        <v>58</v>
      </c>
      <c r="B112" s="1" t="s">
        <v>7</v>
      </c>
      <c r="C112" s="1" t="s">
        <v>59</v>
      </c>
      <c r="D112" s="13">
        <v>0.375</v>
      </c>
      <c r="E112" s="13">
        <v>0.44791666666666669</v>
      </c>
      <c r="F112">
        <v>60</v>
      </c>
      <c r="G112" s="4">
        <f>kursanci__4[[#This Row],[Godzina zakoñczenia]]-kursanci__4[[#This Row],[Godzina rozpoczêcia]]</f>
        <v>7.2916666666666685E-2</v>
      </c>
      <c r="H112">
        <v>1.45</v>
      </c>
      <c r="I112">
        <f>kursanci__4[[#This Row],[Stawka za godzinê]]*kursanci__4[[#This Row],[Wartosc]]</f>
        <v>87</v>
      </c>
      <c r="J112">
        <f>WEEKDAY(kursanci__4[[#This Row],[Data]],2)</f>
        <v>1</v>
      </c>
      <c r="K112">
        <f>IF(OR(kursanci__4[[#This Row],[dzien_tygodnia]]=1,kursanci__4[[#This Row],[dzien_tygodnia]]=5),K111-10,K111)</f>
        <v>-418.63</v>
      </c>
    </row>
    <row r="113" spans="1:11" x14ac:dyDescent="0.25">
      <c r="A113" s="1" t="s">
        <v>13</v>
      </c>
      <c r="B113" s="1" t="s">
        <v>14</v>
      </c>
      <c r="C113" s="1" t="s">
        <v>59</v>
      </c>
      <c r="D113" s="13">
        <v>0.46875</v>
      </c>
      <c r="E113" s="13">
        <v>0.54166666666666663</v>
      </c>
      <c r="F113">
        <v>40</v>
      </c>
      <c r="G113" s="4">
        <f>kursanci__4[[#This Row],[Godzina zakoñczenia]]-kursanci__4[[#This Row],[Godzina rozpoczêcia]]</f>
        <v>7.291666666666663E-2</v>
      </c>
      <c r="H113">
        <v>1.45</v>
      </c>
      <c r="I113">
        <f>kursanci__4[[#This Row],[Stawka za godzinê]]*kursanci__4[[#This Row],[Wartosc]]</f>
        <v>58</v>
      </c>
      <c r="J113">
        <f>WEEKDAY(kursanci__4[[#This Row],[Data]],2)</f>
        <v>1</v>
      </c>
      <c r="K113">
        <f>IF(OR(kursanci__4[[#This Row],[dzien_tygodnia]]=1,kursanci__4[[#This Row],[dzien_tygodnia]]=5),K112-10,K112)</f>
        <v>-428.63</v>
      </c>
    </row>
    <row r="114" spans="1:11" x14ac:dyDescent="0.25">
      <c r="A114" s="1" t="s">
        <v>18</v>
      </c>
      <c r="B114" s="1" t="s">
        <v>7</v>
      </c>
      <c r="C114" s="1" t="s">
        <v>60</v>
      </c>
      <c r="D114" s="13">
        <v>0.375</v>
      </c>
      <c r="E114" s="13">
        <v>0.42708333333333331</v>
      </c>
      <c r="F114">
        <v>60</v>
      </c>
      <c r="G114" s="4">
        <f>kursanci__4[[#This Row],[Godzina zakoñczenia]]-kursanci__4[[#This Row],[Godzina rozpoczêcia]]</f>
        <v>5.2083333333333315E-2</v>
      </c>
      <c r="H114">
        <v>1.1499999999999999</v>
      </c>
      <c r="I114">
        <f>kursanci__4[[#This Row],[Stawka za godzinê]]*kursanci__4[[#This Row],[Wartosc]]</f>
        <v>69</v>
      </c>
      <c r="J114">
        <f>WEEKDAY(kursanci__4[[#This Row],[Data]],2)</f>
        <v>2</v>
      </c>
      <c r="K114">
        <f>IF(OR(kursanci__4[[#This Row],[dzien_tygodnia]]=1,kursanci__4[[#This Row],[dzien_tygodnia]]=5),K113-10,K113)</f>
        <v>-428.63</v>
      </c>
    </row>
    <row r="115" spans="1:11" x14ac:dyDescent="0.25">
      <c r="A115" s="1" t="s">
        <v>27</v>
      </c>
      <c r="B115" s="1" t="s">
        <v>10</v>
      </c>
      <c r="C115" s="1" t="s">
        <v>60</v>
      </c>
      <c r="D115" s="13">
        <v>0.4375</v>
      </c>
      <c r="E115" s="13">
        <v>0.47916666666666669</v>
      </c>
      <c r="F115">
        <v>50</v>
      </c>
      <c r="G115" s="4">
        <f>kursanci__4[[#This Row],[Godzina zakoñczenia]]-kursanci__4[[#This Row],[Godzina rozpoczêcia]]</f>
        <v>4.1666666666666685E-2</v>
      </c>
      <c r="H115">
        <v>1</v>
      </c>
      <c r="I115">
        <f>kursanci__4[[#This Row],[Stawka za godzinê]]*kursanci__4[[#This Row],[Wartosc]]</f>
        <v>50</v>
      </c>
      <c r="J115">
        <f>WEEKDAY(kursanci__4[[#This Row],[Data]],2)</f>
        <v>2</v>
      </c>
      <c r="K115">
        <f>IF(OR(kursanci__4[[#This Row],[dzien_tygodnia]]=1,kursanci__4[[#This Row],[dzien_tygodnia]]=5),K114-10,K114)</f>
        <v>-428.63</v>
      </c>
    </row>
    <row r="116" spans="1:11" x14ac:dyDescent="0.25">
      <c r="A116" s="1" t="s">
        <v>26</v>
      </c>
      <c r="B116" s="1" t="s">
        <v>14</v>
      </c>
      <c r="C116" s="1" t="s">
        <v>61</v>
      </c>
      <c r="D116" s="13">
        <v>0.375</v>
      </c>
      <c r="E116" s="13">
        <v>0.4375</v>
      </c>
      <c r="F116">
        <v>40</v>
      </c>
      <c r="G116" s="4">
        <f>kursanci__4[[#This Row],[Godzina zakoñczenia]]-kursanci__4[[#This Row],[Godzina rozpoczêcia]]</f>
        <v>6.25E-2</v>
      </c>
      <c r="H116">
        <v>1.3</v>
      </c>
      <c r="I116">
        <f>kursanci__4[[#This Row],[Stawka za godzinê]]*kursanci__4[[#This Row],[Wartosc]]</f>
        <v>52</v>
      </c>
      <c r="J116">
        <f>WEEKDAY(kursanci__4[[#This Row],[Data]],2)</f>
        <v>3</v>
      </c>
      <c r="K116">
        <f>IF(OR(kursanci__4[[#This Row],[dzien_tygodnia]]=1,kursanci__4[[#This Row],[dzien_tygodnia]]=5),K115-10,K115)</f>
        <v>-428.63</v>
      </c>
    </row>
    <row r="117" spans="1:11" x14ac:dyDescent="0.25">
      <c r="A117" s="1" t="s">
        <v>62</v>
      </c>
      <c r="B117" s="1" t="s">
        <v>7</v>
      </c>
      <c r="C117" s="1" t="s">
        <v>61</v>
      </c>
      <c r="D117" s="13">
        <v>0.4375</v>
      </c>
      <c r="E117" s="13">
        <v>0.5</v>
      </c>
      <c r="F117">
        <v>60</v>
      </c>
      <c r="G117" s="4">
        <f>kursanci__4[[#This Row],[Godzina zakoñczenia]]-kursanci__4[[#This Row],[Godzina rozpoczêcia]]</f>
        <v>6.25E-2</v>
      </c>
      <c r="H117">
        <v>1.3</v>
      </c>
      <c r="I117">
        <f>kursanci__4[[#This Row],[Stawka za godzinê]]*kursanci__4[[#This Row],[Wartosc]]</f>
        <v>78</v>
      </c>
      <c r="J117">
        <f>WEEKDAY(kursanci__4[[#This Row],[Data]],2)</f>
        <v>3</v>
      </c>
      <c r="K117">
        <f>IF(OR(kursanci__4[[#This Row],[dzien_tygodnia]]=1,kursanci__4[[#This Row],[dzien_tygodnia]]=5),K116-10,K116)</f>
        <v>-428.63</v>
      </c>
    </row>
    <row r="118" spans="1:11" x14ac:dyDescent="0.25">
      <c r="A118" s="1" t="s">
        <v>16</v>
      </c>
      <c r="B118" s="1" t="s">
        <v>7</v>
      </c>
      <c r="C118" s="1" t="s">
        <v>61</v>
      </c>
      <c r="D118" s="13">
        <v>0.54166666666666663</v>
      </c>
      <c r="E118" s="13">
        <v>0.59375</v>
      </c>
      <c r="F118">
        <v>60</v>
      </c>
      <c r="G118" s="4">
        <f>kursanci__4[[#This Row],[Godzina zakoñczenia]]-kursanci__4[[#This Row],[Godzina rozpoczêcia]]</f>
        <v>5.208333333333337E-2</v>
      </c>
      <c r="H118">
        <v>1.1499999999999999</v>
      </c>
      <c r="I118">
        <f>kursanci__4[[#This Row],[Stawka za godzinê]]*kursanci__4[[#This Row],[Wartosc]]</f>
        <v>69</v>
      </c>
      <c r="J118">
        <f>WEEKDAY(kursanci__4[[#This Row],[Data]],2)</f>
        <v>3</v>
      </c>
      <c r="K118">
        <f>IF(OR(kursanci__4[[#This Row],[dzien_tygodnia]]=1,kursanci__4[[#This Row],[dzien_tygodnia]]=5),K117-10,K117)</f>
        <v>-428.63</v>
      </c>
    </row>
    <row r="119" spans="1:11" x14ac:dyDescent="0.25">
      <c r="A119" s="1" t="s">
        <v>23</v>
      </c>
      <c r="B119" s="1" t="s">
        <v>7</v>
      </c>
      <c r="C119" s="1" t="s">
        <v>61</v>
      </c>
      <c r="D119" s="13">
        <v>0.61458333333333337</v>
      </c>
      <c r="E119" s="13">
        <v>0.65625</v>
      </c>
      <c r="F119">
        <v>60</v>
      </c>
      <c r="G119" s="4">
        <f>kursanci__4[[#This Row],[Godzina zakoñczenia]]-kursanci__4[[#This Row],[Godzina rozpoczêcia]]</f>
        <v>4.166666666666663E-2</v>
      </c>
      <c r="H119">
        <v>1</v>
      </c>
      <c r="I119">
        <f>kursanci__4[[#This Row],[Stawka za godzinê]]*kursanci__4[[#This Row],[Wartosc]]</f>
        <v>60</v>
      </c>
      <c r="J119">
        <f>WEEKDAY(kursanci__4[[#This Row],[Data]],2)</f>
        <v>3</v>
      </c>
      <c r="K119">
        <f>IF(OR(kursanci__4[[#This Row],[dzien_tygodnia]]=1,kursanci__4[[#This Row],[dzien_tygodnia]]=5),K118-10,K118)</f>
        <v>-428.63</v>
      </c>
    </row>
    <row r="120" spans="1:11" x14ac:dyDescent="0.25">
      <c r="A120" s="1" t="s">
        <v>13</v>
      </c>
      <c r="B120" s="1" t="s">
        <v>14</v>
      </c>
      <c r="C120" s="1" t="s">
        <v>61</v>
      </c>
      <c r="D120" s="13">
        <v>0.67708333333333337</v>
      </c>
      <c r="E120" s="13">
        <v>0.73958333333333337</v>
      </c>
      <c r="F120">
        <v>40</v>
      </c>
      <c r="G120" s="4">
        <f>kursanci__4[[#This Row],[Godzina zakoñczenia]]-kursanci__4[[#This Row],[Godzina rozpoczêcia]]</f>
        <v>6.25E-2</v>
      </c>
      <c r="H120">
        <v>1.3</v>
      </c>
      <c r="I120">
        <f>kursanci__4[[#This Row],[Stawka za godzinê]]*kursanci__4[[#This Row],[Wartosc]]</f>
        <v>52</v>
      </c>
      <c r="J120">
        <f>WEEKDAY(kursanci__4[[#This Row],[Data]],2)</f>
        <v>3</v>
      </c>
      <c r="K120">
        <f>IF(OR(kursanci__4[[#This Row],[dzien_tygodnia]]=1,kursanci__4[[#This Row],[dzien_tygodnia]]=5),K119-10,K119)</f>
        <v>-428.63</v>
      </c>
    </row>
    <row r="121" spans="1:11" x14ac:dyDescent="0.25">
      <c r="A121" s="1" t="s">
        <v>19</v>
      </c>
      <c r="B121" s="1" t="s">
        <v>14</v>
      </c>
      <c r="C121" s="1" t="s">
        <v>63</v>
      </c>
      <c r="D121" s="13">
        <v>0.375</v>
      </c>
      <c r="E121" s="13">
        <v>0.42708333333333331</v>
      </c>
      <c r="F121">
        <v>40</v>
      </c>
      <c r="G121" s="4">
        <f>kursanci__4[[#This Row],[Godzina zakoñczenia]]-kursanci__4[[#This Row],[Godzina rozpoczêcia]]</f>
        <v>5.2083333333333315E-2</v>
      </c>
      <c r="H121">
        <v>1.1499999999999999</v>
      </c>
      <c r="I121">
        <f>kursanci__4[[#This Row],[Stawka za godzinê]]*kursanci__4[[#This Row],[Wartosc]]</f>
        <v>46</v>
      </c>
      <c r="J121">
        <f>WEEKDAY(kursanci__4[[#This Row],[Data]],2)</f>
        <v>4</v>
      </c>
      <c r="K121">
        <f>IF(OR(kursanci__4[[#This Row],[dzien_tygodnia]]=1,kursanci__4[[#This Row],[dzien_tygodnia]]=5),K120-10,K120)</f>
        <v>-428.63</v>
      </c>
    </row>
    <row r="122" spans="1:11" x14ac:dyDescent="0.25">
      <c r="A122" s="1" t="s">
        <v>12</v>
      </c>
      <c r="B122" s="1" t="s">
        <v>7</v>
      </c>
      <c r="C122" s="1" t="s">
        <v>63</v>
      </c>
      <c r="D122" s="13">
        <v>0.4375</v>
      </c>
      <c r="E122" s="13">
        <v>0.48958333333333331</v>
      </c>
      <c r="F122">
        <v>60</v>
      </c>
      <c r="G122" s="4">
        <f>kursanci__4[[#This Row],[Godzina zakoñczenia]]-kursanci__4[[#This Row],[Godzina rozpoczêcia]]</f>
        <v>5.2083333333333315E-2</v>
      </c>
      <c r="H122">
        <v>1.1499999999999999</v>
      </c>
      <c r="I122">
        <f>kursanci__4[[#This Row],[Stawka za godzinê]]*kursanci__4[[#This Row],[Wartosc]]</f>
        <v>69</v>
      </c>
      <c r="J122">
        <f>WEEKDAY(kursanci__4[[#This Row],[Data]],2)</f>
        <v>4</v>
      </c>
      <c r="K122">
        <f>IF(OR(kursanci__4[[#This Row],[dzien_tygodnia]]=1,kursanci__4[[#This Row],[dzien_tygodnia]]=5),K121-10,K121)</f>
        <v>-428.63</v>
      </c>
    </row>
    <row r="123" spans="1:11" x14ac:dyDescent="0.25">
      <c r="A123" s="1" t="s">
        <v>13</v>
      </c>
      <c r="B123" s="1" t="s">
        <v>14</v>
      </c>
      <c r="C123" s="1" t="s">
        <v>64</v>
      </c>
      <c r="D123" s="13">
        <v>0.375</v>
      </c>
      <c r="E123" s="13">
        <v>0.42708333333333331</v>
      </c>
      <c r="F123">
        <v>40</v>
      </c>
      <c r="G123" s="4">
        <f>kursanci__4[[#This Row],[Godzina zakoñczenia]]-kursanci__4[[#This Row],[Godzina rozpoczêcia]]</f>
        <v>5.2083333333333315E-2</v>
      </c>
      <c r="H123">
        <v>1.1499999999999999</v>
      </c>
      <c r="I123">
        <f>kursanci__4[[#This Row],[Stawka za godzinê]]*kursanci__4[[#This Row],[Wartosc]]</f>
        <v>46</v>
      </c>
      <c r="J123">
        <f>WEEKDAY(kursanci__4[[#This Row],[Data]],2)</f>
        <v>5</v>
      </c>
      <c r="K123">
        <f>IF(OR(kursanci__4[[#This Row],[dzien_tygodnia]]=1,kursanci__4[[#This Row],[dzien_tygodnia]]=5),K122-10,K122)</f>
        <v>-438.63</v>
      </c>
    </row>
    <row r="124" spans="1:11" x14ac:dyDescent="0.25">
      <c r="A124" s="1" t="s">
        <v>19</v>
      </c>
      <c r="B124" s="1" t="s">
        <v>7</v>
      </c>
      <c r="C124" s="1" t="s">
        <v>64</v>
      </c>
      <c r="D124" s="13">
        <v>0.4375</v>
      </c>
      <c r="E124" s="13">
        <v>0.47916666666666669</v>
      </c>
      <c r="F124">
        <v>60</v>
      </c>
      <c r="G124" s="4">
        <f>kursanci__4[[#This Row],[Godzina zakoñczenia]]-kursanci__4[[#This Row],[Godzina rozpoczêcia]]</f>
        <v>4.1666666666666685E-2</v>
      </c>
      <c r="H124">
        <v>1</v>
      </c>
      <c r="I124">
        <f>kursanci__4[[#This Row],[Stawka za godzinê]]*kursanci__4[[#This Row],[Wartosc]]</f>
        <v>60</v>
      </c>
      <c r="J124">
        <f>WEEKDAY(kursanci__4[[#This Row],[Data]],2)</f>
        <v>5</v>
      </c>
      <c r="K124">
        <f>IF(OR(kursanci__4[[#This Row],[dzien_tygodnia]]=1,kursanci__4[[#This Row],[dzien_tygodnia]]=5),K123-10,K123)</f>
        <v>-448.63</v>
      </c>
    </row>
    <row r="125" spans="1:11" x14ac:dyDescent="0.25">
      <c r="A125" s="1" t="s">
        <v>6</v>
      </c>
      <c r="B125" s="1" t="s">
        <v>7</v>
      </c>
      <c r="C125" s="1" t="s">
        <v>64</v>
      </c>
      <c r="D125" s="13">
        <v>0.47916666666666669</v>
      </c>
      <c r="E125" s="13">
        <v>0.55208333333333337</v>
      </c>
      <c r="F125">
        <v>60</v>
      </c>
      <c r="G125" s="4">
        <f>kursanci__4[[#This Row],[Godzina zakoñczenia]]-kursanci__4[[#This Row],[Godzina rozpoczêcia]]</f>
        <v>7.2916666666666685E-2</v>
      </c>
      <c r="H125">
        <v>1.45</v>
      </c>
      <c r="I125">
        <f>kursanci__4[[#This Row],[Stawka za godzinê]]*kursanci__4[[#This Row],[Wartosc]]</f>
        <v>87</v>
      </c>
      <c r="J125">
        <f>WEEKDAY(kursanci__4[[#This Row],[Data]],2)</f>
        <v>5</v>
      </c>
      <c r="K125">
        <f>IF(OR(kursanci__4[[#This Row],[dzien_tygodnia]]=1,kursanci__4[[#This Row],[dzien_tygodnia]]=5),K124-10,K124)</f>
        <v>-458.63</v>
      </c>
    </row>
    <row r="126" spans="1:11" x14ac:dyDescent="0.25">
      <c r="A126" s="1" t="s">
        <v>18</v>
      </c>
      <c r="B126" s="1" t="s">
        <v>7</v>
      </c>
      <c r="C126" s="1" t="s">
        <v>65</v>
      </c>
      <c r="D126" s="13">
        <v>0.39583333333333331</v>
      </c>
      <c r="E126" s="13">
        <v>0.45833333333333331</v>
      </c>
      <c r="F126">
        <v>60</v>
      </c>
      <c r="G126" s="4">
        <f>kursanci__4[[#This Row],[Godzina zakoñczenia]]-kursanci__4[[#This Row],[Godzina rozpoczêcia]]</f>
        <v>6.25E-2</v>
      </c>
      <c r="H126">
        <v>1.3</v>
      </c>
      <c r="I126">
        <f>kursanci__4[[#This Row],[Stawka za godzinê]]*kursanci__4[[#This Row],[Wartosc]]</f>
        <v>78</v>
      </c>
      <c r="J126">
        <f>WEEKDAY(kursanci__4[[#This Row],[Data]],2)</f>
        <v>1</v>
      </c>
      <c r="K126">
        <f>IF(OR(kursanci__4[[#This Row],[dzien_tygodnia]]=1,kursanci__4[[#This Row],[dzien_tygodnia]]=5),K125-10,K125)</f>
        <v>-468.63</v>
      </c>
    </row>
    <row r="127" spans="1:11" x14ac:dyDescent="0.25">
      <c r="A127" s="1" t="s">
        <v>18</v>
      </c>
      <c r="B127" s="1" t="s">
        <v>7</v>
      </c>
      <c r="C127" s="1" t="s">
        <v>65</v>
      </c>
      <c r="D127" s="13">
        <v>0.46875</v>
      </c>
      <c r="E127" s="13">
        <v>0.53125</v>
      </c>
      <c r="F127">
        <v>60</v>
      </c>
      <c r="G127" s="4">
        <f>kursanci__4[[#This Row],[Godzina zakoñczenia]]-kursanci__4[[#This Row],[Godzina rozpoczêcia]]</f>
        <v>6.25E-2</v>
      </c>
      <c r="H127">
        <v>1.3</v>
      </c>
      <c r="I127">
        <f>kursanci__4[[#This Row],[Stawka za godzinê]]*kursanci__4[[#This Row],[Wartosc]]</f>
        <v>78</v>
      </c>
      <c r="J127">
        <f>WEEKDAY(kursanci__4[[#This Row],[Data]],2)</f>
        <v>1</v>
      </c>
      <c r="K127">
        <f>IF(OR(kursanci__4[[#This Row],[dzien_tygodnia]]=1,kursanci__4[[#This Row],[dzien_tygodnia]]=5),K126-10,K126)</f>
        <v>-478.63</v>
      </c>
    </row>
    <row r="128" spans="1:11" x14ac:dyDescent="0.25">
      <c r="A128" s="1" t="s">
        <v>62</v>
      </c>
      <c r="B128" s="1" t="s">
        <v>7</v>
      </c>
      <c r="C128" s="1" t="s">
        <v>66</v>
      </c>
      <c r="D128" s="13">
        <v>0.375</v>
      </c>
      <c r="E128" s="13">
        <v>0.41666666666666669</v>
      </c>
      <c r="F128">
        <v>60</v>
      </c>
      <c r="G128" s="4">
        <f>kursanci__4[[#This Row],[Godzina zakoñczenia]]-kursanci__4[[#This Row],[Godzina rozpoczêcia]]</f>
        <v>4.1666666666666685E-2</v>
      </c>
      <c r="H128">
        <v>1</v>
      </c>
      <c r="I128">
        <f>kursanci__4[[#This Row],[Stawka za godzinê]]*kursanci__4[[#This Row],[Wartosc]]</f>
        <v>60</v>
      </c>
      <c r="J128">
        <f>WEEKDAY(kursanci__4[[#This Row],[Data]],2)</f>
        <v>2</v>
      </c>
      <c r="K128">
        <f>IF(OR(kursanci__4[[#This Row],[dzien_tygodnia]]=1,kursanci__4[[#This Row],[dzien_tygodnia]]=5),K127-10,K127)</f>
        <v>-478.63</v>
      </c>
    </row>
    <row r="129" spans="1:11" x14ac:dyDescent="0.25">
      <c r="A129" s="1" t="s">
        <v>6</v>
      </c>
      <c r="B129" s="1" t="s">
        <v>7</v>
      </c>
      <c r="C129" s="1" t="s">
        <v>67</v>
      </c>
      <c r="D129" s="13">
        <v>0.375</v>
      </c>
      <c r="E129" s="13">
        <v>0.44791666666666669</v>
      </c>
      <c r="F129">
        <v>60</v>
      </c>
      <c r="G129" s="4">
        <f>kursanci__4[[#This Row],[Godzina zakoñczenia]]-kursanci__4[[#This Row],[Godzina rozpoczêcia]]</f>
        <v>7.2916666666666685E-2</v>
      </c>
      <c r="H129">
        <v>1.45</v>
      </c>
      <c r="I129">
        <f>kursanci__4[[#This Row],[Stawka za godzinê]]*kursanci__4[[#This Row],[Wartosc]]</f>
        <v>87</v>
      </c>
      <c r="J129">
        <f>WEEKDAY(kursanci__4[[#This Row],[Data]],2)</f>
        <v>1</v>
      </c>
      <c r="K129">
        <f>IF(OR(kursanci__4[[#This Row],[dzien_tygodnia]]=1,kursanci__4[[#This Row],[dzien_tygodnia]]=5),K128-10,K128)</f>
        <v>-488.63</v>
      </c>
    </row>
    <row r="130" spans="1:11" x14ac:dyDescent="0.25">
      <c r="A130" s="1" t="s">
        <v>18</v>
      </c>
      <c r="B130" s="1" t="s">
        <v>7</v>
      </c>
      <c r="C130" s="1" t="s">
        <v>67</v>
      </c>
      <c r="D130" s="13">
        <v>0.47916666666666669</v>
      </c>
      <c r="E130" s="13">
        <v>0.54166666666666663</v>
      </c>
      <c r="F130">
        <v>60</v>
      </c>
      <c r="G130" s="4">
        <f>kursanci__4[[#This Row],[Godzina zakoñczenia]]-kursanci__4[[#This Row],[Godzina rozpoczêcia]]</f>
        <v>6.2499999999999944E-2</v>
      </c>
      <c r="H130">
        <v>1.3</v>
      </c>
      <c r="I130">
        <f>kursanci__4[[#This Row],[Stawka za godzinê]]*kursanci__4[[#This Row],[Wartosc]]</f>
        <v>78</v>
      </c>
      <c r="J130">
        <f>WEEKDAY(kursanci__4[[#This Row],[Data]],2)</f>
        <v>1</v>
      </c>
      <c r="K130">
        <f>IF(OR(kursanci__4[[#This Row],[dzien_tygodnia]]=1,kursanci__4[[#This Row],[dzien_tygodnia]]=5),K129-10,K129)</f>
        <v>-498.63</v>
      </c>
    </row>
    <row r="131" spans="1:11" x14ac:dyDescent="0.25">
      <c r="A131" s="1" t="s">
        <v>62</v>
      </c>
      <c r="B131" s="1" t="s">
        <v>7</v>
      </c>
      <c r="C131" s="1" t="s">
        <v>67</v>
      </c>
      <c r="D131" s="13">
        <v>0.57291666666666663</v>
      </c>
      <c r="E131" s="13">
        <v>0.61458333333333337</v>
      </c>
      <c r="F131">
        <v>60</v>
      </c>
      <c r="G131" s="4">
        <f>kursanci__4[[#This Row],[Godzina zakoñczenia]]-kursanci__4[[#This Row],[Godzina rozpoczêcia]]</f>
        <v>4.1666666666666741E-2</v>
      </c>
      <c r="H131">
        <v>1</v>
      </c>
      <c r="I131">
        <f>kursanci__4[[#This Row],[Stawka za godzinê]]*kursanci__4[[#This Row],[Wartosc]]</f>
        <v>60</v>
      </c>
      <c r="J131">
        <f>WEEKDAY(kursanci__4[[#This Row],[Data]],2)</f>
        <v>1</v>
      </c>
      <c r="K131">
        <f>IF(OR(kursanci__4[[#This Row],[dzien_tygodnia]]=1,kursanci__4[[#This Row],[dzien_tygodnia]]=5),K130-10,K130)</f>
        <v>-508.63</v>
      </c>
    </row>
    <row r="132" spans="1:11" x14ac:dyDescent="0.25">
      <c r="A132" s="1" t="s">
        <v>12</v>
      </c>
      <c r="B132" s="1" t="s">
        <v>10</v>
      </c>
      <c r="C132" s="1" t="s">
        <v>67</v>
      </c>
      <c r="D132" s="13">
        <v>0.64583333333333337</v>
      </c>
      <c r="E132" s="13">
        <v>0.69791666666666663</v>
      </c>
      <c r="F132">
        <v>50</v>
      </c>
      <c r="G132" s="4">
        <f>kursanci__4[[#This Row],[Godzina zakoñczenia]]-kursanci__4[[#This Row],[Godzina rozpoczêcia]]</f>
        <v>5.2083333333333259E-2</v>
      </c>
      <c r="H132">
        <v>1.1499999999999999</v>
      </c>
      <c r="I132">
        <f>kursanci__4[[#This Row],[Stawka za godzinê]]*kursanci__4[[#This Row],[Wartosc]]</f>
        <v>57.499999999999993</v>
      </c>
      <c r="J132">
        <f>WEEKDAY(kursanci__4[[#This Row],[Data]],2)</f>
        <v>1</v>
      </c>
      <c r="K132">
        <f>IF(OR(kursanci__4[[#This Row],[dzien_tygodnia]]=1,kursanci__4[[#This Row],[dzien_tygodnia]]=5),K131-10,K131)</f>
        <v>-518.63</v>
      </c>
    </row>
    <row r="133" spans="1:11" x14ac:dyDescent="0.25">
      <c r="A133" s="1" t="s">
        <v>18</v>
      </c>
      <c r="B133" s="1" t="s">
        <v>7</v>
      </c>
      <c r="C133" s="1" t="s">
        <v>67</v>
      </c>
      <c r="D133" s="13">
        <v>0.72916666666666663</v>
      </c>
      <c r="E133" s="13">
        <v>0.79166666666666663</v>
      </c>
      <c r="F133">
        <v>60</v>
      </c>
      <c r="G133" s="4">
        <f>kursanci__4[[#This Row],[Godzina zakoñczenia]]-kursanci__4[[#This Row],[Godzina rozpoczêcia]]</f>
        <v>6.25E-2</v>
      </c>
      <c r="H133">
        <v>1.3</v>
      </c>
      <c r="I133">
        <f>kursanci__4[[#This Row],[Stawka za godzinê]]*kursanci__4[[#This Row],[Wartosc]]</f>
        <v>78</v>
      </c>
      <c r="J133">
        <f>WEEKDAY(kursanci__4[[#This Row],[Data]],2)</f>
        <v>1</v>
      </c>
      <c r="K133">
        <f>IF(OR(kursanci__4[[#This Row],[dzien_tygodnia]]=1,kursanci__4[[#This Row],[dzien_tygodnia]]=5),K132-10,K132)</f>
        <v>-528.63</v>
      </c>
    </row>
    <row r="134" spans="1:11" x14ac:dyDescent="0.25">
      <c r="A134" s="1" t="s">
        <v>19</v>
      </c>
      <c r="B134" s="1" t="s">
        <v>14</v>
      </c>
      <c r="C134" s="1" t="s">
        <v>68</v>
      </c>
      <c r="D134" s="13">
        <v>0.375</v>
      </c>
      <c r="E134" s="13">
        <v>0.44791666666666669</v>
      </c>
      <c r="F134">
        <v>40</v>
      </c>
      <c r="G134" s="4">
        <f>kursanci__4[[#This Row],[Godzina zakoñczenia]]-kursanci__4[[#This Row],[Godzina rozpoczêcia]]</f>
        <v>7.2916666666666685E-2</v>
      </c>
      <c r="H134">
        <v>1.45</v>
      </c>
      <c r="I134">
        <f>kursanci__4[[#This Row],[Stawka za godzinê]]*kursanci__4[[#This Row],[Wartosc]]</f>
        <v>58</v>
      </c>
      <c r="J134">
        <f>WEEKDAY(kursanci__4[[#This Row],[Data]],2)</f>
        <v>3</v>
      </c>
      <c r="K134">
        <f>IF(OR(kursanci__4[[#This Row],[dzien_tygodnia]]=1,kursanci__4[[#This Row],[dzien_tygodnia]]=5),K133-10,K133)</f>
        <v>-528.63</v>
      </c>
    </row>
    <row r="135" spans="1:11" x14ac:dyDescent="0.25">
      <c r="A135" s="1" t="s">
        <v>62</v>
      </c>
      <c r="B135" s="1" t="s">
        <v>7</v>
      </c>
      <c r="C135" s="1" t="s">
        <v>68</v>
      </c>
      <c r="D135" s="13">
        <v>0.46875</v>
      </c>
      <c r="E135" s="13">
        <v>0.54166666666666663</v>
      </c>
      <c r="F135">
        <v>60</v>
      </c>
      <c r="G135" s="4">
        <f>kursanci__4[[#This Row],[Godzina zakoñczenia]]-kursanci__4[[#This Row],[Godzina rozpoczêcia]]</f>
        <v>7.291666666666663E-2</v>
      </c>
      <c r="H135">
        <v>1.45</v>
      </c>
      <c r="I135">
        <f>kursanci__4[[#This Row],[Stawka za godzinê]]*kursanci__4[[#This Row],[Wartosc]]</f>
        <v>87</v>
      </c>
      <c r="J135">
        <f>WEEKDAY(kursanci__4[[#This Row],[Data]],2)</f>
        <v>3</v>
      </c>
      <c r="K135">
        <f>IF(OR(kursanci__4[[#This Row],[dzien_tygodnia]]=1,kursanci__4[[#This Row],[dzien_tygodnia]]=5),K134-10,K134)</f>
        <v>-528.63</v>
      </c>
    </row>
    <row r="136" spans="1:11" x14ac:dyDescent="0.25">
      <c r="A136" s="1" t="s">
        <v>9</v>
      </c>
      <c r="B136" s="1" t="s">
        <v>10</v>
      </c>
      <c r="C136" s="1" t="s">
        <v>68</v>
      </c>
      <c r="D136" s="13">
        <v>0.58333333333333337</v>
      </c>
      <c r="E136" s="13">
        <v>0.625</v>
      </c>
      <c r="F136">
        <v>50</v>
      </c>
      <c r="G136" s="4">
        <f>kursanci__4[[#This Row],[Godzina zakoñczenia]]-kursanci__4[[#This Row],[Godzina rozpoczêcia]]</f>
        <v>4.166666666666663E-2</v>
      </c>
      <c r="H136">
        <v>1</v>
      </c>
      <c r="I136">
        <f>kursanci__4[[#This Row],[Stawka za godzinê]]*kursanci__4[[#This Row],[Wartosc]]</f>
        <v>50</v>
      </c>
      <c r="J136">
        <f>WEEKDAY(kursanci__4[[#This Row],[Data]],2)</f>
        <v>3</v>
      </c>
      <c r="K136">
        <f>IF(OR(kursanci__4[[#This Row],[dzien_tygodnia]]=1,kursanci__4[[#This Row],[dzien_tygodnia]]=5),K135-10,K135)</f>
        <v>-528.63</v>
      </c>
    </row>
    <row r="137" spans="1:11" x14ac:dyDescent="0.25">
      <c r="A137" s="1" t="s">
        <v>9</v>
      </c>
      <c r="B137" s="1" t="s">
        <v>10</v>
      </c>
      <c r="C137" s="1" t="s">
        <v>69</v>
      </c>
      <c r="D137" s="13">
        <v>0.375</v>
      </c>
      <c r="E137" s="13">
        <v>0.4375</v>
      </c>
      <c r="F137">
        <v>50</v>
      </c>
      <c r="G137" s="4">
        <f>kursanci__4[[#This Row],[Godzina zakoñczenia]]-kursanci__4[[#This Row],[Godzina rozpoczêcia]]</f>
        <v>6.25E-2</v>
      </c>
      <c r="H137">
        <v>1.3</v>
      </c>
      <c r="I137">
        <f>kursanci__4[[#This Row],[Stawka za godzinê]]*kursanci__4[[#This Row],[Wartosc]]</f>
        <v>65</v>
      </c>
      <c r="J137">
        <f>WEEKDAY(kursanci__4[[#This Row],[Data]],2)</f>
        <v>1</v>
      </c>
      <c r="K137">
        <f>IF(OR(kursanci__4[[#This Row],[dzien_tygodnia]]=1,kursanci__4[[#This Row],[dzien_tygodnia]]=5),K136-10,K136)</f>
        <v>-538.63</v>
      </c>
    </row>
    <row r="138" spans="1:11" x14ac:dyDescent="0.25">
      <c r="A138" s="1" t="s">
        <v>62</v>
      </c>
      <c r="B138" s="1" t="s">
        <v>7</v>
      </c>
      <c r="C138" s="1" t="s">
        <v>69</v>
      </c>
      <c r="D138" s="13">
        <v>0.44791666666666669</v>
      </c>
      <c r="E138" s="13">
        <v>0.5</v>
      </c>
      <c r="F138">
        <v>60</v>
      </c>
      <c r="G138" s="4">
        <f>kursanci__4[[#This Row],[Godzina zakoñczenia]]-kursanci__4[[#This Row],[Godzina rozpoczêcia]]</f>
        <v>5.2083333333333315E-2</v>
      </c>
      <c r="H138">
        <v>1.1499999999999999</v>
      </c>
      <c r="I138">
        <f>kursanci__4[[#This Row],[Stawka za godzinê]]*kursanci__4[[#This Row],[Wartosc]]</f>
        <v>69</v>
      </c>
      <c r="J138">
        <f>WEEKDAY(kursanci__4[[#This Row],[Data]],2)</f>
        <v>1</v>
      </c>
      <c r="K138">
        <f>IF(OR(kursanci__4[[#This Row],[dzien_tygodnia]]=1,kursanci__4[[#This Row],[dzien_tygodnia]]=5),K137-10,K137)</f>
        <v>-548.63</v>
      </c>
    </row>
    <row r="139" spans="1:11" x14ac:dyDescent="0.25">
      <c r="A139" s="1" t="s">
        <v>62</v>
      </c>
      <c r="B139" s="1" t="s">
        <v>7</v>
      </c>
      <c r="C139" s="1" t="s">
        <v>69</v>
      </c>
      <c r="D139" s="13">
        <v>0.5</v>
      </c>
      <c r="E139" s="13">
        <v>0.54166666666666663</v>
      </c>
      <c r="F139">
        <v>60</v>
      </c>
      <c r="G139" s="4">
        <f>kursanci__4[[#This Row],[Godzina zakoñczenia]]-kursanci__4[[#This Row],[Godzina rozpoczêcia]]</f>
        <v>4.166666666666663E-2</v>
      </c>
      <c r="H139">
        <v>1</v>
      </c>
      <c r="I139">
        <f>kursanci__4[[#This Row],[Stawka za godzinê]]*kursanci__4[[#This Row],[Wartosc]]</f>
        <v>60</v>
      </c>
      <c r="J139">
        <f>WEEKDAY(kursanci__4[[#This Row],[Data]],2)</f>
        <v>1</v>
      </c>
      <c r="K139">
        <f>IF(OR(kursanci__4[[#This Row],[dzien_tygodnia]]=1,kursanci__4[[#This Row],[dzien_tygodnia]]=5),K138-10,K138)</f>
        <v>-558.63</v>
      </c>
    </row>
    <row r="140" spans="1:11" x14ac:dyDescent="0.25">
      <c r="A140" s="1" t="s">
        <v>24</v>
      </c>
      <c r="B140" s="1" t="s">
        <v>10</v>
      </c>
      <c r="C140" s="1" t="s">
        <v>69</v>
      </c>
      <c r="D140" s="13">
        <v>0.55208333333333337</v>
      </c>
      <c r="E140" s="13">
        <v>0.63541666666666663</v>
      </c>
      <c r="F140">
        <v>50</v>
      </c>
      <c r="G140" s="4">
        <f>kursanci__4[[#This Row],[Godzina zakoñczenia]]-kursanci__4[[#This Row],[Godzina rozpoczêcia]]</f>
        <v>8.3333333333333259E-2</v>
      </c>
      <c r="H140">
        <v>2</v>
      </c>
      <c r="I140">
        <f>kursanci__4[[#This Row],[Stawka za godzinê]]*kursanci__4[[#This Row],[Wartosc]]</f>
        <v>100</v>
      </c>
      <c r="J140">
        <f>WEEKDAY(kursanci__4[[#This Row],[Data]],2)</f>
        <v>1</v>
      </c>
      <c r="K140">
        <f>IF(OR(kursanci__4[[#This Row],[dzien_tygodnia]]=1,kursanci__4[[#This Row],[dzien_tygodnia]]=5),K139-10,K139)</f>
        <v>-568.63</v>
      </c>
    </row>
    <row r="141" spans="1:11" x14ac:dyDescent="0.25">
      <c r="A141" s="1" t="s">
        <v>23</v>
      </c>
      <c r="B141" s="1" t="s">
        <v>7</v>
      </c>
      <c r="C141" s="1" t="s">
        <v>69</v>
      </c>
      <c r="D141" s="13">
        <v>0.64583333333333337</v>
      </c>
      <c r="E141" s="13">
        <v>0.71875</v>
      </c>
      <c r="F141">
        <v>60</v>
      </c>
      <c r="G141" s="4">
        <f>kursanci__4[[#This Row],[Godzina zakoñczenia]]-kursanci__4[[#This Row],[Godzina rozpoczêcia]]</f>
        <v>7.291666666666663E-2</v>
      </c>
      <c r="H141">
        <v>1.45</v>
      </c>
      <c r="I141">
        <f>kursanci__4[[#This Row],[Stawka za godzinê]]*kursanci__4[[#This Row],[Wartosc]]</f>
        <v>87</v>
      </c>
      <c r="J141">
        <f>WEEKDAY(kursanci__4[[#This Row],[Data]],2)</f>
        <v>1</v>
      </c>
      <c r="K141">
        <f>IF(OR(kursanci__4[[#This Row],[dzien_tygodnia]]=1,kursanci__4[[#This Row],[dzien_tygodnia]]=5),K140-10,K140)</f>
        <v>-578.63</v>
      </c>
    </row>
    <row r="142" spans="1:11" x14ac:dyDescent="0.25">
      <c r="A142" s="1" t="s">
        <v>16</v>
      </c>
      <c r="B142" s="1" t="s">
        <v>10</v>
      </c>
      <c r="C142" s="1" t="s">
        <v>70</v>
      </c>
      <c r="D142" s="13">
        <v>0.375</v>
      </c>
      <c r="E142" s="13">
        <v>0.45833333333333331</v>
      </c>
      <c r="F142">
        <v>50</v>
      </c>
      <c r="G142" s="4">
        <f>kursanci__4[[#This Row],[Godzina zakoñczenia]]-kursanci__4[[#This Row],[Godzina rozpoczêcia]]</f>
        <v>8.3333333333333315E-2</v>
      </c>
      <c r="H142">
        <v>2</v>
      </c>
      <c r="I142">
        <f>kursanci__4[[#This Row],[Stawka za godzinê]]*kursanci__4[[#This Row],[Wartosc]]</f>
        <v>100</v>
      </c>
      <c r="J142">
        <f>WEEKDAY(kursanci__4[[#This Row],[Data]],2)</f>
        <v>2</v>
      </c>
      <c r="K142">
        <f>IF(OR(kursanci__4[[#This Row],[dzien_tygodnia]]=1,kursanci__4[[#This Row],[dzien_tygodnia]]=5),K141-10,K141)</f>
        <v>-578.63</v>
      </c>
    </row>
    <row r="143" spans="1:11" x14ac:dyDescent="0.25">
      <c r="A143" s="1" t="s">
        <v>27</v>
      </c>
      <c r="B143" s="1" t="s">
        <v>10</v>
      </c>
      <c r="C143" s="1" t="s">
        <v>70</v>
      </c>
      <c r="D143" s="13">
        <v>0.45833333333333331</v>
      </c>
      <c r="E143" s="13">
        <v>0.5</v>
      </c>
      <c r="F143">
        <v>50</v>
      </c>
      <c r="G143" s="4">
        <f>kursanci__4[[#This Row],[Godzina zakoñczenia]]-kursanci__4[[#This Row],[Godzina rozpoczêcia]]</f>
        <v>4.1666666666666685E-2</v>
      </c>
      <c r="H143">
        <v>1</v>
      </c>
      <c r="I143">
        <f>kursanci__4[[#This Row],[Stawka za godzinê]]*kursanci__4[[#This Row],[Wartosc]]</f>
        <v>50</v>
      </c>
      <c r="J143">
        <f>WEEKDAY(kursanci__4[[#This Row],[Data]],2)</f>
        <v>2</v>
      </c>
      <c r="K143">
        <f>IF(OR(kursanci__4[[#This Row],[dzien_tygodnia]]=1,kursanci__4[[#This Row],[dzien_tygodnia]]=5),K142-10,K142)</f>
        <v>-578.63</v>
      </c>
    </row>
    <row r="144" spans="1:11" x14ac:dyDescent="0.25">
      <c r="A144" s="1" t="s">
        <v>23</v>
      </c>
      <c r="B144" s="1" t="s">
        <v>14</v>
      </c>
      <c r="C144" s="1" t="s">
        <v>70</v>
      </c>
      <c r="D144" s="13">
        <v>0.54166666666666663</v>
      </c>
      <c r="E144" s="13">
        <v>0.625</v>
      </c>
      <c r="F144">
        <v>40</v>
      </c>
      <c r="G144" s="4">
        <f>kursanci__4[[#This Row],[Godzina zakoñczenia]]-kursanci__4[[#This Row],[Godzina rozpoczêcia]]</f>
        <v>8.333333333333337E-2</v>
      </c>
      <c r="H144">
        <v>2</v>
      </c>
      <c r="I144">
        <f>kursanci__4[[#This Row],[Stawka za godzinê]]*kursanci__4[[#This Row],[Wartosc]]</f>
        <v>80</v>
      </c>
      <c r="J144">
        <f>WEEKDAY(kursanci__4[[#This Row],[Data]],2)</f>
        <v>2</v>
      </c>
      <c r="K144">
        <f>IF(OR(kursanci__4[[#This Row],[dzien_tygodnia]]=1,kursanci__4[[#This Row],[dzien_tygodnia]]=5),K143-10,K143)</f>
        <v>-578.63</v>
      </c>
    </row>
    <row r="145" spans="1:11" x14ac:dyDescent="0.25">
      <c r="A145" s="1" t="s">
        <v>6</v>
      </c>
      <c r="B145" s="1" t="s">
        <v>7</v>
      </c>
      <c r="C145" s="1" t="s">
        <v>70</v>
      </c>
      <c r="D145" s="13">
        <v>0.65625</v>
      </c>
      <c r="E145" s="13">
        <v>0.72916666666666663</v>
      </c>
      <c r="F145">
        <v>60</v>
      </c>
      <c r="G145" s="4">
        <f>kursanci__4[[#This Row],[Godzina zakoñczenia]]-kursanci__4[[#This Row],[Godzina rozpoczêcia]]</f>
        <v>7.291666666666663E-2</v>
      </c>
      <c r="H145">
        <v>1.45</v>
      </c>
      <c r="I145">
        <f>kursanci__4[[#This Row],[Stawka za godzinê]]*kursanci__4[[#This Row],[Wartosc]]</f>
        <v>87</v>
      </c>
      <c r="J145">
        <f>WEEKDAY(kursanci__4[[#This Row],[Data]],2)</f>
        <v>2</v>
      </c>
      <c r="K145">
        <f>IF(OR(kursanci__4[[#This Row],[dzien_tygodnia]]=1,kursanci__4[[#This Row],[dzien_tygodnia]]=5),K144-10,K144)</f>
        <v>-578.63</v>
      </c>
    </row>
    <row r="146" spans="1:11" x14ac:dyDescent="0.25">
      <c r="A146" s="1" t="s">
        <v>18</v>
      </c>
      <c r="B146" s="1" t="s">
        <v>7</v>
      </c>
      <c r="C146" s="1" t="s">
        <v>71</v>
      </c>
      <c r="D146" s="13">
        <v>0.375</v>
      </c>
      <c r="E146" s="13">
        <v>0.4375</v>
      </c>
      <c r="F146">
        <v>60</v>
      </c>
      <c r="G146" s="4">
        <f>kursanci__4[[#This Row],[Godzina zakoñczenia]]-kursanci__4[[#This Row],[Godzina rozpoczêcia]]</f>
        <v>6.25E-2</v>
      </c>
      <c r="H146">
        <v>1.3</v>
      </c>
      <c r="I146">
        <f>kursanci__4[[#This Row],[Stawka za godzinê]]*kursanci__4[[#This Row],[Wartosc]]</f>
        <v>78</v>
      </c>
      <c r="J146">
        <f>WEEKDAY(kursanci__4[[#This Row],[Data]],2)</f>
        <v>3</v>
      </c>
      <c r="K146">
        <f>IF(OR(kursanci__4[[#This Row],[dzien_tygodnia]]=1,kursanci__4[[#This Row],[dzien_tygodnia]]=5),K145-10,K145)</f>
        <v>-578.63</v>
      </c>
    </row>
    <row r="147" spans="1:11" x14ac:dyDescent="0.25">
      <c r="A147" s="1" t="s">
        <v>24</v>
      </c>
      <c r="B147" s="1" t="s">
        <v>10</v>
      </c>
      <c r="C147" s="1" t="s">
        <v>71</v>
      </c>
      <c r="D147" s="13">
        <v>0.46875</v>
      </c>
      <c r="E147" s="13">
        <v>0.55208333333333337</v>
      </c>
      <c r="F147">
        <v>50</v>
      </c>
      <c r="G147" s="4">
        <f>kursanci__4[[#This Row],[Godzina zakoñczenia]]-kursanci__4[[#This Row],[Godzina rozpoczêcia]]</f>
        <v>8.333333333333337E-2</v>
      </c>
      <c r="H147">
        <v>2</v>
      </c>
      <c r="I147">
        <f>kursanci__4[[#This Row],[Stawka za godzinê]]*kursanci__4[[#This Row],[Wartosc]]</f>
        <v>100</v>
      </c>
      <c r="J147">
        <f>WEEKDAY(kursanci__4[[#This Row],[Data]],2)</f>
        <v>3</v>
      </c>
      <c r="K147">
        <f>IF(OR(kursanci__4[[#This Row],[dzien_tygodnia]]=1,kursanci__4[[#This Row],[dzien_tygodnia]]=5),K146-10,K146)</f>
        <v>-578.63</v>
      </c>
    </row>
    <row r="148" spans="1:11" x14ac:dyDescent="0.25">
      <c r="A148" s="1" t="s">
        <v>13</v>
      </c>
      <c r="B148" s="1" t="s">
        <v>14</v>
      </c>
      <c r="C148" s="1" t="s">
        <v>71</v>
      </c>
      <c r="D148" s="13">
        <v>0.57291666666666663</v>
      </c>
      <c r="E148" s="13">
        <v>0.61458333333333337</v>
      </c>
      <c r="F148">
        <v>40</v>
      </c>
      <c r="G148" s="4">
        <f>kursanci__4[[#This Row],[Godzina zakoñczenia]]-kursanci__4[[#This Row],[Godzina rozpoczêcia]]</f>
        <v>4.1666666666666741E-2</v>
      </c>
      <c r="H148">
        <v>1</v>
      </c>
      <c r="I148">
        <f>kursanci__4[[#This Row],[Stawka za godzinê]]*kursanci__4[[#This Row],[Wartosc]]</f>
        <v>40</v>
      </c>
      <c r="J148">
        <f>WEEKDAY(kursanci__4[[#This Row],[Data]],2)</f>
        <v>3</v>
      </c>
      <c r="K148">
        <f>IF(OR(kursanci__4[[#This Row],[dzien_tygodnia]]=1,kursanci__4[[#This Row],[dzien_tygodnia]]=5),K147-10,K147)</f>
        <v>-578.63</v>
      </c>
    </row>
    <row r="149" spans="1:11" x14ac:dyDescent="0.25">
      <c r="A149" s="1" t="s">
        <v>24</v>
      </c>
      <c r="B149" s="1" t="s">
        <v>10</v>
      </c>
      <c r="C149" s="1" t="s">
        <v>72</v>
      </c>
      <c r="D149" s="13">
        <v>0.375</v>
      </c>
      <c r="E149" s="13">
        <v>0.45833333333333331</v>
      </c>
      <c r="F149">
        <v>50</v>
      </c>
      <c r="G149" s="4">
        <f>kursanci__4[[#This Row],[Godzina zakoñczenia]]-kursanci__4[[#This Row],[Godzina rozpoczêcia]]</f>
        <v>8.3333333333333315E-2</v>
      </c>
      <c r="H149">
        <v>2</v>
      </c>
      <c r="I149">
        <f>kursanci__4[[#This Row],[Stawka za godzinê]]*kursanci__4[[#This Row],[Wartosc]]</f>
        <v>100</v>
      </c>
      <c r="J149">
        <f>WEEKDAY(kursanci__4[[#This Row],[Data]],2)</f>
        <v>4</v>
      </c>
      <c r="K149">
        <f>IF(OR(kursanci__4[[#This Row],[dzien_tygodnia]]=1,kursanci__4[[#This Row],[dzien_tygodnia]]=5),K148-10,K148)</f>
        <v>-578.63</v>
      </c>
    </row>
    <row r="150" spans="1:11" x14ac:dyDescent="0.25">
      <c r="A150" s="1" t="s">
        <v>6</v>
      </c>
      <c r="B150" s="1" t="s">
        <v>7</v>
      </c>
      <c r="C150" s="1" t="s">
        <v>72</v>
      </c>
      <c r="D150" s="13">
        <v>0.45833333333333331</v>
      </c>
      <c r="E150" s="13">
        <v>0.51041666666666663</v>
      </c>
      <c r="F150">
        <v>60</v>
      </c>
      <c r="G150" s="4">
        <f>kursanci__4[[#This Row],[Godzina zakoñczenia]]-kursanci__4[[#This Row],[Godzina rozpoczêcia]]</f>
        <v>5.2083333333333315E-2</v>
      </c>
      <c r="H150">
        <v>1.1499999999999999</v>
      </c>
      <c r="I150">
        <f>kursanci__4[[#This Row],[Stawka za godzinê]]*kursanci__4[[#This Row],[Wartosc]]</f>
        <v>69</v>
      </c>
      <c r="J150">
        <f>WEEKDAY(kursanci__4[[#This Row],[Data]],2)</f>
        <v>4</v>
      </c>
      <c r="K150">
        <f>IF(OR(kursanci__4[[#This Row],[dzien_tygodnia]]=1,kursanci__4[[#This Row],[dzien_tygodnia]]=5),K149-10,K149)</f>
        <v>-578.63</v>
      </c>
    </row>
    <row r="151" spans="1:11" x14ac:dyDescent="0.25">
      <c r="A151" s="1" t="s">
        <v>9</v>
      </c>
      <c r="B151" s="1" t="s">
        <v>10</v>
      </c>
      <c r="C151" s="1" t="s">
        <v>72</v>
      </c>
      <c r="D151" s="13">
        <v>0.52083333333333337</v>
      </c>
      <c r="E151" s="13">
        <v>0.58333333333333337</v>
      </c>
      <c r="F151">
        <v>50</v>
      </c>
      <c r="G151" s="4">
        <f>kursanci__4[[#This Row],[Godzina zakoñczenia]]-kursanci__4[[#This Row],[Godzina rozpoczêcia]]</f>
        <v>6.25E-2</v>
      </c>
      <c r="H151">
        <v>1.3</v>
      </c>
      <c r="I151">
        <f>kursanci__4[[#This Row],[Stawka za godzinê]]*kursanci__4[[#This Row],[Wartosc]]</f>
        <v>65</v>
      </c>
      <c r="J151">
        <f>WEEKDAY(kursanci__4[[#This Row],[Data]],2)</f>
        <v>4</v>
      </c>
      <c r="K151">
        <f>IF(OR(kursanci__4[[#This Row],[dzien_tygodnia]]=1,kursanci__4[[#This Row],[dzien_tygodnia]]=5),K150-10,K150)</f>
        <v>-578.63</v>
      </c>
    </row>
    <row r="152" spans="1:11" x14ac:dyDescent="0.25">
      <c r="A152" s="1" t="s">
        <v>16</v>
      </c>
      <c r="B152" s="1" t="s">
        <v>10</v>
      </c>
      <c r="C152" s="1" t="s">
        <v>72</v>
      </c>
      <c r="D152" s="13">
        <v>0.60416666666666663</v>
      </c>
      <c r="E152" s="13">
        <v>0.67708333333333337</v>
      </c>
      <c r="F152">
        <v>50</v>
      </c>
      <c r="G152" s="4">
        <f>kursanci__4[[#This Row],[Godzina zakoñczenia]]-kursanci__4[[#This Row],[Godzina rozpoczêcia]]</f>
        <v>7.2916666666666741E-2</v>
      </c>
      <c r="H152">
        <v>1.45</v>
      </c>
      <c r="I152">
        <f>kursanci__4[[#This Row],[Stawka za godzinê]]*kursanci__4[[#This Row],[Wartosc]]</f>
        <v>72.5</v>
      </c>
      <c r="J152">
        <f>WEEKDAY(kursanci__4[[#This Row],[Data]],2)</f>
        <v>4</v>
      </c>
      <c r="K152">
        <f>IF(OR(kursanci__4[[#This Row],[dzien_tygodnia]]=1,kursanci__4[[#This Row],[dzien_tygodnia]]=5),K151-10,K151)</f>
        <v>-578.63</v>
      </c>
    </row>
    <row r="153" spans="1:11" x14ac:dyDescent="0.25">
      <c r="A153" s="1" t="s">
        <v>9</v>
      </c>
      <c r="B153" s="1" t="s">
        <v>10</v>
      </c>
      <c r="C153" s="1" t="s">
        <v>73</v>
      </c>
      <c r="D153" s="13">
        <v>0.375</v>
      </c>
      <c r="E153" s="13">
        <v>0.4375</v>
      </c>
      <c r="F153">
        <v>50</v>
      </c>
      <c r="G153" s="4">
        <f>kursanci__4[[#This Row],[Godzina zakoñczenia]]-kursanci__4[[#This Row],[Godzina rozpoczêcia]]</f>
        <v>6.25E-2</v>
      </c>
      <c r="H153">
        <v>1.3</v>
      </c>
      <c r="I153">
        <f>kursanci__4[[#This Row],[Stawka za godzinê]]*kursanci__4[[#This Row],[Wartosc]]</f>
        <v>65</v>
      </c>
      <c r="J153">
        <f>WEEKDAY(kursanci__4[[#This Row],[Data]],2)</f>
        <v>1</v>
      </c>
      <c r="K153">
        <f>IF(OR(kursanci__4[[#This Row],[dzien_tygodnia]]=1,kursanci__4[[#This Row],[dzien_tygodnia]]=5),K152-10,K152)</f>
        <v>-588.63</v>
      </c>
    </row>
    <row r="154" spans="1:11" x14ac:dyDescent="0.25">
      <c r="A154" s="1" t="s">
        <v>62</v>
      </c>
      <c r="B154" s="1" t="s">
        <v>7</v>
      </c>
      <c r="C154" s="1" t="s">
        <v>73</v>
      </c>
      <c r="D154" s="13">
        <v>0.45833333333333331</v>
      </c>
      <c r="E154" s="13">
        <v>0.52083333333333337</v>
      </c>
      <c r="F154">
        <v>60</v>
      </c>
      <c r="G154" s="4">
        <f>kursanci__4[[#This Row],[Godzina zakoñczenia]]-kursanci__4[[#This Row],[Godzina rozpoczêcia]]</f>
        <v>6.2500000000000056E-2</v>
      </c>
      <c r="H154">
        <v>1.3</v>
      </c>
      <c r="I154">
        <f>kursanci__4[[#This Row],[Stawka za godzinê]]*kursanci__4[[#This Row],[Wartosc]]</f>
        <v>78</v>
      </c>
      <c r="J154">
        <f>WEEKDAY(kursanci__4[[#This Row],[Data]],2)</f>
        <v>1</v>
      </c>
      <c r="K154">
        <f>IF(OR(kursanci__4[[#This Row],[dzien_tygodnia]]=1,kursanci__4[[#This Row],[dzien_tygodnia]]=5),K153-10,K153)</f>
        <v>-598.63</v>
      </c>
    </row>
    <row r="155" spans="1:11" x14ac:dyDescent="0.25">
      <c r="A155" s="1" t="s">
        <v>18</v>
      </c>
      <c r="B155" s="1" t="s">
        <v>7</v>
      </c>
      <c r="C155" s="1" t="s">
        <v>73</v>
      </c>
      <c r="D155" s="13">
        <v>0.54166666666666663</v>
      </c>
      <c r="E155" s="13">
        <v>0.60416666666666663</v>
      </c>
      <c r="F155">
        <v>60</v>
      </c>
      <c r="G155" s="4">
        <f>kursanci__4[[#This Row],[Godzina zakoñczenia]]-kursanci__4[[#This Row],[Godzina rozpoczêcia]]</f>
        <v>6.25E-2</v>
      </c>
      <c r="H155">
        <v>1.3</v>
      </c>
      <c r="I155">
        <f>kursanci__4[[#This Row],[Stawka za godzinê]]*kursanci__4[[#This Row],[Wartosc]]</f>
        <v>78</v>
      </c>
      <c r="J155">
        <f>WEEKDAY(kursanci__4[[#This Row],[Data]],2)</f>
        <v>1</v>
      </c>
      <c r="K155">
        <f>IF(OR(kursanci__4[[#This Row],[dzien_tygodnia]]=1,kursanci__4[[#This Row],[dzien_tygodnia]]=5),K154-10,K154)</f>
        <v>-608.63</v>
      </c>
    </row>
    <row r="156" spans="1:11" x14ac:dyDescent="0.25">
      <c r="A156" s="1" t="s">
        <v>26</v>
      </c>
      <c r="B156" s="1" t="s">
        <v>14</v>
      </c>
      <c r="C156" s="1" t="s">
        <v>73</v>
      </c>
      <c r="D156" s="13">
        <v>0.63541666666666663</v>
      </c>
      <c r="E156" s="13">
        <v>0.6875</v>
      </c>
      <c r="F156">
        <v>40</v>
      </c>
      <c r="G156" s="4">
        <f>kursanci__4[[#This Row],[Godzina zakoñczenia]]-kursanci__4[[#This Row],[Godzina rozpoczêcia]]</f>
        <v>5.208333333333337E-2</v>
      </c>
      <c r="H156">
        <v>1.1499999999999999</v>
      </c>
      <c r="I156">
        <f>kursanci__4[[#This Row],[Stawka za godzinê]]*kursanci__4[[#This Row],[Wartosc]]</f>
        <v>46</v>
      </c>
      <c r="J156">
        <f>WEEKDAY(kursanci__4[[#This Row],[Data]],2)</f>
        <v>1</v>
      </c>
      <c r="K156">
        <f>IF(OR(kursanci__4[[#This Row],[dzien_tygodnia]]=1,kursanci__4[[#This Row],[dzien_tygodnia]]=5),K155-10,K155)</f>
        <v>-618.63</v>
      </c>
    </row>
    <row r="157" spans="1:11" x14ac:dyDescent="0.25">
      <c r="A157" s="1" t="s">
        <v>26</v>
      </c>
      <c r="B157" s="1" t="s">
        <v>14</v>
      </c>
      <c r="C157" s="1" t="s">
        <v>74</v>
      </c>
      <c r="D157" s="13">
        <v>0.375</v>
      </c>
      <c r="E157" s="13">
        <v>0.4375</v>
      </c>
      <c r="F157">
        <v>40</v>
      </c>
      <c r="G157" s="4">
        <f>kursanci__4[[#This Row],[Godzina zakoñczenia]]-kursanci__4[[#This Row],[Godzina rozpoczêcia]]</f>
        <v>6.25E-2</v>
      </c>
      <c r="H157">
        <v>1.3</v>
      </c>
      <c r="I157">
        <f>kursanci__4[[#This Row],[Stawka za godzinê]]*kursanci__4[[#This Row],[Wartosc]]</f>
        <v>52</v>
      </c>
      <c r="J157">
        <f>WEEKDAY(kursanci__4[[#This Row],[Data]],2)</f>
        <v>2</v>
      </c>
      <c r="K157">
        <f>IF(OR(kursanci__4[[#This Row],[dzien_tygodnia]]=1,kursanci__4[[#This Row],[dzien_tygodnia]]=5),K156-10,K156)</f>
        <v>-618.63</v>
      </c>
    </row>
    <row r="158" spans="1:11" x14ac:dyDescent="0.25">
      <c r="A158" s="1" t="s">
        <v>23</v>
      </c>
      <c r="B158" s="1" t="s">
        <v>7</v>
      </c>
      <c r="C158" s="1" t="s">
        <v>74</v>
      </c>
      <c r="D158" s="13">
        <v>0.4375</v>
      </c>
      <c r="E158" s="13">
        <v>0.47916666666666669</v>
      </c>
      <c r="F158">
        <v>60</v>
      </c>
      <c r="G158" s="4">
        <f>kursanci__4[[#This Row],[Godzina zakoñczenia]]-kursanci__4[[#This Row],[Godzina rozpoczêcia]]</f>
        <v>4.1666666666666685E-2</v>
      </c>
      <c r="H158">
        <v>1</v>
      </c>
      <c r="I158">
        <f>kursanci__4[[#This Row],[Stawka za godzinê]]*kursanci__4[[#This Row],[Wartosc]]</f>
        <v>60</v>
      </c>
      <c r="J158">
        <f>WEEKDAY(kursanci__4[[#This Row],[Data]],2)</f>
        <v>2</v>
      </c>
      <c r="K158">
        <f>IF(OR(kursanci__4[[#This Row],[dzien_tygodnia]]=1,kursanci__4[[#This Row],[dzien_tygodnia]]=5),K157-10,K157)</f>
        <v>-618.63</v>
      </c>
    </row>
    <row r="159" spans="1:11" x14ac:dyDescent="0.25">
      <c r="A159" s="1" t="s">
        <v>23</v>
      </c>
      <c r="B159" s="1" t="s">
        <v>14</v>
      </c>
      <c r="C159" s="1" t="s">
        <v>75</v>
      </c>
      <c r="D159" s="13">
        <v>0.375</v>
      </c>
      <c r="E159" s="13">
        <v>0.44791666666666669</v>
      </c>
      <c r="F159">
        <v>40</v>
      </c>
      <c r="G159" s="4">
        <f>kursanci__4[[#This Row],[Godzina zakoñczenia]]-kursanci__4[[#This Row],[Godzina rozpoczêcia]]</f>
        <v>7.2916666666666685E-2</v>
      </c>
      <c r="H159">
        <v>1.45</v>
      </c>
      <c r="I159">
        <f>kursanci__4[[#This Row],[Stawka za godzinê]]*kursanci__4[[#This Row],[Wartosc]]</f>
        <v>58</v>
      </c>
      <c r="J159">
        <f>WEEKDAY(kursanci__4[[#This Row],[Data]],2)</f>
        <v>3</v>
      </c>
      <c r="K159">
        <f>IF(OR(kursanci__4[[#This Row],[dzien_tygodnia]]=1,kursanci__4[[#This Row],[dzien_tygodnia]]=5),K158-10,K158)</f>
        <v>-618.63</v>
      </c>
    </row>
    <row r="160" spans="1:11" x14ac:dyDescent="0.25">
      <c r="A160" s="1" t="s">
        <v>27</v>
      </c>
      <c r="B160" s="1" t="s">
        <v>14</v>
      </c>
      <c r="C160" s="1" t="s">
        <v>75</v>
      </c>
      <c r="D160" s="13">
        <v>0.48958333333333331</v>
      </c>
      <c r="E160" s="13">
        <v>0.57291666666666663</v>
      </c>
      <c r="F160">
        <v>40</v>
      </c>
      <c r="G160" s="4">
        <f>kursanci__4[[#This Row],[Godzina zakoñczenia]]-kursanci__4[[#This Row],[Godzina rozpoczêcia]]</f>
        <v>8.3333333333333315E-2</v>
      </c>
      <c r="H160">
        <v>2</v>
      </c>
      <c r="I160">
        <f>kursanci__4[[#This Row],[Stawka za godzinê]]*kursanci__4[[#This Row],[Wartosc]]</f>
        <v>80</v>
      </c>
      <c r="J160">
        <f>WEEKDAY(kursanci__4[[#This Row],[Data]],2)</f>
        <v>3</v>
      </c>
      <c r="K160">
        <f>IF(OR(kursanci__4[[#This Row],[dzien_tygodnia]]=1,kursanci__4[[#This Row],[dzien_tygodnia]]=5),K159-10,K159)</f>
        <v>-618.63</v>
      </c>
    </row>
    <row r="161" spans="1:11" x14ac:dyDescent="0.25">
      <c r="A161" s="1" t="s">
        <v>62</v>
      </c>
      <c r="B161" s="1" t="s">
        <v>7</v>
      </c>
      <c r="C161" s="1" t="s">
        <v>76</v>
      </c>
      <c r="D161" s="13">
        <v>0.375</v>
      </c>
      <c r="E161" s="13">
        <v>0.42708333333333331</v>
      </c>
      <c r="F161">
        <v>60</v>
      </c>
      <c r="G161" s="4">
        <f>kursanci__4[[#This Row],[Godzina zakoñczenia]]-kursanci__4[[#This Row],[Godzina rozpoczêcia]]</f>
        <v>5.2083333333333315E-2</v>
      </c>
      <c r="H161">
        <v>1.1499999999999999</v>
      </c>
      <c r="I161">
        <f>kursanci__4[[#This Row],[Stawka za godzinê]]*kursanci__4[[#This Row],[Wartosc]]</f>
        <v>69</v>
      </c>
      <c r="J161">
        <f>WEEKDAY(kursanci__4[[#This Row],[Data]],2)</f>
        <v>4</v>
      </c>
      <c r="K161">
        <f>IF(OR(kursanci__4[[#This Row],[dzien_tygodnia]]=1,kursanci__4[[#This Row],[dzien_tygodnia]]=5),K160-10,K160)</f>
        <v>-618.63</v>
      </c>
    </row>
    <row r="162" spans="1:11" x14ac:dyDescent="0.25">
      <c r="A162" s="1" t="s">
        <v>24</v>
      </c>
      <c r="B162" s="1" t="s">
        <v>10</v>
      </c>
      <c r="C162" s="1" t="s">
        <v>76</v>
      </c>
      <c r="D162" s="13">
        <v>0.4375</v>
      </c>
      <c r="E162" s="13">
        <v>0.48958333333333331</v>
      </c>
      <c r="F162">
        <v>50</v>
      </c>
      <c r="G162" s="4">
        <f>kursanci__4[[#This Row],[Godzina zakoñczenia]]-kursanci__4[[#This Row],[Godzina rozpoczêcia]]</f>
        <v>5.2083333333333315E-2</v>
      </c>
      <c r="H162">
        <v>1.1499999999999999</v>
      </c>
      <c r="I162">
        <f>kursanci__4[[#This Row],[Stawka za godzinê]]*kursanci__4[[#This Row],[Wartosc]]</f>
        <v>57.499999999999993</v>
      </c>
      <c r="J162">
        <f>WEEKDAY(kursanci__4[[#This Row],[Data]],2)</f>
        <v>4</v>
      </c>
      <c r="K162">
        <f>IF(OR(kursanci__4[[#This Row],[dzien_tygodnia]]=1,kursanci__4[[#This Row],[dzien_tygodnia]]=5),K161-10,K161)</f>
        <v>-618.63</v>
      </c>
    </row>
    <row r="163" spans="1:11" x14ac:dyDescent="0.25">
      <c r="A163" s="1" t="s">
        <v>12</v>
      </c>
      <c r="B163" s="1" t="s">
        <v>10</v>
      </c>
      <c r="C163" s="1" t="s">
        <v>76</v>
      </c>
      <c r="D163" s="13">
        <v>0.48958333333333331</v>
      </c>
      <c r="E163" s="13">
        <v>0.57291666666666663</v>
      </c>
      <c r="F163">
        <v>50</v>
      </c>
      <c r="G163" s="4">
        <f>kursanci__4[[#This Row],[Godzina zakoñczenia]]-kursanci__4[[#This Row],[Godzina rozpoczêcia]]</f>
        <v>8.3333333333333315E-2</v>
      </c>
      <c r="H163">
        <v>2</v>
      </c>
      <c r="I163">
        <f>kursanci__4[[#This Row],[Stawka za godzinê]]*kursanci__4[[#This Row],[Wartosc]]</f>
        <v>100</v>
      </c>
      <c r="J163">
        <f>WEEKDAY(kursanci__4[[#This Row],[Data]],2)</f>
        <v>4</v>
      </c>
      <c r="K163">
        <f>IF(OR(kursanci__4[[#This Row],[dzien_tygodnia]]=1,kursanci__4[[#This Row],[dzien_tygodnia]]=5),K162-10,K162)</f>
        <v>-618.63</v>
      </c>
    </row>
    <row r="164" spans="1:11" x14ac:dyDescent="0.25">
      <c r="A164" s="1" t="s">
        <v>9</v>
      </c>
      <c r="B164" s="1" t="s">
        <v>10</v>
      </c>
      <c r="C164" s="1" t="s">
        <v>76</v>
      </c>
      <c r="D164" s="13">
        <v>0.59375</v>
      </c>
      <c r="E164" s="13">
        <v>0.63541666666666663</v>
      </c>
      <c r="F164">
        <v>50</v>
      </c>
      <c r="G164" s="4">
        <f>kursanci__4[[#This Row],[Godzina zakoñczenia]]-kursanci__4[[#This Row],[Godzina rozpoczêcia]]</f>
        <v>4.166666666666663E-2</v>
      </c>
      <c r="H164">
        <v>1</v>
      </c>
      <c r="I164">
        <f>kursanci__4[[#This Row],[Stawka za godzinê]]*kursanci__4[[#This Row],[Wartosc]]</f>
        <v>50</v>
      </c>
      <c r="J164">
        <f>WEEKDAY(kursanci__4[[#This Row],[Data]],2)</f>
        <v>4</v>
      </c>
      <c r="K164">
        <f>IF(OR(kursanci__4[[#This Row],[dzien_tygodnia]]=1,kursanci__4[[#This Row],[dzien_tygodnia]]=5),K163-10,K163)</f>
        <v>-618.63</v>
      </c>
    </row>
    <row r="165" spans="1:11" x14ac:dyDescent="0.25">
      <c r="A165" s="1" t="s">
        <v>9</v>
      </c>
      <c r="B165" s="1" t="s">
        <v>10</v>
      </c>
      <c r="C165" s="1" t="s">
        <v>76</v>
      </c>
      <c r="D165" s="13">
        <v>0.66666666666666663</v>
      </c>
      <c r="E165" s="13">
        <v>0.73958333333333337</v>
      </c>
      <c r="F165">
        <v>50</v>
      </c>
      <c r="G165" s="4">
        <f>kursanci__4[[#This Row],[Godzina zakoñczenia]]-kursanci__4[[#This Row],[Godzina rozpoczêcia]]</f>
        <v>7.2916666666666741E-2</v>
      </c>
      <c r="H165">
        <v>1.45</v>
      </c>
      <c r="I165">
        <f>kursanci__4[[#This Row],[Stawka za godzinê]]*kursanci__4[[#This Row],[Wartosc]]</f>
        <v>72.5</v>
      </c>
      <c r="J165">
        <f>WEEKDAY(kursanci__4[[#This Row],[Data]],2)</f>
        <v>4</v>
      </c>
      <c r="K165">
        <f>IF(OR(kursanci__4[[#This Row],[dzien_tygodnia]]=1,kursanci__4[[#This Row],[dzien_tygodnia]]=5),K164-10,K164)</f>
        <v>-618.63</v>
      </c>
    </row>
    <row r="166" spans="1:11" x14ac:dyDescent="0.25">
      <c r="A166" s="1" t="s">
        <v>16</v>
      </c>
      <c r="B166" s="1" t="s">
        <v>7</v>
      </c>
      <c r="C166" s="1" t="s">
        <v>77</v>
      </c>
      <c r="D166" s="13">
        <v>0.375</v>
      </c>
      <c r="E166" s="13">
        <v>0.41666666666666669</v>
      </c>
      <c r="F166">
        <v>60</v>
      </c>
      <c r="G166" s="4">
        <f>kursanci__4[[#This Row],[Godzina zakoñczenia]]-kursanci__4[[#This Row],[Godzina rozpoczêcia]]</f>
        <v>4.1666666666666685E-2</v>
      </c>
      <c r="H166">
        <v>1</v>
      </c>
      <c r="I166">
        <f>kursanci__4[[#This Row],[Stawka za godzinê]]*kursanci__4[[#This Row],[Wartosc]]</f>
        <v>60</v>
      </c>
      <c r="J166">
        <f>WEEKDAY(kursanci__4[[#This Row],[Data]],2)</f>
        <v>5</v>
      </c>
      <c r="K166">
        <f>IF(OR(kursanci__4[[#This Row],[dzien_tygodnia]]=1,kursanci__4[[#This Row],[dzien_tygodnia]]=5),K165-10,K165)</f>
        <v>-628.63</v>
      </c>
    </row>
    <row r="167" spans="1:11" x14ac:dyDescent="0.25">
      <c r="A167" s="1" t="s">
        <v>13</v>
      </c>
      <c r="B167" s="1" t="s">
        <v>14</v>
      </c>
      <c r="C167" s="1" t="s">
        <v>77</v>
      </c>
      <c r="D167" s="13">
        <v>0.41666666666666669</v>
      </c>
      <c r="E167" s="13">
        <v>0.45833333333333331</v>
      </c>
      <c r="F167">
        <v>40</v>
      </c>
      <c r="G167" s="4">
        <f>kursanci__4[[#This Row],[Godzina zakoñczenia]]-kursanci__4[[#This Row],[Godzina rozpoczêcia]]</f>
        <v>4.166666666666663E-2</v>
      </c>
      <c r="H167">
        <v>1</v>
      </c>
      <c r="I167">
        <f>kursanci__4[[#This Row],[Stawka za godzinê]]*kursanci__4[[#This Row],[Wartosc]]</f>
        <v>40</v>
      </c>
      <c r="J167">
        <f>WEEKDAY(kursanci__4[[#This Row],[Data]],2)</f>
        <v>5</v>
      </c>
      <c r="K167">
        <f>IF(OR(kursanci__4[[#This Row],[dzien_tygodnia]]=1,kursanci__4[[#This Row],[dzien_tygodnia]]=5),K166-10,K166)</f>
        <v>-638.63</v>
      </c>
    </row>
    <row r="168" spans="1:11" x14ac:dyDescent="0.25">
      <c r="A168" s="1" t="s">
        <v>16</v>
      </c>
      <c r="B168" s="1" t="s">
        <v>10</v>
      </c>
      <c r="C168" s="1" t="s">
        <v>77</v>
      </c>
      <c r="D168" s="13">
        <v>0.46875</v>
      </c>
      <c r="E168" s="13">
        <v>0.53125</v>
      </c>
      <c r="F168">
        <v>50</v>
      </c>
      <c r="G168" s="4">
        <f>kursanci__4[[#This Row],[Godzina zakoñczenia]]-kursanci__4[[#This Row],[Godzina rozpoczêcia]]</f>
        <v>6.25E-2</v>
      </c>
      <c r="H168">
        <v>1.3</v>
      </c>
      <c r="I168">
        <f>kursanci__4[[#This Row],[Stawka za godzinê]]*kursanci__4[[#This Row],[Wartosc]]</f>
        <v>65</v>
      </c>
      <c r="J168">
        <f>WEEKDAY(kursanci__4[[#This Row],[Data]],2)</f>
        <v>5</v>
      </c>
      <c r="K168">
        <f>IF(OR(kursanci__4[[#This Row],[dzien_tygodnia]]=1,kursanci__4[[#This Row],[dzien_tygodnia]]=5),K167-10,K167)</f>
        <v>-648.63</v>
      </c>
    </row>
    <row r="169" spans="1:11" x14ac:dyDescent="0.25">
      <c r="A169" s="1" t="s">
        <v>13</v>
      </c>
      <c r="B169" s="1" t="s">
        <v>14</v>
      </c>
      <c r="C169" s="1" t="s">
        <v>77</v>
      </c>
      <c r="D169" s="13">
        <v>0.57291666666666663</v>
      </c>
      <c r="E169" s="13">
        <v>0.63541666666666663</v>
      </c>
      <c r="F169">
        <v>40</v>
      </c>
      <c r="G169" s="4">
        <f>kursanci__4[[#This Row],[Godzina zakoñczenia]]-kursanci__4[[#This Row],[Godzina rozpoczêcia]]</f>
        <v>6.25E-2</v>
      </c>
      <c r="H169">
        <v>1.3</v>
      </c>
      <c r="I169">
        <f>kursanci__4[[#This Row],[Stawka za godzinê]]*kursanci__4[[#This Row],[Wartosc]]</f>
        <v>52</v>
      </c>
      <c r="J169">
        <f>WEEKDAY(kursanci__4[[#This Row],[Data]],2)</f>
        <v>5</v>
      </c>
      <c r="K169">
        <f>IF(OR(kursanci__4[[#This Row],[dzien_tygodnia]]=1,kursanci__4[[#This Row],[dzien_tygodnia]]=5),K168-10,K168)</f>
        <v>-658.63</v>
      </c>
    </row>
    <row r="170" spans="1:11" x14ac:dyDescent="0.25">
      <c r="A170" s="1" t="s">
        <v>9</v>
      </c>
      <c r="B170" s="1" t="s">
        <v>10</v>
      </c>
      <c r="C170" s="1" t="s">
        <v>77</v>
      </c>
      <c r="D170" s="13">
        <v>0.65625</v>
      </c>
      <c r="E170" s="13">
        <v>0.69791666666666663</v>
      </c>
      <c r="F170">
        <v>50</v>
      </c>
      <c r="G170" s="4">
        <f>kursanci__4[[#This Row],[Godzina zakoñczenia]]-kursanci__4[[#This Row],[Godzina rozpoczêcia]]</f>
        <v>4.166666666666663E-2</v>
      </c>
      <c r="H170">
        <v>1</v>
      </c>
      <c r="I170">
        <f>kursanci__4[[#This Row],[Stawka za godzinê]]*kursanci__4[[#This Row],[Wartosc]]</f>
        <v>50</v>
      </c>
      <c r="J170">
        <f>WEEKDAY(kursanci__4[[#This Row],[Data]],2)</f>
        <v>5</v>
      </c>
      <c r="K170">
        <f>IF(OR(kursanci__4[[#This Row],[dzien_tygodnia]]=1,kursanci__4[[#This Row],[dzien_tygodnia]]=5),K169-10,K169)</f>
        <v>-668.63</v>
      </c>
    </row>
    <row r="171" spans="1:11" x14ac:dyDescent="0.25">
      <c r="A171" s="1" t="s">
        <v>12</v>
      </c>
      <c r="B171" s="1" t="s">
        <v>7</v>
      </c>
      <c r="C171" s="1" t="s">
        <v>78</v>
      </c>
      <c r="D171" s="13">
        <v>0.375</v>
      </c>
      <c r="E171" s="13">
        <v>0.4375</v>
      </c>
      <c r="F171">
        <v>60</v>
      </c>
      <c r="G171" s="4">
        <f>kursanci__4[[#This Row],[Godzina zakoñczenia]]-kursanci__4[[#This Row],[Godzina rozpoczêcia]]</f>
        <v>6.25E-2</v>
      </c>
      <c r="H171">
        <v>1.3</v>
      </c>
      <c r="I171">
        <f>kursanci__4[[#This Row],[Stawka za godzinê]]*kursanci__4[[#This Row],[Wartosc]]</f>
        <v>78</v>
      </c>
      <c r="J171">
        <f>WEEKDAY(kursanci__4[[#This Row],[Data]],2)</f>
        <v>1</v>
      </c>
      <c r="K171">
        <f>IF(OR(kursanci__4[[#This Row],[dzien_tygodnia]]=1,kursanci__4[[#This Row],[dzien_tygodnia]]=5),K170-10,K170)</f>
        <v>-678.63</v>
      </c>
    </row>
    <row r="172" spans="1:11" x14ac:dyDescent="0.25">
      <c r="A172" s="1" t="s">
        <v>27</v>
      </c>
      <c r="B172" s="1" t="s">
        <v>14</v>
      </c>
      <c r="C172" s="1" t="s">
        <v>79</v>
      </c>
      <c r="D172" s="13">
        <v>0.375</v>
      </c>
      <c r="E172" s="13">
        <v>0.45833333333333331</v>
      </c>
      <c r="F172">
        <v>40</v>
      </c>
      <c r="G172" s="4">
        <f>kursanci__4[[#This Row],[Godzina zakoñczenia]]-kursanci__4[[#This Row],[Godzina rozpoczêcia]]</f>
        <v>8.3333333333333315E-2</v>
      </c>
      <c r="H172">
        <v>2</v>
      </c>
      <c r="I172">
        <f>kursanci__4[[#This Row],[Stawka za godzinê]]*kursanci__4[[#This Row],[Wartosc]]</f>
        <v>80</v>
      </c>
      <c r="J172">
        <f>WEEKDAY(kursanci__4[[#This Row],[Data]],2)</f>
        <v>2</v>
      </c>
      <c r="K172">
        <f>IF(OR(kursanci__4[[#This Row],[dzien_tygodnia]]=1,kursanci__4[[#This Row],[dzien_tygodnia]]=5),K171-10,K171)</f>
        <v>-678.63</v>
      </c>
    </row>
    <row r="173" spans="1:11" x14ac:dyDescent="0.25">
      <c r="A173" s="1" t="s">
        <v>18</v>
      </c>
      <c r="B173" s="1" t="s">
        <v>7</v>
      </c>
      <c r="C173" s="1" t="s">
        <v>79</v>
      </c>
      <c r="D173" s="13">
        <v>0.52083333333333337</v>
      </c>
      <c r="E173" s="13">
        <v>0.58333333333333337</v>
      </c>
      <c r="F173">
        <v>60</v>
      </c>
      <c r="G173" s="4">
        <f>kursanci__4[[#This Row],[Godzina zakoñczenia]]-kursanci__4[[#This Row],[Godzina rozpoczêcia]]</f>
        <v>6.25E-2</v>
      </c>
      <c r="H173">
        <v>1.3</v>
      </c>
      <c r="I173">
        <f>kursanci__4[[#This Row],[Stawka za godzinê]]*kursanci__4[[#This Row],[Wartosc]]</f>
        <v>78</v>
      </c>
      <c r="J173">
        <f>WEEKDAY(kursanci__4[[#This Row],[Data]],2)</f>
        <v>2</v>
      </c>
      <c r="K173">
        <f>IF(OR(kursanci__4[[#This Row],[dzien_tygodnia]]=1,kursanci__4[[#This Row],[dzien_tygodnia]]=5),K172-10,K172)</f>
        <v>-678.63</v>
      </c>
    </row>
    <row r="174" spans="1:11" x14ac:dyDescent="0.25">
      <c r="A174" s="1" t="s">
        <v>26</v>
      </c>
      <c r="B174" s="1" t="s">
        <v>14</v>
      </c>
      <c r="C174" s="1" t="s">
        <v>80</v>
      </c>
      <c r="D174" s="13">
        <v>0.375</v>
      </c>
      <c r="E174" s="13">
        <v>0.41666666666666669</v>
      </c>
      <c r="F174">
        <v>40</v>
      </c>
      <c r="G174" s="4">
        <f>kursanci__4[[#This Row],[Godzina zakoñczenia]]-kursanci__4[[#This Row],[Godzina rozpoczêcia]]</f>
        <v>4.1666666666666685E-2</v>
      </c>
      <c r="H174">
        <v>1</v>
      </c>
      <c r="I174">
        <f>kursanci__4[[#This Row],[Stawka za godzinê]]*kursanci__4[[#This Row],[Wartosc]]</f>
        <v>40</v>
      </c>
      <c r="J174">
        <f>WEEKDAY(kursanci__4[[#This Row],[Data]],2)</f>
        <v>3</v>
      </c>
      <c r="K174">
        <f>IF(OR(kursanci__4[[#This Row],[dzien_tygodnia]]=1,kursanci__4[[#This Row],[dzien_tygodnia]]=5),K173-10,K173)</f>
        <v>-678.63</v>
      </c>
    </row>
    <row r="175" spans="1:11" x14ac:dyDescent="0.25">
      <c r="A175" s="1" t="s">
        <v>9</v>
      </c>
      <c r="B175" s="1" t="s">
        <v>10</v>
      </c>
      <c r="C175" s="1" t="s">
        <v>81</v>
      </c>
      <c r="D175" s="13">
        <v>0.375</v>
      </c>
      <c r="E175" s="13">
        <v>0.4375</v>
      </c>
      <c r="F175">
        <v>50</v>
      </c>
      <c r="G175" s="4">
        <f>kursanci__4[[#This Row],[Godzina zakoñczenia]]-kursanci__4[[#This Row],[Godzina rozpoczêcia]]</f>
        <v>6.25E-2</v>
      </c>
      <c r="H175">
        <v>1.3</v>
      </c>
      <c r="I175">
        <f>kursanci__4[[#This Row],[Stawka za godzinê]]*kursanci__4[[#This Row],[Wartosc]]</f>
        <v>65</v>
      </c>
      <c r="J175">
        <f>WEEKDAY(kursanci__4[[#This Row],[Data]],2)</f>
        <v>4</v>
      </c>
      <c r="K175">
        <f>IF(OR(kursanci__4[[#This Row],[dzien_tygodnia]]=1,kursanci__4[[#This Row],[dzien_tygodnia]]=5),K174-10,K174)</f>
        <v>-678.63</v>
      </c>
    </row>
    <row r="176" spans="1:11" x14ac:dyDescent="0.25">
      <c r="A176" s="1" t="s">
        <v>26</v>
      </c>
      <c r="B176" s="1" t="s">
        <v>14</v>
      </c>
      <c r="C176" s="1" t="s">
        <v>81</v>
      </c>
      <c r="D176" s="13">
        <v>0.4375</v>
      </c>
      <c r="E176" s="13">
        <v>0.51041666666666663</v>
      </c>
      <c r="F176">
        <v>40</v>
      </c>
      <c r="G176" s="4">
        <f>kursanci__4[[#This Row],[Godzina zakoñczenia]]-kursanci__4[[#This Row],[Godzina rozpoczêcia]]</f>
        <v>7.291666666666663E-2</v>
      </c>
      <c r="H176">
        <v>1.45</v>
      </c>
      <c r="I176">
        <f>kursanci__4[[#This Row],[Stawka za godzinê]]*kursanci__4[[#This Row],[Wartosc]]</f>
        <v>58</v>
      </c>
      <c r="J176">
        <f>WEEKDAY(kursanci__4[[#This Row],[Data]],2)</f>
        <v>4</v>
      </c>
      <c r="K176">
        <f>IF(OR(kursanci__4[[#This Row],[dzien_tygodnia]]=1,kursanci__4[[#This Row],[dzien_tygodnia]]=5),K175-10,K175)</f>
        <v>-678.63</v>
      </c>
    </row>
    <row r="177" spans="1:11" x14ac:dyDescent="0.25">
      <c r="A177" s="1" t="s">
        <v>19</v>
      </c>
      <c r="B177" s="1" t="s">
        <v>7</v>
      </c>
      <c r="C177" s="1" t="s">
        <v>81</v>
      </c>
      <c r="D177" s="13">
        <v>0.53125</v>
      </c>
      <c r="E177" s="13">
        <v>0.57291666666666663</v>
      </c>
      <c r="F177">
        <v>60</v>
      </c>
      <c r="G177" s="4">
        <f>kursanci__4[[#This Row],[Godzina zakoñczenia]]-kursanci__4[[#This Row],[Godzina rozpoczêcia]]</f>
        <v>4.166666666666663E-2</v>
      </c>
      <c r="H177">
        <v>1</v>
      </c>
      <c r="I177">
        <f>kursanci__4[[#This Row],[Stawka za godzinê]]*kursanci__4[[#This Row],[Wartosc]]</f>
        <v>60</v>
      </c>
      <c r="J177">
        <f>WEEKDAY(kursanci__4[[#This Row],[Data]],2)</f>
        <v>4</v>
      </c>
      <c r="K177">
        <f>IF(OR(kursanci__4[[#This Row],[dzien_tygodnia]]=1,kursanci__4[[#This Row],[dzien_tygodnia]]=5),K176-10,K176)</f>
        <v>-678.63</v>
      </c>
    </row>
    <row r="178" spans="1:11" x14ac:dyDescent="0.25">
      <c r="A178" s="1" t="s">
        <v>23</v>
      </c>
      <c r="B178" s="1" t="s">
        <v>7</v>
      </c>
      <c r="C178" s="1" t="s">
        <v>82</v>
      </c>
      <c r="D178" s="13">
        <v>0.375</v>
      </c>
      <c r="E178" s="13">
        <v>0.42708333333333331</v>
      </c>
      <c r="F178">
        <v>60</v>
      </c>
      <c r="G178" s="4">
        <f>kursanci__4[[#This Row],[Godzina zakoñczenia]]-kursanci__4[[#This Row],[Godzina rozpoczêcia]]</f>
        <v>5.2083333333333315E-2</v>
      </c>
      <c r="H178">
        <v>1.1499999999999999</v>
      </c>
      <c r="I178">
        <f>kursanci__4[[#This Row],[Stawka za godzinê]]*kursanci__4[[#This Row],[Wartosc]]</f>
        <v>69</v>
      </c>
      <c r="J178">
        <f>WEEKDAY(kursanci__4[[#This Row],[Data]],2)</f>
        <v>2</v>
      </c>
      <c r="K178">
        <f>IF(OR(kursanci__4[[#This Row],[dzien_tygodnia]]=1,kursanci__4[[#This Row],[dzien_tygodnia]]=5),K177-10,K177)</f>
        <v>-678.63</v>
      </c>
    </row>
    <row r="179" spans="1:11" x14ac:dyDescent="0.25">
      <c r="A179" s="1" t="s">
        <v>23</v>
      </c>
      <c r="B179" s="1" t="s">
        <v>7</v>
      </c>
      <c r="C179" s="1" t="s">
        <v>82</v>
      </c>
      <c r="D179" s="13">
        <v>0.46875</v>
      </c>
      <c r="E179" s="13">
        <v>0.54166666666666663</v>
      </c>
      <c r="F179">
        <v>60</v>
      </c>
      <c r="G179" s="4">
        <f>kursanci__4[[#This Row],[Godzina zakoñczenia]]-kursanci__4[[#This Row],[Godzina rozpoczêcia]]</f>
        <v>7.291666666666663E-2</v>
      </c>
      <c r="H179">
        <v>1.45</v>
      </c>
      <c r="I179">
        <f>kursanci__4[[#This Row],[Stawka za godzinê]]*kursanci__4[[#This Row],[Wartosc]]</f>
        <v>87</v>
      </c>
      <c r="J179">
        <f>WEEKDAY(kursanci__4[[#This Row],[Data]],2)</f>
        <v>2</v>
      </c>
      <c r="K179">
        <f>IF(OR(kursanci__4[[#This Row],[dzien_tygodnia]]=1,kursanci__4[[#This Row],[dzien_tygodnia]]=5),K178-10,K178)</f>
        <v>-678.63</v>
      </c>
    </row>
    <row r="180" spans="1:11" x14ac:dyDescent="0.25">
      <c r="A180" s="1" t="s">
        <v>24</v>
      </c>
      <c r="B180" s="1" t="s">
        <v>10</v>
      </c>
      <c r="C180" s="1" t="s">
        <v>82</v>
      </c>
      <c r="D180" s="13">
        <v>0.58333333333333337</v>
      </c>
      <c r="E180" s="13">
        <v>0.66666666666666663</v>
      </c>
      <c r="F180">
        <v>50</v>
      </c>
      <c r="G180" s="4">
        <f>kursanci__4[[#This Row],[Godzina zakoñczenia]]-kursanci__4[[#This Row],[Godzina rozpoczêcia]]</f>
        <v>8.3333333333333259E-2</v>
      </c>
      <c r="H180">
        <v>2</v>
      </c>
      <c r="I180">
        <f>kursanci__4[[#This Row],[Stawka za godzinê]]*kursanci__4[[#This Row],[Wartosc]]</f>
        <v>100</v>
      </c>
      <c r="J180">
        <f>WEEKDAY(kursanci__4[[#This Row],[Data]],2)</f>
        <v>2</v>
      </c>
      <c r="K180">
        <f>IF(OR(kursanci__4[[#This Row],[dzien_tygodnia]]=1,kursanci__4[[#This Row],[dzien_tygodnia]]=5),K179-10,K179)</f>
        <v>-678.63</v>
      </c>
    </row>
    <row r="181" spans="1:11" x14ac:dyDescent="0.25">
      <c r="A181" s="1" t="s">
        <v>13</v>
      </c>
      <c r="B181" s="1" t="s">
        <v>14</v>
      </c>
      <c r="C181" s="1" t="s">
        <v>82</v>
      </c>
      <c r="D181" s="13">
        <v>0.66666666666666663</v>
      </c>
      <c r="E181" s="13">
        <v>0.72916666666666663</v>
      </c>
      <c r="F181">
        <v>40</v>
      </c>
      <c r="G181" s="4">
        <f>kursanci__4[[#This Row],[Godzina zakoñczenia]]-kursanci__4[[#This Row],[Godzina rozpoczêcia]]</f>
        <v>6.25E-2</v>
      </c>
      <c r="H181">
        <v>1.3</v>
      </c>
      <c r="I181">
        <f>kursanci__4[[#This Row],[Stawka za godzinê]]*kursanci__4[[#This Row],[Wartosc]]</f>
        <v>52</v>
      </c>
      <c r="J181">
        <f>WEEKDAY(kursanci__4[[#This Row],[Data]],2)</f>
        <v>2</v>
      </c>
      <c r="K181">
        <f>IF(OR(kursanci__4[[#This Row],[dzien_tygodnia]]=1,kursanci__4[[#This Row],[dzien_tygodnia]]=5),K180-10,K180)</f>
        <v>-678.63</v>
      </c>
    </row>
    <row r="182" spans="1:11" x14ac:dyDescent="0.25">
      <c r="A182" s="1" t="s">
        <v>18</v>
      </c>
      <c r="B182" s="1" t="s">
        <v>7</v>
      </c>
      <c r="C182" s="1" t="s">
        <v>83</v>
      </c>
      <c r="D182" s="13">
        <v>0.375</v>
      </c>
      <c r="E182" s="13">
        <v>0.41666666666666669</v>
      </c>
      <c r="F182">
        <v>60</v>
      </c>
      <c r="G182" s="4">
        <f>kursanci__4[[#This Row],[Godzina zakoñczenia]]-kursanci__4[[#This Row],[Godzina rozpoczêcia]]</f>
        <v>4.1666666666666685E-2</v>
      </c>
      <c r="H182">
        <v>1</v>
      </c>
      <c r="I182">
        <f>kursanci__4[[#This Row],[Stawka za godzinê]]*kursanci__4[[#This Row],[Wartosc]]</f>
        <v>60</v>
      </c>
      <c r="J182">
        <f>WEEKDAY(kursanci__4[[#This Row],[Data]],2)</f>
        <v>3</v>
      </c>
      <c r="K182">
        <f>IF(OR(kursanci__4[[#This Row],[dzien_tygodnia]]=1,kursanci__4[[#This Row],[dzien_tygodnia]]=5),K181-10,K181)</f>
        <v>-678.63</v>
      </c>
    </row>
    <row r="183" spans="1:11" x14ac:dyDescent="0.25">
      <c r="A183" s="1" t="s">
        <v>27</v>
      </c>
      <c r="B183" s="1" t="s">
        <v>14</v>
      </c>
      <c r="C183" s="1" t="s">
        <v>83</v>
      </c>
      <c r="D183" s="13">
        <v>0.42708333333333331</v>
      </c>
      <c r="E183" s="13">
        <v>0.48958333333333331</v>
      </c>
      <c r="F183">
        <v>40</v>
      </c>
      <c r="G183" s="4">
        <f>kursanci__4[[#This Row],[Godzina zakoñczenia]]-kursanci__4[[#This Row],[Godzina rozpoczêcia]]</f>
        <v>6.25E-2</v>
      </c>
      <c r="H183">
        <v>1.3</v>
      </c>
      <c r="I183">
        <f>kursanci__4[[#This Row],[Stawka za godzinê]]*kursanci__4[[#This Row],[Wartosc]]</f>
        <v>52</v>
      </c>
      <c r="J183">
        <f>WEEKDAY(kursanci__4[[#This Row],[Data]],2)</f>
        <v>3</v>
      </c>
      <c r="K183">
        <f>IF(OR(kursanci__4[[#This Row],[dzien_tygodnia]]=1,kursanci__4[[#This Row],[dzien_tygodnia]]=5),K182-10,K182)</f>
        <v>-678.63</v>
      </c>
    </row>
    <row r="184" spans="1:11" x14ac:dyDescent="0.25">
      <c r="A184" s="1" t="s">
        <v>18</v>
      </c>
      <c r="B184" s="1" t="s">
        <v>7</v>
      </c>
      <c r="C184" s="1" t="s">
        <v>83</v>
      </c>
      <c r="D184" s="13">
        <v>0.5</v>
      </c>
      <c r="E184" s="13">
        <v>0.5625</v>
      </c>
      <c r="F184">
        <v>60</v>
      </c>
      <c r="G184" s="4">
        <f>kursanci__4[[#This Row],[Godzina zakoñczenia]]-kursanci__4[[#This Row],[Godzina rozpoczêcia]]</f>
        <v>6.25E-2</v>
      </c>
      <c r="H184">
        <v>1.3</v>
      </c>
      <c r="I184">
        <f>kursanci__4[[#This Row],[Stawka za godzinê]]*kursanci__4[[#This Row],[Wartosc]]</f>
        <v>78</v>
      </c>
      <c r="J184">
        <f>WEEKDAY(kursanci__4[[#This Row],[Data]],2)</f>
        <v>3</v>
      </c>
      <c r="K184">
        <f>IF(OR(kursanci__4[[#This Row],[dzien_tygodnia]]=1,kursanci__4[[#This Row],[dzien_tygodnia]]=5),K183-10,K183)</f>
        <v>-678.63</v>
      </c>
    </row>
    <row r="185" spans="1:11" x14ac:dyDescent="0.25">
      <c r="A185" s="1" t="s">
        <v>9</v>
      </c>
      <c r="B185" s="1" t="s">
        <v>10</v>
      </c>
      <c r="C185" s="1" t="s">
        <v>83</v>
      </c>
      <c r="D185" s="13">
        <v>0.59375</v>
      </c>
      <c r="E185" s="13">
        <v>0.63541666666666663</v>
      </c>
      <c r="F185">
        <v>50</v>
      </c>
      <c r="G185" s="4">
        <f>kursanci__4[[#This Row],[Godzina zakoñczenia]]-kursanci__4[[#This Row],[Godzina rozpoczêcia]]</f>
        <v>4.166666666666663E-2</v>
      </c>
      <c r="H185">
        <v>1</v>
      </c>
      <c r="I185">
        <f>kursanci__4[[#This Row],[Stawka za godzinê]]*kursanci__4[[#This Row],[Wartosc]]</f>
        <v>50</v>
      </c>
      <c r="J185">
        <f>WEEKDAY(kursanci__4[[#This Row],[Data]],2)</f>
        <v>3</v>
      </c>
      <c r="K185">
        <f>IF(OR(kursanci__4[[#This Row],[dzien_tygodnia]]=1,kursanci__4[[#This Row],[dzien_tygodnia]]=5),K184-10,K184)</f>
        <v>-678.63</v>
      </c>
    </row>
    <row r="186" spans="1:11" x14ac:dyDescent="0.25">
      <c r="A186" s="1" t="s">
        <v>18</v>
      </c>
      <c r="B186" s="1" t="s">
        <v>7</v>
      </c>
      <c r="C186" s="1" t="s">
        <v>84</v>
      </c>
      <c r="D186" s="13">
        <v>0.375</v>
      </c>
      <c r="E186" s="13">
        <v>0.4375</v>
      </c>
      <c r="F186">
        <v>60</v>
      </c>
      <c r="G186" s="4">
        <f>kursanci__4[[#This Row],[Godzina zakoñczenia]]-kursanci__4[[#This Row],[Godzina rozpoczêcia]]</f>
        <v>6.25E-2</v>
      </c>
      <c r="H186">
        <v>1.3</v>
      </c>
      <c r="I186">
        <f>kursanci__4[[#This Row],[Stawka za godzinê]]*kursanci__4[[#This Row],[Wartosc]]</f>
        <v>78</v>
      </c>
      <c r="J186">
        <f>WEEKDAY(kursanci__4[[#This Row],[Data]],2)</f>
        <v>4</v>
      </c>
      <c r="K186">
        <f>IF(OR(kursanci__4[[#This Row],[dzien_tygodnia]]=1,kursanci__4[[#This Row],[dzien_tygodnia]]=5),K185-10,K185)</f>
        <v>-678.63</v>
      </c>
    </row>
    <row r="187" spans="1:11" x14ac:dyDescent="0.25">
      <c r="A187" s="1" t="s">
        <v>18</v>
      </c>
      <c r="B187" s="1" t="s">
        <v>7</v>
      </c>
      <c r="C187" s="1" t="s">
        <v>84</v>
      </c>
      <c r="D187" s="13">
        <v>0.45833333333333331</v>
      </c>
      <c r="E187" s="13">
        <v>0.53125</v>
      </c>
      <c r="F187">
        <v>60</v>
      </c>
      <c r="G187" s="4">
        <f>kursanci__4[[#This Row],[Godzina zakoñczenia]]-kursanci__4[[#This Row],[Godzina rozpoczêcia]]</f>
        <v>7.2916666666666685E-2</v>
      </c>
      <c r="H187">
        <v>1.45</v>
      </c>
      <c r="I187">
        <f>kursanci__4[[#This Row],[Stawka za godzinê]]*kursanci__4[[#This Row],[Wartosc]]</f>
        <v>87</v>
      </c>
      <c r="J187">
        <f>WEEKDAY(kursanci__4[[#This Row],[Data]],2)</f>
        <v>4</v>
      </c>
      <c r="K187">
        <f>IF(OR(kursanci__4[[#This Row],[dzien_tygodnia]]=1,kursanci__4[[#This Row],[dzien_tygodnia]]=5),K186-10,K186)</f>
        <v>-678.63</v>
      </c>
    </row>
    <row r="188" spans="1:11" x14ac:dyDescent="0.25">
      <c r="A188" s="1" t="s">
        <v>27</v>
      </c>
      <c r="B188" s="1" t="s">
        <v>14</v>
      </c>
      <c r="C188" s="1" t="s">
        <v>84</v>
      </c>
      <c r="D188" s="13">
        <v>0.53125</v>
      </c>
      <c r="E188" s="13">
        <v>0.57291666666666663</v>
      </c>
      <c r="F188">
        <v>40</v>
      </c>
      <c r="G188" s="4">
        <f>kursanci__4[[#This Row],[Godzina zakoñczenia]]-kursanci__4[[#This Row],[Godzina rozpoczêcia]]</f>
        <v>4.166666666666663E-2</v>
      </c>
      <c r="H188">
        <v>1</v>
      </c>
      <c r="I188">
        <f>kursanci__4[[#This Row],[Stawka za godzinê]]*kursanci__4[[#This Row],[Wartosc]]</f>
        <v>40</v>
      </c>
      <c r="J188">
        <f>WEEKDAY(kursanci__4[[#This Row],[Data]],2)</f>
        <v>4</v>
      </c>
      <c r="K188">
        <f>IF(OR(kursanci__4[[#This Row],[dzien_tygodnia]]=1,kursanci__4[[#This Row],[dzien_tygodnia]]=5),K187-10,K187)</f>
        <v>-678.63</v>
      </c>
    </row>
    <row r="189" spans="1:11" x14ac:dyDescent="0.25">
      <c r="A189" s="1" t="s">
        <v>6</v>
      </c>
      <c r="B189" s="1" t="s">
        <v>7</v>
      </c>
      <c r="C189" s="1" t="s">
        <v>84</v>
      </c>
      <c r="D189" s="13">
        <v>0.57291666666666663</v>
      </c>
      <c r="E189" s="13">
        <v>0.63541666666666663</v>
      </c>
      <c r="F189">
        <v>60</v>
      </c>
      <c r="G189" s="4">
        <f>kursanci__4[[#This Row],[Godzina zakoñczenia]]-kursanci__4[[#This Row],[Godzina rozpoczêcia]]</f>
        <v>6.25E-2</v>
      </c>
      <c r="H189">
        <v>1.3</v>
      </c>
      <c r="I189">
        <f>kursanci__4[[#This Row],[Stawka za godzinê]]*kursanci__4[[#This Row],[Wartosc]]</f>
        <v>78</v>
      </c>
      <c r="J189">
        <f>WEEKDAY(kursanci__4[[#This Row],[Data]],2)</f>
        <v>4</v>
      </c>
      <c r="K189">
        <f>IF(OR(kursanci__4[[#This Row],[dzien_tygodnia]]=1,kursanci__4[[#This Row],[dzien_tygodnia]]=5),K188-10,K188)</f>
        <v>-678.63</v>
      </c>
    </row>
    <row r="190" spans="1:11" x14ac:dyDescent="0.25">
      <c r="A190" s="1" t="s">
        <v>27</v>
      </c>
      <c r="B190" s="1" t="s">
        <v>10</v>
      </c>
      <c r="C190" s="1" t="s">
        <v>85</v>
      </c>
      <c r="D190" s="13">
        <v>0.375</v>
      </c>
      <c r="E190" s="13">
        <v>0.44791666666666669</v>
      </c>
      <c r="F190">
        <v>50</v>
      </c>
      <c r="G190" s="4">
        <f>kursanci__4[[#This Row],[Godzina zakoñczenia]]-kursanci__4[[#This Row],[Godzina rozpoczêcia]]</f>
        <v>7.2916666666666685E-2</v>
      </c>
      <c r="H190">
        <v>1.45</v>
      </c>
      <c r="I190">
        <f>kursanci__4[[#This Row],[Stawka za godzinê]]*kursanci__4[[#This Row],[Wartosc]]</f>
        <v>72.5</v>
      </c>
      <c r="J190">
        <f>WEEKDAY(kursanci__4[[#This Row],[Data]],2)</f>
        <v>5</v>
      </c>
      <c r="K190">
        <f>IF(OR(kursanci__4[[#This Row],[dzien_tygodnia]]=1,kursanci__4[[#This Row],[dzien_tygodnia]]=5),K189-10,K189)</f>
        <v>-688.63</v>
      </c>
    </row>
    <row r="191" spans="1:11" x14ac:dyDescent="0.25">
      <c r="A191" s="1" t="s">
        <v>9</v>
      </c>
      <c r="B191" s="1" t="s">
        <v>10</v>
      </c>
      <c r="C191" s="1" t="s">
        <v>85</v>
      </c>
      <c r="D191" s="13">
        <v>0.45833333333333331</v>
      </c>
      <c r="E191" s="13">
        <v>0.54166666666666663</v>
      </c>
      <c r="F191">
        <v>50</v>
      </c>
      <c r="G191" s="4">
        <f>kursanci__4[[#This Row],[Godzina zakoñczenia]]-kursanci__4[[#This Row],[Godzina rozpoczêcia]]</f>
        <v>8.3333333333333315E-2</v>
      </c>
      <c r="H191">
        <v>2</v>
      </c>
      <c r="I191">
        <f>kursanci__4[[#This Row],[Stawka za godzinê]]*kursanci__4[[#This Row],[Wartosc]]</f>
        <v>100</v>
      </c>
      <c r="J191">
        <f>WEEKDAY(kursanci__4[[#This Row],[Data]],2)</f>
        <v>5</v>
      </c>
      <c r="K191">
        <f>IF(OR(kursanci__4[[#This Row],[dzien_tygodnia]]=1,kursanci__4[[#This Row],[dzien_tygodnia]]=5),K190-10,K190)</f>
        <v>-698.63</v>
      </c>
    </row>
    <row r="192" spans="1:11" x14ac:dyDescent="0.25">
      <c r="A192" s="1" t="s">
        <v>12</v>
      </c>
      <c r="B192" s="1" t="s">
        <v>7</v>
      </c>
      <c r="C192" s="1" t="s">
        <v>85</v>
      </c>
      <c r="D192" s="13">
        <v>0.57291666666666663</v>
      </c>
      <c r="E192" s="13">
        <v>0.61458333333333337</v>
      </c>
      <c r="F192">
        <v>60</v>
      </c>
      <c r="G192" s="4">
        <f>kursanci__4[[#This Row],[Godzina zakoñczenia]]-kursanci__4[[#This Row],[Godzina rozpoczêcia]]</f>
        <v>4.1666666666666741E-2</v>
      </c>
      <c r="H192">
        <v>1</v>
      </c>
      <c r="I192">
        <f>kursanci__4[[#This Row],[Stawka za godzinê]]*kursanci__4[[#This Row],[Wartosc]]</f>
        <v>60</v>
      </c>
      <c r="J192">
        <f>WEEKDAY(kursanci__4[[#This Row],[Data]],2)</f>
        <v>5</v>
      </c>
      <c r="K192">
        <f>IF(OR(kursanci__4[[#This Row],[dzien_tygodnia]]=1,kursanci__4[[#This Row],[dzien_tygodnia]]=5),K191-10,K191)</f>
        <v>-708.63</v>
      </c>
    </row>
    <row r="193" spans="1:11" x14ac:dyDescent="0.25">
      <c r="A193" s="1" t="s">
        <v>13</v>
      </c>
      <c r="B193" s="1" t="s">
        <v>14</v>
      </c>
      <c r="C193" s="1" t="s">
        <v>85</v>
      </c>
      <c r="D193" s="13">
        <v>0.64583333333333337</v>
      </c>
      <c r="E193" s="13">
        <v>0.72916666666666663</v>
      </c>
      <c r="F193">
        <v>40</v>
      </c>
      <c r="G193" s="4">
        <f>kursanci__4[[#This Row],[Godzina zakoñczenia]]-kursanci__4[[#This Row],[Godzina rozpoczêcia]]</f>
        <v>8.3333333333333259E-2</v>
      </c>
      <c r="H193">
        <v>2</v>
      </c>
      <c r="I193">
        <f>kursanci__4[[#This Row],[Stawka za godzinê]]*kursanci__4[[#This Row],[Wartosc]]</f>
        <v>80</v>
      </c>
      <c r="J193">
        <f>WEEKDAY(kursanci__4[[#This Row],[Data]],2)</f>
        <v>5</v>
      </c>
      <c r="K193">
        <f>IF(OR(kursanci__4[[#This Row],[dzien_tygodnia]]=1,kursanci__4[[#This Row],[dzien_tygodnia]]=5),K192-10,K192)</f>
        <v>-718.63</v>
      </c>
    </row>
    <row r="194" spans="1:11" x14ac:dyDescent="0.25">
      <c r="A194" s="1" t="s">
        <v>9</v>
      </c>
      <c r="B194" s="1" t="s">
        <v>10</v>
      </c>
      <c r="C194" s="1" t="s">
        <v>86</v>
      </c>
      <c r="D194" s="13">
        <v>0.375</v>
      </c>
      <c r="E194" s="13">
        <v>0.42708333333333331</v>
      </c>
      <c r="F194">
        <v>50</v>
      </c>
      <c r="G194" s="4">
        <f>kursanci__4[[#This Row],[Godzina zakoñczenia]]-kursanci__4[[#This Row],[Godzina rozpoczêcia]]</f>
        <v>5.2083333333333315E-2</v>
      </c>
      <c r="H194">
        <v>1.1499999999999999</v>
      </c>
      <c r="I194">
        <f>kursanci__4[[#This Row],[Stawka za godzinê]]*kursanci__4[[#This Row],[Wartosc]]</f>
        <v>57.499999999999993</v>
      </c>
      <c r="J194">
        <f>WEEKDAY(kursanci__4[[#This Row],[Data]],2)</f>
        <v>1</v>
      </c>
      <c r="K194">
        <f>IF(OR(kursanci__4[[#This Row],[dzien_tygodnia]]=1,kursanci__4[[#This Row],[dzien_tygodnia]]=5),K193-10,K193)</f>
        <v>-728.63</v>
      </c>
    </row>
    <row r="195" spans="1:11" x14ac:dyDescent="0.25">
      <c r="A195" s="1" t="s">
        <v>18</v>
      </c>
      <c r="B195" s="1" t="s">
        <v>7</v>
      </c>
      <c r="C195" s="1" t="s">
        <v>87</v>
      </c>
      <c r="D195" s="13">
        <v>0.375</v>
      </c>
      <c r="E195" s="13">
        <v>0.41666666666666669</v>
      </c>
      <c r="F195">
        <v>60</v>
      </c>
      <c r="G195" s="4">
        <f>kursanci__4[[#This Row],[Godzina zakoñczenia]]-kursanci__4[[#This Row],[Godzina rozpoczêcia]]</f>
        <v>4.1666666666666685E-2</v>
      </c>
      <c r="H195">
        <v>1</v>
      </c>
      <c r="I195">
        <f>kursanci__4[[#This Row],[Stawka za godzinê]]*kursanci__4[[#This Row],[Wartosc]]</f>
        <v>60</v>
      </c>
      <c r="J195">
        <f>WEEKDAY(kursanci__4[[#This Row],[Data]],2)</f>
        <v>2</v>
      </c>
      <c r="K195">
        <f>IF(OR(kursanci__4[[#This Row],[dzien_tygodnia]]=1,kursanci__4[[#This Row],[dzien_tygodnia]]=5),K194-10,K194)</f>
        <v>-728.63</v>
      </c>
    </row>
    <row r="196" spans="1:11" x14ac:dyDescent="0.25">
      <c r="A196" s="1" t="s">
        <v>23</v>
      </c>
      <c r="B196" s="1" t="s">
        <v>7</v>
      </c>
      <c r="C196" s="1" t="s">
        <v>87</v>
      </c>
      <c r="D196" s="13">
        <v>0.44791666666666669</v>
      </c>
      <c r="E196" s="13">
        <v>0.52083333333333337</v>
      </c>
      <c r="F196">
        <v>60</v>
      </c>
      <c r="G196" s="4">
        <f>kursanci__4[[#This Row],[Godzina zakoñczenia]]-kursanci__4[[#This Row],[Godzina rozpoczêcia]]</f>
        <v>7.2916666666666685E-2</v>
      </c>
      <c r="H196">
        <v>1.45</v>
      </c>
      <c r="I196">
        <f>kursanci__4[[#This Row],[Stawka za godzinê]]*kursanci__4[[#This Row],[Wartosc]]</f>
        <v>87</v>
      </c>
      <c r="J196">
        <f>WEEKDAY(kursanci__4[[#This Row],[Data]],2)</f>
        <v>2</v>
      </c>
      <c r="K196">
        <f>IF(OR(kursanci__4[[#This Row],[dzien_tygodnia]]=1,kursanci__4[[#This Row],[dzien_tygodnia]]=5),K195-10,K195)</f>
        <v>-728.63</v>
      </c>
    </row>
    <row r="197" spans="1:11" x14ac:dyDescent="0.25">
      <c r="A197" s="1" t="s">
        <v>9</v>
      </c>
      <c r="B197" s="1" t="s">
        <v>10</v>
      </c>
      <c r="C197" s="1" t="s">
        <v>87</v>
      </c>
      <c r="D197" s="13">
        <v>0.5625</v>
      </c>
      <c r="E197" s="13">
        <v>0.63541666666666663</v>
      </c>
      <c r="F197">
        <v>50</v>
      </c>
      <c r="G197" s="4">
        <f>kursanci__4[[#This Row],[Godzina zakoñczenia]]-kursanci__4[[#This Row],[Godzina rozpoczêcia]]</f>
        <v>7.291666666666663E-2</v>
      </c>
      <c r="H197">
        <v>1.45</v>
      </c>
      <c r="I197">
        <f>kursanci__4[[#This Row],[Stawka za godzinê]]*kursanci__4[[#This Row],[Wartosc]]</f>
        <v>72.5</v>
      </c>
      <c r="J197">
        <f>WEEKDAY(kursanci__4[[#This Row],[Data]],2)</f>
        <v>2</v>
      </c>
      <c r="K197">
        <f>IF(OR(kursanci__4[[#This Row],[dzien_tygodnia]]=1,kursanci__4[[#This Row],[dzien_tygodnia]]=5),K196-10,K196)</f>
        <v>-728.63</v>
      </c>
    </row>
    <row r="198" spans="1:11" x14ac:dyDescent="0.25">
      <c r="A198" s="1" t="s">
        <v>27</v>
      </c>
      <c r="B198" s="1" t="s">
        <v>10</v>
      </c>
      <c r="C198" s="1" t="s">
        <v>87</v>
      </c>
      <c r="D198" s="13">
        <v>0.64583333333333337</v>
      </c>
      <c r="E198" s="13">
        <v>0.6875</v>
      </c>
      <c r="F198">
        <v>50</v>
      </c>
      <c r="G198" s="4">
        <f>kursanci__4[[#This Row],[Godzina zakoñczenia]]-kursanci__4[[#This Row],[Godzina rozpoczêcia]]</f>
        <v>4.166666666666663E-2</v>
      </c>
      <c r="H198">
        <v>1</v>
      </c>
      <c r="I198">
        <f>kursanci__4[[#This Row],[Stawka za godzinê]]*kursanci__4[[#This Row],[Wartosc]]</f>
        <v>50</v>
      </c>
      <c r="J198">
        <f>WEEKDAY(kursanci__4[[#This Row],[Data]],2)</f>
        <v>2</v>
      </c>
      <c r="K198">
        <f>IF(OR(kursanci__4[[#This Row],[dzien_tygodnia]]=1,kursanci__4[[#This Row],[dzien_tygodnia]]=5),K197-10,K197)</f>
        <v>-728.63</v>
      </c>
    </row>
    <row r="199" spans="1:11" x14ac:dyDescent="0.25">
      <c r="A199" s="1" t="s">
        <v>18</v>
      </c>
      <c r="B199" s="1" t="s">
        <v>7</v>
      </c>
      <c r="C199" s="1" t="s">
        <v>87</v>
      </c>
      <c r="D199" s="13">
        <v>0.69791666666666663</v>
      </c>
      <c r="E199" s="13">
        <v>0.77083333333333337</v>
      </c>
      <c r="F199">
        <v>60</v>
      </c>
      <c r="G199" s="4">
        <f>kursanci__4[[#This Row],[Godzina zakoñczenia]]-kursanci__4[[#This Row],[Godzina rozpoczêcia]]</f>
        <v>7.2916666666666741E-2</v>
      </c>
      <c r="H199">
        <v>1.45</v>
      </c>
      <c r="I199">
        <f>kursanci__4[[#This Row],[Stawka za godzinê]]*kursanci__4[[#This Row],[Wartosc]]</f>
        <v>87</v>
      </c>
      <c r="J199">
        <f>WEEKDAY(kursanci__4[[#This Row],[Data]],2)</f>
        <v>2</v>
      </c>
      <c r="K199">
        <f>IF(OR(kursanci__4[[#This Row],[dzien_tygodnia]]=1,kursanci__4[[#This Row],[dzien_tygodnia]]=5),K198-10,K198)</f>
        <v>-728.63</v>
      </c>
    </row>
    <row r="200" spans="1:11" x14ac:dyDescent="0.25">
      <c r="A200" s="1" t="s">
        <v>13</v>
      </c>
      <c r="B200" s="1" t="s">
        <v>14</v>
      </c>
      <c r="C200" s="1" t="s">
        <v>88</v>
      </c>
      <c r="D200" s="13">
        <v>0.375</v>
      </c>
      <c r="E200" s="13">
        <v>0.42708333333333331</v>
      </c>
      <c r="F200">
        <v>40</v>
      </c>
      <c r="G200" s="4">
        <f>kursanci__4[[#This Row],[Godzina zakoñczenia]]-kursanci__4[[#This Row],[Godzina rozpoczêcia]]</f>
        <v>5.2083333333333315E-2</v>
      </c>
      <c r="H200">
        <v>1.1499999999999999</v>
      </c>
      <c r="I200">
        <f>kursanci__4[[#This Row],[Stawka za godzinê]]*kursanci__4[[#This Row],[Wartosc]]</f>
        <v>46</v>
      </c>
      <c r="J200">
        <f>WEEKDAY(kursanci__4[[#This Row],[Data]],2)</f>
        <v>3</v>
      </c>
      <c r="K200">
        <f>IF(OR(kursanci__4[[#This Row],[dzien_tygodnia]]=1,kursanci__4[[#This Row],[dzien_tygodnia]]=5),K199-10,K199)</f>
        <v>-728.63</v>
      </c>
    </row>
    <row r="201" spans="1:11" x14ac:dyDescent="0.25">
      <c r="A201" s="1" t="s">
        <v>62</v>
      </c>
      <c r="B201" s="1" t="s">
        <v>7</v>
      </c>
      <c r="C201" s="1" t="s">
        <v>88</v>
      </c>
      <c r="D201" s="13">
        <v>0.44791666666666669</v>
      </c>
      <c r="E201" s="13">
        <v>0.5</v>
      </c>
      <c r="F201">
        <v>60</v>
      </c>
      <c r="G201" s="4">
        <f>kursanci__4[[#This Row],[Godzina zakoñczenia]]-kursanci__4[[#This Row],[Godzina rozpoczêcia]]</f>
        <v>5.2083333333333315E-2</v>
      </c>
      <c r="H201">
        <v>1.1499999999999999</v>
      </c>
      <c r="I201">
        <f>kursanci__4[[#This Row],[Stawka za godzinê]]*kursanci__4[[#This Row],[Wartosc]]</f>
        <v>69</v>
      </c>
      <c r="J201">
        <f>WEEKDAY(kursanci__4[[#This Row],[Data]],2)</f>
        <v>3</v>
      </c>
      <c r="K201">
        <f>IF(OR(kursanci__4[[#This Row],[dzien_tygodnia]]=1,kursanci__4[[#This Row],[dzien_tygodnia]]=5),K200-10,K200)</f>
        <v>-728.63</v>
      </c>
    </row>
    <row r="202" spans="1:11" x14ac:dyDescent="0.25">
      <c r="A202" s="1" t="s">
        <v>9</v>
      </c>
      <c r="B202" s="1" t="s">
        <v>10</v>
      </c>
      <c r="C202" s="1" t="s">
        <v>88</v>
      </c>
      <c r="D202" s="13">
        <v>0.5</v>
      </c>
      <c r="E202" s="13">
        <v>0.54166666666666663</v>
      </c>
      <c r="F202">
        <v>50</v>
      </c>
      <c r="G202" s="4">
        <f>kursanci__4[[#This Row],[Godzina zakoñczenia]]-kursanci__4[[#This Row],[Godzina rozpoczêcia]]</f>
        <v>4.166666666666663E-2</v>
      </c>
      <c r="H202">
        <v>1</v>
      </c>
      <c r="I202">
        <f>kursanci__4[[#This Row],[Stawka za godzinê]]*kursanci__4[[#This Row],[Wartosc]]</f>
        <v>50</v>
      </c>
      <c r="J202">
        <f>WEEKDAY(kursanci__4[[#This Row],[Data]],2)</f>
        <v>3</v>
      </c>
      <c r="K202">
        <f>IF(OR(kursanci__4[[#This Row],[dzien_tygodnia]]=1,kursanci__4[[#This Row],[dzien_tygodnia]]=5),K201-10,K201)</f>
        <v>-728.63</v>
      </c>
    </row>
    <row r="203" spans="1:11" x14ac:dyDescent="0.25">
      <c r="A203" s="1" t="s">
        <v>16</v>
      </c>
      <c r="B203" s="1" t="s">
        <v>7</v>
      </c>
      <c r="C203" s="1" t="s">
        <v>88</v>
      </c>
      <c r="D203" s="13">
        <v>0.55208333333333337</v>
      </c>
      <c r="E203" s="13">
        <v>0.59375</v>
      </c>
      <c r="F203">
        <v>60</v>
      </c>
      <c r="G203" s="4">
        <f>kursanci__4[[#This Row],[Godzina zakoñczenia]]-kursanci__4[[#This Row],[Godzina rozpoczêcia]]</f>
        <v>4.166666666666663E-2</v>
      </c>
      <c r="H203">
        <v>1</v>
      </c>
      <c r="I203">
        <f>kursanci__4[[#This Row],[Stawka za godzinê]]*kursanci__4[[#This Row],[Wartosc]]</f>
        <v>60</v>
      </c>
      <c r="J203">
        <f>WEEKDAY(kursanci__4[[#This Row],[Data]],2)</f>
        <v>3</v>
      </c>
      <c r="K203">
        <f>IF(OR(kursanci__4[[#This Row],[dzien_tygodnia]]=1,kursanci__4[[#This Row],[dzien_tygodnia]]=5),K202-10,K202)</f>
        <v>-728.63</v>
      </c>
    </row>
    <row r="204" spans="1:11" x14ac:dyDescent="0.25">
      <c r="A204" s="1" t="s">
        <v>26</v>
      </c>
      <c r="B204" s="1" t="s">
        <v>14</v>
      </c>
      <c r="C204" s="1" t="s">
        <v>88</v>
      </c>
      <c r="D204" s="13">
        <v>0.59375</v>
      </c>
      <c r="E204" s="13">
        <v>0.63541666666666663</v>
      </c>
      <c r="F204">
        <v>40</v>
      </c>
      <c r="G204" s="4">
        <f>kursanci__4[[#This Row],[Godzina zakoñczenia]]-kursanci__4[[#This Row],[Godzina rozpoczêcia]]</f>
        <v>4.166666666666663E-2</v>
      </c>
      <c r="H204">
        <v>1</v>
      </c>
      <c r="I204">
        <f>kursanci__4[[#This Row],[Stawka za godzinê]]*kursanci__4[[#This Row],[Wartosc]]</f>
        <v>40</v>
      </c>
      <c r="J204">
        <f>WEEKDAY(kursanci__4[[#This Row],[Data]],2)</f>
        <v>3</v>
      </c>
      <c r="K204">
        <f>IF(OR(kursanci__4[[#This Row],[dzien_tygodnia]]=1,kursanci__4[[#This Row],[dzien_tygodnia]]=5),K203-10,K203)</f>
        <v>-728.63</v>
      </c>
    </row>
    <row r="205" spans="1:11" x14ac:dyDescent="0.25">
      <c r="A205" s="1" t="s">
        <v>19</v>
      </c>
      <c r="B205" s="1" t="s">
        <v>7</v>
      </c>
      <c r="C205" s="1" t="s">
        <v>89</v>
      </c>
      <c r="D205" s="13">
        <v>0.39583333333333331</v>
      </c>
      <c r="E205" s="13">
        <v>0.45833333333333331</v>
      </c>
      <c r="F205">
        <v>60</v>
      </c>
      <c r="G205" s="4">
        <f>kursanci__4[[#This Row],[Godzina zakoñczenia]]-kursanci__4[[#This Row],[Godzina rozpoczêcia]]</f>
        <v>6.25E-2</v>
      </c>
      <c r="H205">
        <v>1.3</v>
      </c>
      <c r="I205">
        <f>kursanci__4[[#This Row],[Stawka za godzinê]]*kursanci__4[[#This Row],[Wartosc]]</f>
        <v>78</v>
      </c>
      <c r="J205">
        <f>WEEKDAY(kursanci__4[[#This Row],[Data]],2)</f>
        <v>4</v>
      </c>
      <c r="K205">
        <f>IF(OR(kursanci__4[[#This Row],[dzien_tygodnia]]=1,kursanci__4[[#This Row],[dzien_tygodnia]]=5),K204-10,K204)</f>
        <v>-728.63</v>
      </c>
    </row>
    <row r="206" spans="1:11" x14ac:dyDescent="0.25">
      <c r="A206" s="1" t="s">
        <v>12</v>
      </c>
      <c r="B206" s="1" t="s">
        <v>10</v>
      </c>
      <c r="C206" s="1" t="s">
        <v>89</v>
      </c>
      <c r="D206" s="13">
        <v>0.45833333333333331</v>
      </c>
      <c r="E206" s="13">
        <v>0.51041666666666663</v>
      </c>
      <c r="F206">
        <v>50</v>
      </c>
      <c r="G206" s="4">
        <f>kursanci__4[[#This Row],[Godzina zakoñczenia]]-kursanci__4[[#This Row],[Godzina rozpoczêcia]]</f>
        <v>5.2083333333333315E-2</v>
      </c>
      <c r="H206">
        <v>1.1499999999999999</v>
      </c>
      <c r="I206">
        <f>kursanci__4[[#This Row],[Stawka za godzinê]]*kursanci__4[[#This Row],[Wartosc]]</f>
        <v>57.499999999999993</v>
      </c>
      <c r="J206">
        <f>WEEKDAY(kursanci__4[[#This Row],[Data]],2)</f>
        <v>4</v>
      </c>
      <c r="K206">
        <f>IF(OR(kursanci__4[[#This Row],[dzien_tygodnia]]=1,kursanci__4[[#This Row],[dzien_tygodnia]]=5),K205-10,K205)</f>
        <v>-728.63</v>
      </c>
    </row>
    <row r="207" spans="1:11" x14ac:dyDescent="0.25">
      <c r="A207" s="1" t="s">
        <v>23</v>
      </c>
      <c r="B207" s="1" t="s">
        <v>7</v>
      </c>
      <c r="C207" s="1" t="s">
        <v>89</v>
      </c>
      <c r="D207" s="13">
        <v>0.55208333333333337</v>
      </c>
      <c r="E207" s="13">
        <v>0.60416666666666663</v>
      </c>
      <c r="F207">
        <v>60</v>
      </c>
      <c r="G207" s="4">
        <f>kursanci__4[[#This Row],[Godzina zakoñczenia]]-kursanci__4[[#This Row],[Godzina rozpoczêcia]]</f>
        <v>5.2083333333333259E-2</v>
      </c>
      <c r="H207">
        <v>1.1499999999999999</v>
      </c>
      <c r="I207">
        <f>kursanci__4[[#This Row],[Stawka za godzinê]]*kursanci__4[[#This Row],[Wartosc]]</f>
        <v>69</v>
      </c>
      <c r="J207">
        <f>WEEKDAY(kursanci__4[[#This Row],[Data]],2)</f>
        <v>4</v>
      </c>
      <c r="K207">
        <f>IF(OR(kursanci__4[[#This Row],[dzien_tygodnia]]=1,kursanci__4[[#This Row],[dzien_tygodnia]]=5),K206-10,K206)</f>
        <v>-728.63</v>
      </c>
    </row>
    <row r="208" spans="1:11" x14ac:dyDescent="0.25">
      <c r="A208" s="1" t="s">
        <v>23</v>
      </c>
      <c r="B208" s="1" t="s">
        <v>7</v>
      </c>
      <c r="C208" s="1" t="s">
        <v>90</v>
      </c>
      <c r="D208" s="13">
        <v>0.375</v>
      </c>
      <c r="E208" s="13">
        <v>0.42708333333333331</v>
      </c>
      <c r="F208">
        <v>60</v>
      </c>
      <c r="G208" s="4">
        <f>kursanci__4[[#This Row],[Godzina zakoñczenia]]-kursanci__4[[#This Row],[Godzina rozpoczêcia]]</f>
        <v>5.2083333333333315E-2</v>
      </c>
      <c r="H208">
        <v>1.1499999999999999</v>
      </c>
      <c r="I208">
        <f>kursanci__4[[#This Row],[Stawka za godzinê]]*kursanci__4[[#This Row],[Wartosc]]</f>
        <v>69</v>
      </c>
      <c r="J208">
        <f>WEEKDAY(kursanci__4[[#This Row],[Data]],2)</f>
        <v>5</v>
      </c>
      <c r="K208">
        <f>IF(OR(kursanci__4[[#This Row],[dzien_tygodnia]]=1,kursanci__4[[#This Row],[dzien_tygodnia]]=5),K207-10,K207)</f>
        <v>-738.63</v>
      </c>
    </row>
    <row r="209" spans="1:11" x14ac:dyDescent="0.25">
      <c r="A209" s="1" t="s">
        <v>26</v>
      </c>
      <c r="B209" s="1" t="s">
        <v>14</v>
      </c>
      <c r="C209" s="1" t="s">
        <v>90</v>
      </c>
      <c r="D209" s="13">
        <v>0.45833333333333331</v>
      </c>
      <c r="E209" s="13">
        <v>0.5</v>
      </c>
      <c r="F209">
        <v>40</v>
      </c>
      <c r="G209" s="4">
        <f>kursanci__4[[#This Row],[Godzina zakoñczenia]]-kursanci__4[[#This Row],[Godzina rozpoczêcia]]</f>
        <v>4.1666666666666685E-2</v>
      </c>
      <c r="H209">
        <v>1</v>
      </c>
      <c r="I209">
        <f>kursanci__4[[#This Row],[Stawka za godzinê]]*kursanci__4[[#This Row],[Wartosc]]</f>
        <v>40</v>
      </c>
      <c r="J209">
        <f>WEEKDAY(kursanci__4[[#This Row],[Data]],2)</f>
        <v>5</v>
      </c>
      <c r="K209">
        <f>IF(OR(kursanci__4[[#This Row],[dzien_tygodnia]]=1,kursanci__4[[#This Row],[dzien_tygodnia]]=5),K208-10,K208)</f>
        <v>-748.63</v>
      </c>
    </row>
    <row r="210" spans="1:11" x14ac:dyDescent="0.25">
      <c r="A210" s="1" t="s">
        <v>24</v>
      </c>
      <c r="B210" s="1" t="s">
        <v>10</v>
      </c>
      <c r="C210" s="1" t="s">
        <v>90</v>
      </c>
      <c r="D210" s="13">
        <v>0.52083333333333337</v>
      </c>
      <c r="E210" s="13">
        <v>0.57291666666666663</v>
      </c>
      <c r="F210">
        <v>50</v>
      </c>
      <c r="G210" s="4">
        <f>kursanci__4[[#This Row],[Godzina zakoñczenia]]-kursanci__4[[#This Row],[Godzina rozpoczêcia]]</f>
        <v>5.2083333333333259E-2</v>
      </c>
      <c r="H210">
        <v>1.1499999999999999</v>
      </c>
      <c r="I210">
        <f>kursanci__4[[#This Row],[Stawka za godzinê]]*kursanci__4[[#This Row],[Wartosc]]</f>
        <v>57.499999999999993</v>
      </c>
      <c r="J210">
        <f>WEEKDAY(kursanci__4[[#This Row],[Data]],2)</f>
        <v>5</v>
      </c>
      <c r="K210">
        <f>IF(OR(kursanci__4[[#This Row],[dzien_tygodnia]]=1,kursanci__4[[#This Row],[dzien_tygodnia]]=5),K209-10,K209)</f>
        <v>-758.63</v>
      </c>
    </row>
    <row r="211" spans="1:11" x14ac:dyDescent="0.25">
      <c r="A211" s="1" t="s">
        <v>9</v>
      </c>
      <c r="B211" s="1" t="s">
        <v>10</v>
      </c>
      <c r="C211" s="1" t="s">
        <v>90</v>
      </c>
      <c r="D211" s="13">
        <v>0.60416666666666663</v>
      </c>
      <c r="E211" s="13">
        <v>0.67708333333333337</v>
      </c>
      <c r="F211">
        <v>50</v>
      </c>
      <c r="G211" s="4">
        <f>kursanci__4[[#This Row],[Godzina zakoñczenia]]-kursanci__4[[#This Row],[Godzina rozpoczêcia]]</f>
        <v>7.2916666666666741E-2</v>
      </c>
      <c r="H211">
        <v>1.45</v>
      </c>
      <c r="I211">
        <f>kursanci__4[[#This Row],[Stawka za godzinê]]*kursanci__4[[#This Row],[Wartosc]]</f>
        <v>72.5</v>
      </c>
      <c r="J211">
        <f>WEEKDAY(kursanci__4[[#This Row],[Data]],2)</f>
        <v>5</v>
      </c>
      <c r="K211">
        <f>IF(OR(kursanci__4[[#This Row],[dzien_tygodnia]]=1,kursanci__4[[#This Row],[dzien_tygodnia]]=5),K210-10,K210)</f>
        <v>-768.63</v>
      </c>
    </row>
    <row r="212" spans="1:11" x14ac:dyDescent="0.25">
      <c r="A212" s="1" t="s">
        <v>19</v>
      </c>
      <c r="B212" s="1" t="s">
        <v>14</v>
      </c>
      <c r="C212" s="1" t="s">
        <v>91</v>
      </c>
      <c r="D212" s="13">
        <v>0.375</v>
      </c>
      <c r="E212" s="13">
        <v>0.4375</v>
      </c>
      <c r="F212">
        <v>40</v>
      </c>
      <c r="G212" s="4">
        <f>kursanci__4[[#This Row],[Godzina zakoñczenia]]-kursanci__4[[#This Row],[Godzina rozpoczêcia]]</f>
        <v>6.25E-2</v>
      </c>
      <c r="H212">
        <v>1.3</v>
      </c>
      <c r="I212">
        <f>kursanci__4[[#This Row],[Stawka za godzinê]]*kursanci__4[[#This Row],[Wartosc]]</f>
        <v>52</v>
      </c>
      <c r="J212">
        <f>WEEKDAY(kursanci__4[[#This Row],[Data]],2)</f>
        <v>1</v>
      </c>
      <c r="K212">
        <f>IF(OR(kursanci__4[[#This Row],[dzien_tygodnia]]=1,kursanci__4[[#This Row],[dzien_tygodnia]]=5),K211-10,K211)</f>
        <v>-778.63</v>
      </c>
    </row>
    <row r="213" spans="1:11" x14ac:dyDescent="0.25">
      <c r="A213" s="1" t="s">
        <v>9</v>
      </c>
      <c r="B213" s="1" t="s">
        <v>10</v>
      </c>
      <c r="C213" s="1" t="s">
        <v>91</v>
      </c>
      <c r="D213" s="13">
        <v>0.47916666666666669</v>
      </c>
      <c r="E213" s="13">
        <v>0.54166666666666663</v>
      </c>
      <c r="F213">
        <v>50</v>
      </c>
      <c r="G213" s="4">
        <f>kursanci__4[[#This Row],[Godzina zakoñczenia]]-kursanci__4[[#This Row],[Godzina rozpoczêcia]]</f>
        <v>6.2499999999999944E-2</v>
      </c>
      <c r="H213">
        <v>1.3</v>
      </c>
      <c r="I213">
        <f>kursanci__4[[#This Row],[Stawka za godzinê]]*kursanci__4[[#This Row],[Wartosc]]</f>
        <v>65</v>
      </c>
      <c r="J213">
        <f>WEEKDAY(kursanci__4[[#This Row],[Data]],2)</f>
        <v>1</v>
      </c>
      <c r="K213">
        <f>IF(OR(kursanci__4[[#This Row],[dzien_tygodnia]]=1,kursanci__4[[#This Row],[dzien_tygodnia]]=5),K212-10,K212)</f>
        <v>-788.63</v>
      </c>
    </row>
    <row r="214" spans="1:11" x14ac:dyDescent="0.25">
      <c r="A214" s="1" t="s">
        <v>19</v>
      </c>
      <c r="B214" s="1" t="s">
        <v>7</v>
      </c>
      <c r="C214" s="1" t="s">
        <v>92</v>
      </c>
      <c r="D214" s="13">
        <v>0.375</v>
      </c>
      <c r="E214" s="13">
        <v>0.42708333333333331</v>
      </c>
      <c r="F214">
        <v>60</v>
      </c>
      <c r="G214" s="4">
        <f>kursanci__4[[#This Row],[Godzina zakoñczenia]]-kursanci__4[[#This Row],[Godzina rozpoczêcia]]</f>
        <v>5.2083333333333315E-2</v>
      </c>
      <c r="H214">
        <v>1.1499999999999999</v>
      </c>
      <c r="I214">
        <f>kursanci__4[[#This Row],[Stawka za godzinê]]*kursanci__4[[#This Row],[Wartosc]]</f>
        <v>69</v>
      </c>
      <c r="J214">
        <f>WEEKDAY(kursanci__4[[#This Row],[Data]],2)</f>
        <v>2</v>
      </c>
      <c r="K214">
        <f>IF(OR(kursanci__4[[#This Row],[dzien_tygodnia]]=1,kursanci__4[[#This Row],[dzien_tygodnia]]=5),K213-10,K213)</f>
        <v>-788.63</v>
      </c>
    </row>
    <row r="215" spans="1:11" x14ac:dyDescent="0.25">
      <c r="A215" s="1" t="s">
        <v>9</v>
      </c>
      <c r="B215" s="1" t="s">
        <v>10</v>
      </c>
      <c r="C215" s="1" t="s">
        <v>92</v>
      </c>
      <c r="D215" s="13">
        <v>0.4375</v>
      </c>
      <c r="E215" s="13">
        <v>0.51041666666666663</v>
      </c>
      <c r="F215">
        <v>50</v>
      </c>
      <c r="G215" s="4">
        <f>kursanci__4[[#This Row],[Godzina zakoñczenia]]-kursanci__4[[#This Row],[Godzina rozpoczêcia]]</f>
        <v>7.291666666666663E-2</v>
      </c>
      <c r="H215">
        <v>1.45</v>
      </c>
      <c r="I215">
        <f>kursanci__4[[#This Row],[Stawka za godzinê]]*kursanci__4[[#This Row],[Wartosc]]</f>
        <v>72.5</v>
      </c>
      <c r="J215">
        <f>WEEKDAY(kursanci__4[[#This Row],[Data]],2)</f>
        <v>2</v>
      </c>
      <c r="K215">
        <f>IF(OR(kursanci__4[[#This Row],[dzien_tygodnia]]=1,kursanci__4[[#This Row],[dzien_tygodnia]]=5),K214-10,K214)</f>
        <v>-788.63</v>
      </c>
    </row>
    <row r="216" spans="1:11" x14ac:dyDescent="0.25">
      <c r="A216" s="1" t="s">
        <v>13</v>
      </c>
      <c r="B216" s="1" t="s">
        <v>14</v>
      </c>
      <c r="C216" s="1" t="s">
        <v>92</v>
      </c>
      <c r="D216" s="13">
        <v>0.55208333333333337</v>
      </c>
      <c r="E216" s="13">
        <v>0.63541666666666663</v>
      </c>
      <c r="F216">
        <v>40</v>
      </c>
      <c r="G216" s="4">
        <f>kursanci__4[[#This Row],[Godzina zakoñczenia]]-kursanci__4[[#This Row],[Godzina rozpoczêcia]]</f>
        <v>8.3333333333333259E-2</v>
      </c>
      <c r="H216">
        <v>2</v>
      </c>
      <c r="I216">
        <f>kursanci__4[[#This Row],[Stawka za godzinê]]*kursanci__4[[#This Row],[Wartosc]]</f>
        <v>80</v>
      </c>
      <c r="J216">
        <f>WEEKDAY(kursanci__4[[#This Row],[Data]],2)</f>
        <v>2</v>
      </c>
      <c r="K216">
        <f>IF(OR(kursanci__4[[#This Row],[dzien_tygodnia]]=1,kursanci__4[[#This Row],[dzien_tygodnia]]=5),K215-10,K215)</f>
        <v>-788.63</v>
      </c>
    </row>
    <row r="217" spans="1:11" x14ac:dyDescent="0.25">
      <c r="A217" s="1" t="s">
        <v>12</v>
      </c>
      <c r="B217" s="1" t="s">
        <v>10</v>
      </c>
      <c r="C217" s="1" t="s">
        <v>92</v>
      </c>
      <c r="D217" s="13">
        <v>0.63541666666666663</v>
      </c>
      <c r="E217" s="13">
        <v>0.69791666666666663</v>
      </c>
      <c r="F217">
        <v>50</v>
      </c>
      <c r="G217" s="4">
        <f>kursanci__4[[#This Row],[Godzina zakoñczenia]]-kursanci__4[[#This Row],[Godzina rozpoczêcia]]</f>
        <v>6.25E-2</v>
      </c>
      <c r="H217">
        <v>1.3</v>
      </c>
      <c r="I217">
        <f>kursanci__4[[#This Row],[Stawka za godzinê]]*kursanci__4[[#This Row],[Wartosc]]</f>
        <v>65</v>
      </c>
      <c r="J217">
        <f>WEEKDAY(kursanci__4[[#This Row],[Data]],2)</f>
        <v>2</v>
      </c>
      <c r="K217">
        <f>IF(OR(kursanci__4[[#This Row],[dzien_tygodnia]]=1,kursanci__4[[#This Row],[dzien_tygodnia]]=5),K216-10,K216)</f>
        <v>-788.63</v>
      </c>
    </row>
    <row r="218" spans="1:11" x14ac:dyDescent="0.25">
      <c r="A218" s="1" t="s">
        <v>9</v>
      </c>
      <c r="B218" s="1" t="s">
        <v>10</v>
      </c>
      <c r="C218" s="1" t="s">
        <v>93</v>
      </c>
      <c r="D218" s="13">
        <v>0.375</v>
      </c>
      <c r="E218" s="13">
        <v>0.4375</v>
      </c>
      <c r="F218">
        <v>50</v>
      </c>
      <c r="G218" s="4">
        <f>kursanci__4[[#This Row],[Godzina zakoñczenia]]-kursanci__4[[#This Row],[Godzina rozpoczêcia]]</f>
        <v>6.25E-2</v>
      </c>
      <c r="H218">
        <v>1.3</v>
      </c>
      <c r="I218">
        <f>kursanci__4[[#This Row],[Stawka za godzinê]]*kursanci__4[[#This Row],[Wartosc]]</f>
        <v>65</v>
      </c>
      <c r="J218">
        <f>WEEKDAY(kursanci__4[[#This Row],[Data]],2)</f>
        <v>3</v>
      </c>
      <c r="K218">
        <f>IF(OR(kursanci__4[[#This Row],[dzien_tygodnia]]=1,kursanci__4[[#This Row],[dzien_tygodnia]]=5),K217-10,K217)</f>
        <v>-788.63</v>
      </c>
    </row>
    <row r="219" spans="1:11" x14ac:dyDescent="0.25">
      <c r="A219" s="1" t="s">
        <v>6</v>
      </c>
      <c r="B219" s="1" t="s">
        <v>7</v>
      </c>
      <c r="C219" s="1" t="s">
        <v>93</v>
      </c>
      <c r="D219" s="13">
        <v>0.47916666666666669</v>
      </c>
      <c r="E219" s="13">
        <v>0.54166666666666663</v>
      </c>
      <c r="F219">
        <v>60</v>
      </c>
      <c r="G219" s="4">
        <f>kursanci__4[[#This Row],[Godzina zakoñczenia]]-kursanci__4[[#This Row],[Godzina rozpoczêcia]]</f>
        <v>6.2499999999999944E-2</v>
      </c>
      <c r="H219">
        <v>1.3</v>
      </c>
      <c r="I219">
        <f>kursanci__4[[#This Row],[Stawka za godzinê]]*kursanci__4[[#This Row],[Wartosc]]</f>
        <v>78</v>
      </c>
      <c r="J219">
        <f>WEEKDAY(kursanci__4[[#This Row],[Data]],2)</f>
        <v>3</v>
      </c>
      <c r="K219">
        <f>IF(OR(kursanci__4[[#This Row],[dzien_tygodnia]]=1,kursanci__4[[#This Row],[dzien_tygodnia]]=5),K218-10,K218)</f>
        <v>-788.63</v>
      </c>
    </row>
    <row r="220" spans="1:11" x14ac:dyDescent="0.25">
      <c r="A220" s="1" t="s">
        <v>62</v>
      </c>
      <c r="B220" s="1" t="s">
        <v>7</v>
      </c>
      <c r="C220" s="1" t="s">
        <v>93</v>
      </c>
      <c r="D220" s="13">
        <v>0.58333333333333337</v>
      </c>
      <c r="E220" s="13">
        <v>0.64583333333333337</v>
      </c>
      <c r="F220">
        <v>60</v>
      </c>
      <c r="G220" s="4">
        <f>kursanci__4[[#This Row],[Godzina zakoñczenia]]-kursanci__4[[#This Row],[Godzina rozpoczêcia]]</f>
        <v>6.25E-2</v>
      </c>
      <c r="H220">
        <v>1.3</v>
      </c>
      <c r="I220">
        <f>kursanci__4[[#This Row],[Stawka za godzinê]]*kursanci__4[[#This Row],[Wartosc]]</f>
        <v>78</v>
      </c>
      <c r="J220">
        <f>WEEKDAY(kursanci__4[[#This Row],[Data]],2)</f>
        <v>3</v>
      </c>
      <c r="K220">
        <f>IF(OR(kursanci__4[[#This Row],[dzien_tygodnia]]=1,kursanci__4[[#This Row],[dzien_tygodnia]]=5),K219-10,K219)</f>
        <v>-788.63</v>
      </c>
    </row>
    <row r="221" spans="1:11" x14ac:dyDescent="0.25">
      <c r="A221" s="1" t="s">
        <v>9</v>
      </c>
      <c r="B221" s="1" t="s">
        <v>10</v>
      </c>
      <c r="C221" s="1" t="s">
        <v>94</v>
      </c>
      <c r="D221" s="13">
        <v>0.375</v>
      </c>
      <c r="E221" s="13">
        <v>0.45833333333333331</v>
      </c>
      <c r="F221">
        <v>50</v>
      </c>
      <c r="G221" s="4">
        <f>kursanci__4[[#This Row],[Godzina zakoñczenia]]-kursanci__4[[#This Row],[Godzina rozpoczêcia]]</f>
        <v>8.3333333333333315E-2</v>
      </c>
      <c r="H221">
        <v>2</v>
      </c>
      <c r="I221">
        <f>kursanci__4[[#This Row],[Stawka za godzinê]]*kursanci__4[[#This Row],[Wartosc]]</f>
        <v>100</v>
      </c>
      <c r="J221">
        <f>WEEKDAY(kursanci__4[[#This Row],[Data]],2)</f>
        <v>4</v>
      </c>
      <c r="K221">
        <f>IF(OR(kursanci__4[[#This Row],[dzien_tygodnia]]=1,kursanci__4[[#This Row],[dzien_tygodnia]]=5),K220-10,K220)</f>
        <v>-788.63</v>
      </c>
    </row>
    <row r="222" spans="1:11" x14ac:dyDescent="0.25">
      <c r="A222" s="1" t="s">
        <v>6</v>
      </c>
      <c r="B222" s="1" t="s">
        <v>7</v>
      </c>
      <c r="C222" s="1" t="s">
        <v>95</v>
      </c>
      <c r="D222" s="13">
        <v>0.375</v>
      </c>
      <c r="E222" s="13">
        <v>0.42708333333333331</v>
      </c>
      <c r="F222">
        <v>60</v>
      </c>
      <c r="G222" s="4">
        <f>kursanci__4[[#This Row],[Godzina zakoñczenia]]-kursanci__4[[#This Row],[Godzina rozpoczêcia]]</f>
        <v>5.2083333333333315E-2</v>
      </c>
      <c r="H222">
        <v>1.1499999999999999</v>
      </c>
      <c r="I222">
        <f>kursanci__4[[#This Row],[Stawka za godzinê]]*kursanci__4[[#This Row],[Wartosc]]</f>
        <v>69</v>
      </c>
      <c r="J222">
        <f>WEEKDAY(kursanci__4[[#This Row],[Data]],2)</f>
        <v>5</v>
      </c>
      <c r="K222">
        <f>IF(OR(kursanci__4[[#This Row],[dzien_tygodnia]]=1,kursanci__4[[#This Row],[dzien_tygodnia]]=5),K221-10,K221)</f>
        <v>-798.63</v>
      </c>
    </row>
    <row r="223" spans="1:11" x14ac:dyDescent="0.25">
      <c r="A223" s="1" t="s">
        <v>6</v>
      </c>
      <c r="B223" s="1" t="s">
        <v>7</v>
      </c>
      <c r="C223" s="1" t="s">
        <v>95</v>
      </c>
      <c r="D223" s="13">
        <v>0.4375</v>
      </c>
      <c r="E223" s="13">
        <v>0.48958333333333331</v>
      </c>
      <c r="F223">
        <v>60</v>
      </c>
      <c r="G223" s="4">
        <f>kursanci__4[[#This Row],[Godzina zakoñczenia]]-kursanci__4[[#This Row],[Godzina rozpoczêcia]]</f>
        <v>5.2083333333333315E-2</v>
      </c>
      <c r="H223">
        <v>1.1499999999999999</v>
      </c>
      <c r="I223">
        <f>kursanci__4[[#This Row],[Stawka za godzinê]]*kursanci__4[[#This Row],[Wartosc]]</f>
        <v>69</v>
      </c>
      <c r="J223">
        <f>WEEKDAY(kursanci__4[[#This Row],[Data]],2)</f>
        <v>5</v>
      </c>
      <c r="K223">
        <f>IF(OR(kursanci__4[[#This Row],[dzien_tygodnia]]=1,kursanci__4[[#This Row],[dzien_tygodnia]]=5),K222-10,K222)</f>
        <v>-808.63</v>
      </c>
    </row>
    <row r="224" spans="1:11" x14ac:dyDescent="0.25">
      <c r="A224" s="1" t="s">
        <v>13</v>
      </c>
      <c r="B224" s="1" t="s">
        <v>14</v>
      </c>
      <c r="C224" s="1" t="s">
        <v>95</v>
      </c>
      <c r="D224" s="13">
        <v>0.51041666666666663</v>
      </c>
      <c r="E224" s="13">
        <v>0.59375</v>
      </c>
      <c r="F224">
        <v>40</v>
      </c>
      <c r="G224" s="4">
        <f>kursanci__4[[#This Row],[Godzina zakoñczenia]]-kursanci__4[[#This Row],[Godzina rozpoczêcia]]</f>
        <v>8.333333333333337E-2</v>
      </c>
      <c r="H224">
        <v>2</v>
      </c>
      <c r="I224">
        <f>kursanci__4[[#This Row],[Stawka za godzinê]]*kursanci__4[[#This Row],[Wartosc]]</f>
        <v>80</v>
      </c>
      <c r="J224">
        <f>WEEKDAY(kursanci__4[[#This Row],[Data]],2)</f>
        <v>5</v>
      </c>
      <c r="K224">
        <f>IF(OR(kursanci__4[[#This Row],[dzien_tygodnia]]=1,kursanci__4[[#This Row],[dzien_tygodnia]]=5),K223-10,K223)</f>
        <v>-818.63</v>
      </c>
    </row>
    <row r="225" spans="1:11" x14ac:dyDescent="0.25">
      <c r="A225" s="1" t="s">
        <v>24</v>
      </c>
      <c r="B225" s="1" t="s">
        <v>10</v>
      </c>
      <c r="C225" s="1" t="s">
        <v>95</v>
      </c>
      <c r="D225" s="13">
        <v>0.60416666666666663</v>
      </c>
      <c r="E225" s="13">
        <v>0.65625</v>
      </c>
      <c r="F225">
        <v>50</v>
      </c>
      <c r="G225" s="4">
        <f>kursanci__4[[#This Row],[Godzina zakoñczenia]]-kursanci__4[[#This Row],[Godzina rozpoczêcia]]</f>
        <v>5.208333333333337E-2</v>
      </c>
      <c r="H225">
        <v>1.1499999999999999</v>
      </c>
      <c r="I225">
        <f>kursanci__4[[#This Row],[Stawka za godzinê]]*kursanci__4[[#This Row],[Wartosc]]</f>
        <v>57.499999999999993</v>
      </c>
      <c r="J225">
        <f>WEEKDAY(kursanci__4[[#This Row],[Data]],2)</f>
        <v>5</v>
      </c>
      <c r="K225">
        <f>IF(OR(kursanci__4[[#This Row],[dzien_tygodnia]]=1,kursanci__4[[#This Row],[dzien_tygodnia]]=5),K224-10,K224)</f>
        <v>-828.63</v>
      </c>
    </row>
    <row r="226" spans="1:11" x14ac:dyDescent="0.25">
      <c r="A226" s="1" t="s">
        <v>96</v>
      </c>
      <c r="B226" s="1" t="s">
        <v>7</v>
      </c>
      <c r="C226" s="1" t="s">
        <v>95</v>
      </c>
      <c r="D226" s="13">
        <v>0.69791666666666663</v>
      </c>
      <c r="E226" s="13">
        <v>0.76041666666666663</v>
      </c>
      <c r="F226">
        <v>60</v>
      </c>
      <c r="G226" s="4">
        <f>kursanci__4[[#This Row],[Godzina zakoñczenia]]-kursanci__4[[#This Row],[Godzina rozpoczêcia]]</f>
        <v>6.25E-2</v>
      </c>
      <c r="H226">
        <v>1.3</v>
      </c>
      <c r="I226">
        <f>kursanci__4[[#This Row],[Stawka za godzinê]]*kursanci__4[[#This Row],[Wartosc]]</f>
        <v>78</v>
      </c>
      <c r="J226">
        <f>WEEKDAY(kursanci__4[[#This Row],[Data]],2)</f>
        <v>5</v>
      </c>
      <c r="K226">
        <f>IF(OR(kursanci__4[[#This Row],[dzien_tygodnia]]=1,kursanci__4[[#This Row],[dzien_tygodnia]]=5),K225-10,K225)</f>
        <v>-838.63</v>
      </c>
    </row>
    <row r="227" spans="1:11" x14ac:dyDescent="0.25">
      <c r="A227" s="1" t="s">
        <v>23</v>
      </c>
      <c r="B227" s="1" t="s">
        <v>14</v>
      </c>
      <c r="C227" s="1" t="s">
        <v>97</v>
      </c>
      <c r="D227" s="13">
        <v>0.375</v>
      </c>
      <c r="E227" s="13">
        <v>0.42708333333333331</v>
      </c>
      <c r="F227">
        <v>40</v>
      </c>
      <c r="G227" s="4">
        <f>kursanci__4[[#This Row],[Godzina zakoñczenia]]-kursanci__4[[#This Row],[Godzina rozpoczêcia]]</f>
        <v>5.2083333333333315E-2</v>
      </c>
      <c r="H227">
        <v>1.1499999999999999</v>
      </c>
      <c r="I227">
        <f>kursanci__4[[#This Row],[Stawka za godzinê]]*kursanci__4[[#This Row],[Wartosc]]</f>
        <v>46</v>
      </c>
      <c r="J227">
        <f>WEEKDAY(kursanci__4[[#This Row],[Data]],2)</f>
        <v>1</v>
      </c>
      <c r="K227">
        <f>IF(OR(kursanci__4[[#This Row],[dzien_tygodnia]]=1,kursanci__4[[#This Row],[dzien_tygodnia]]=5),K226-10,K226)</f>
        <v>-848.63</v>
      </c>
    </row>
    <row r="228" spans="1:11" x14ac:dyDescent="0.25">
      <c r="A228" s="1" t="s">
        <v>19</v>
      </c>
      <c r="B228" s="1" t="s">
        <v>14</v>
      </c>
      <c r="C228" s="1" t="s">
        <v>98</v>
      </c>
      <c r="D228" s="13">
        <v>0.375</v>
      </c>
      <c r="E228" s="13">
        <v>0.4375</v>
      </c>
      <c r="F228">
        <v>40</v>
      </c>
      <c r="G228" s="4">
        <f>kursanci__4[[#This Row],[Godzina zakoñczenia]]-kursanci__4[[#This Row],[Godzina rozpoczêcia]]</f>
        <v>6.25E-2</v>
      </c>
      <c r="H228">
        <v>1.3</v>
      </c>
      <c r="I228">
        <f>kursanci__4[[#This Row],[Stawka za godzinê]]*kursanci__4[[#This Row],[Wartosc]]</f>
        <v>52</v>
      </c>
      <c r="J228">
        <f>WEEKDAY(kursanci__4[[#This Row],[Data]],2)</f>
        <v>2</v>
      </c>
      <c r="K228">
        <f>IF(OR(kursanci__4[[#This Row],[dzien_tygodnia]]=1,kursanci__4[[#This Row],[dzien_tygodnia]]=5),K227-10,K227)</f>
        <v>-848.63</v>
      </c>
    </row>
    <row r="229" spans="1:11" x14ac:dyDescent="0.25">
      <c r="A229" s="1" t="s">
        <v>6</v>
      </c>
      <c r="B229" s="1" t="s">
        <v>7</v>
      </c>
      <c r="C229" s="1" t="s">
        <v>98</v>
      </c>
      <c r="D229" s="13">
        <v>0.4375</v>
      </c>
      <c r="E229" s="13">
        <v>0.51041666666666663</v>
      </c>
      <c r="F229">
        <v>60</v>
      </c>
      <c r="G229" s="4">
        <f>kursanci__4[[#This Row],[Godzina zakoñczenia]]-kursanci__4[[#This Row],[Godzina rozpoczêcia]]</f>
        <v>7.291666666666663E-2</v>
      </c>
      <c r="H229">
        <v>1.45</v>
      </c>
      <c r="I229">
        <f>kursanci__4[[#This Row],[Stawka za godzinê]]*kursanci__4[[#This Row],[Wartosc]]</f>
        <v>87</v>
      </c>
      <c r="J229">
        <f>WEEKDAY(kursanci__4[[#This Row],[Data]],2)</f>
        <v>2</v>
      </c>
      <c r="K229">
        <f>IF(OR(kursanci__4[[#This Row],[dzien_tygodnia]]=1,kursanci__4[[#This Row],[dzien_tygodnia]]=5),K228-10,K228)</f>
        <v>-848.63</v>
      </c>
    </row>
    <row r="230" spans="1:11" x14ac:dyDescent="0.25">
      <c r="A230" s="1" t="s">
        <v>27</v>
      </c>
      <c r="B230" s="1" t="s">
        <v>14</v>
      </c>
      <c r="C230" s="1" t="s">
        <v>98</v>
      </c>
      <c r="D230" s="13">
        <v>0.52083333333333337</v>
      </c>
      <c r="E230" s="13">
        <v>0.58333333333333337</v>
      </c>
      <c r="F230">
        <v>40</v>
      </c>
      <c r="G230" s="4">
        <f>kursanci__4[[#This Row],[Godzina zakoñczenia]]-kursanci__4[[#This Row],[Godzina rozpoczêcia]]</f>
        <v>6.25E-2</v>
      </c>
      <c r="H230">
        <v>1.3</v>
      </c>
      <c r="I230">
        <f>kursanci__4[[#This Row],[Stawka za godzinê]]*kursanci__4[[#This Row],[Wartosc]]</f>
        <v>52</v>
      </c>
      <c r="J230">
        <f>WEEKDAY(kursanci__4[[#This Row],[Data]],2)</f>
        <v>2</v>
      </c>
      <c r="K230">
        <f>IF(OR(kursanci__4[[#This Row],[dzien_tygodnia]]=1,kursanci__4[[#This Row],[dzien_tygodnia]]=5),K229-10,K229)</f>
        <v>-848.63</v>
      </c>
    </row>
    <row r="231" spans="1:11" x14ac:dyDescent="0.25">
      <c r="A231" s="1" t="s">
        <v>23</v>
      </c>
      <c r="B231" s="1" t="s">
        <v>14</v>
      </c>
      <c r="C231" s="1" t="s">
        <v>99</v>
      </c>
      <c r="D231" s="13">
        <v>0.375</v>
      </c>
      <c r="E231" s="13">
        <v>0.45833333333333331</v>
      </c>
      <c r="F231">
        <v>40</v>
      </c>
      <c r="G231" s="4">
        <f>kursanci__4[[#This Row],[Godzina zakoñczenia]]-kursanci__4[[#This Row],[Godzina rozpoczêcia]]</f>
        <v>8.3333333333333315E-2</v>
      </c>
      <c r="H231">
        <v>2</v>
      </c>
      <c r="I231">
        <f>kursanci__4[[#This Row],[Stawka za godzinê]]*kursanci__4[[#This Row],[Wartosc]]</f>
        <v>80</v>
      </c>
      <c r="J231">
        <f>WEEKDAY(kursanci__4[[#This Row],[Data]],2)</f>
        <v>4</v>
      </c>
      <c r="K231">
        <f>IF(OR(kursanci__4[[#This Row],[dzien_tygodnia]]=1,kursanci__4[[#This Row],[dzien_tygodnia]]=5),K230-10,K230)</f>
        <v>-848.63</v>
      </c>
    </row>
    <row r="232" spans="1:11" x14ac:dyDescent="0.25">
      <c r="A232" s="1" t="s">
        <v>26</v>
      </c>
      <c r="B232" s="1" t="s">
        <v>14</v>
      </c>
      <c r="C232" s="1" t="s">
        <v>99</v>
      </c>
      <c r="D232" s="13">
        <v>0.45833333333333331</v>
      </c>
      <c r="E232" s="13">
        <v>0.51041666666666663</v>
      </c>
      <c r="F232">
        <v>40</v>
      </c>
      <c r="G232" s="4">
        <f>kursanci__4[[#This Row],[Godzina zakoñczenia]]-kursanci__4[[#This Row],[Godzina rozpoczêcia]]</f>
        <v>5.2083333333333315E-2</v>
      </c>
      <c r="H232">
        <v>1.1499999999999999</v>
      </c>
      <c r="I232">
        <f>kursanci__4[[#This Row],[Stawka za godzinê]]*kursanci__4[[#This Row],[Wartosc]]</f>
        <v>46</v>
      </c>
      <c r="J232">
        <f>WEEKDAY(kursanci__4[[#This Row],[Data]],2)</f>
        <v>4</v>
      </c>
      <c r="K232">
        <f>IF(OR(kursanci__4[[#This Row],[dzien_tygodnia]]=1,kursanci__4[[#This Row],[dzien_tygodnia]]=5),K231-10,K231)</f>
        <v>-848.63</v>
      </c>
    </row>
    <row r="233" spans="1:11" x14ac:dyDescent="0.25">
      <c r="A233" s="1" t="s">
        <v>18</v>
      </c>
      <c r="B233" s="1" t="s">
        <v>7</v>
      </c>
      <c r="C233" s="1" t="s">
        <v>99</v>
      </c>
      <c r="D233" s="13">
        <v>0.52083333333333337</v>
      </c>
      <c r="E233" s="13">
        <v>0.58333333333333337</v>
      </c>
      <c r="F233">
        <v>60</v>
      </c>
      <c r="G233" s="4">
        <f>kursanci__4[[#This Row],[Godzina zakoñczenia]]-kursanci__4[[#This Row],[Godzina rozpoczêcia]]</f>
        <v>6.25E-2</v>
      </c>
      <c r="H233">
        <v>1.3</v>
      </c>
      <c r="I233">
        <f>kursanci__4[[#This Row],[Stawka za godzinê]]*kursanci__4[[#This Row],[Wartosc]]</f>
        <v>78</v>
      </c>
      <c r="J233">
        <f>WEEKDAY(kursanci__4[[#This Row],[Data]],2)</f>
        <v>4</v>
      </c>
      <c r="K233">
        <f>IF(OR(kursanci__4[[#This Row],[dzien_tygodnia]]=1,kursanci__4[[#This Row],[dzien_tygodnia]]=5),K232-10,K232)</f>
        <v>-848.63</v>
      </c>
    </row>
    <row r="234" spans="1:11" x14ac:dyDescent="0.25">
      <c r="A234" s="1" t="s">
        <v>26</v>
      </c>
      <c r="B234" s="1" t="s">
        <v>14</v>
      </c>
      <c r="C234" s="1" t="s">
        <v>100</v>
      </c>
      <c r="D234" s="13">
        <v>0.375</v>
      </c>
      <c r="E234" s="13">
        <v>0.44791666666666669</v>
      </c>
      <c r="F234">
        <v>40</v>
      </c>
      <c r="G234" s="4">
        <f>kursanci__4[[#This Row],[Godzina zakoñczenia]]-kursanci__4[[#This Row],[Godzina rozpoczêcia]]</f>
        <v>7.2916666666666685E-2</v>
      </c>
      <c r="H234">
        <v>1.45</v>
      </c>
      <c r="I234">
        <f>kursanci__4[[#This Row],[Stawka za godzinê]]*kursanci__4[[#This Row],[Wartosc]]</f>
        <v>58</v>
      </c>
      <c r="J234">
        <f>WEEKDAY(kursanci__4[[#This Row],[Data]],2)</f>
        <v>5</v>
      </c>
      <c r="K234">
        <f>IF(OR(kursanci__4[[#This Row],[dzien_tygodnia]]=1,kursanci__4[[#This Row],[dzien_tygodnia]]=5),K233-10,K233)</f>
        <v>-858.63</v>
      </c>
    </row>
    <row r="235" spans="1:11" x14ac:dyDescent="0.25">
      <c r="A235" s="1" t="s">
        <v>27</v>
      </c>
      <c r="B235" s="1" t="s">
        <v>14</v>
      </c>
      <c r="C235" s="1" t="s">
        <v>100</v>
      </c>
      <c r="D235" s="13">
        <v>0.45833333333333331</v>
      </c>
      <c r="E235" s="13">
        <v>0.53125</v>
      </c>
      <c r="F235">
        <v>40</v>
      </c>
      <c r="G235" s="4">
        <f>kursanci__4[[#This Row],[Godzina zakoñczenia]]-kursanci__4[[#This Row],[Godzina rozpoczêcia]]</f>
        <v>7.2916666666666685E-2</v>
      </c>
      <c r="H235">
        <v>1.45</v>
      </c>
      <c r="I235">
        <f>kursanci__4[[#This Row],[Stawka za godzinê]]*kursanci__4[[#This Row],[Wartosc]]</f>
        <v>58</v>
      </c>
      <c r="J235">
        <f>WEEKDAY(kursanci__4[[#This Row],[Data]],2)</f>
        <v>5</v>
      </c>
      <c r="K235">
        <f>IF(OR(kursanci__4[[#This Row],[dzien_tygodnia]]=1,kursanci__4[[#This Row],[dzien_tygodnia]]=5),K234-10,K234)</f>
        <v>-868.63</v>
      </c>
    </row>
    <row r="236" spans="1:11" x14ac:dyDescent="0.25">
      <c r="A236" s="1" t="s">
        <v>12</v>
      </c>
      <c r="B236" s="1" t="s">
        <v>7</v>
      </c>
      <c r="C236" s="1" t="s">
        <v>100</v>
      </c>
      <c r="D236" s="13">
        <v>0.53125</v>
      </c>
      <c r="E236" s="13">
        <v>0.58333333333333337</v>
      </c>
      <c r="F236">
        <v>60</v>
      </c>
      <c r="G236" s="4">
        <f>kursanci__4[[#This Row],[Godzina zakoñczenia]]-kursanci__4[[#This Row],[Godzina rozpoczêcia]]</f>
        <v>5.208333333333337E-2</v>
      </c>
      <c r="H236">
        <v>1.1499999999999999</v>
      </c>
      <c r="I236">
        <f>kursanci__4[[#This Row],[Stawka za godzinê]]*kursanci__4[[#This Row],[Wartosc]]</f>
        <v>69</v>
      </c>
      <c r="J236">
        <f>WEEKDAY(kursanci__4[[#This Row],[Data]],2)</f>
        <v>5</v>
      </c>
      <c r="K236">
        <f>IF(OR(kursanci__4[[#This Row],[dzien_tygodnia]]=1,kursanci__4[[#This Row],[dzien_tygodnia]]=5),K235-10,K235)</f>
        <v>-878.63</v>
      </c>
    </row>
    <row r="237" spans="1:11" x14ac:dyDescent="0.25">
      <c r="A237" s="1" t="s">
        <v>16</v>
      </c>
      <c r="B237" s="1" t="s">
        <v>10</v>
      </c>
      <c r="C237" s="1" t="s">
        <v>100</v>
      </c>
      <c r="D237" s="13">
        <v>0.59375</v>
      </c>
      <c r="E237" s="13">
        <v>0.65625</v>
      </c>
      <c r="F237">
        <v>50</v>
      </c>
      <c r="G237" s="4">
        <f>kursanci__4[[#This Row],[Godzina zakoñczenia]]-kursanci__4[[#This Row],[Godzina rozpoczêcia]]</f>
        <v>6.25E-2</v>
      </c>
      <c r="H237">
        <v>1.3</v>
      </c>
      <c r="I237">
        <f>kursanci__4[[#This Row],[Stawka za godzinê]]*kursanci__4[[#This Row],[Wartosc]]</f>
        <v>65</v>
      </c>
      <c r="J237">
        <f>WEEKDAY(kursanci__4[[#This Row],[Data]],2)</f>
        <v>5</v>
      </c>
      <c r="K237">
        <f>IF(OR(kursanci__4[[#This Row],[dzien_tygodnia]]=1,kursanci__4[[#This Row],[dzien_tygodnia]]=5),K236-10,K236)</f>
        <v>-888.63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8949B-A250-4D95-82E7-FBD582DC6A4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66CCD-31AD-485B-991D-0848C89B0FA6}">
  <dimension ref="A3:E44"/>
  <sheetViews>
    <sheetView workbookViewId="0">
      <selection activeCell="D9" sqref="D9"/>
    </sheetView>
  </sheetViews>
  <sheetFormatPr defaultRowHeight="15" x14ac:dyDescent="0.25"/>
  <cols>
    <col min="1" max="1" width="26.5703125" bestFit="1" customWidth="1"/>
    <col min="2" max="2" width="17.7109375" bestFit="1" customWidth="1"/>
    <col min="3" max="3" width="11.7109375" bestFit="1" customWidth="1"/>
    <col min="4" max="4" width="12.140625" bestFit="1" customWidth="1"/>
    <col min="5" max="5" width="14.28515625" bestFit="1" customWidth="1"/>
    <col min="6" max="6" width="7.5703125" bestFit="1" customWidth="1"/>
    <col min="7" max="7" width="9.42578125" bestFit="1" customWidth="1"/>
    <col min="8" max="8" width="7" bestFit="1" customWidth="1"/>
    <col min="9" max="9" width="6.5703125" bestFit="1" customWidth="1"/>
    <col min="10" max="10" width="7" bestFit="1" customWidth="1"/>
    <col min="11" max="11" width="7.42578125" bestFit="1" customWidth="1"/>
    <col min="12" max="12" width="7.85546875" bestFit="1" customWidth="1"/>
    <col min="13" max="13" width="9.42578125" bestFit="1" customWidth="1"/>
    <col min="14" max="14" width="7.5703125" bestFit="1" customWidth="1"/>
    <col min="15" max="15" width="7.42578125" bestFit="1" customWidth="1"/>
    <col min="16" max="16" width="6.7109375" bestFit="1" customWidth="1"/>
    <col min="17" max="17" width="8.85546875" bestFit="1" customWidth="1"/>
    <col min="18" max="18" width="6.28515625" bestFit="1" customWidth="1"/>
    <col min="19" max="19" width="6.7109375" bestFit="1" customWidth="1"/>
    <col min="20" max="20" width="6.85546875" bestFit="1" customWidth="1"/>
    <col min="21" max="21" width="8.42578125" bestFit="1" customWidth="1"/>
    <col min="22" max="22" width="7.42578125" bestFit="1" customWidth="1"/>
    <col min="23" max="23" width="8.5703125" bestFit="1" customWidth="1"/>
    <col min="24" max="24" width="14.28515625" bestFit="1" customWidth="1"/>
  </cols>
  <sheetData>
    <row r="3" spans="1:5" x14ac:dyDescent="0.25">
      <c r="A3" s="2" t="s">
        <v>114</v>
      </c>
      <c r="B3" s="2" t="s">
        <v>137</v>
      </c>
    </row>
    <row r="4" spans="1:5" x14ac:dyDescent="0.25">
      <c r="A4" s="2" t="s">
        <v>102</v>
      </c>
      <c r="B4" t="s">
        <v>14</v>
      </c>
      <c r="C4" t="s">
        <v>7</v>
      </c>
      <c r="D4" t="s">
        <v>10</v>
      </c>
      <c r="E4" t="s">
        <v>103</v>
      </c>
    </row>
    <row r="5" spans="1:5" x14ac:dyDescent="0.25">
      <c r="A5" s="3" t="s">
        <v>13</v>
      </c>
      <c r="B5" s="1">
        <v>24</v>
      </c>
      <c r="C5" s="1"/>
      <c r="D5" s="1"/>
      <c r="E5" s="1">
        <v>24</v>
      </c>
    </row>
    <row r="6" spans="1:5" x14ac:dyDescent="0.25">
      <c r="A6" s="10" t="s">
        <v>115</v>
      </c>
      <c r="B6" s="1">
        <v>24</v>
      </c>
      <c r="C6" s="1"/>
      <c r="D6" s="1"/>
      <c r="E6" s="1">
        <v>24</v>
      </c>
    </row>
    <row r="7" spans="1:5" x14ac:dyDescent="0.25">
      <c r="A7" s="3" t="s">
        <v>16</v>
      </c>
      <c r="B7" s="1"/>
      <c r="C7" s="1">
        <v>10</v>
      </c>
      <c r="D7" s="1">
        <v>6</v>
      </c>
      <c r="E7" s="1">
        <v>16</v>
      </c>
    </row>
    <row r="8" spans="1:5" x14ac:dyDescent="0.25">
      <c r="A8" s="10" t="s">
        <v>116</v>
      </c>
      <c r="B8" s="1"/>
      <c r="C8" s="1">
        <v>10</v>
      </c>
      <c r="D8" s="1"/>
      <c r="E8" s="1">
        <v>10</v>
      </c>
    </row>
    <row r="9" spans="1:5" x14ac:dyDescent="0.25">
      <c r="A9" s="10" t="s">
        <v>117</v>
      </c>
      <c r="B9" s="1"/>
      <c r="C9" s="1"/>
      <c r="D9" s="1">
        <v>6</v>
      </c>
      <c r="E9" s="1">
        <v>6</v>
      </c>
    </row>
    <row r="10" spans="1:5" x14ac:dyDescent="0.25">
      <c r="A10" s="3" t="s">
        <v>48</v>
      </c>
      <c r="B10" s="1"/>
      <c r="C10" s="1">
        <v>1</v>
      </c>
      <c r="D10" s="1"/>
      <c r="E10" s="1">
        <v>1</v>
      </c>
    </row>
    <row r="11" spans="1:5" x14ac:dyDescent="0.25">
      <c r="A11" s="10" t="s">
        <v>118</v>
      </c>
      <c r="B11" s="1"/>
      <c r="C11" s="1">
        <v>1</v>
      </c>
      <c r="D11" s="1"/>
      <c r="E11" s="1">
        <v>1</v>
      </c>
    </row>
    <row r="12" spans="1:5" x14ac:dyDescent="0.25">
      <c r="A12" s="3" t="s">
        <v>62</v>
      </c>
      <c r="B12" s="1"/>
      <c r="C12" s="1">
        <v>10</v>
      </c>
      <c r="D12" s="1"/>
      <c r="E12" s="1">
        <v>10</v>
      </c>
    </row>
    <row r="13" spans="1:5" x14ac:dyDescent="0.25">
      <c r="A13" s="10" t="s">
        <v>119</v>
      </c>
      <c r="B13" s="1"/>
      <c r="C13" s="1">
        <v>10</v>
      </c>
      <c r="D13" s="1"/>
      <c r="E13" s="1">
        <v>10</v>
      </c>
    </row>
    <row r="14" spans="1:5" x14ac:dyDescent="0.25">
      <c r="A14" s="3" t="s">
        <v>6</v>
      </c>
      <c r="B14" s="1"/>
      <c r="C14" s="1">
        <v>20</v>
      </c>
      <c r="D14" s="1"/>
      <c r="E14" s="1">
        <v>20</v>
      </c>
    </row>
    <row r="15" spans="1:5" x14ac:dyDescent="0.25">
      <c r="A15" s="10" t="s">
        <v>120</v>
      </c>
      <c r="B15" s="1"/>
      <c r="C15" s="1">
        <v>20</v>
      </c>
      <c r="D15" s="1"/>
      <c r="E15" s="1">
        <v>20</v>
      </c>
    </row>
    <row r="16" spans="1:5" x14ac:dyDescent="0.25">
      <c r="A16" s="3" t="s">
        <v>24</v>
      </c>
      <c r="B16" s="1"/>
      <c r="C16" s="1"/>
      <c r="D16" s="1">
        <v>14</v>
      </c>
      <c r="E16" s="1">
        <v>14</v>
      </c>
    </row>
    <row r="17" spans="1:5" x14ac:dyDescent="0.25">
      <c r="A17" s="10" t="s">
        <v>121</v>
      </c>
      <c r="B17" s="1"/>
      <c r="C17" s="1"/>
      <c r="D17" s="1">
        <v>14</v>
      </c>
      <c r="E17" s="1">
        <v>14</v>
      </c>
    </row>
    <row r="18" spans="1:5" x14ac:dyDescent="0.25">
      <c r="A18" s="3" t="s">
        <v>23</v>
      </c>
      <c r="B18" s="1">
        <v>7</v>
      </c>
      <c r="C18" s="1">
        <v>11</v>
      </c>
      <c r="D18" s="1"/>
      <c r="E18" s="1">
        <v>18</v>
      </c>
    </row>
    <row r="19" spans="1:5" x14ac:dyDescent="0.25">
      <c r="A19" s="10" t="s">
        <v>122</v>
      </c>
      <c r="B19" s="1">
        <v>7</v>
      </c>
      <c r="C19" s="1"/>
      <c r="D19" s="1"/>
      <c r="E19" s="1">
        <v>7</v>
      </c>
    </row>
    <row r="20" spans="1:5" x14ac:dyDescent="0.25">
      <c r="A20" s="10" t="s">
        <v>123</v>
      </c>
      <c r="B20" s="1"/>
      <c r="C20" s="1">
        <v>11</v>
      </c>
      <c r="D20" s="1"/>
      <c r="E20" s="1">
        <v>11</v>
      </c>
    </row>
    <row r="21" spans="1:5" x14ac:dyDescent="0.25">
      <c r="A21" s="3" t="s">
        <v>18</v>
      </c>
      <c r="B21" s="1"/>
      <c r="C21" s="1">
        <v>24</v>
      </c>
      <c r="D21" s="1"/>
      <c r="E21" s="1">
        <v>24</v>
      </c>
    </row>
    <row r="22" spans="1:5" x14ac:dyDescent="0.25">
      <c r="A22" s="10" t="s">
        <v>124</v>
      </c>
      <c r="B22" s="1"/>
      <c r="C22" s="1">
        <v>24</v>
      </c>
      <c r="D22" s="1"/>
      <c r="E22" s="1">
        <v>24</v>
      </c>
    </row>
    <row r="23" spans="1:5" x14ac:dyDescent="0.25">
      <c r="A23" s="3" t="s">
        <v>26</v>
      </c>
      <c r="B23" s="1">
        <v>22</v>
      </c>
      <c r="C23" s="1"/>
      <c r="D23" s="1"/>
      <c r="E23" s="1">
        <v>22</v>
      </c>
    </row>
    <row r="24" spans="1:5" x14ac:dyDescent="0.25">
      <c r="A24" s="10" t="s">
        <v>125</v>
      </c>
      <c r="B24" s="1">
        <v>22</v>
      </c>
      <c r="C24" s="1"/>
      <c r="D24" s="1"/>
      <c r="E24" s="1">
        <v>22</v>
      </c>
    </row>
    <row r="25" spans="1:5" x14ac:dyDescent="0.25">
      <c r="A25" s="3" t="s">
        <v>54</v>
      </c>
      <c r="B25" s="1"/>
      <c r="C25" s="1"/>
      <c r="D25" s="1">
        <v>1</v>
      </c>
      <c r="E25" s="1">
        <v>1</v>
      </c>
    </row>
    <row r="26" spans="1:5" x14ac:dyDescent="0.25">
      <c r="A26" s="10" t="s">
        <v>126</v>
      </c>
      <c r="B26" s="1"/>
      <c r="C26" s="1"/>
      <c r="D26" s="1">
        <v>1</v>
      </c>
      <c r="E26" s="1">
        <v>1</v>
      </c>
    </row>
    <row r="27" spans="1:5" x14ac:dyDescent="0.25">
      <c r="A27" s="3" t="s">
        <v>96</v>
      </c>
      <c r="B27" s="1"/>
      <c r="C27" s="1">
        <v>1</v>
      </c>
      <c r="D27" s="1"/>
      <c r="E27" s="1">
        <v>1</v>
      </c>
    </row>
    <row r="28" spans="1:5" x14ac:dyDescent="0.25">
      <c r="A28" s="10" t="s">
        <v>127</v>
      </c>
      <c r="B28" s="1"/>
      <c r="C28" s="1">
        <v>1</v>
      </c>
      <c r="D28" s="1"/>
      <c r="E28" s="1">
        <v>1</v>
      </c>
    </row>
    <row r="29" spans="1:5" x14ac:dyDescent="0.25">
      <c r="A29" s="3" t="s">
        <v>58</v>
      </c>
      <c r="B29" s="1"/>
      <c r="C29" s="1">
        <v>1</v>
      </c>
      <c r="D29" s="1"/>
      <c r="E29" s="1">
        <v>1</v>
      </c>
    </row>
    <row r="30" spans="1:5" x14ac:dyDescent="0.25">
      <c r="A30" s="10" t="s">
        <v>128</v>
      </c>
      <c r="B30" s="1"/>
      <c r="C30" s="1">
        <v>1</v>
      </c>
      <c r="D30" s="1"/>
      <c r="E30" s="1">
        <v>1</v>
      </c>
    </row>
    <row r="31" spans="1:5" x14ac:dyDescent="0.25">
      <c r="A31" s="3" t="s">
        <v>43</v>
      </c>
      <c r="B31" s="1">
        <v>1</v>
      </c>
      <c r="C31" s="1"/>
      <c r="D31" s="1"/>
      <c r="E31" s="1">
        <v>1</v>
      </c>
    </row>
    <row r="32" spans="1:5" x14ac:dyDescent="0.25">
      <c r="A32" s="10" t="s">
        <v>129</v>
      </c>
      <c r="B32" s="1">
        <v>1</v>
      </c>
      <c r="C32" s="1"/>
      <c r="D32" s="1"/>
      <c r="E32" s="1">
        <v>1</v>
      </c>
    </row>
    <row r="33" spans="1:5" x14ac:dyDescent="0.25">
      <c r="A33" s="3" t="s">
        <v>9</v>
      </c>
      <c r="B33" s="1"/>
      <c r="C33" s="1"/>
      <c r="D33" s="1">
        <v>29</v>
      </c>
      <c r="E33" s="1">
        <v>29</v>
      </c>
    </row>
    <row r="34" spans="1:5" x14ac:dyDescent="0.25">
      <c r="A34" s="10" t="s">
        <v>130</v>
      </c>
      <c r="B34" s="1"/>
      <c r="C34" s="1"/>
      <c r="D34" s="1">
        <v>29</v>
      </c>
      <c r="E34" s="1">
        <v>29</v>
      </c>
    </row>
    <row r="35" spans="1:5" x14ac:dyDescent="0.25">
      <c r="A35" s="3" t="s">
        <v>19</v>
      </c>
      <c r="B35" s="1">
        <v>8</v>
      </c>
      <c r="C35" s="1">
        <v>8</v>
      </c>
      <c r="D35" s="1"/>
      <c r="E35" s="1">
        <v>16</v>
      </c>
    </row>
    <row r="36" spans="1:5" x14ac:dyDescent="0.25">
      <c r="A36" s="10" t="s">
        <v>131</v>
      </c>
      <c r="B36" s="1">
        <v>8</v>
      </c>
      <c r="C36" s="1"/>
      <c r="D36" s="1"/>
      <c r="E36" s="1">
        <v>8</v>
      </c>
    </row>
    <row r="37" spans="1:5" x14ac:dyDescent="0.25">
      <c r="A37" s="10" t="s">
        <v>132</v>
      </c>
      <c r="B37" s="1"/>
      <c r="C37" s="1">
        <v>8</v>
      </c>
      <c r="D37" s="1"/>
      <c r="E37" s="1">
        <v>8</v>
      </c>
    </row>
    <row r="38" spans="1:5" x14ac:dyDescent="0.25">
      <c r="A38" s="3" t="s">
        <v>27</v>
      </c>
      <c r="B38" s="1">
        <v>8</v>
      </c>
      <c r="C38" s="1"/>
      <c r="D38" s="1">
        <v>10</v>
      </c>
      <c r="E38" s="1">
        <v>18</v>
      </c>
    </row>
    <row r="39" spans="1:5" x14ac:dyDescent="0.25">
      <c r="A39" s="10" t="s">
        <v>133</v>
      </c>
      <c r="B39" s="1">
        <v>8</v>
      </c>
      <c r="C39" s="1"/>
      <c r="D39" s="1"/>
      <c r="E39" s="1">
        <v>8</v>
      </c>
    </row>
    <row r="40" spans="1:5" x14ac:dyDescent="0.25">
      <c r="A40" s="10" t="s">
        <v>134</v>
      </c>
      <c r="B40" s="1"/>
      <c r="C40" s="1"/>
      <c r="D40" s="1">
        <v>10</v>
      </c>
      <c r="E40" s="1">
        <v>10</v>
      </c>
    </row>
    <row r="41" spans="1:5" x14ac:dyDescent="0.25">
      <c r="A41" s="3" t="s">
        <v>12</v>
      </c>
      <c r="B41" s="1"/>
      <c r="C41" s="1">
        <v>12</v>
      </c>
      <c r="D41" s="1">
        <v>7</v>
      </c>
      <c r="E41" s="1">
        <v>19</v>
      </c>
    </row>
    <row r="42" spans="1:5" x14ac:dyDescent="0.25">
      <c r="A42" s="10" t="s">
        <v>135</v>
      </c>
      <c r="B42" s="1"/>
      <c r="C42" s="1">
        <v>12</v>
      </c>
      <c r="D42" s="1"/>
      <c r="E42" s="1">
        <v>12</v>
      </c>
    </row>
    <row r="43" spans="1:5" x14ac:dyDescent="0.25">
      <c r="A43" s="10" t="s">
        <v>136</v>
      </c>
      <c r="B43" s="1"/>
      <c r="C43" s="1"/>
      <c r="D43" s="1">
        <v>7</v>
      </c>
      <c r="E43" s="1">
        <v>7</v>
      </c>
    </row>
    <row r="44" spans="1:5" x14ac:dyDescent="0.25">
      <c r="A44" s="3" t="s">
        <v>103</v>
      </c>
      <c r="B44" s="1">
        <v>70</v>
      </c>
      <c r="C44" s="1">
        <v>98</v>
      </c>
      <c r="D44" s="1">
        <v>67</v>
      </c>
      <c r="E44" s="1">
        <v>235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8EF14-F137-47DB-869D-058A21647127}">
  <dimension ref="A1:L236"/>
  <sheetViews>
    <sheetView topLeftCell="A2" workbookViewId="0">
      <selection activeCell="L2" sqref="L2"/>
    </sheetView>
  </sheetViews>
  <sheetFormatPr defaultRowHeight="15" x14ac:dyDescent="0.25"/>
  <cols>
    <col min="1" max="1" width="15.42578125" bestFit="1" customWidth="1"/>
    <col min="2" max="2" width="12.42578125" bestFit="1" customWidth="1"/>
    <col min="3" max="3" width="10.42578125" bestFit="1" customWidth="1"/>
    <col min="11" max="11" width="12" customWidth="1"/>
    <col min="12" max="12" width="10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s="4" t="s">
        <v>3</v>
      </c>
      <c r="E1" s="4" t="s">
        <v>4</v>
      </c>
      <c r="F1" t="s">
        <v>5</v>
      </c>
      <c r="G1" s="4" t="s">
        <v>101</v>
      </c>
      <c r="H1" s="5" t="s">
        <v>105</v>
      </c>
      <c r="I1" s="5" t="s">
        <v>106</v>
      </c>
      <c r="J1" t="s">
        <v>111</v>
      </c>
      <c r="K1" t="s">
        <v>112</v>
      </c>
      <c r="L1" t="s">
        <v>113</v>
      </c>
    </row>
    <row r="2" spans="1:12" x14ac:dyDescent="0.25">
      <c r="A2" s="1" t="s">
        <v>16</v>
      </c>
      <c r="B2" s="1" t="s">
        <v>10</v>
      </c>
      <c r="C2" s="1" t="s">
        <v>17</v>
      </c>
      <c r="D2" s="4">
        <v>0.375</v>
      </c>
      <c r="E2" s="4">
        <v>0.42708333333333331</v>
      </c>
      <c r="F2">
        <v>50</v>
      </c>
      <c r="G2" s="4">
        <f>kursanci4[[#This Row],[Godzina zakoñczenia]]-kursanci4[[#This Row],[Godzina rozpoczêcia]]</f>
        <v>5.2083333333333315E-2</v>
      </c>
      <c r="H2" s="5">
        <v>1.1499999999999999</v>
      </c>
      <c r="I2" s="5">
        <f>kursanci4[[#This Row],[Czas trwania num]]*kursanci4[[#This Row],[Stawka za godzinê]]</f>
        <v>57.499999999999993</v>
      </c>
      <c r="J2" t="str">
        <f>UPPER(LEFT(kursanci4[[#This Row],[Imiê kursanta]],3))</f>
        <v>AGN</v>
      </c>
      <c r="K2" t="str">
        <f>UPPER(LEFT(kursanci4[[#This Row],[Przedmiot]], 3))</f>
        <v>MAT</v>
      </c>
      <c r="L2" t="str">
        <f>_xlfn.TEXTJOIN(,,kursanci4[[#This Row],[imi]],kursanci4[[#This Row],[prz]])</f>
        <v>AGNMAT</v>
      </c>
    </row>
    <row r="3" spans="1:12" x14ac:dyDescent="0.25">
      <c r="A3" s="1" t="s">
        <v>16</v>
      </c>
      <c r="B3" s="1" t="s">
        <v>7</v>
      </c>
      <c r="C3" s="1" t="s">
        <v>31</v>
      </c>
      <c r="D3" s="4">
        <v>0.44791666666666669</v>
      </c>
      <c r="E3" s="4">
        <v>0.48958333333333331</v>
      </c>
      <c r="F3">
        <v>60</v>
      </c>
      <c r="G3" s="4">
        <f>kursanci4[[#This Row],[Godzina zakoñczenia]]-kursanci4[[#This Row],[Godzina rozpoczêcia]]</f>
        <v>4.166666666666663E-2</v>
      </c>
      <c r="H3" s="5">
        <v>1</v>
      </c>
      <c r="I3" s="5">
        <f>kursanci4[[#This Row],[Czas trwania num]]*kursanci4[[#This Row],[Stawka za godzinê]]</f>
        <v>60</v>
      </c>
      <c r="J3" t="str">
        <f>UPPER(LEFT(kursanci4[[#This Row],[Imiê kursanta]],3))</f>
        <v>AGN</v>
      </c>
      <c r="K3" t="str">
        <f>UPPER(LEFT(kursanci4[[#This Row],[Przedmiot]], 3))</f>
        <v>INF</v>
      </c>
      <c r="L3" t="str">
        <f>_xlfn.TEXTJOIN(,,kursanci4[[#This Row],[imi]],kursanci4[[#This Row],[prz]])</f>
        <v>AGNINF</v>
      </c>
    </row>
    <row r="4" spans="1:12" x14ac:dyDescent="0.25">
      <c r="A4" s="1" t="s">
        <v>16</v>
      </c>
      <c r="B4" s="1" t="s">
        <v>7</v>
      </c>
      <c r="C4" s="1" t="s">
        <v>37</v>
      </c>
      <c r="D4" s="4">
        <v>0.64583333333333337</v>
      </c>
      <c r="E4" s="4">
        <v>0.70833333333333337</v>
      </c>
      <c r="F4">
        <v>60</v>
      </c>
      <c r="G4" s="4">
        <f>kursanci4[[#This Row],[Godzina zakoñczenia]]-kursanci4[[#This Row],[Godzina rozpoczêcia]]</f>
        <v>6.25E-2</v>
      </c>
      <c r="H4" s="5">
        <v>1.3</v>
      </c>
      <c r="I4" s="5">
        <f>kursanci4[[#This Row],[Czas trwania num]]*kursanci4[[#This Row],[Stawka za godzinê]]</f>
        <v>78</v>
      </c>
      <c r="J4" t="str">
        <f>UPPER(LEFT(kursanci4[[#This Row],[Imiê kursanta]],3))</f>
        <v>AGN</v>
      </c>
      <c r="K4" t="str">
        <f>UPPER(LEFT(kursanci4[[#This Row],[Przedmiot]], 3))</f>
        <v>INF</v>
      </c>
      <c r="L4" t="str">
        <f>_xlfn.TEXTJOIN(,,kursanci4[[#This Row],[imi]],kursanci4[[#This Row],[prz]])</f>
        <v>AGNINF</v>
      </c>
    </row>
    <row r="5" spans="1:12" x14ac:dyDescent="0.25">
      <c r="A5" s="1" t="s">
        <v>16</v>
      </c>
      <c r="B5" s="1" t="s">
        <v>7</v>
      </c>
      <c r="C5" s="1" t="s">
        <v>38</v>
      </c>
      <c r="D5" s="4">
        <v>0.44791666666666669</v>
      </c>
      <c r="E5" s="4">
        <v>0.51041666666666663</v>
      </c>
      <c r="F5">
        <v>60</v>
      </c>
      <c r="G5" s="4">
        <f>kursanci4[[#This Row],[Godzina zakoñczenia]]-kursanci4[[#This Row],[Godzina rozpoczêcia]]</f>
        <v>6.2499999999999944E-2</v>
      </c>
      <c r="H5" s="5">
        <v>1.3</v>
      </c>
      <c r="I5" s="5">
        <f>kursanci4[[#This Row],[Czas trwania num]]*kursanci4[[#This Row],[Stawka za godzinê]]</f>
        <v>78</v>
      </c>
      <c r="J5" t="str">
        <f>UPPER(LEFT(kursanci4[[#This Row],[Imiê kursanta]],3))</f>
        <v>AGN</v>
      </c>
      <c r="K5" t="str">
        <f>UPPER(LEFT(kursanci4[[#This Row],[Przedmiot]], 3))</f>
        <v>INF</v>
      </c>
      <c r="L5" t="str">
        <f>_xlfn.TEXTJOIN(,,kursanci4[[#This Row],[imi]],kursanci4[[#This Row],[prz]])</f>
        <v>AGNINF</v>
      </c>
    </row>
    <row r="6" spans="1:12" x14ac:dyDescent="0.25">
      <c r="A6" s="1" t="s">
        <v>16</v>
      </c>
      <c r="B6" s="1" t="s">
        <v>7</v>
      </c>
      <c r="C6" s="1" t="s">
        <v>40</v>
      </c>
      <c r="D6" s="4">
        <v>0.46875</v>
      </c>
      <c r="E6" s="4">
        <v>0.51041666666666663</v>
      </c>
      <c r="F6">
        <v>60</v>
      </c>
      <c r="G6" s="4">
        <f>kursanci4[[#This Row],[Godzina zakoñczenia]]-kursanci4[[#This Row],[Godzina rozpoczêcia]]</f>
        <v>4.166666666666663E-2</v>
      </c>
      <c r="H6" s="5">
        <v>1</v>
      </c>
      <c r="I6" s="5">
        <f>kursanci4[[#This Row],[Czas trwania num]]*kursanci4[[#This Row],[Stawka za godzinê]]</f>
        <v>60</v>
      </c>
      <c r="J6" t="str">
        <f>UPPER(LEFT(kursanci4[[#This Row],[Imiê kursanta]],3))</f>
        <v>AGN</v>
      </c>
      <c r="K6" t="str">
        <f>UPPER(LEFT(kursanci4[[#This Row],[Przedmiot]], 3))</f>
        <v>INF</v>
      </c>
      <c r="L6" t="str">
        <f>_xlfn.TEXTJOIN(,,kursanci4[[#This Row],[imi]],kursanci4[[#This Row],[prz]])</f>
        <v>AGNINF</v>
      </c>
    </row>
    <row r="7" spans="1:12" x14ac:dyDescent="0.25">
      <c r="A7" s="1" t="s">
        <v>16</v>
      </c>
      <c r="B7" s="1" t="s">
        <v>7</v>
      </c>
      <c r="C7" s="1" t="s">
        <v>41</v>
      </c>
      <c r="D7" s="4">
        <v>0.57291666666666663</v>
      </c>
      <c r="E7" s="4">
        <v>0.625</v>
      </c>
      <c r="F7">
        <v>60</v>
      </c>
      <c r="G7" s="4">
        <f>kursanci4[[#This Row],[Godzina zakoñczenia]]-kursanci4[[#This Row],[Godzina rozpoczêcia]]</f>
        <v>5.208333333333337E-2</v>
      </c>
      <c r="H7" s="5">
        <v>1.1499999999999999</v>
      </c>
      <c r="I7" s="5">
        <f>kursanci4[[#This Row],[Czas trwania num]]*kursanci4[[#This Row],[Stawka za godzinê]]</f>
        <v>69</v>
      </c>
      <c r="J7" t="str">
        <f>UPPER(LEFT(kursanci4[[#This Row],[Imiê kursanta]],3))</f>
        <v>AGN</v>
      </c>
      <c r="K7" t="str">
        <f>UPPER(LEFT(kursanci4[[#This Row],[Przedmiot]], 3))</f>
        <v>INF</v>
      </c>
      <c r="L7" t="str">
        <f>_xlfn.TEXTJOIN(,,kursanci4[[#This Row],[imi]],kursanci4[[#This Row],[prz]])</f>
        <v>AGNINF</v>
      </c>
    </row>
    <row r="8" spans="1:12" x14ac:dyDescent="0.25">
      <c r="A8" s="1" t="s">
        <v>16</v>
      </c>
      <c r="B8" s="1" t="s">
        <v>10</v>
      </c>
      <c r="C8" s="1" t="s">
        <v>42</v>
      </c>
      <c r="D8" s="4">
        <v>0.5625</v>
      </c>
      <c r="E8" s="4">
        <v>0.63541666666666663</v>
      </c>
      <c r="F8">
        <v>50</v>
      </c>
      <c r="G8" s="4">
        <f>kursanci4[[#This Row],[Godzina zakoñczenia]]-kursanci4[[#This Row],[Godzina rozpoczêcia]]</f>
        <v>7.291666666666663E-2</v>
      </c>
      <c r="H8" s="5">
        <v>1.45</v>
      </c>
      <c r="I8" s="5">
        <f>kursanci4[[#This Row],[Czas trwania num]]*kursanci4[[#This Row],[Stawka za godzinê]]</f>
        <v>72.5</v>
      </c>
      <c r="J8" t="str">
        <f>UPPER(LEFT(kursanci4[[#This Row],[Imiê kursanta]],3))</f>
        <v>AGN</v>
      </c>
      <c r="K8" t="str">
        <f>UPPER(LEFT(kursanci4[[#This Row],[Przedmiot]], 3))</f>
        <v>MAT</v>
      </c>
      <c r="L8" t="str">
        <f>_xlfn.TEXTJOIN(,,kursanci4[[#This Row],[imi]],kursanci4[[#This Row],[prz]])</f>
        <v>AGNMAT</v>
      </c>
    </row>
    <row r="9" spans="1:12" x14ac:dyDescent="0.25">
      <c r="A9" s="1" t="s">
        <v>16</v>
      </c>
      <c r="B9" s="1" t="s">
        <v>7</v>
      </c>
      <c r="C9" s="1" t="s">
        <v>51</v>
      </c>
      <c r="D9" s="4">
        <v>0.375</v>
      </c>
      <c r="E9" s="4">
        <v>0.42708333333333331</v>
      </c>
      <c r="F9">
        <v>60</v>
      </c>
      <c r="G9" s="4">
        <f>kursanci4[[#This Row],[Godzina zakoñczenia]]-kursanci4[[#This Row],[Godzina rozpoczêcia]]</f>
        <v>5.2083333333333315E-2</v>
      </c>
      <c r="H9" s="5">
        <v>1.1499999999999999</v>
      </c>
      <c r="I9" s="5">
        <f>kursanci4[[#This Row],[Czas trwania num]]*kursanci4[[#This Row],[Stawka za godzinê]]</f>
        <v>69</v>
      </c>
      <c r="J9" t="str">
        <f>UPPER(LEFT(kursanci4[[#This Row],[Imiê kursanta]],3))</f>
        <v>AGN</v>
      </c>
      <c r="K9" t="str">
        <f>UPPER(LEFT(kursanci4[[#This Row],[Przedmiot]], 3))</f>
        <v>INF</v>
      </c>
      <c r="L9" t="str">
        <f>_xlfn.TEXTJOIN(,,kursanci4[[#This Row],[imi]],kursanci4[[#This Row],[prz]])</f>
        <v>AGNINF</v>
      </c>
    </row>
    <row r="10" spans="1:12" x14ac:dyDescent="0.25">
      <c r="A10" s="1" t="s">
        <v>16</v>
      </c>
      <c r="B10" s="1" t="s">
        <v>7</v>
      </c>
      <c r="C10" s="1" t="s">
        <v>52</v>
      </c>
      <c r="D10" s="4">
        <v>0.375</v>
      </c>
      <c r="E10" s="4">
        <v>0.41666666666666669</v>
      </c>
      <c r="F10">
        <v>60</v>
      </c>
      <c r="G10" s="4">
        <f>kursanci4[[#This Row],[Godzina zakoñczenia]]-kursanci4[[#This Row],[Godzina rozpoczêcia]]</f>
        <v>4.1666666666666685E-2</v>
      </c>
      <c r="H10" s="5">
        <v>1</v>
      </c>
      <c r="I10" s="5">
        <f>kursanci4[[#This Row],[Czas trwania num]]*kursanci4[[#This Row],[Stawka za godzinê]]</f>
        <v>60</v>
      </c>
      <c r="J10" t="str">
        <f>UPPER(LEFT(kursanci4[[#This Row],[Imiê kursanta]],3))</f>
        <v>AGN</v>
      </c>
      <c r="K10" t="str">
        <f>UPPER(LEFT(kursanci4[[#This Row],[Przedmiot]], 3))</f>
        <v>INF</v>
      </c>
      <c r="L10" t="str">
        <f>_xlfn.TEXTJOIN(,,kursanci4[[#This Row],[imi]],kursanci4[[#This Row],[prz]])</f>
        <v>AGNINF</v>
      </c>
    </row>
    <row r="11" spans="1:12" x14ac:dyDescent="0.25">
      <c r="A11" s="1" t="s">
        <v>16</v>
      </c>
      <c r="B11" s="1" t="s">
        <v>7</v>
      </c>
      <c r="C11" s="1" t="s">
        <v>61</v>
      </c>
      <c r="D11" s="4">
        <v>0.54166666666666663</v>
      </c>
      <c r="E11" s="4">
        <v>0.59375</v>
      </c>
      <c r="F11">
        <v>60</v>
      </c>
      <c r="G11" s="4">
        <f>kursanci4[[#This Row],[Godzina zakoñczenia]]-kursanci4[[#This Row],[Godzina rozpoczêcia]]</f>
        <v>5.208333333333337E-2</v>
      </c>
      <c r="H11" s="5">
        <v>1.1499999999999999</v>
      </c>
      <c r="I11" s="5">
        <f>kursanci4[[#This Row],[Czas trwania num]]*kursanci4[[#This Row],[Stawka za godzinê]]</f>
        <v>69</v>
      </c>
      <c r="J11" t="str">
        <f>UPPER(LEFT(kursanci4[[#This Row],[Imiê kursanta]],3))</f>
        <v>AGN</v>
      </c>
      <c r="K11" t="str">
        <f>UPPER(LEFT(kursanci4[[#This Row],[Przedmiot]], 3))</f>
        <v>INF</v>
      </c>
      <c r="L11" t="str">
        <f>_xlfn.TEXTJOIN(,,kursanci4[[#This Row],[imi]],kursanci4[[#This Row],[prz]])</f>
        <v>AGNINF</v>
      </c>
    </row>
    <row r="12" spans="1:12" x14ac:dyDescent="0.25">
      <c r="A12" s="1" t="s">
        <v>16</v>
      </c>
      <c r="B12" s="1" t="s">
        <v>10</v>
      </c>
      <c r="C12" s="1" t="s">
        <v>70</v>
      </c>
      <c r="D12" s="4">
        <v>0.375</v>
      </c>
      <c r="E12" s="4">
        <v>0.45833333333333331</v>
      </c>
      <c r="F12">
        <v>50</v>
      </c>
      <c r="G12" s="4">
        <f>kursanci4[[#This Row],[Godzina zakoñczenia]]-kursanci4[[#This Row],[Godzina rozpoczêcia]]</f>
        <v>8.3333333333333315E-2</v>
      </c>
      <c r="H12" s="5">
        <v>2</v>
      </c>
      <c r="I12" s="5">
        <f>kursanci4[[#This Row],[Czas trwania num]]*kursanci4[[#This Row],[Stawka za godzinê]]</f>
        <v>100</v>
      </c>
      <c r="J12" t="str">
        <f>UPPER(LEFT(kursanci4[[#This Row],[Imiê kursanta]],3))</f>
        <v>AGN</v>
      </c>
      <c r="K12" t="str">
        <f>UPPER(LEFT(kursanci4[[#This Row],[Przedmiot]], 3))</f>
        <v>MAT</v>
      </c>
      <c r="L12" t="str">
        <f>_xlfn.TEXTJOIN(,,kursanci4[[#This Row],[imi]],kursanci4[[#This Row],[prz]])</f>
        <v>AGNMAT</v>
      </c>
    </row>
    <row r="13" spans="1:12" x14ac:dyDescent="0.25">
      <c r="A13" s="1" t="s">
        <v>16</v>
      </c>
      <c r="B13" s="1" t="s">
        <v>10</v>
      </c>
      <c r="C13" s="1" t="s">
        <v>72</v>
      </c>
      <c r="D13" s="4">
        <v>0.60416666666666663</v>
      </c>
      <c r="E13" s="4">
        <v>0.67708333333333337</v>
      </c>
      <c r="F13">
        <v>50</v>
      </c>
      <c r="G13" s="4">
        <f>kursanci4[[#This Row],[Godzina zakoñczenia]]-kursanci4[[#This Row],[Godzina rozpoczêcia]]</f>
        <v>7.2916666666666741E-2</v>
      </c>
      <c r="H13" s="5">
        <v>1.45</v>
      </c>
      <c r="I13" s="5">
        <f>kursanci4[[#This Row],[Czas trwania num]]*kursanci4[[#This Row],[Stawka za godzinê]]</f>
        <v>72.5</v>
      </c>
      <c r="J13" t="str">
        <f>UPPER(LEFT(kursanci4[[#This Row],[Imiê kursanta]],3))</f>
        <v>AGN</v>
      </c>
      <c r="K13" t="str">
        <f>UPPER(LEFT(kursanci4[[#This Row],[Przedmiot]], 3))</f>
        <v>MAT</v>
      </c>
      <c r="L13" t="str">
        <f>_xlfn.TEXTJOIN(,,kursanci4[[#This Row],[imi]],kursanci4[[#This Row],[prz]])</f>
        <v>AGNMAT</v>
      </c>
    </row>
    <row r="14" spans="1:12" x14ac:dyDescent="0.25">
      <c r="A14" s="1" t="s">
        <v>16</v>
      </c>
      <c r="B14" s="1" t="s">
        <v>7</v>
      </c>
      <c r="C14" s="1" t="s">
        <v>77</v>
      </c>
      <c r="D14" s="4">
        <v>0.375</v>
      </c>
      <c r="E14" s="4">
        <v>0.41666666666666669</v>
      </c>
      <c r="F14">
        <v>60</v>
      </c>
      <c r="G14" s="4">
        <f>kursanci4[[#This Row],[Godzina zakoñczenia]]-kursanci4[[#This Row],[Godzina rozpoczêcia]]</f>
        <v>4.1666666666666685E-2</v>
      </c>
      <c r="H14" s="5">
        <v>1</v>
      </c>
      <c r="I14" s="5">
        <f>kursanci4[[#This Row],[Czas trwania num]]*kursanci4[[#This Row],[Stawka za godzinê]]</f>
        <v>60</v>
      </c>
      <c r="J14" t="str">
        <f>UPPER(LEFT(kursanci4[[#This Row],[Imiê kursanta]],3))</f>
        <v>AGN</v>
      </c>
      <c r="K14" t="str">
        <f>UPPER(LEFT(kursanci4[[#This Row],[Przedmiot]], 3))</f>
        <v>INF</v>
      </c>
      <c r="L14" t="str">
        <f>_xlfn.TEXTJOIN(,,kursanci4[[#This Row],[imi]],kursanci4[[#This Row],[prz]])</f>
        <v>AGNINF</v>
      </c>
    </row>
    <row r="15" spans="1:12" x14ac:dyDescent="0.25">
      <c r="A15" s="1" t="s">
        <v>16</v>
      </c>
      <c r="B15" s="1" t="s">
        <v>10</v>
      </c>
      <c r="C15" s="1" t="s">
        <v>77</v>
      </c>
      <c r="D15" s="4">
        <v>0.46875</v>
      </c>
      <c r="E15" s="4">
        <v>0.53125</v>
      </c>
      <c r="F15">
        <v>50</v>
      </c>
      <c r="G15" s="4">
        <f>kursanci4[[#This Row],[Godzina zakoñczenia]]-kursanci4[[#This Row],[Godzina rozpoczêcia]]</f>
        <v>6.25E-2</v>
      </c>
      <c r="H15" s="5">
        <v>1.3</v>
      </c>
      <c r="I15" s="5">
        <f>kursanci4[[#This Row],[Czas trwania num]]*kursanci4[[#This Row],[Stawka za godzinê]]</f>
        <v>65</v>
      </c>
      <c r="J15" t="str">
        <f>UPPER(LEFT(kursanci4[[#This Row],[Imiê kursanta]],3))</f>
        <v>AGN</v>
      </c>
      <c r="K15" t="str">
        <f>UPPER(LEFT(kursanci4[[#This Row],[Przedmiot]], 3))</f>
        <v>MAT</v>
      </c>
      <c r="L15" t="str">
        <f>_xlfn.TEXTJOIN(,,kursanci4[[#This Row],[imi]],kursanci4[[#This Row],[prz]])</f>
        <v>AGNMAT</v>
      </c>
    </row>
    <row r="16" spans="1:12" x14ac:dyDescent="0.25">
      <c r="A16" s="1" t="s">
        <v>16</v>
      </c>
      <c r="B16" s="1" t="s">
        <v>7</v>
      </c>
      <c r="C16" s="1" t="s">
        <v>88</v>
      </c>
      <c r="D16" s="4">
        <v>0.55208333333333337</v>
      </c>
      <c r="E16" s="4">
        <v>0.59375</v>
      </c>
      <c r="F16">
        <v>60</v>
      </c>
      <c r="G16" s="4">
        <f>kursanci4[[#This Row],[Godzina zakoñczenia]]-kursanci4[[#This Row],[Godzina rozpoczêcia]]</f>
        <v>4.166666666666663E-2</v>
      </c>
      <c r="H16" s="5">
        <v>1</v>
      </c>
      <c r="I16" s="5">
        <f>kursanci4[[#This Row],[Czas trwania num]]*kursanci4[[#This Row],[Stawka za godzinê]]</f>
        <v>60</v>
      </c>
      <c r="J16" t="str">
        <f>UPPER(LEFT(kursanci4[[#This Row],[Imiê kursanta]],3))</f>
        <v>AGN</v>
      </c>
      <c r="K16" t="str">
        <f>UPPER(LEFT(kursanci4[[#This Row],[Przedmiot]], 3))</f>
        <v>INF</v>
      </c>
      <c r="L16" t="str">
        <f>_xlfn.TEXTJOIN(,,kursanci4[[#This Row],[imi]],kursanci4[[#This Row],[prz]])</f>
        <v>AGNINF</v>
      </c>
    </row>
    <row r="17" spans="1:12" x14ac:dyDescent="0.25">
      <c r="A17" s="1" t="s">
        <v>16</v>
      </c>
      <c r="B17" s="1" t="s">
        <v>10</v>
      </c>
      <c r="C17" s="1" t="s">
        <v>100</v>
      </c>
      <c r="D17" s="4">
        <v>0.59375</v>
      </c>
      <c r="E17" s="4">
        <v>0.65625</v>
      </c>
      <c r="F17">
        <v>50</v>
      </c>
      <c r="G17" s="4">
        <f>kursanci4[[#This Row],[Godzina zakoñczenia]]-kursanci4[[#This Row],[Godzina rozpoczêcia]]</f>
        <v>6.25E-2</v>
      </c>
      <c r="H17" s="5">
        <v>1.3</v>
      </c>
      <c r="I17" s="5">
        <f>kursanci4[[#This Row],[Czas trwania num]]*kursanci4[[#This Row],[Stawka za godzinê]]</f>
        <v>65</v>
      </c>
      <c r="J17" t="str">
        <f>UPPER(LEFT(kursanci4[[#This Row],[Imiê kursanta]],3))</f>
        <v>AGN</v>
      </c>
      <c r="K17" t="str">
        <f>UPPER(LEFT(kursanci4[[#This Row],[Przedmiot]], 3))</f>
        <v>MAT</v>
      </c>
      <c r="L17" t="str">
        <f>_xlfn.TEXTJOIN(,,kursanci4[[#This Row],[imi]],kursanci4[[#This Row],[prz]])</f>
        <v>AGNMAT</v>
      </c>
    </row>
    <row r="18" spans="1:12" x14ac:dyDescent="0.25">
      <c r="A18" s="1" t="s">
        <v>48</v>
      </c>
      <c r="B18" s="1" t="s">
        <v>7</v>
      </c>
      <c r="C18" s="1" t="s">
        <v>47</v>
      </c>
      <c r="D18" s="4">
        <v>0.46875</v>
      </c>
      <c r="E18" s="4">
        <v>0.51041666666666663</v>
      </c>
      <c r="F18">
        <v>60</v>
      </c>
      <c r="G18" s="4">
        <f>kursanci4[[#This Row],[Godzina zakoñczenia]]-kursanci4[[#This Row],[Godzina rozpoczêcia]]</f>
        <v>4.166666666666663E-2</v>
      </c>
      <c r="H18" s="5">
        <v>1</v>
      </c>
      <c r="I18" s="5">
        <f>kursanci4[[#This Row],[Czas trwania num]]*kursanci4[[#This Row],[Stawka za godzinê]]</f>
        <v>60</v>
      </c>
      <c r="J18" t="str">
        <f>UPPER(LEFT(kursanci4[[#This Row],[Imiê kursanta]],3))</f>
        <v>AND</v>
      </c>
      <c r="K18" t="str">
        <f>UPPER(LEFT(kursanci4[[#This Row],[Przedmiot]], 3))</f>
        <v>INF</v>
      </c>
      <c r="L18" t="str">
        <f>_xlfn.TEXTJOIN(,,kursanci4[[#This Row],[imi]],kursanci4[[#This Row],[prz]])</f>
        <v>ANDINF</v>
      </c>
    </row>
    <row r="19" spans="1:12" x14ac:dyDescent="0.25">
      <c r="A19" s="1" t="s">
        <v>62</v>
      </c>
      <c r="B19" s="1" t="s">
        <v>7</v>
      </c>
      <c r="C19" s="1" t="s">
        <v>61</v>
      </c>
      <c r="D19" s="4">
        <v>0.4375</v>
      </c>
      <c r="E19" s="4">
        <v>0.5</v>
      </c>
      <c r="F19">
        <v>60</v>
      </c>
      <c r="G19" s="4">
        <f>kursanci4[[#This Row],[Godzina zakoñczenia]]-kursanci4[[#This Row],[Godzina rozpoczêcia]]</f>
        <v>6.25E-2</v>
      </c>
      <c r="H19" s="5">
        <v>1.3</v>
      </c>
      <c r="I19" s="5">
        <f>kursanci4[[#This Row],[Czas trwania num]]*kursanci4[[#This Row],[Stawka za godzinê]]</f>
        <v>78</v>
      </c>
      <c r="J19" t="str">
        <f>UPPER(LEFT(kursanci4[[#This Row],[Imiê kursanta]],3))</f>
        <v>ANN</v>
      </c>
      <c r="K19" t="str">
        <f>UPPER(LEFT(kursanci4[[#This Row],[Przedmiot]], 3))</f>
        <v>INF</v>
      </c>
      <c r="L19" t="str">
        <f>_xlfn.TEXTJOIN(,,kursanci4[[#This Row],[imi]],kursanci4[[#This Row],[prz]])</f>
        <v>ANNINF</v>
      </c>
    </row>
    <row r="20" spans="1:12" x14ac:dyDescent="0.25">
      <c r="A20" s="1" t="s">
        <v>62</v>
      </c>
      <c r="B20" s="1" t="s">
        <v>7</v>
      </c>
      <c r="C20" s="1" t="s">
        <v>66</v>
      </c>
      <c r="D20" s="4">
        <v>0.375</v>
      </c>
      <c r="E20" s="4">
        <v>0.41666666666666669</v>
      </c>
      <c r="F20">
        <v>60</v>
      </c>
      <c r="G20" s="4">
        <f>kursanci4[[#This Row],[Godzina zakoñczenia]]-kursanci4[[#This Row],[Godzina rozpoczêcia]]</f>
        <v>4.1666666666666685E-2</v>
      </c>
      <c r="H20" s="5">
        <v>1</v>
      </c>
      <c r="I20" s="5">
        <f>kursanci4[[#This Row],[Czas trwania num]]*kursanci4[[#This Row],[Stawka za godzinê]]</f>
        <v>60</v>
      </c>
      <c r="J20" t="str">
        <f>UPPER(LEFT(kursanci4[[#This Row],[Imiê kursanta]],3))</f>
        <v>ANN</v>
      </c>
      <c r="K20" t="str">
        <f>UPPER(LEFT(kursanci4[[#This Row],[Przedmiot]], 3))</f>
        <v>INF</v>
      </c>
      <c r="L20" t="str">
        <f>_xlfn.TEXTJOIN(,,kursanci4[[#This Row],[imi]],kursanci4[[#This Row],[prz]])</f>
        <v>ANNINF</v>
      </c>
    </row>
    <row r="21" spans="1:12" x14ac:dyDescent="0.25">
      <c r="A21" s="1" t="s">
        <v>62</v>
      </c>
      <c r="B21" s="1" t="s">
        <v>7</v>
      </c>
      <c r="C21" s="1" t="s">
        <v>67</v>
      </c>
      <c r="D21" s="4">
        <v>0.57291666666666663</v>
      </c>
      <c r="E21" s="4">
        <v>0.61458333333333337</v>
      </c>
      <c r="F21">
        <v>60</v>
      </c>
      <c r="G21" s="4">
        <f>kursanci4[[#This Row],[Godzina zakoñczenia]]-kursanci4[[#This Row],[Godzina rozpoczêcia]]</f>
        <v>4.1666666666666741E-2</v>
      </c>
      <c r="H21" s="5">
        <v>1</v>
      </c>
      <c r="I21" s="5">
        <f>kursanci4[[#This Row],[Czas trwania num]]*kursanci4[[#This Row],[Stawka za godzinê]]</f>
        <v>60</v>
      </c>
      <c r="J21" t="str">
        <f>UPPER(LEFT(kursanci4[[#This Row],[Imiê kursanta]],3))</f>
        <v>ANN</v>
      </c>
      <c r="K21" t="str">
        <f>UPPER(LEFT(kursanci4[[#This Row],[Przedmiot]], 3))</f>
        <v>INF</v>
      </c>
      <c r="L21" t="str">
        <f>_xlfn.TEXTJOIN(,,kursanci4[[#This Row],[imi]],kursanci4[[#This Row],[prz]])</f>
        <v>ANNINF</v>
      </c>
    </row>
    <row r="22" spans="1:12" x14ac:dyDescent="0.25">
      <c r="A22" s="1" t="s">
        <v>62</v>
      </c>
      <c r="B22" s="1" t="s">
        <v>7</v>
      </c>
      <c r="C22" s="1" t="s">
        <v>68</v>
      </c>
      <c r="D22" s="4">
        <v>0.46875</v>
      </c>
      <c r="E22" s="4">
        <v>0.54166666666666663</v>
      </c>
      <c r="F22">
        <v>60</v>
      </c>
      <c r="G22" s="4">
        <f>kursanci4[[#This Row],[Godzina zakoñczenia]]-kursanci4[[#This Row],[Godzina rozpoczêcia]]</f>
        <v>7.291666666666663E-2</v>
      </c>
      <c r="H22" s="5">
        <v>1.45</v>
      </c>
      <c r="I22" s="5">
        <f>kursanci4[[#This Row],[Czas trwania num]]*kursanci4[[#This Row],[Stawka za godzinê]]</f>
        <v>87</v>
      </c>
      <c r="J22" t="str">
        <f>UPPER(LEFT(kursanci4[[#This Row],[Imiê kursanta]],3))</f>
        <v>ANN</v>
      </c>
      <c r="K22" t="str">
        <f>UPPER(LEFT(kursanci4[[#This Row],[Przedmiot]], 3))</f>
        <v>INF</v>
      </c>
      <c r="L22" t="str">
        <f>_xlfn.TEXTJOIN(,,kursanci4[[#This Row],[imi]],kursanci4[[#This Row],[prz]])</f>
        <v>ANNINF</v>
      </c>
    </row>
    <row r="23" spans="1:12" x14ac:dyDescent="0.25">
      <c r="A23" s="1" t="s">
        <v>62</v>
      </c>
      <c r="B23" s="1" t="s">
        <v>7</v>
      </c>
      <c r="C23" s="1" t="s">
        <v>69</v>
      </c>
      <c r="D23" s="4">
        <v>0.44791666666666669</v>
      </c>
      <c r="E23" s="4">
        <v>0.5</v>
      </c>
      <c r="F23">
        <v>60</v>
      </c>
      <c r="G23" s="4">
        <f>kursanci4[[#This Row],[Godzina zakoñczenia]]-kursanci4[[#This Row],[Godzina rozpoczêcia]]</f>
        <v>5.2083333333333315E-2</v>
      </c>
      <c r="H23" s="5">
        <v>1.1499999999999999</v>
      </c>
      <c r="I23" s="5">
        <f>kursanci4[[#This Row],[Czas trwania num]]*kursanci4[[#This Row],[Stawka za godzinê]]</f>
        <v>69</v>
      </c>
      <c r="J23" t="str">
        <f>UPPER(LEFT(kursanci4[[#This Row],[Imiê kursanta]],3))</f>
        <v>ANN</v>
      </c>
      <c r="K23" t="str">
        <f>UPPER(LEFT(kursanci4[[#This Row],[Przedmiot]], 3))</f>
        <v>INF</v>
      </c>
      <c r="L23" t="str">
        <f>_xlfn.TEXTJOIN(,,kursanci4[[#This Row],[imi]],kursanci4[[#This Row],[prz]])</f>
        <v>ANNINF</v>
      </c>
    </row>
    <row r="24" spans="1:12" x14ac:dyDescent="0.25">
      <c r="A24" s="1" t="s">
        <v>62</v>
      </c>
      <c r="B24" s="1" t="s">
        <v>7</v>
      </c>
      <c r="C24" s="1" t="s">
        <v>69</v>
      </c>
      <c r="D24" s="4">
        <v>0.5</v>
      </c>
      <c r="E24" s="4">
        <v>0.54166666666666663</v>
      </c>
      <c r="F24">
        <v>60</v>
      </c>
      <c r="G24" s="4">
        <f>kursanci4[[#This Row],[Godzina zakoñczenia]]-kursanci4[[#This Row],[Godzina rozpoczêcia]]</f>
        <v>4.166666666666663E-2</v>
      </c>
      <c r="H24" s="5">
        <v>1</v>
      </c>
      <c r="I24" s="5">
        <f>kursanci4[[#This Row],[Czas trwania num]]*kursanci4[[#This Row],[Stawka za godzinê]]</f>
        <v>60</v>
      </c>
      <c r="J24" t="str">
        <f>UPPER(LEFT(kursanci4[[#This Row],[Imiê kursanta]],3))</f>
        <v>ANN</v>
      </c>
      <c r="K24" t="str">
        <f>UPPER(LEFT(kursanci4[[#This Row],[Przedmiot]], 3))</f>
        <v>INF</v>
      </c>
      <c r="L24" t="str">
        <f>_xlfn.TEXTJOIN(,,kursanci4[[#This Row],[imi]],kursanci4[[#This Row],[prz]])</f>
        <v>ANNINF</v>
      </c>
    </row>
    <row r="25" spans="1:12" x14ac:dyDescent="0.25">
      <c r="A25" s="1" t="s">
        <v>62</v>
      </c>
      <c r="B25" s="1" t="s">
        <v>7</v>
      </c>
      <c r="C25" s="1" t="s">
        <v>73</v>
      </c>
      <c r="D25" s="4">
        <v>0.45833333333333331</v>
      </c>
      <c r="E25" s="4">
        <v>0.52083333333333337</v>
      </c>
      <c r="F25">
        <v>60</v>
      </c>
      <c r="G25" s="4">
        <f>kursanci4[[#This Row],[Godzina zakoñczenia]]-kursanci4[[#This Row],[Godzina rozpoczêcia]]</f>
        <v>6.2500000000000056E-2</v>
      </c>
      <c r="H25" s="5">
        <v>1.3</v>
      </c>
      <c r="I25" s="5">
        <f>kursanci4[[#This Row],[Czas trwania num]]*kursanci4[[#This Row],[Stawka za godzinê]]</f>
        <v>78</v>
      </c>
      <c r="J25" t="str">
        <f>UPPER(LEFT(kursanci4[[#This Row],[Imiê kursanta]],3))</f>
        <v>ANN</v>
      </c>
      <c r="K25" t="str">
        <f>UPPER(LEFT(kursanci4[[#This Row],[Przedmiot]], 3))</f>
        <v>INF</v>
      </c>
      <c r="L25" t="str">
        <f>_xlfn.TEXTJOIN(,,kursanci4[[#This Row],[imi]],kursanci4[[#This Row],[prz]])</f>
        <v>ANNINF</v>
      </c>
    </row>
    <row r="26" spans="1:12" x14ac:dyDescent="0.25">
      <c r="A26" s="1" t="s">
        <v>62</v>
      </c>
      <c r="B26" s="1" t="s">
        <v>7</v>
      </c>
      <c r="C26" s="1" t="s">
        <v>76</v>
      </c>
      <c r="D26" s="4">
        <v>0.375</v>
      </c>
      <c r="E26" s="4">
        <v>0.42708333333333331</v>
      </c>
      <c r="F26">
        <v>60</v>
      </c>
      <c r="G26" s="4">
        <f>kursanci4[[#This Row],[Godzina zakoñczenia]]-kursanci4[[#This Row],[Godzina rozpoczêcia]]</f>
        <v>5.2083333333333315E-2</v>
      </c>
      <c r="H26" s="5">
        <v>1.1499999999999999</v>
      </c>
      <c r="I26" s="5">
        <f>kursanci4[[#This Row],[Czas trwania num]]*kursanci4[[#This Row],[Stawka za godzinê]]</f>
        <v>69</v>
      </c>
      <c r="J26" t="str">
        <f>UPPER(LEFT(kursanci4[[#This Row],[Imiê kursanta]],3))</f>
        <v>ANN</v>
      </c>
      <c r="K26" t="str">
        <f>UPPER(LEFT(kursanci4[[#This Row],[Przedmiot]], 3))</f>
        <v>INF</v>
      </c>
      <c r="L26" t="str">
        <f>_xlfn.TEXTJOIN(,,kursanci4[[#This Row],[imi]],kursanci4[[#This Row],[prz]])</f>
        <v>ANNINF</v>
      </c>
    </row>
    <row r="27" spans="1:12" x14ac:dyDescent="0.25">
      <c r="A27" s="1" t="s">
        <v>62</v>
      </c>
      <c r="B27" s="1" t="s">
        <v>7</v>
      </c>
      <c r="C27" s="1" t="s">
        <v>88</v>
      </c>
      <c r="D27" s="4">
        <v>0.44791666666666669</v>
      </c>
      <c r="E27" s="4">
        <v>0.5</v>
      </c>
      <c r="F27">
        <v>60</v>
      </c>
      <c r="G27" s="4">
        <f>kursanci4[[#This Row],[Godzina zakoñczenia]]-kursanci4[[#This Row],[Godzina rozpoczêcia]]</f>
        <v>5.2083333333333315E-2</v>
      </c>
      <c r="H27" s="5">
        <v>1.1499999999999999</v>
      </c>
      <c r="I27" s="5">
        <f>kursanci4[[#This Row],[Czas trwania num]]*kursanci4[[#This Row],[Stawka za godzinê]]</f>
        <v>69</v>
      </c>
      <c r="J27" t="str">
        <f>UPPER(LEFT(kursanci4[[#This Row],[Imiê kursanta]],3))</f>
        <v>ANN</v>
      </c>
      <c r="K27" t="str">
        <f>UPPER(LEFT(kursanci4[[#This Row],[Przedmiot]], 3))</f>
        <v>INF</v>
      </c>
      <c r="L27" t="str">
        <f>_xlfn.TEXTJOIN(,,kursanci4[[#This Row],[imi]],kursanci4[[#This Row],[prz]])</f>
        <v>ANNINF</v>
      </c>
    </row>
    <row r="28" spans="1:12" x14ac:dyDescent="0.25">
      <c r="A28" s="1" t="s">
        <v>62</v>
      </c>
      <c r="B28" s="1" t="s">
        <v>7</v>
      </c>
      <c r="C28" s="1" t="s">
        <v>93</v>
      </c>
      <c r="D28" s="4">
        <v>0.58333333333333337</v>
      </c>
      <c r="E28" s="4">
        <v>0.64583333333333337</v>
      </c>
      <c r="F28">
        <v>60</v>
      </c>
      <c r="G28" s="4">
        <f>kursanci4[[#This Row],[Godzina zakoñczenia]]-kursanci4[[#This Row],[Godzina rozpoczêcia]]</f>
        <v>6.25E-2</v>
      </c>
      <c r="H28" s="5">
        <v>1.3</v>
      </c>
      <c r="I28" s="5">
        <f>kursanci4[[#This Row],[Czas trwania num]]*kursanci4[[#This Row],[Stawka za godzinê]]</f>
        <v>78</v>
      </c>
      <c r="J28" t="str">
        <f>UPPER(LEFT(kursanci4[[#This Row],[Imiê kursanta]],3))</f>
        <v>ANN</v>
      </c>
      <c r="K28" t="str">
        <f>UPPER(LEFT(kursanci4[[#This Row],[Przedmiot]], 3))</f>
        <v>INF</v>
      </c>
      <c r="L28" t="str">
        <f>_xlfn.TEXTJOIN(,,kursanci4[[#This Row],[imi]],kursanci4[[#This Row],[prz]])</f>
        <v>ANNINF</v>
      </c>
    </row>
    <row r="29" spans="1:12" x14ac:dyDescent="0.25">
      <c r="A29" s="1" t="s">
        <v>6</v>
      </c>
      <c r="B29" s="1" t="s">
        <v>7</v>
      </c>
      <c r="C29" s="1" t="s">
        <v>8</v>
      </c>
      <c r="D29" s="4">
        <v>0.375</v>
      </c>
      <c r="E29" s="4">
        <v>0.41666666666666669</v>
      </c>
      <c r="F29">
        <v>60</v>
      </c>
      <c r="G29" s="4">
        <f>kursanci4[[#This Row],[Godzina zakoñczenia]]-kursanci4[[#This Row],[Godzina rozpoczêcia]]</f>
        <v>4.1666666666666685E-2</v>
      </c>
      <c r="H29" s="5">
        <v>1</v>
      </c>
      <c r="I29" s="5">
        <f>kursanci4[[#This Row],[Czas trwania num]]*kursanci4[[#This Row],[Stawka za godzinê]]</f>
        <v>60</v>
      </c>
      <c r="J29" t="str">
        <f>UPPER(LEFT(kursanci4[[#This Row],[Imiê kursanta]],3))</f>
        <v>BAR</v>
      </c>
      <c r="K29" t="str">
        <f>UPPER(LEFT(kursanci4[[#This Row],[Przedmiot]], 3))</f>
        <v>INF</v>
      </c>
      <c r="L29" t="str">
        <f>_xlfn.TEXTJOIN(,,kursanci4[[#This Row],[imi]],kursanci4[[#This Row],[prz]])</f>
        <v>BARINF</v>
      </c>
    </row>
    <row r="30" spans="1:12" x14ac:dyDescent="0.25">
      <c r="A30" s="1" t="s">
        <v>6</v>
      </c>
      <c r="B30" s="1" t="s">
        <v>7</v>
      </c>
      <c r="C30" s="1" t="s">
        <v>21</v>
      </c>
      <c r="D30" s="4">
        <v>0.4375</v>
      </c>
      <c r="E30" s="4">
        <v>0.5</v>
      </c>
      <c r="F30">
        <v>60</v>
      </c>
      <c r="G30" s="4">
        <f>kursanci4[[#This Row],[Godzina zakoñczenia]]-kursanci4[[#This Row],[Godzina rozpoczêcia]]</f>
        <v>6.25E-2</v>
      </c>
      <c r="H30" s="5">
        <v>1.3</v>
      </c>
      <c r="I30" s="5">
        <f>kursanci4[[#This Row],[Czas trwania num]]*kursanci4[[#This Row],[Stawka za godzinê]]</f>
        <v>78</v>
      </c>
      <c r="J30" t="str">
        <f>UPPER(LEFT(kursanci4[[#This Row],[Imiê kursanta]],3))</f>
        <v>BAR</v>
      </c>
      <c r="K30" t="str">
        <f>UPPER(LEFT(kursanci4[[#This Row],[Przedmiot]], 3))</f>
        <v>INF</v>
      </c>
      <c r="L30" t="str">
        <f>_xlfn.TEXTJOIN(,,kursanci4[[#This Row],[imi]],kursanci4[[#This Row],[prz]])</f>
        <v>BARINF</v>
      </c>
    </row>
    <row r="31" spans="1:12" x14ac:dyDescent="0.25">
      <c r="A31" s="1" t="s">
        <v>6</v>
      </c>
      <c r="B31" s="1" t="s">
        <v>7</v>
      </c>
      <c r="C31" s="1" t="s">
        <v>21</v>
      </c>
      <c r="D31" s="4">
        <v>0.59375</v>
      </c>
      <c r="E31" s="4">
        <v>0.65625</v>
      </c>
      <c r="F31">
        <v>60</v>
      </c>
      <c r="G31" s="4">
        <f>kursanci4[[#This Row],[Godzina zakoñczenia]]-kursanci4[[#This Row],[Godzina rozpoczêcia]]</f>
        <v>6.25E-2</v>
      </c>
      <c r="H31" s="5">
        <v>1.3</v>
      </c>
      <c r="I31" s="5">
        <f>kursanci4[[#This Row],[Czas trwania num]]*kursanci4[[#This Row],[Stawka za godzinê]]</f>
        <v>78</v>
      </c>
      <c r="J31" t="str">
        <f>UPPER(LEFT(kursanci4[[#This Row],[Imiê kursanta]],3))</f>
        <v>BAR</v>
      </c>
      <c r="K31" t="str">
        <f>UPPER(LEFT(kursanci4[[#This Row],[Przedmiot]], 3))</f>
        <v>INF</v>
      </c>
      <c r="L31" t="str">
        <f>_xlfn.TEXTJOIN(,,kursanci4[[#This Row],[imi]],kursanci4[[#This Row],[prz]])</f>
        <v>BARINF</v>
      </c>
    </row>
    <row r="32" spans="1:12" x14ac:dyDescent="0.25">
      <c r="A32" s="1" t="s">
        <v>6</v>
      </c>
      <c r="B32" s="1" t="s">
        <v>7</v>
      </c>
      <c r="C32" s="1" t="s">
        <v>33</v>
      </c>
      <c r="D32" s="4">
        <v>0.375</v>
      </c>
      <c r="E32" s="4">
        <v>0.41666666666666669</v>
      </c>
      <c r="F32">
        <v>60</v>
      </c>
      <c r="G32" s="4">
        <f>kursanci4[[#This Row],[Godzina zakoñczenia]]-kursanci4[[#This Row],[Godzina rozpoczêcia]]</f>
        <v>4.1666666666666685E-2</v>
      </c>
      <c r="H32" s="5">
        <v>1</v>
      </c>
      <c r="I32" s="5">
        <f>kursanci4[[#This Row],[Czas trwania num]]*kursanci4[[#This Row],[Stawka za godzinê]]</f>
        <v>60</v>
      </c>
      <c r="J32" t="str">
        <f>UPPER(LEFT(kursanci4[[#This Row],[Imiê kursanta]],3))</f>
        <v>BAR</v>
      </c>
      <c r="K32" t="str">
        <f>UPPER(LEFT(kursanci4[[#This Row],[Przedmiot]], 3))</f>
        <v>INF</v>
      </c>
      <c r="L32" t="str">
        <f>_xlfn.TEXTJOIN(,,kursanci4[[#This Row],[imi]],kursanci4[[#This Row],[prz]])</f>
        <v>BARINF</v>
      </c>
    </row>
    <row r="33" spans="1:12" x14ac:dyDescent="0.25">
      <c r="A33" s="1" t="s">
        <v>6</v>
      </c>
      <c r="B33" s="1" t="s">
        <v>7</v>
      </c>
      <c r="C33" s="1" t="s">
        <v>34</v>
      </c>
      <c r="D33" s="4">
        <v>0.60416666666666663</v>
      </c>
      <c r="E33" s="4">
        <v>0.67708333333333337</v>
      </c>
      <c r="F33">
        <v>60</v>
      </c>
      <c r="G33" s="4">
        <f>kursanci4[[#This Row],[Godzina zakoñczenia]]-kursanci4[[#This Row],[Godzina rozpoczêcia]]</f>
        <v>7.2916666666666741E-2</v>
      </c>
      <c r="H33" s="5">
        <v>1.45</v>
      </c>
      <c r="I33" s="5">
        <f>kursanci4[[#This Row],[Czas trwania num]]*kursanci4[[#This Row],[Stawka za godzinê]]</f>
        <v>87</v>
      </c>
      <c r="J33" t="str">
        <f>UPPER(LEFT(kursanci4[[#This Row],[Imiê kursanta]],3))</f>
        <v>BAR</v>
      </c>
      <c r="K33" t="str">
        <f>UPPER(LEFT(kursanci4[[#This Row],[Przedmiot]], 3))</f>
        <v>INF</v>
      </c>
      <c r="L33" t="str">
        <f>_xlfn.TEXTJOIN(,,kursanci4[[#This Row],[imi]],kursanci4[[#This Row],[prz]])</f>
        <v>BARINF</v>
      </c>
    </row>
    <row r="34" spans="1:12" x14ac:dyDescent="0.25">
      <c r="A34" s="1" t="s">
        <v>6</v>
      </c>
      <c r="B34" s="1" t="s">
        <v>7</v>
      </c>
      <c r="C34" s="1" t="s">
        <v>37</v>
      </c>
      <c r="D34" s="4">
        <v>0.375</v>
      </c>
      <c r="E34" s="4">
        <v>0.4375</v>
      </c>
      <c r="F34">
        <v>60</v>
      </c>
      <c r="G34" s="4">
        <f>kursanci4[[#This Row],[Godzina zakoñczenia]]-kursanci4[[#This Row],[Godzina rozpoczêcia]]</f>
        <v>6.25E-2</v>
      </c>
      <c r="H34" s="5">
        <v>1.3</v>
      </c>
      <c r="I34" s="5">
        <f>kursanci4[[#This Row],[Czas trwania num]]*kursanci4[[#This Row],[Stawka za godzinê]]</f>
        <v>78</v>
      </c>
      <c r="J34" t="str">
        <f>UPPER(LEFT(kursanci4[[#This Row],[Imiê kursanta]],3))</f>
        <v>BAR</v>
      </c>
      <c r="K34" t="str">
        <f>UPPER(LEFT(kursanci4[[#This Row],[Przedmiot]], 3))</f>
        <v>INF</v>
      </c>
      <c r="L34" t="str">
        <f>_xlfn.TEXTJOIN(,,kursanci4[[#This Row],[imi]],kursanci4[[#This Row],[prz]])</f>
        <v>BARINF</v>
      </c>
    </row>
    <row r="35" spans="1:12" x14ac:dyDescent="0.25">
      <c r="A35" s="1" t="s">
        <v>6</v>
      </c>
      <c r="B35" s="1" t="s">
        <v>7</v>
      </c>
      <c r="C35" s="1" t="s">
        <v>41</v>
      </c>
      <c r="D35" s="4">
        <v>0.53125</v>
      </c>
      <c r="E35" s="4">
        <v>0.57291666666666663</v>
      </c>
      <c r="F35">
        <v>60</v>
      </c>
      <c r="G35" s="4">
        <f>kursanci4[[#This Row],[Godzina zakoñczenia]]-kursanci4[[#This Row],[Godzina rozpoczêcia]]</f>
        <v>4.166666666666663E-2</v>
      </c>
      <c r="H35" s="5">
        <v>1</v>
      </c>
      <c r="I35" s="5">
        <f>kursanci4[[#This Row],[Czas trwania num]]*kursanci4[[#This Row],[Stawka za godzinê]]</f>
        <v>60</v>
      </c>
      <c r="J35" t="str">
        <f>UPPER(LEFT(kursanci4[[#This Row],[Imiê kursanta]],3))</f>
        <v>BAR</v>
      </c>
      <c r="K35" t="str">
        <f>UPPER(LEFT(kursanci4[[#This Row],[Przedmiot]], 3))</f>
        <v>INF</v>
      </c>
      <c r="L35" t="str">
        <f>_xlfn.TEXTJOIN(,,kursanci4[[#This Row],[imi]],kursanci4[[#This Row],[prz]])</f>
        <v>BARINF</v>
      </c>
    </row>
    <row r="36" spans="1:12" x14ac:dyDescent="0.25">
      <c r="A36" s="1" t="s">
        <v>6</v>
      </c>
      <c r="B36" s="1" t="s">
        <v>7</v>
      </c>
      <c r="C36" s="1" t="s">
        <v>45</v>
      </c>
      <c r="D36" s="4">
        <v>0.47916666666666669</v>
      </c>
      <c r="E36" s="4">
        <v>0.55208333333333337</v>
      </c>
      <c r="F36">
        <v>60</v>
      </c>
      <c r="G36" s="4">
        <f>kursanci4[[#This Row],[Godzina zakoñczenia]]-kursanci4[[#This Row],[Godzina rozpoczêcia]]</f>
        <v>7.2916666666666685E-2</v>
      </c>
      <c r="H36" s="5">
        <v>1.45</v>
      </c>
      <c r="I36" s="5">
        <f>kursanci4[[#This Row],[Czas trwania num]]*kursanci4[[#This Row],[Stawka za godzinê]]</f>
        <v>87</v>
      </c>
      <c r="J36" t="str">
        <f>UPPER(LEFT(kursanci4[[#This Row],[Imiê kursanta]],3))</f>
        <v>BAR</v>
      </c>
      <c r="K36" t="str">
        <f>UPPER(LEFT(kursanci4[[#This Row],[Przedmiot]], 3))</f>
        <v>INF</v>
      </c>
      <c r="L36" t="str">
        <f>_xlfn.TEXTJOIN(,,kursanci4[[#This Row],[imi]],kursanci4[[#This Row],[prz]])</f>
        <v>BARINF</v>
      </c>
    </row>
    <row r="37" spans="1:12" x14ac:dyDescent="0.25">
      <c r="A37" s="1" t="s">
        <v>6</v>
      </c>
      <c r="B37" s="1" t="s">
        <v>7</v>
      </c>
      <c r="C37" s="1" t="s">
        <v>45</v>
      </c>
      <c r="D37" s="4">
        <v>0.5625</v>
      </c>
      <c r="E37" s="4">
        <v>0.625</v>
      </c>
      <c r="F37">
        <v>60</v>
      </c>
      <c r="G37" s="4">
        <f>kursanci4[[#This Row],[Godzina zakoñczenia]]-kursanci4[[#This Row],[Godzina rozpoczêcia]]</f>
        <v>6.25E-2</v>
      </c>
      <c r="H37" s="5">
        <v>1.3</v>
      </c>
      <c r="I37" s="5">
        <f>kursanci4[[#This Row],[Czas trwania num]]*kursanci4[[#This Row],[Stawka za godzinê]]</f>
        <v>78</v>
      </c>
      <c r="J37" t="str">
        <f>UPPER(LEFT(kursanci4[[#This Row],[Imiê kursanta]],3))</f>
        <v>BAR</v>
      </c>
      <c r="K37" t="str">
        <f>UPPER(LEFT(kursanci4[[#This Row],[Przedmiot]], 3))</f>
        <v>INF</v>
      </c>
      <c r="L37" t="str">
        <f>_xlfn.TEXTJOIN(,,kursanci4[[#This Row],[imi]],kursanci4[[#This Row],[prz]])</f>
        <v>BARINF</v>
      </c>
    </row>
    <row r="38" spans="1:12" x14ac:dyDescent="0.25">
      <c r="A38" s="1" t="s">
        <v>6</v>
      </c>
      <c r="B38" s="1" t="s">
        <v>7</v>
      </c>
      <c r="C38" s="1" t="s">
        <v>52</v>
      </c>
      <c r="D38" s="4">
        <v>0.6875</v>
      </c>
      <c r="E38" s="4">
        <v>0.72916666666666663</v>
      </c>
      <c r="F38">
        <v>60</v>
      </c>
      <c r="G38" s="4">
        <f>kursanci4[[#This Row],[Godzina zakoñczenia]]-kursanci4[[#This Row],[Godzina rozpoczêcia]]</f>
        <v>4.166666666666663E-2</v>
      </c>
      <c r="H38" s="5">
        <v>1</v>
      </c>
      <c r="I38" s="5">
        <f>kursanci4[[#This Row],[Czas trwania num]]*kursanci4[[#This Row],[Stawka za godzinê]]</f>
        <v>60</v>
      </c>
      <c r="J38" t="str">
        <f>UPPER(LEFT(kursanci4[[#This Row],[Imiê kursanta]],3))</f>
        <v>BAR</v>
      </c>
      <c r="K38" t="str">
        <f>UPPER(LEFT(kursanci4[[#This Row],[Przedmiot]], 3))</f>
        <v>INF</v>
      </c>
      <c r="L38" t="str">
        <f>_xlfn.TEXTJOIN(,,kursanci4[[#This Row],[imi]],kursanci4[[#This Row],[prz]])</f>
        <v>BARINF</v>
      </c>
    </row>
    <row r="39" spans="1:12" x14ac:dyDescent="0.25">
      <c r="A39" s="7" t="s">
        <v>6</v>
      </c>
      <c r="B39" s="7" t="s">
        <v>7</v>
      </c>
      <c r="C39" s="7" t="s">
        <v>55</v>
      </c>
      <c r="D39" s="8">
        <v>0.47916666666666669</v>
      </c>
      <c r="E39" s="8">
        <v>0.5625</v>
      </c>
      <c r="F39" s="6">
        <v>60</v>
      </c>
      <c r="G39" s="8">
        <f>kursanci4[[#This Row],[Godzina zakoñczenia]]-kursanci4[[#This Row],[Godzina rozpoczêcia]]</f>
        <v>8.3333333333333315E-2</v>
      </c>
      <c r="H39" s="9">
        <v>2</v>
      </c>
      <c r="I39" s="5">
        <f>kursanci4[[#This Row],[Czas trwania num]]*kursanci4[[#This Row],[Stawka za godzinê]]</f>
        <v>120</v>
      </c>
      <c r="J39" t="str">
        <f>UPPER(LEFT(kursanci4[[#This Row],[Imiê kursanta]],3))</f>
        <v>BAR</v>
      </c>
      <c r="K39" t="str">
        <f>UPPER(LEFT(kursanci4[[#This Row],[Przedmiot]], 3))</f>
        <v>INF</v>
      </c>
      <c r="L39" t="str">
        <f>_xlfn.TEXTJOIN(,,kursanci4[[#This Row],[imi]],kursanci4[[#This Row],[prz]])</f>
        <v>BARINF</v>
      </c>
    </row>
    <row r="40" spans="1:12" x14ac:dyDescent="0.25">
      <c r="A40" s="1" t="s">
        <v>6</v>
      </c>
      <c r="B40" s="1" t="s">
        <v>7</v>
      </c>
      <c r="C40" s="1" t="s">
        <v>64</v>
      </c>
      <c r="D40" s="4">
        <v>0.47916666666666669</v>
      </c>
      <c r="E40" s="4">
        <v>0.55208333333333337</v>
      </c>
      <c r="F40">
        <v>60</v>
      </c>
      <c r="G40" s="4">
        <f>kursanci4[[#This Row],[Godzina zakoñczenia]]-kursanci4[[#This Row],[Godzina rozpoczêcia]]</f>
        <v>7.2916666666666685E-2</v>
      </c>
      <c r="H40" s="5">
        <v>1.45</v>
      </c>
      <c r="I40" s="5">
        <f>kursanci4[[#This Row],[Czas trwania num]]*kursanci4[[#This Row],[Stawka za godzinê]]</f>
        <v>87</v>
      </c>
      <c r="J40" t="str">
        <f>UPPER(LEFT(kursanci4[[#This Row],[Imiê kursanta]],3))</f>
        <v>BAR</v>
      </c>
      <c r="K40" t="str">
        <f>UPPER(LEFT(kursanci4[[#This Row],[Przedmiot]], 3))</f>
        <v>INF</v>
      </c>
      <c r="L40" t="str">
        <f>_xlfn.TEXTJOIN(,,kursanci4[[#This Row],[imi]],kursanci4[[#This Row],[prz]])</f>
        <v>BARINF</v>
      </c>
    </row>
    <row r="41" spans="1:12" x14ac:dyDescent="0.25">
      <c r="A41" s="1" t="s">
        <v>6</v>
      </c>
      <c r="B41" s="1" t="s">
        <v>7</v>
      </c>
      <c r="C41" s="1" t="s">
        <v>67</v>
      </c>
      <c r="D41" s="4">
        <v>0.375</v>
      </c>
      <c r="E41" s="4">
        <v>0.44791666666666669</v>
      </c>
      <c r="F41">
        <v>60</v>
      </c>
      <c r="G41" s="4">
        <f>kursanci4[[#This Row],[Godzina zakoñczenia]]-kursanci4[[#This Row],[Godzina rozpoczêcia]]</f>
        <v>7.2916666666666685E-2</v>
      </c>
      <c r="H41" s="5">
        <v>1.45</v>
      </c>
      <c r="I41" s="5">
        <f>kursanci4[[#This Row],[Czas trwania num]]*kursanci4[[#This Row],[Stawka za godzinê]]</f>
        <v>87</v>
      </c>
      <c r="J41" t="str">
        <f>UPPER(LEFT(kursanci4[[#This Row],[Imiê kursanta]],3))</f>
        <v>BAR</v>
      </c>
      <c r="K41" t="str">
        <f>UPPER(LEFT(kursanci4[[#This Row],[Przedmiot]], 3))</f>
        <v>INF</v>
      </c>
      <c r="L41" t="str">
        <f>_xlfn.TEXTJOIN(,,kursanci4[[#This Row],[imi]],kursanci4[[#This Row],[prz]])</f>
        <v>BARINF</v>
      </c>
    </row>
    <row r="42" spans="1:12" x14ac:dyDescent="0.25">
      <c r="A42" s="1" t="s">
        <v>6</v>
      </c>
      <c r="B42" s="1" t="s">
        <v>7</v>
      </c>
      <c r="C42" s="1" t="s">
        <v>70</v>
      </c>
      <c r="D42" s="4">
        <v>0.65625</v>
      </c>
      <c r="E42" s="4">
        <v>0.72916666666666663</v>
      </c>
      <c r="F42">
        <v>60</v>
      </c>
      <c r="G42" s="4">
        <f>kursanci4[[#This Row],[Godzina zakoñczenia]]-kursanci4[[#This Row],[Godzina rozpoczêcia]]</f>
        <v>7.291666666666663E-2</v>
      </c>
      <c r="H42" s="5">
        <v>1.45</v>
      </c>
      <c r="I42" s="5">
        <f>kursanci4[[#This Row],[Czas trwania num]]*kursanci4[[#This Row],[Stawka za godzinê]]</f>
        <v>87</v>
      </c>
      <c r="J42" t="str">
        <f>UPPER(LEFT(kursanci4[[#This Row],[Imiê kursanta]],3))</f>
        <v>BAR</v>
      </c>
      <c r="K42" t="str">
        <f>UPPER(LEFT(kursanci4[[#This Row],[Przedmiot]], 3))</f>
        <v>INF</v>
      </c>
      <c r="L42" t="str">
        <f>_xlfn.TEXTJOIN(,,kursanci4[[#This Row],[imi]],kursanci4[[#This Row],[prz]])</f>
        <v>BARINF</v>
      </c>
    </row>
    <row r="43" spans="1:12" x14ac:dyDescent="0.25">
      <c r="A43" s="1" t="s">
        <v>6</v>
      </c>
      <c r="B43" s="1" t="s">
        <v>7</v>
      </c>
      <c r="C43" s="1" t="s">
        <v>72</v>
      </c>
      <c r="D43" s="4">
        <v>0.45833333333333331</v>
      </c>
      <c r="E43" s="4">
        <v>0.51041666666666663</v>
      </c>
      <c r="F43">
        <v>60</v>
      </c>
      <c r="G43" s="4">
        <f>kursanci4[[#This Row],[Godzina zakoñczenia]]-kursanci4[[#This Row],[Godzina rozpoczêcia]]</f>
        <v>5.2083333333333315E-2</v>
      </c>
      <c r="H43" s="5">
        <v>1.1499999999999999</v>
      </c>
      <c r="I43" s="5">
        <f>kursanci4[[#This Row],[Czas trwania num]]*kursanci4[[#This Row],[Stawka za godzinê]]</f>
        <v>69</v>
      </c>
      <c r="J43" t="str">
        <f>UPPER(LEFT(kursanci4[[#This Row],[Imiê kursanta]],3))</f>
        <v>BAR</v>
      </c>
      <c r="K43" t="str">
        <f>UPPER(LEFT(kursanci4[[#This Row],[Przedmiot]], 3))</f>
        <v>INF</v>
      </c>
      <c r="L43" t="str">
        <f>_xlfn.TEXTJOIN(,,kursanci4[[#This Row],[imi]],kursanci4[[#This Row],[prz]])</f>
        <v>BARINF</v>
      </c>
    </row>
    <row r="44" spans="1:12" x14ac:dyDescent="0.25">
      <c r="A44" s="1" t="s">
        <v>6</v>
      </c>
      <c r="B44" s="1" t="s">
        <v>7</v>
      </c>
      <c r="C44" s="1" t="s">
        <v>84</v>
      </c>
      <c r="D44" s="4">
        <v>0.57291666666666663</v>
      </c>
      <c r="E44" s="4">
        <v>0.63541666666666663</v>
      </c>
      <c r="F44">
        <v>60</v>
      </c>
      <c r="G44" s="4">
        <f>kursanci4[[#This Row],[Godzina zakoñczenia]]-kursanci4[[#This Row],[Godzina rozpoczêcia]]</f>
        <v>6.25E-2</v>
      </c>
      <c r="H44" s="5">
        <v>1.3</v>
      </c>
      <c r="I44" s="5">
        <f>kursanci4[[#This Row],[Czas trwania num]]*kursanci4[[#This Row],[Stawka za godzinê]]</f>
        <v>78</v>
      </c>
      <c r="J44" t="str">
        <f>UPPER(LEFT(kursanci4[[#This Row],[Imiê kursanta]],3))</f>
        <v>BAR</v>
      </c>
      <c r="K44" t="str">
        <f>UPPER(LEFT(kursanci4[[#This Row],[Przedmiot]], 3))</f>
        <v>INF</v>
      </c>
      <c r="L44" t="str">
        <f>_xlfn.TEXTJOIN(,,kursanci4[[#This Row],[imi]],kursanci4[[#This Row],[prz]])</f>
        <v>BARINF</v>
      </c>
    </row>
    <row r="45" spans="1:12" x14ac:dyDescent="0.25">
      <c r="A45" s="1" t="s">
        <v>6</v>
      </c>
      <c r="B45" s="1" t="s">
        <v>7</v>
      </c>
      <c r="C45" s="1" t="s">
        <v>93</v>
      </c>
      <c r="D45" s="4">
        <v>0.47916666666666669</v>
      </c>
      <c r="E45" s="4">
        <v>0.54166666666666663</v>
      </c>
      <c r="F45">
        <v>60</v>
      </c>
      <c r="G45" s="4">
        <f>kursanci4[[#This Row],[Godzina zakoñczenia]]-kursanci4[[#This Row],[Godzina rozpoczêcia]]</f>
        <v>6.2499999999999944E-2</v>
      </c>
      <c r="H45" s="5">
        <v>1.3</v>
      </c>
      <c r="I45" s="5">
        <f>kursanci4[[#This Row],[Czas trwania num]]*kursanci4[[#This Row],[Stawka za godzinê]]</f>
        <v>78</v>
      </c>
      <c r="J45" t="str">
        <f>UPPER(LEFT(kursanci4[[#This Row],[Imiê kursanta]],3))</f>
        <v>BAR</v>
      </c>
      <c r="K45" t="str">
        <f>UPPER(LEFT(kursanci4[[#This Row],[Przedmiot]], 3))</f>
        <v>INF</v>
      </c>
      <c r="L45" t="str">
        <f>_xlfn.TEXTJOIN(,,kursanci4[[#This Row],[imi]],kursanci4[[#This Row],[prz]])</f>
        <v>BARINF</v>
      </c>
    </row>
    <row r="46" spans="1:12" x14ac:dyDescent="0.25">
      <c r="A46" s="1" t="s">
        <v>6</v>
      </c>
      <c r="B46" s="1" t="s">
        <v>7</v>
      </c>
      <c r="C46" s="1" t="s">
        <v>95</v>
      </c>
      <c r="D46" s="4">
        <v>0.375</v>
      </c>
      <c r="E46" s="4">
        <v>0.42708333333333331</v>
      </c>
      <c r="F46">
        <v>60</v>
      </c>
      <c r="G46" s="4">
        <f>kursanci4[[#This Row],[Godzina zakoñczenia]]-kursanci4[[#This Row],[Godzina rozpoczêcia]]</f>
        <v>5.2083333333333315E-2</v>
      </c>
      <c r="H46" s="5">
        <v>1.1499999999999999</v>
      </c>
      <c r="I46" s="5">
        <f>kursanci4[[#This Row],[Czas trwania num]]*kursanci4[[#This Row],[Stawka za godzinê]]</f>
        <v>69</v>
      </c>
      <c r="J46" t="str">
        <f>UPPER(LEFT(kursanci4[[#This Row],[Imiê kursanta]],3))</f>
        <v>BAR</v>
      </c>
      <c r="K46" t="str">
        <f>UPPER(LEFT(kursanci4[[#This Row],[Przedmiot]], 3))</f>
        <v>INF</v>
      </c>
      <c r="L46" t="str">
        <f>_xlfn.TEXTJOIN(,,kursanci4[[#This Row],[imi]],kursanci4[[#This Row],[prz]])</f>
        <v>BARINF</v>
      </c>
    </row>
    <row r="47" spans="1:12" x14ac:dyDescent="0.25">
      <c r="A47" s="1" t="s">
        <v>6</v>
      </c>
      <c r="B47" s="1" t="s">
        <v>7</v>
      </c>
      <c r="C47" s="1" t="s">
        <v>95</v>
      </c>
      <c r="D47" s="4">
        <v>0.4375</v>
      </c>
      <c r="E47" s="4">
        <v>0.48958333333333331</v>
      </c>
      <c r="F47">
        <v>60</v>
      </c>
      <c r="G47" s="4">
        <f>kursanci4[[#This Row],[Godzina zakoñczenia]]-kursanci4[[#This Row],[Godzina rozpoczêcia]]</f>
        <v>5.2083333333333315E-2</v>
      </c>
      <c r="H47" s="5">
        <v>1.1499999999999999</v>
      </c>
      <c r="I47" s="5">
        <f>kursanci4[[#This Row],[Czas trwania num]]*kursanci4[[#This Row],[Stawka za godzinê]]</f>
        <v>69</v>
      </c>
      <c r="J47" t="str">
        <f>UPPER(LEFT(kursanci4[[#This Row],[Imiê kursanta]],3))</f>
        <v>BAR</v>
      </c>
      <c r="K47" t="str">
        <f>UPPER(LEFT(kursanci4[[#This Row],[Przedmiot]], 3))</f>
        <v>INF</v>
      </c>
      <c r="L47" t="str">
        <f>_xlfn.TEXTJOIN(,,kursanci4[[#This Row],[imi]],kursanci4[[#This Row],[prz]])</f>
        <v>BARINF</v>
      </c>
    </row>
    <row r="48" spans="1:12" x14ac:dyDescent="0.25">
      <c r="A48" s="1" t="s">
        <v>6</v>
      </c>
      <c r="B48" s="1" t="s">
        <v>7</v>
      </c>
      <c r="C48" s="1" t="s">
        <v>98</v>
      </c>
      <c r="D48" s="4">
        <v>0.4375</v>
      </c>
      <c r="E48" s="4">
        <v>0.51041666666666663</v>
      </c>
      <c r="F48">
        <v>60</v>
      </c>
      <c r="G48" s="4">
        <f>kursanci4[[#This Row],[Godzina zakoñczenia]]-kursanci4[[#This Row],[Godzina rozpoczêcia]]</f>
        <v>7.291666666666663E-2</v>
      </c>
      <c r="H48" s="5">
        <v>1.45</v>
      </c>
      <c r="I48" s="5">
        <f>kursanci4[[#This Row],[Czas trwania num]]*kursanci4[[#This Row],[Stawka za godzinê]]</f>
        <v>87</v>
      </c>
      <c r="J48" t="str">
        <f>UPPER(LEFT(kursanci4[[#This Row],[Imiê kursanta]],3))</f>
        <v>BAR</v>
      </c>
      <c r="K48" t="str">
        <f>UPPER(LEFT(kursanci4[[#This Row],[Przedmiot]], 3))</f>
        <v>INF</v>
      </c>
      <c r="L48" t="str">
        <f>_xlfn.TEXTJOIN(,,kursanci4[[#This Row],[imi]],kursanci4[[#This Row],[prz]])</f>
        <v>BARINF</v>
      </c>
    </row>
    <row r="49" spans="1:12" x14ac:dyDescent="0.25">
      <c r="A49" s="1" t="s">
        <v>24</v>
      </c>
      <c r="B49" s="1" t="s">
        <v>10</v>
      </c>
      <c r="C49" s="1" t="s">
        <v>25</v>
      </c>
      <c r="D49" s="4">
        <v>0.375</v>
      </c>
      <c r="E49" s="4">
        <v>0.42708333333333331</v>
      </c>
      <c r="F49">
        <v>50</v>
      </c>
      <c r="G49" s="4">
        <f>kursanci4[[#This Row],[Godzina zakoñczenia]]-kursanci4[[#This Row],[Godzina rozpoczêcia]]</f>
        <v>5.2083333333333315E-2</v>
      </c>
      <c r="H49" s="5">
        <v>1.1499999999999999</v>
      </c>
      <c r="I49" s="5">
        <f>kursanci4[[#This Row],[Czas trwania num]]*kursanci4[[#This Row],[Stawka za godzinê]]</f>
        <v>57.499999999999993</v>
      </c>
      <c r="J49" t="str">
        <f>UPPER(LEFT(kursanci4[[#This Row],[Imiê kursanta]],3))</f>
        <v>EWA</v>
      </c>
      <c r="K49" t="str">
        <f>UPPER(LEFT(kursanci4[[#This Row],[Przedmiot]], 3))</f>
        <v>MAT</v>
      </c>
      <c r="L49" t="str">
        <f>_xlfn.TEXTJOIN(,,kursanci4[[#This Row],[imi]],kursanci4[[#This Row],[prz]])</f>
        <v>EWAMAT</v>
      </c>
    </row>
    <row r="50" spans="1:12" x14ac:dyDescent="0.25">
      <c r="A50" s="1" t="s">
        <v>24</v>
      </c>
      <c r="B50" s="1" t="s">
        <v>10</v>
      </c>
      <c r="C50" s="1" t="s">
        <v>28</v>
      </c>
      <c r="D50" s="4">
        <v>0.375</v>
      </c>
      <c r="E50" s="4">
        <v>0.42708333333333331</v>
      </c>
      <c r="F50">
        <v>50</v>
      </c>
      <c r="G50" s="4">
        <f>kursanci4[[#This Row],[Godzina zakoñczenia]]-kursanci4[[#This Row],[Godzina rozpoczêcia]]</f>
        <v>5.2083333333333315E-2</v>
      </c>
      <c r="H50" s="5">
        <v>1.1499999999999999</v>
      </c>
      <c r="I50" s="5">
        <f>kursanci4[[#This Row],[Czas trwania num]]*kursanci4[[#This Row],[Stawka za godzinê]]</f>
        <v>57.499999999999993</v>
      </c>
      <c r="J50" t="str">
        <f>UPPER(LEFT(kursanci4[[#This Row],[Imiê kursanta]],3))</f>
        <v>EWA</v>
      </c>
      <c r="K50" t="str">
        <f>UPPER(LEFT(kursanci4[[#This Row],[Przedmiot]], 3))</f>
        <v>MAT</v>
      </c>
      <c r="L50" t="str">
        <f>_xlfn.TEXTJOIN(,,kursanci4[[#This Row],[imi]],kursanci4[[#This Row],[prz]])</f>
        <v>EWAMAT</v>
      </c>
    </row>
    <row r="51" spans="1:12" x14ac:dyDescent="0.25">
      <c r="A51" s="1" t="s">
        <v>24</v>
      </c>
      <c r="B51" s="1" t="s">
        <v>10</v>
      </c>
      <c r="C51" s="1" t="s">
        <v>37</v>
      </c>
      <c r="D51" s="4">
        <v>0.45833333333333331</v>
      </c>
      <c r="E51" s="4">
        <v>0.53125</v>
      </c>
      <c r="F51">
        <v>50</v>
      </c>
      <c r="G51" s="4">
        <f>kursanci4[[#This Row],[Godzina zakoñczenia]]-kursanci4[[#This Row],[Godzina rozpoczêcia]]</f>
        <v>7.2916666666666685E-2</v>
      </c>
      <c r="H51" s="5">
        <v>1.45</v>
      </c>
      <c r="I51" s="5">
        <f>kursanci4[[#This Row],[Czas trwania num]]*kursanci4[[#This Row],[Stawka za godzinê]]</f>
        <v>72.5</v>
      </c>
      <c r="J51" t="str">
        <f>UPPER(LEFT(kursanci4[[#This Row],[Imiê kursanta]],3))</f>
        <v>EWA</v>
      </c>
      <c r="K51" t="str">
        <f>UPPER(LEFT(kursanci4[[#This Row],[Przedmiot]], 3))</f>
        <v>MAT</v>
      </c>
      <c r="L51" t="str">
        <f>_xlfn.TEXTJOIN(,,kursanci4[[#This Row],[imi]],kursanci4[[#This Row],[prz]])</f>
        <v>EWAMAT</v>
      </c>
    </row>
    <row r="52" spans="1:12" x14ac:dyDescent="0.25">
      <c r="A52" s="1" t="s">
        <v>24</v>
      </c>
      <c r="B52" s="1" t="s">
        <v>10</v>
      </c>
      <c r="C52" s="1" t="s">
        <v>47</v>
      </c>
      <c r="D52" s="4">
        <v>0.375</v>
      </c>
      <c r="E52" s="4">
        <v>0.44791666666666669</v>
      </c>
      <c r="F52">
        <v>50</v>
      </c>
      <c r="G52" s="4">
        <f>kursanci4[[#This Row],[Godzina zakoñczenia]]-kursanci4[[#This Row],[Godzina rozpoczêcia]]</f>
        <v>7.2916666666666685E-2</v>
      </c>
      <c r="H52" s="5">
        <v>1.45</v>
      </c>
      <c r="I52" s="5">
        <f>kursanci4[[#This Row],[Czas trwania num]]*kursanci4[[#This Row],[Stawka za godzinê]]</f>
        <v>72.5</v>
      </c>
      <c r="J52" t="str">
        <f>UPPER(LEFT(kursanci4[[#This Row],[Imiê kursanta]],3))</f>
        <v>EWA</v>
      </c>
      <c r="K52" t="str">
        <f>UPPER(LEFT(kursanci4[[#This Row],[Przedmiot]], 3))</f>
        <v>MAT</v>
      </c>
      <c r="L52" t="str">
        <f>_xlfn.TEXTJOIN(,,kursanci4[[#This Row],[imi]],kursanci4[[#This Row],[prz]])</f>
        <v>EWAMAT</v>
      </c>
    </row>
    <row r="53" spans="1:12" x14ac:dyDescent="0.25">
      <c r="A53" s="1" t="s">
        <v>24</v>
      </c>
      <c r="B53" s="1" t="s">
        <v>10</v>
      </c>
      <c r="C53" s="1" t="s">
        <v>47</v>
      </c>
      <c r="D53" s="4">
        <v>0.65625</v>
      </c>
      <c r="E53" s="4">
        <v>0.71875</v>
      </c>
      <c r="F53">
        <v>50</v>
      </c>
      <c r="G53" s="4">
        <f>kursanci4[[#This Row],[Godzina zakoñczenia]]-kursanci4[[#This Row],[Godzina rozpoczêcia]]</f>
        <v>6.25E-2</v>
      </c>
      <c r="H53" s="5">
        <v>1.3</v>
      </c>
      <c r="I53" s="5">
        <f>kursanci4[[#This Row],[Czas trwania num]]*kursanci4[[#This Row],[Stawka za godzinê]]</f>
        <v>65</v>
      </c>
      <c r="J53" t="str">
        <f>UPPER(LEFT(kursanci4[[#This Row],[Imiê kursanta]],3))</f>
        <v>EWA</v>
      </c>
      <c r="K53" t="str">
        <f>UPPER(LEFT(kursanci4[[#This Row],[Przedmiot]], 3))</f>
        <v>MAT</v>
      </c>
      <c r="L53" t="str">
        <f>_xlfn.TEXTJOIN(,,kursanci4[[#This Row],[imi]],kursanci4[[#This Row],[prz]])</f>
        <v>EWAMAT</v>
      </c>
    </row>
    <row r="54" spans="1:12" x14ac:dyDescent="0.25">
      <c r="A54" s="1" t="s">
        <v>24</v>
      </c>
      <c r="B54" s="1" t="s">
        <v>10</v>
      </c>
      <c r="C54" s="1" t="s">
        <v>56</v>
      </c>
      <c r="D54" s="4">
        <v>0.375</v>
      </c>
      <c r="E54" s="4">
        <v>0.44791666666666669</v>
      </c>
      <c r="F54">
        <v>50</v>
      </c>
      <c r="G54" s="4">
        <f>kursanci4[[#This Row],[Godzina zakoñczenia]]-kursanci4[[#This Row],[Godzina rozpoczêcia]]</f>
        <v>7.2916666666666685E-2</v>
      </c>
      <c r="H54" s="5">
        <v>1.45</v>
      </c>
      <c r="I54" s="5">
        <f>kursanci4[[#This Row],[Czas trwania num]]*kursanci4[[#This Row],[Stawka za godzinê]]</f>
        <v>72.5</v>
      </c>
      <c r="J54" t="str">
        <f>UPPER(LEFT(kursanci4[[#This Row],[Imiê kursanta]],3))</f>
        <v>EWA</v>
      </c>
      <c r="K54" t="str">
        <f>UPPER(LEFT(kursanci4[[#This Row],[Przedmiot]], 3))</f>
        <v>MAT</v>
      </c>
      <c r="L54" t="str">
        <f>_xlfn.TEXTJOIN(,,kursanci4[[#This Row],[imi]],kursanci4[[#This Row],[prz]])</f>
        <v>EWAMAT</v>
      </c>
    </row>
    <row r="55" spans="1:12" x14ac:dyDescent="0.25">
      <c r="A55" s="1" t="s">
        <v>24</v>
      </c>
      <c r="B55" s="1" t="s">
        <v>10</v>
      </c>
      <c r="C55" s="1" t="s">
        <v>56</v>
      </c>
      <c r="D55" s="4">
        <v>0.57291666666666663</v>
      </c>
      <c r="E55" s="4">
        <v>0.61458333333333337</v>
      </c>
      <c r="F55">
        <v>50</v>
      </c>
      <c r="G55" s="4">
        <f>kursanci4[[#This Row],[Godzina zakoñczenia]]-kursanci4[[#This Row],[Godzina rozpoczêcia]]</f>
        <v>4.1666666666666741E-2</v>
      </c>
      <c r="H55" s="5">
        <v>1</v>
      </c>
      <c r="I55" s="5">
        <f>kursanci4[[#This Row],[Czas trwania num]]*kursanci4[[#This Row],[Stawka za godzinê]]</f>
        <v>50</v>
      </c>
      <c r="J55" t="str">
        <f>UPPER(LEFT(kursanci4[[#This Row],[Imiê kursanta]],3))</f>
        <v>EWA</v>
      </c>
      <c r="K55" t="str">
        <f>UPPER(LEFT(kursanci4[[#This Row],[Przedmiot]], 3))</f>
        <v>MAT</v>
      </c>
      <c r="L55" t="str">
        <f>_xlfn.TEXTJOIN(,,kursanci4[[#This Row],[imi]],kursanci4[[#This Row],[prz]])</f>
        <v>EWAMAT</v>
      </c>
    </row>
    <row r="56" spans="1:12" x14ac:dyDescent="0.25">
      <c r="A56" s="1" t="s">
        <v>24</v>
      </c>
      <c r="B56" s="1" t="s">
        <v>10</v>
      </c>
      <c r="C56" s="1" t="s">
        <v>69</v>
      </c>
      <c r="D56" s="4">
        <v>0.55208333333333337</v>
      </c>
      <c r="E56" s="4">
        <v>0.63541666666666663</v>
      </c>
      <c r="F56">
        <v>50</v>
      </c>
      <c r="G56" s="4">
        <f>kursanci4[[#This Row],[Godzina zakoñczenia]]-kursanci4[[#This Row],[Godzina rozpoczêcia]]</f>
        <v>8.3333333333333259E-2</v>
      </c>
      <c r="H56" s="5">
        <v>2</v>
      </c>
      <c r="I56" s="5">
        <f>kursanci4[[#This Row],[Czas trwania num]]*kursanci4[[#This Row],[Stawka za godzinê]]</f>
        <v>100</v>
      </c>
      <c r="J56" t="str">
        <f>UPPER(LEFT(kursanci4[[#This Row],[Imiê kursanta]],3))</f>
        <v>EWA</v>
      </c>
      <c r="K56" t="str">
        <f>UPPER(LEFT(kursanci4[[#This Row],[Przedmiot]], 3))</f>
        <v>MAT</v>
      </c>
      <c r="L56" t="str">
        <f>_xlfn.TEXTJOIN(,,kursanci4[[#This Row],[imi]],kursanci4[[#This Row],[prz]])</f>
        <v>EWAMAT</v>
      </c>
    </row>
    <row r="57" spans="1:12" x14ac:dyDescent="0.25">
      <c r="A57" s="1" t="s">
        <v>24</v>
      </c>
      <c r="B57" s="1" t="s">
        <v>10</v>
      </c>
      <c r="C57" s="1" t="s">
        <v>71</v>
      </c>
      <c r="D57" s="4">
        <v>0.46875</v>
      </c>
      <c r="E57" s="4">
        <v>0.55208333333333337</v>
      </c>
      <c r="F57">
        <v>50</v>
      </c>
      <c r="G57" s="4">
        <f>kursanci4[[#This Row],[Godzina zakoñczenia]]-kursanci4[[#This Row],[Godzina rozpoczêcia]]</f>
        <v>8.333333333333337E-2</v>
      </c>
      <c r="H57" s="5">
        <v>2</v>
      </c>
      <c r="I57" s="5">
        <f>kursanci4[[#This Row],[Czas trwania num]]*kursanci4[[#This Row],[Stawka za godzinê]]</f>
        <v>100</v>
      </c>
      <c r="J57" t="str">
        <f>UPPER(LEFT(kursanci4[[#This Row],[Imiê kursanta]],3))</f>
        <v>EWA</v>
      </c>
      <c r="K57" t="str">
        <f>UPPER(LEFT(kursanci4[[#This Row],[Przedmiot]], 3))</f>
        <v>MAT</v>
      </c>
      <c r="L57" t="str">
        <f>_xlfn.TEXTJOIN(,,kursanci4[[#This Row],[imi]],kursanci4[[#This Row],[prz]])</f>
        <v>EWAMAT</v>
      </c>
    </row>
    <row r="58" spans="1:12" x14ac:dyDescent="0.25">
      <c r="A58" s="1" t="s">
        <v>24</v>
      </c>
      <c r="B58" s="1" t="s">
        <v>10</v>
      </c>
      <c r="C58" s="1" t="s">
        <v>72</v>
      </c>
      <c r="D58" s="4">
        <v>0.375</v>
      </c>
      <c r="E58" s="4">
        <v>0.45833333333333331</v>
      </c>
      <c r="F58">
        <v>50</v>
      </c>
      <c r="G58" s="4">
        <f>kursanci4[[#This Row],[Godzina zakoñczenia]]-kursanci4[[#This Row],[Godzina rozpoczêcia]]</f>
        <v>8.3333333333333315E-2</v>
      </c>
      <c r="H58" s="5">
        <v>2</v>
      </c>
      <c r="I58" s="5">
        <f>kursanci4[[#This Row],[Czas trwania num]]*kursanci4[[#This Row],[Stawka za godzinê]]</f>
        <v>100</v>
      </c>
      <c r="J58" t="str">
        <f>UPPER(LEFT(kursanci4[[#This Row],[Imiê kursanta]],3))</f>
        <v>EWA</v>
      </c>
      <c r="K58" t="str">
        <f>UPPER(LEFT(kursanci4[[#This Row],[Przedmiot]], 3))</f>
        <v>MAT</v>
      </c>
      <c r="L58" t="str">
        <f>_xlfn.TEXTJOIN(,,kursanci4[[#This Row],[imi]],kursanci4[[#This Row],[prz]])</f>
        <v>EWAMAT</v>
      </c>
    </row>
    <row r="59" spans="1:12" x14ac:dyDescent="0.25">
      <c r="A59" s="1" t="s">
        <v>24</v>
      </c>
      <c r="B59" s="1" t="s">
        <v>10</v>
      </c>
      <c r="C59" s="1" t="s">
        <v>76</v>
      </c>
      <c r="D59" s="4">
        <v>0.4375</v>
      </c>
      <c r="E59" s="4">
        <v>0.48958333333333331</v>
      </c>
      <c r="F59">
        <v>50</v>
      </c>
      <c r="G59" s="4">
        <f>kursanci4[[#This Row],[Godzina zakoñczenia]]-kursanci4[[#This Row],[Godzina rozpoczêcia]]</f>
        <v>5.2083333333333315E-2</v>
      </c>
      <c r="H59" s="5">
        <v>1.1499999999999999</v>
      </c>
      <c r="I59" s="5">
        <f>kursanci4[[#This Row],[Czas trwania num]]*kursanci4[[#This Row],[Stawka za godzinê]]</f>
        <v>57.499999999999993</v>
      </c>
      <c r="J59" t="str">
        <f>UPPER(LEFT(kursanci4[[#This Row],[Imiê kursanta]],3))</f>
        <v>EWA</v>
      </c>
      <c r="K59" t="str">
        <f>UPPER(LEFT(kursanci4[[#This Row],[Przedmiot]], 3))</f>
        <v>MAT</v>
      </c>
      <c r="L59" t="str">
        <f>_xlfn.TEXTJOIN(,,kursanci4[[#This Row],[imi]],kursanci4[[#This Row],[prz]])</f>
        <v>EWAMAT</v>
      </c>
    </row>
    <row r="60" spans="1:12" x14ac:dyDescent="0.25">
      <c r="A60" s="1" t="s">
        <v>24</v>
      </c>
      <c r="B60" s="1" t="s">
        <v>10</v>
      </c>
      <c r="C60" s="1" t="s">
        <v>82</v>
      </c>
      <c r="D60" s="4">
        <v>0.58333333333333337</v>
      </c>
      <c r="E60" s="4">
        <v>0.66666666666666663</v>
      </c>
      <c r="F60">
        <v>50</v>
      </c>
      <c r="G60" s="4">
        <f>kursanci4[[#This Row],[Godzina zakoñczenia]]-kursanci4[[#This Row],[Godzina rozpoczêcia]]</f>
        <v>8.3333333333333259E-2</v>
      </c>
      <c r="H60" s="5">
        <v>2</v>
      </c>
      <c r="I60" s="5">
        <f>kursanci4[[#This Row],[Czas trwania num]]*kursanci4[[#This Row],[Stawka za godzinê]]</f>
        <v>100</v>
      </c>
      <c r="J60" t="str">
        <f>UPPER(LEFT(kursanci4[[#This Row],[Imiê kursanta]],3))</f>
        <v>EWA</v>
      </c>
      <c r="K60" t="str">
        <f>UPPER(LEFT(kursanci4[[#This Row],[Przedmiot]], 3))</f>
        <v>MAT</v>
      </c>
      <c r="L60" t="str">
        <f>_xlfn.TEXTJOIN(,,kursanci4[[#This Row],[imi]],kursanci4[[#This Row],[prz]])</f>
        <v>EWAMAT</v>
      </c>
    </row>
    <row r="61" spans="1:12" x14ac:dyDescent="0.25">
      <c r="A61" s="1" t="s">
        <v>24</v>
      </c>
      <c r="B61" s="1" t="s">
        <v>10</v>
      </c>
      <c r="C61" s="1" t="s">
        <v>90</v>
      </c>
      <c r="D61" s="4">
        <v>0.52083333333333337</v>
      </c>
      <c r="E61" s="4">
        <v>0.57291666666666663</v>
      </c>
      <c r="F61">
        <v>50</v>
      </c>
      <c r="G61" s="4">
        <f>kursanci4[[#This Row],[Godzina zakoñczenia]]-kursanci4[[#This Row],[Godzina rozpoczêcia]]</f>
        <v>5.2083333333333259E-2</v>
      </c>
      <c r="H61" s="5">
        <v>1.1499999999999999</v>
      </c>
      <c r="I61" s="5">
        <f>kursanci4[[#This Row],[Czas trwania num]]*kursanci4[[#This Row],[Stawka za godzinê]]</f>
        <v>57.499999999999993</v>
      </c>
      <c r="J61" t="str">
        <f>UPPER(LEFT(kursanci4[[#This Row],[Imiê kursanta]],3))</f>
        <v>EWA</v>
      </c>
      <c r="K61" t="str">
        <f>UPPER(LEFT(kursanci4[[#This Row],[Przedmiot]], 3))</f>
        <v>MAT</v>
      </c>
      <c r="L61" t="str">
        <f>_xlfn.TEXTJOIN(,,kursanci4[[#This Row],[imi]],kursanci4[[#This Row],[prz]])</f>
        <v>EWAMAT</v>
      </c>
    </row>
    <row r="62" spans="1:12" x14ac:dyDescent="0.25">
      <c r="A62" s="1" t="s">
        <v>24</v>
      </c>
      <c r="B62" s="1" t="s">
        <v>10</v>
      </c>
      <c r="C62" s="1" t="s">
        <v>95</v>
      </c>
      <c r="D62" s="4">
        <v>0.60416666666666663</v>
      </c>
      <c r="E62" s="4">
        <v>0.65625</v>
      </c>
      <c r="F62">
        <v>50</v>
      </c>
      <c r="G62" s="4">
        <f>kursanci4[[#This Row],[Godzina zakoñczenia]]-kursanci4[[#This Row],[Godzina rozpoczêcia]]</f>
        <v>5.208333333333337E-2</v>
      </c>
      <c r="H62" s="5">
        <v>1.1499999999999999</v>
      </c>
      <c r="I62" s="5">
        <f>kursanci4[[#This Row],[Czas trwania num]]*kursanci4[[#This Row],[Stawka za godzinê]]</f>
        <v>57.499999999999993</v>
      </c>
      <c r="J62" t="str">
        <f>UPPER(LEFT(kursanci4[[#This Row],[Imiê kursanta]],3))</f>
        <v>EWA</v>
      </c>
      <c r="K62" t="str">
        <f>UPPER(LEFT(kursanci4[[#This Row],[Przedmiot]], 3))</f>
        <v>MAT</v>
      </c>
      <c r="L62" t="str">
        <f>_xlfn.TEXTJOIN(,,kursanci4[[#This Row],[imi]],kursanci4[[#This Row],[prz]])</f>
        <v>EWAMAT</v>
      </c>
    </row>
    <row r="63" spans="1:12" x14ac:dyDescent="0.25">
      <c r="A63" s="1" t="s">
        <v>13</v>
      </c>
      <c r="B63" s="1" t="s">
        <v>14</v>
      </c>
      <c r="C63" s="1" t="s">
        <v>15</v>
      </c>
      <c r="D63" s="4">
        <v>0.375</v>
      </c>
      <c r="E63" s="4">
        <v>0.45833333333333331</v>
      </c>
      <c r="F63">
        <v>40</v>
      </c>
      <c r="G63" s="4">
        <f>kursanci4[[#This Row],[Godzina zakoñczenia]]-kursanci4[[#This Row],[Godzina rozpoczêcia]]</f>
        <v>8.3333333333333315E-2</v>
      </c>
      <c r="H63" s="5">
        <v>2</v>
      </c>
      <c r="I63" s="5">
        <f>kursanci4[[#This Row],[Czas trwania num]]*kursanci4[[#This Row],[Stawka za godzinê]]</f>
        <v>80</v>
      </c>
      <c r="J63" t="str">
        <f>UPPER(LEFT(kursanci4[[#This Row],[Imiê kursanta]],3))</f>
        <v>JAN</v>
      </c>
      <c r="K63" t="str">
        <f>UPPER(LEFT(kursanci4[[#This Row],[Przedmiot]], 3))</f>
        <v>FIZ</v>
      </c>
      <c r="L63" t="str">
        <f>_xlfn.TEXTJOIN(,,kursanci4[[#This Row],[imi]],kursanci4[[#This Row],[prz]])</f>
        <v>JANFIZ</v>
      </c>
    </row>
    <row r="64" spans="1:12" x14ac:dyDescent="0.25">
      <c r="A64" s="1" t="s">
        <v>13</v>
      </c>
      <c r="B64" s="1" t="s">
        <v>14</v>
      </c>
      <c r="C64" s="1" t="s">
        <v>20</v>
      </c>
      <c r="D64" s="4">
        <v>0.44791666666666669</v>
      </c>
      <c r="E64" s="4">
        <v>0.51041666666666663</v>
      </c>
      <c r="F64">
        <v>40</v>
      </c>
      <c r="G64" s="4">
        <f>kursanci4[[#This Row],[Godzina zakoñczenia]]-kursanci4[[#This Row],[Godzina rozpoczêcia]]</f>
        <v>6.2499999999999944E-2</v>
      </c>
      <c r="H64" s="5">
        <v>1.3</v>
      </c>
      <c r="I64" s="5">
        <f>kursanci4[[#This Row],[Czas trwania num]]*kursanci4[[#This Row],[Stawka za godzinê]]</f>
        <v>52</v>
      </c>
      <c r="J64" t="str">
        <f>UPPER(LEFT(kursanci4[[#This Row],[Imiê kursanta]],3))</f>
        <v>JAN</v>
      </c>
      <c r="K64" t="str">
        <f>UPPER(LEFT(kursanci4[[#This Row],[Przedmiot]], 3))</f>
        <v>FIZ</v>
      </c>
      <c r="L64" t="str">
        <f>_xlfn.TEXTJOIN(,,kursanci4[[#This Row],[imi]],kursanci4[[#This Row],[prz]])</f>
        <v>JANFIZ</v>
      </c>
    </row>
    <row r="65" spans="1:12" x14ac:dyDescent="0.25">
      <c r="A65" s="1" t="s">
        <v>13</v>
      </c>
      <c r="B65" s="1" t="s">
        <v>14</v>
      </c>
      <c r="C65" s="1" t="s">
        <v>20</v>
      </c>
      <c r="D65" s="4">
        <v>0.52083333333333337</v>
      </c>
      <c r="E65" s="4">
        <v>0.59375</v>
      </c>
      <c r="F65">
        <v>40</v>
      </c>
      <c r="G65" s="4">
        <f>kursanci4[[#This Row],[Godzina zakoñczenia]]-kursanci4[[#This Row],[Godzina rozpoczêcia]]</f>
        <v>7.291666666666663E-2</v>
      </c>
      <c r="H65" s="5">
        <v>1.45</v>
      </c>
      <c r="I65" s="5">
        <f>kursanci4[[#This Row],[Czas trwania num]]*kursanci4[[#This Row],[Stawka za godzinê]]</f>
        <v>58</v>
      </c>
      <c r="J65" t="str">
        <f>UPPER(LEFT(kursanci4[[#This Row],[Imiê kursanta]],3))</f>
        <v>JAN</v>
      </c>
      <c r="K65" t="str">
        <f>UPPER(LEFT(kursanci4[[#This Row],[Przedmiot]], 3))</f>
        <v>FIZ</v>
      </c>
      <c r="L65" t="str">
        <f>_xlfn.TEXTJOIN(,,kursanci4[[#This Row],[imi]],kursanci4[[#This Row],[prz]])</f>
        <v>JANFIZ</v>
      </c>
    </row>
    <row r="66" spans="1:12" x14ac:dyDescent="0.25">
      <c r="A66" s="1" t="s">
        <v>13</v>
      </c>
      <c r="B66" s="1" t="s">
        <v>14</v>
      </c>
      <c r="C66" s="1" t="s">
        <v>22</v>
      </c>
      <c r="D66" s="4">
        <v>0.46875</v>
      </c>
      <c r="E66" s="4">
        <v>0.52083333333333337</v>
      </c>
      <c r="F66">
        <v>40</v>
      </c>
      <c r="G66" s="4">
        <f>kursanci4[[#This Row],[Godzina zakoñczenia]]-kursanci4[[#This Row],[Godzina rozpoczêcia]]</f>
        <v>5.208333333333337E-2</v>
      </c>
      <c r="H66" s="5">
        <v>1.1499999999999999</v>
      </c>
      <c r="I66" s="5">
        <f>kursanci4[[#This Row],[Czas trwania num]]*kursanci4[[#This Row],[Stawka za godzinê]]</f>
        <v>46</v>
      </c>
      <c r="J66" t="str">
        <f>UPPER(LEFT(kursanci4[[#This Row],[Imiê kursanta]],3))</f>
        <v>JAN</v>
      </c>
      <c r="K66" t="str">
        <f>UPPER(LEFT(kursanci4[[#This Row],[Przedmiot]], 3))</f>
        <v>FIZ</v>
      </c>
      <c r="L66" t="str">
        <f>_xlfn.TEXTJOIN(,,kursanci4[[#This Row],[imi]],kursanci4[[#This Row],[prz]])</f>
        <v>JANFIZ</v>
      </c>
    </row>
    <row r="67" spans="1:12" x14ac:dyDescent="0.25">
      <c r="A67" s="1" t="s">
        <v>13</v>
      </c>
      <c r="B67" s="1" t="s">
        <v>14</v>
      </c>
      <c r="C67" s="1" t="s">
        <v>22</v>
      </c>
      <c r="D67" s="4">
        <v>0.625</v>
      </c>
      <c r="E67" s="4">
        <v>0.70833333333333337</v>
      </c>
      <c r="F67">
        <v>40</v>
      </c>
      <c r="G67" s="4">
        <f>kursanci4[[#This Row],[Godzina zakoñczenia]]-kursanci4[[#This Row],[Godzina rozpoczêcia]]</f>
        <v>8.333333333333337E-2</v>
      </c>
      <c r="H67" s="5">
        <v>2</v>
      </c>
      <c r="I67" s="5">
        <f>kursanci4[[#This Row],[Czas trwania num]]*kursanci4[[#This Row],[Stawka za godzinê]]</f>
        <v>80</v>
      </c>
      <c r="J67" t="str">
        <f>UPPER(LEFT(kursanci4[[#This Row],[Imiê kursanta]],3))</f>
        <v>JAN</v>
      </c>
      <c r="K67" t="str">
        <f>UPPER(LEFT(kursanci4[[#This Row],[Przedmiot]], 3))</f>
        <v>FIZ</v>
      </c>
      <c r="L67" t="str">
        <f>_xlfn.TEXTJOIN(,,kursanci4[[#This Row],[imi]],kursanci4[[#This Row],[prz]])</f>
        <v>JANFIZ</v>
      </c>
    </row>
    <row r="68" spans="1:12" x14ac:dyDescent="0.25">
      <c r="A68" s="1" t="s">
        <v>13</v>
      </c>
      <c r="B68" s="1" t="s">
        <v>14</v>
      </c>
      <c r="C68" s="1" t="s">
        <v>29</v>
      </c>
      <c r="D68" s="4">
        <v>0.63541666666666663</v>
      </c>
      <c r="E68" s="4">
        <v>0.69791666666666663</v>
      </c>
      <c r="F68">
        <v>40</v>
      </c>
      <c r="G68" s="4">
        <f>kursanci4[[#This Row],[Godzina zakoñczenia]]-kursanci4[[#This Row],[Godzina rozpoczêcia]]</f>
        <v>6.25E-2</v>
      </c>
      <c r="H68" s="5">
        <v>1.3</v>
      </c>
      <c r="I68" s="5">
        <f>kursanci4[[#This Row],[Czas trwania num]]*kursanci4[[#This Row],[Stawka za godzinê]]</f>
        <v>52</v>
      </c>
      <c r="J68" t="str">
        <f>UPPER(LEFT(kursanci4[[#This Row],[Imiê kursanta]],3))</f>
        <v>JAN</v>
      </c>
      <c r="K68" t="str">
        <f>UPPER(LEFT(kursanci4[[#This Row],[Przedmiot]], 3))</f>
        <v>FIZ</v>
      </c>
      <c r="L68" t="str">
        <f>_xlfn.TEXTJOIN(,,kursanci4[[#This Row],[imi]],kursanci4[[#This Row],[prz]])</f>
        <v>JANFIZ</v>
      </c>
    </row>
    <row r="69" spans="1:12" x14ac:dyDescent="0.25">
      <c r="A69" s="1" t="s">
        <v>13</v>
      </c>
      <c r="B69" s="1" t="s">
        <v>14</v>
      </c>
      <c r="C69" s="1" t="s">
        <v>39</v>
      </c>
      <c r="D69" s="4">
        <v>0.375</v>
      </c>
      <c r="E69" s="4">
        <v>0.42708333333333331</v>
      </c>
      <c r="F69">
        <v>40</v>
      </c>
      <c r="G69" s="4">
        <f>kursanci4[[#This Row],[Godzina zakoñczenia]]-kursanci4[[#This Row],[Godzina rozpoczêcia]]</f>
        <v>5.2083333333333315E-2</v>
      </c>
      <c r="H69" s="5">
        <v>1.1499999999999999</v>
      </c>
      <c r="I69" s="5">
        <f>kursanci4[[#This Row],[Czas trwania num]]*kursanci4[[#This Row],[Stawka za godzinê]]</f>
        <v>46</v>
      </c>
      <c r="J69" t="str">
        <f>UPPER(LEFT(kursanci4[[#This Row],[Imiê kursanta]],3))</f>
        <v>JAN</v>
      </c>
      <c r="K69" t="str">
        <f>UPPER(LEFT(kursanci4[[#This Row],[Przedmiot]], 3))</f>
        <v>FIZ</v>
      </c>
      <c r="L69" t="str">
        <f>_xlfn.TEXTJOIN(,,kursanci4[[#This Row],[imi]],kursanci4[[#This Row],[prz]])</f>
        <v>JANFIZ</v>
      </c>
    </row>
    <row r="70" spans="1:12" x14ac:dyDescent="0.25">
      <c r="A70" s="1" t="s">
        <v>13</v>
      </c>
      <c r="B70" s="1" t="s">
        <v>14</v>
      </c>
      <c r="C70" s="1" t="s">
        <v>39</v>
      </c>
      <c r="D70" s="4">
        <v>0.42708333333333331</v>
      </c>
      <c r="E70" s="4">
        <v>0.47916666666666669</v>
      </c>
      <c r="F70">
        <v>40</v>
      </c>
      <c r="G70" s="4">
        <f>kursanci4[[#This Row],[Godzina zakoñczenia]]-kursanci4[[#This Row],[Godzina rozpoczêcia]]</f>
        <v>5.208333333333337E-2</v>
      </c>
      <c r="H70" s="5">
        <v>1.1499999999999999</v>
      </c>
      <c r="I70" s="5">
        <f>kursanci4[[#This Row],[Czas trwania num]]*kursanci4[[#This Row],[Stawka za godzinê]]</f>
        <v>46</v>
      </c>
      <c r="J70" t="str">
        <f>UPPER(LEFT(kursanci4[[#This Row],[Imiê kursanta]],3))</f>
        <v>JAN</v>
      </c>
      <c r="K70" t="str">
        <f>UPPER(LEFT(kursanci4[[#This Row],[Przedmiot]], 3))</f>
        <v>FIZ</v>
      </c>
      <c r="L70" t="str">
        <f>_xlfn.TEXTJOIN(,,kursanci4[[#This Row],[imi]],kursanci4[[#This Row],[prz]])</f>
        <v>JANFIZ</v>
      </c>
    </row>
    <row r="71" spans="1:12" x14ac:dyDescent="0.25">
      <c r="A71" s="1" t="s">
        <v>13</v>
      </c>
      <c r="B71" s="1" t="s">
        <v>14</v>
      </c>
      <c r="C71" s="1" t="s">
        <v>44</v>
      </c>
      <c r="D71" s="4">
        <v>0.51041666666666663</v>
      </c>
      <c r="E71" s="4">
        <v>0.59375</v>
      </c>
      <c r="F71">
        <v>40</v>
      </c>
      <c r="G71" s="4">
        <f>kursanci4[[#This Row],[Godzina zakoñczenia]]-kursanci4[[#This Row],[Godzina rozpoczêcia]]</f>
        <v>8.333333333333337E-2</v>
      </c>
      <c r="H71" s="5">
        <v>2</v>
      </c>
      <c r="I71" s="5">
        <f>kursanci4[[#This Row],[Czas trwania num]]*kursanci4[[#This Row],[Stawka za godzinê]]</f>
        <v>80</v>
      </c>
      <c r="J71" t="str">
        <f>UPPER(LEFT(kursanci4[[#This Row],[Imiê kursanta]],3))</f>
        <v>JAN</v>
      </c>
      <c r="K71" t="str">
        <f>UPPER(LEFT(kursanci4[[#This Row],[Przedmiot]], 3))</f>
        <v>FIZ</v>
      </c>
      <c r="L71" t="str">
        <f>_xlfn.TEXTJOIN(,,kursanci4[[#This Row],[imi]],kursanci4[[#This Row],[prz]])</f>
        <v>JANFIZ</v>
      </c>
    </row>
    <row r="72" spans="1:12" x14ac:dyDescent="0.25">
      <c r="A72" s="1" t="s">
        <v>13</v>
      </c>
      <c r="B72" s="1" t="s">
        <v>14</v>
      </c>
      <c r="C72" s="1" t="s">
        <v>45</v>
      </c>
      <c r="D72" s="4">
        <v>0.375</v>
      </c>
      <c r="E72" s="4">
        <v>0.45833333333333331</v>
      </c>
      <c r="F72">
        <v>40</v>
      </c>
      <c r="G72" s="4">
        <f>kursanci4[[#This Row],[Godzina zakoñczenia]]-kursanci4[[#This Row],[Godzina rozpoczêcia]]</f>
        <v>8.3333333333333315E-2</v>
      </c>
      <c r="H72" s="5">
        <v>2</v>
      </c>
      <c r="I72" s="5">
        <f>kursanci4[[#This Row],[Czas trwania num]]*kursanci4[[#This Row],[Stawka za godzinê]]</f>
        <v>80</v>
      </c>
      <c r="J72" t="str">
        <f>UPPER(LEFT(kursanci4[[#This Row],[Imiê kursanta]],3))</f>
        <v>JAN</v>
      </c>
      <c r="K72" t="str">
        <f>UPPER(LEFT(kursanci4[[#This Row],[Przedmiot]], 3))</f>
        <v>FIZ</v>
      </c>
      <c r="L72" t="str">
        <f>_xlfn.TEXTJOIN(,,kursanci4[[#This Row],[imi]],kursanci4[[#This Row],[prz]])</f>
        <v>JANFIZ</v>
      </c>
    </row>
    <row r="73" spans="1:12" x14ac:dyDescent="0.25">
      <c r="A73" s="1" t="s">
        <v>13</v>
      </c>
      <c r="B73" s="1" t="s">
        <v>14</v>
      </c>
      <c r="C73" s="1" t="s">
        <v>49</v>
      </c>
      <c r="D73" s="4">
        <v>0.41666666666666669</v>
      </c>
      <c r="E73" s="4">
        <v>0.5</v>
      </c>
      <c r="F73">
        <v>40</v>
      </c>
      <c r="G73" s="4">
        <f>kursanci4[[#This Row],[Godzina zakoñczenia]]-kursanci4[[#This Row],[Godzina rozpoczêcia]]</f>
        <v>8.3333333333333315E-2</v>
      </c>
      <c r="H73" s="5">
        <v>2</v>
      </c>
      <c r="I73" s="5">
        <f>kursanci4[[#This Row],[Czas trwania num]]*kursanci4[[#This Row],[Stawka za godzinê]]</f>
        <v>80</v>
      </c>
      <c r="J73" t="str">
        <f>UPPER(LEFT(kursanci4[[#This Row],[Imiê kursanta]],3))</f>
        <v>JAN</v>
      </c>
      <c r="K73" t="str">
        <f>UPPER(LEFT(kursanci4[[#This Row],[Przedmiot]], 3))</f>
        <v>FIZ</v>
      </c>
      <c r="L73" t="str">
        <f>_xlfn.TEXTJOIN(,,kursanci4[[#This Row],[imi]],kursanci4[[#This Row],[prz]])</f>
        <v>JANFIZ</v>
      </c>
    </row>
    <row r="74" spans="1:12" x14ac:dyDescent="0.25">
      <c r="A74" s="1" t="s">
        <v>13</v>
      </c>
      <c r="B74" s="1" t="s">
        <v>14</v>
      </c>
      <c r="C74" s="1" t="s">
        <v>50</v>
      </c>
      <c r="D74" s="4">
        <v>0.375</v>
      </c>
      <c r="E74" s="4">
        <v>0.4375</v>
      </c>
      <c r="F74">
        <v>40</v>
      </c>
      <c r="G74" s="4">
        <f>kursanci4[[#This Row],[Godzina zakoñczenia]]-kursanci4[[#This Row],[Godzina rozpoczêcia]]</f>
        <v>6.25E-2</v>
      </c>
      <c r="H74" s="5">
        <v>1.3</v>
      </c>
      <c r="I74" s="5">
        <f>kursanci4[[#This Row],[Czas trwania num]]*kursanci4[[#This Row],[Stawka za godzinê]]</f>
        <v>52</v>
      </c>
      <c r="J74" t="str">
        <f>UPPER(LEFT(kursanci4[[#This Row],[Imiê kursanta]],3))</f>
        <v>JAN</v>
      </c>
      <c r="K74" t="str">
        <f>UPPER(LEFT(kursanci4[[#This Row],[Przedmiot]], 3))</f>
        <v>FIZ</v>
      </c>
      <c r="L74" t="str">
        <f>_xlfn.TEXTJOIN(,,kursanci4[[#This Row],[imi]],kursanci4[[#This Row],[prz]])</f>
        <v>JANFIZ</v>
      </c>
    </row>
    <row r="75" spans="1:12" x14ac:dyDescent="0.25">
      <c r="A75" s="1" t="s">
        <v>13</v>
      </c>
      <c r="B75" s="1" t="s">
        <v>14</v>
      </c>
      <c r="C75" s="1" t="s">
        <v>53</v>
      </c>
      <c r="D75" s="4">
        <v>0.47916666666666669</v>
      </c>
      <c r="E75" s="4">
        <v>0.53125</v>
      </c>
      <c r="F75">
        <v>40</v>
      </c>
      <c r="G75" s="4">
        <f>kursanci4[[#This Row],[Godzina zakoñczenia]]-kursanci4[[#This Row],[Godzina rozpoczêcia]]</f>
        <v>5.2083333333333315E-2</v>
      </c>
      <c r="H75" s="5">
        <v>1.1499999999999999</v>
      </c>
      <c r="I75" s="5">
        <f>kursanci4[[#This Row],[Czas trwania num]]*kursanci4[[#This Row],[Stawka za godzinê]]</f>
        <v>46</v>
      </c>
      <c r="J75" t="str">
        <f>UPPER(LEFT(kursanci4[[#This Row],[Imiê kursanta]],3))</f>
        <v>JAN</v>
      </c>
      <c r="K75" t="str">
        <f>UPPER(LEFT(kursanci4[[#This Row],[Przedmiot]], 3))</f>
        <v>FIZ</v>
      </c>
      <c r="L75" t="str">
        <f>_xlfn.TEXTJOIN(,,kursanci4[[#This Row],[imi]],kursanci4[[#This Row],[prz]])</f>
        <v>JANFIZ</v>
      </c>
    </row>
    <row r="76" spans="1:12" x14ac:dyDescent="0.25">
      <c r="A76" s="1" t="s">
        <v>13</v>
      </c>
      <c r="B76" s="1" t="s">
        <v>14</v>
      </c>
      <c r="C76" s="1" t="s">
        <v>59</v>
      </c>
      <c r="D76" s="4">
        <v>0.46875</v>
      </c>
      <c r="E76" s="4">
        <v>0.54166666666666663</v>
      </c>
      <c r="F76">
        <v>40</v>
      </c>
      <c r="G76" s="4">
        <f>kursanci4[[#This Row],[Godzina zakoñczenia]]-kursanci4[[#This Row],[Godzina rozpoczêcia]]</f>
        <v>7.291666666666663E-2</v>
      </c>
      <c r="H76" s="5">
        <v>1.45</v>
      </c>
      <c r="I76" s="5">
        <f>kursanci4[[#This Row],[Czas trwania num]]*kursanci4[[#This Row],[Stawka za godzinê]]</f>
        <v>58</v>
      </c>
      <c r="J76" t="str">
        <f>UPPER(LEFT(kursanci4[[#This Row],[Imiê kursanta]],3))</f>
        <v>JAN</v>
      </c>
      <c r="K76" t="str">
        <f>UPPER(LEFT(kursanci4[[#This Row],[Przedmiot]], 3))</f>
        <v>FIZ</v>
      </c>
      <c r="L76" t="str">
        <f>_xlfn.TEXTJOIN(,,kursanci4[[#This Row],[imi]],kursanci4[[#This Row],[prz]])</f>
        <v>JANFIZ</v>
      </c>
    </row>
    <row r="77" spans="1:12" x14ac:dyDescent="0.25">
      <c r="A77" s="1" t="s">
        <v>13</v>
      </c>
      <c r="B77" s="1" t="s">
        <v>14</v>
      </c>
      <c r="C77" s="1" t="s">
        <v>61</v>
      </c>
      <c r="D77" s="4">
        <v>0.67708333333333337</v>
      </c>
      <c r="E77" s="4">
        <v>0.73958333333333337</v>
      </c>
      <c r="F77">
        <v>40</v>
      </c>
      <c r="G77" s="4">
        <f>kursanci4[[#This Row],[Godzina zakoñczenia]]-kursanci4[[#This Row],[Godzina rozpoczêcia]]</f>
        <v>6.25E-2</v>
      </c>
      <c r="H77" s="5">
        <v>1.3</v>
      </c>
      <c r="I77" s="5">
        <f>kursanci4[[#This Row],[Czas trwania num]]*kursanci4[[#This Row],[Stawka za godzinê]]</f>
        <v>52</v>
      </c>
      <c r="J77" t="str">
        <f>UPPER(LEFT(kursanci4[[#This Row],[Imiê kursanta]],3))</f>
        <v>JAN</v>
      </c>
      <c r="K77" t="str">
        <f>UPPER(LEFT(kursanci4[[#This Row],[Przedmiot]], 3))</f>
        <v>FIZ</v>
      </c>
      <c r="L77" t="str">
        <f>_xlfn.TEXTJOIN(,,kursanci4[[#This Row],[imi]],kursanci4[[#This Row],[prz]])</f>
        <v>JANFIZ</v>
      </c>
    </row>
    <row r="78" spans="1:12" x14ac:dyDescent="0.25">
      <c r="A78" s="1" t="s">
        <v>13</v>
      </c>
      <c r="B78" s="1" t="s">
        <v>14</v>
      </c>
      <c r="C78" s="1" t="s">
        <v>64</v>
      </c>
      <c r="D78" s="4">
        <v>0.375</v>
      </c>
      <c r="E78" s="4">
        <v>0.42708333333333331</v>
      </c>
      <c r="F78">
        <v>40</v>
      </c>
      <c r="G78" s="4">
        <f>kursanci4[[#This Row],[Godzina zakoñczenia]]-kursanci4[[#This Row],[Godzina rozpoczêcia]]</f>
        <v>5.2083333333333315E-2</v>
      </c>
      <c r="H78" s="5">
        <v>1.1499999999999999</v>
      </c>
      <c r="I78" s="5">
        <f>kursanci4[[#This Row],[Czas trwania num]]*kursanci4[[#This Row],[Stawka za godzinê]]</f>
        <v>46</v>
      </c>
      <c r="J78" t="str">
        <f>UPPER(LEFT(kursanci4[[#This Row],[Imiê kursanta]],3))</f>
        <v>JAN</v>
      </c>
      <c r="K78" t="str">
        <f>UPPER(LEFT(kursanci4[[#This Row],[Przedmiot]], 3))</f>
        <v>FIZ</v>
      </c>
      <c r="L78" t="str">
        <f>_xlfn.TEXTJOIN(,,kursanci4[[#This Row],[imi]],kursanci4[[#This Row],[prz]])</f>
        <v>JANFIZ</v>
      </c>
    </row>
    <row r="79" spans="1:12" x14ac:dyDescent="0.25">
      <c r="A79" s="1" t="s">
        <v>13</v>
      </c>
      <c r="B79" s="1" t="s">
        <v>14</v>
      </c>
      <c r="C79" s="1" t="s">
        <v>71</v>
      </c>
      <c r="D79" s="4">
        <v>0.57291666666666663</v>
      </c>
      <c r="E79" s="4">
        <v>0.61458333333333337</v>
      </c>
      <c r="F79">
        <v>40</v>
      </c>
      <c r="G79" s="4">
        <f>kursanci4[[#This Row],[Godzina zakoñczenia]]-kursanci4[[#This Row],[Godzina rozpoczêcia]]</f>
        <v>4.1666666666666741E-2</v>
      </c>
      <c r="H79" s="5">
        <v>1</v>
      </c>
      <c r="I79" s="5">
        <f>kursanci4[[#This Row],[Czas trwania num]]*kursanci4[[#This Row],[Stawka za godzinê]]</f>
        <v>40</v>
      </c>
      <c r="J79" t="str">
        <f>UPPER(LEFT(kursanci4[[#This Row],[Imiê kursanta]],3))</f>
        <v>JAN</v>
      </c>
      <c r="K79" t="str">
        <f>UPPER(LEFT(kursanci4[[#This Row],[Przedmiot]], 3))</f>
        <v>FIZ</v>
      </c>
      <c r="L79" t="str">
        <f>_xlfn.TEXTJOIN(,,kursanci4[[#This Row],[imi]],kursanci4[[#This Row],[prz]])</f>
        <v>JANFIZ</v>
      </c>
    </row>
    <row r="80" spans="1:12" x14ac:dyDescent="0.25">
      <c r="A80" s="1" t="s">
        <v>13</v>
      </c>
      <c r="B80" s="1" t="s">
        <v>14</v>
      </c>
      <c r="C80" s="1" t="s">
        <v>77</v>
      </c>
      <c r="D80" s="4">
        <v>0.41666666666666669</v>
      </c>
      <c r="E80" s="4">
        <v>0.45833333333333331</v>
      </c>
      <c r="F80">
        <v>40</v>
      </c>
      <c r="G80" s="4">
        <f>kursanci4[[#This Row],[Godzina zakoñczenia]]-kursanci4[[#This Row],[Godzina rozpoczêcia]]</f>
        <v>4.166666666666663E-2</v>
      </c>
      <c r="H80" s="5">
        <v>1</v>
      </c>
      <c r="I80" s="5">
        <f>kursanci4[[#This Row],[Czas trwania num]]*kursanci4[[#This Row],[Stawka za godzinê]]</f>
        <v>40</v>
      </c>
      <c r="J80" t="str">
        <f>UPPER(LEFT(kursanci4[[#This Row],[Imiê kursanta]],3))</f>
        <v>JAN</v>
      </c>
      <c r="K80" t="str">
        <f>UPPER(LEFT(kursanci4[[#This Row],[Przedmiot]], 3))</f>
        <v>FIZ</v>
      </c>
      <c r="L80" t="str">
        <f>_xlfn.TEXTJOIN(,,kursanci4[[#This Row],[imi]],kursanci4[[#This Row],[prz]])</f>
        <v>JANFIZ</v>
      </c>
    </row>
    <row r="81" spans="1:12" x14ac:dyDescent="0.25">
      <c r="A81" s="1" t="s">
        <v>13</v>
      </c>
      <c r="B81" s="1" t="s">
        <v>14</v>
      </c>
      <c r="C81" s="1" t="s">
        <v>77</v>
      </c>
      <c r="D81" s="4">
        <v>0.57291666666666663</v>
      </c>
      <c r="E81" s="4">
        <v>0.63541666666666663</v>
      </c>
      <c r="F81">
        <v>40</v>
      </c>
      <c r="G81" s="4">
        <f>kursanci4[[#This Row],[Godzina zakoñczenia]]-kursanci4[[#This Row],[Godzina rozpoczêcia]]</f>
        <v>6.25E-2</v>
      </c>
      <c r="H81" s="5">
        <v>1.3</v>
      </c>
      <c r="I81" s="5">
        <f>kursanci4[[#This Row],[Czas trwania num]]*kursanci4[[#This Row],[Stawka za godzinê]]</f>
        <v>52</v>
      </c>
      <c r="J81" t="str">
        <f>UPPER(LEFT(kursanci4[[#This Row],[Imiê kursanta]],3))</f>
        <v>JAN</v>
      </c>
      <c r="K81" t="str">
        <f>UPPER(LEFT(kursanci4[[#This Row],[Przedmiot]], 3))</f>
        <v>FIZ</v>
      </c>
      <c r="L81" t="str">
        <f>_xlfn.TEXTJOIN(,,kursanci4[[#This Row],[imi]],kursanci4[[#This Row],[prz]])</f>
        <v>JANFIZ</v>
      </c>
    </row>
    <row r="82" spans="1:12" x14ac:dyDescent="0.25">
      <c r="A82" s="1" t="s">
        <v>13</v>
      </c>
      <c r="B82" s="1" t="s">
        <v>14</v>
      </c>
      <c r="C82" s="1" t="s">
        <v>82</v>
      </c>
      <c r="D82" s="4">
        <v>0.66666666666666663</v>
      </c>
      <c r="E82" s="4">
        <v>0.72916666666666663</v>
      </c>
      <c r="F82">
        <v>40</v>
      </c>
      <c r="G82" s="4">
        <f>kursanci4[[#This Row],[Godzina zakoñczenia]]-kursanci4[[#This Row],[Godzina rozpoczêcia]]</f>
        <v>6.25E-2</v>
      </c>
      <c r="H82" s="5">
        <v>1.3</v>
      </c>
      <c r="I82" s="5">
        <f>kursanci4[[#This Row],[Czas trwania num]]*kursanci4[[#This Row],[Stawka za godzinê]]</f>
        <v>52</v>
      </c>
      <c r="J82" t="str">
        <f>UPPER(LEFT(kursanci4[[#This Row],[Imiê kursanta]],3))</f>
        <v>JAN</v>
      </c>
      <c r="K82" t="str">
        <f>UPPER(LEFT(kursanci4[[#This Row],[Przedmiot]], 3))</f>
        <v>FIZ</v>
      </c>
      <c r="L82" t="str">
        <f>_xlfn.TEXTJOIN(,,kursanci4[[#This Row],[imi]],kursanci4[[#This Row],[prz]])</f>
        <v>JANFIZ</v>
      </c>
    </row>
    <row r="83" spans="1:12" x14ac:dyDescent="0.25">
      <c r="A83" s="1" t="s">
        <v>13</v>
      </c>
      <c r="B83" s="1" t="s">
        <v>14</v>
      </c>
      <c r="C83" s="1" t="s">
        <v>85</v>
      </c>
      <c r="D83" s="4">
        <v>0.64583333333333337</v>
      </c>
      <c r="E83" s="4">
        <v>0.72916666666666663</v>
      </c>
      <c r="F83">
        <v>40</v>
      </c>
      <c r="G83" s="4">
        <f>kursanci4[[#This Row],[Godzina zakoñczenia]]-kursanci4[[#This Row],[Godzina rozpoczêcia]]</f>
        <v>8.3333333333333259E-2</v>
      </c>
      <c r="H83" s="5">
        <v>2</v>
      </c>
      <c r="I83" s="5">
        <f>kursanci4[[#This Row],[Czas trwania num]]*kursanci4[[#This Row],[Stawka za godzinê]]</f>
        <v>80</v>
      </c>
      <c r="J83" t="str">
        <f>UPPER(LEFT(kursanci4[[#This Row],[Imiê kursanta]],3))</f>
        <v>JAN</v>
      </c>
      <c r="K83" t="str">
        <f>UPPER(LEFT(kursanci4[[#This Row],[Przedmiot]], 3))</f>
        <v>FIZ</v>
      </c>
      <c r="L83" t="str">
        <f>_xlfn.TEXTJOIN(,,kursanci4[[#This Row],[imi]],kursanci4[[#This Row],[prz]])</f>
        <v>JANFIZ</v>
      </c>
    </row>
    <row r="84" spans="1:12" x14ac:dyDescent="0.25">
      <c r="A84" s="1" t="s">
        <v>13</v>
      </c>
      <c r="B84" s="1" t="s">
        <v>14</v>
      </c>
      <c r="C84" s="1" t="s">
        <v>88</v>
      </c>
      <c r="D84" s="4">
        <v>0.375</v>
      </c>
      <c r="E84" s="4">
        <v>0.42708333333333331</v>
      </c>
      <c r="F84">
        <v>40</v>
      </c>
      <c r="G84" s="4">
        <f>kursanci4[[#This Row],[Godzina zakoñczenia]]-kursanci4[[#This Row],[Godzina rozpoczêcia]]</f>
        <v>5.2083333333333315E-2</v>
      </c>
      <c r="H84" s="5">
        <v>1.1499999999999999</v>
      </c>
      <c r="I84" s="5">
        <f>kursanci4[[#This Row],[Czas trwania num]]*kursanci4[[#This Row],[Stawka za godzinê]]</f>
        <v>46</v>
      </c>
      <c r="J84" t="str">
        <f>UPPER(LEFT(kursanci4[[#This Row],[Imiê kursanta]],3))</f>
        <v>JAN</v>
      </c>
      <c r="K84" t="str">
        <f>UPPER(LEFT(kursanci4[[#This Row],[Przedmiot]], 3))</f>
        <v>FIZ</v>
      </c>
      <c r="L84" t="str">
        <f>_xlfn.TEXTJOIN(,,kursanci4[[#This Row],[imi]],kursanci4[[#This Row],[prz]])</f>
        <v>JANFIZ</v>
      </c>
    </row>
    <row r="85" spans="1:12" x14ac:dyDescent="0.25">
      <c r="A85" s="1" t="s">
        <v>13</v>
      </c>
      <c r="B85" s="1" t="s">
        <v>14</v>
      </c>
      <c r="C85" s="1" t="s">
        <v>92</v>
      </c>
      <c r="D85" s="4">
        <v>0.55208333333333337</v>
      </c>
      <c r="E85" s="4">
        <v>0.63541666666666663</v>
      </c>
      <c r="F85">
        <v>40</v>
      </c>
      <c r="G85" s="4">
        <f>kursanci4[[#This Row],[Godzina zakoñczenia]]-kursanci4[[#This Row],[Godzina rozpoczêcia]]</f>
        <v>8.3333333333333259E-2</v>
      </c>
      <c r="H85" s="5">
        <v>2</v>
      </c>
      <c r="I85" s="5">
        <f>kursanci4[[#This Row],[Czas trwania num]]*kursanci4[[#This Row],[Stawka za godzinê]]</f>
        <v>80</v>
      </c>
      <c r="J85" t="str">
        <f>UPPER(LEFT(kursanci4[[#This Row],[Imiê kursanta]],3))</f>
        <v>JAN</v>
      </c>
      <c r="K85" t="str">
        <f>UPPER(LEFT(kursanci4[[#This Row],[Przedmiot]], 3))</f>
        <v>FIZ</v>
      </c>
      <c r="L85" t="str">
        <f>_xlfn.TEXTJOIN(,,kursanci4[[#This Row],[imi]],kursanci4[[#This Row],[prz]])</f>
        <v>JANFIZ</v>
      </c>
    </row>
    <row r="86" spans="1:12" x14ac:dyDescent="0.25">
      <c r="A86" s="1" t="s">
        <v>13</v>
      </c>
      <c r="B86" s="1" t="s">
        <v>14</v>
      </c>
      <c r="C86" s="1" t="s">
        <v>95</v>
      </c>
      <c r="D86" s="4">
        <v>0.51041666666666663</v>
      </c>
      <c r="E86" s="4">
        <v>0.59375</v>
      </c>
      <c r="F86">
        <v>40</v>
      </c>
      <c r="G86" s="4">
        <f>kursanci4[[#This Row],[Godzina zakoñczenia]]-kursanci4[[#This Row],[Godzina rozpoczêcia]]</f>
        <v>8.333333333333337E-2</v>
      </c>
      <c r="H86" s="5">
        <v>2</v>
      </c>
      <c r="I86" s="5">
        <f>kursanci4[[#This Row],[Czas trwania num]]*kursanci4[[#This Row],[Stawka za godzinê]]</f>
        <v>80</v>
      </c>
      <c r="J86" t="str">
        <f>UPPER(LEFT(kursanci4[[#This Row],[Imiê kursanta]],3))</f>
        <v>JAN</v>
      </c>
      <c r="K86" t="str">
        <f>UPPER(LEFT(kursanci4[[#This Row],[Przedmiot]], 3))</f>
        <v>FIZ</v>
      </c>
      <c r="L86" t="str">
        <f>_xlfn.TEXTJOIN(,,kursanci4[[#This Row],[imi]],kursanci4[[#This Row],[prz]])</f>
        <v>JANFIZ</v>
      </c>
    </row>
    <row r="87" spans="1:12" x14ac:dyDescent="0.25">
      <c r="A87" s="1" t="s">
        <v>23</v>
      </c>
      <c r="B87" s="1" t="s">
        <v>7</v>
      </c>
      <c r="C87" s="1" t="s">
        <v>22</v>
      </c>
      <c r="D87" s="4">
        <v>0.70833333333333337</v>
      </c>
      <c r="E87" s="4">
        <v>0.76041666666666663</v>
      </c>
      <c r="F87">
        <v>60</v>
      </c>
      <c r="G87" s="4">
        <f>kursanci4[[#This Row],[Godzina zakoñczenia]]-kursanci4[[#This Row],[Godzina rozpoczêcia]]</f>
        <v>5.2083333333333259E-2</v>
      </c>
      <c r="H87" s="5">
        <v>1.1499999999999999</v>
      </c>
      <c r="I87" s="5">
        <f>kursanci4[[#This Row],[Czas trwania num]]*kursanci4[[#This Row],[Stawka za godzinê]]</f>
        <v>69</v>
      </c>
      <c r="J87" t="str">
        <f>UPPER(LEFT(kursanci4[[#This Row],[Imiê kursanta]],3))</f>
        <v>JUL</v>
      </c>
      <c r="K87" t="str">
        <f>UPPER(LEFT(kursanci4[[#This Row],[Przedmiot]], 3))</f>
        <v>INF</v>
      </c>
      <c r="L87" t="str">
        <f>_xlfn.TEXTJOIN(,,kursanci4[[#This Row],[imi]],kursanci4[[#This Row],[prz]])</f>
        <v>JULINF</v>
      </c>
    </row>
    <row r="88" spans="1:12" x14ac:dyDescent="0.25">
      <c r="A88" s="1" t="s">
        <v>23</v>
      </c>
      <c r="B88" s="1" t="s">
        <v>7</v>
      </c>
      <c r="C88" s="1" t="s">
        <v>29</v>
      </c>
      <c r="D88" s="4">
        <v>0.58333333333333337</v>
      </c>
      <c r="E88" s="4">
        <v>0.625</v>
      </c>
      <c r="F88">
        <v>60</v>
      </c>
      <c r="G88" s="4">
        <f>kursanci4[[#This Row],[Godzina zakoñczenia]]-kursanci4[[#This Row],[Godzina rozpoczêcia]]</f>
        <v>4.166666666666663E-2</v>
      </c>
      <c r="H88" s="5">
        <v>1</v>
      </c>
      <c r="I88" s="5">
        <f>kursanci4[[#This Row],[Czas trwania num]]*kursanci4[[#This Row],[Stawka za godzinê]]</f>
        <v>60</v>
      </c>
      <c r="J88" t="str">
        <f>UPPER(LEFT(kursanci4[[#This Row],[Imiê kursanta]],3))</f>
        <v>JUL</v>
      </c>
      <c r="K88" t="str">
        <f>UPPER(LEFT(kursanci4[[#This Row],[Przedmiot]], 3))</f>
        <v>INF</v>
      </c>
      <c r="L88" t="str">
        <f>_xlfn.TEXTJOIN(,,kursanci4[[#This Row],[imi]],kursanci4[[#This Row],[prz]])</f>
        <v>JULINF</v>
      </c>
    </row>
    <row r="89" spans="1:12" x14ac:dyDescent="0.25">
      <c r="A89" s="1" t="s">
        <v>23</v>
      </c>
      <c r="B89" s="1" t="s">
        <v>14</v>
      </c>
      <c r="C89" s="1" t="s">
        <v>40</v>
      </c>
      <c r="D89" s="4">
        <v>0.375</v>
      </c>
      <c r="E89" s="4">
        <v>0.41666666666666669</v>
      </c>
      <c r="F89">
        <v>40</v>
      </c>
      <c r="G89" s="4">
        <f>kursanci4[[#This Row],[Godzina zakoñczenia]]-kursanci4[[#This Row],[Godzina rozpoczêcia]]</f>
        <v>4.1666666666666685E-2</v>
      </c>
      <c r="H89" s="5">
        <v>1</v>
      </c>
      <c r="I89" s="5">
        <f>kursanci4[[#This Row],[Czas trwania num]]*kursanci4[[#This Row],[Stawka za godzinê]]</f>
        <v>40</v>
      </c>
      <c r="J89" t="str">
        <f>UPPER(LEFT(kursanci4[[#This Row],[Imiê kursanta]],3))</f>
        <v>JUL</v>
      </c>
      <c r="K89" t="str">
        <f>UPPER(LEFT(kursanci4[[#This Row],[Przedmiot]], 3))</f>
        <v>FIZ</v>
      </c>
      <c r="L89" t="str">
        <f>_xlfn.TEXTJOIN(,,kursanci4[[#This Row],[imi]],kursanci4[[#This Row],[prz]])</f>
        <v>JULFIZ</v>
      </c>
    </row>
    <row r="90" spans="1:12" x14ac:dyDescent="0.25">
      <c r="A90" s="1" t="s">
        <v>23</v>
      </c>
      <c r="B90" s="1" t="s">
        <v>7</v>
      </c>
      <c r="C90" s="1" t="s">
        <v>41</v>
      </c>
      <c r="D90" s="4">
        <v>0.45833333333333331</v>
      </c>
      <c r="E90" s="4">
        <v>0.52083333333333337</v>
      </c>
      <c r="F90">
        <v>60</v>
      </c>
      <c r="G90" s="4">
        <f>kursanci4[[#This Row],[Godzina zakoñczenia]]-kursanci4[[#This Row],[Godzina rozpoczêcia]]</f>
        <v>6.2500000000000056E-2</v>
      </c>
      <c r="H90" s="5">
        <v>1.3</v>
      </c>
      <c r="I90" s="5">
        <f>kursanci4[[#This Row],[Czas trwania num]]*kursanci4[[#This Row],[Stawka za godzinê]]</f>
        <v>78</v>
      </c>
      <c r="J90" t="str">
        <f>UPPER(LEFT(kursanci4[[#This Row],[Imiê kursanta]],3))</f>
        <v>JUL</v>
      </c>
      <c r="K90" t="str">
        <f>UPPER(LEFT(kursanci4[[#This Row],[Przedmiot]], 3))</f>
        <v>INF</v>
      </c>
      <c r="L90" t="str">
        <f>_xlfn.TEXTJOIN(,,kursanci4[[#This Row],[imi]],kursanci4[[#This Row],[prz]])</f>
        <v>JULINF</v>
      </c>
    </row>
    <row r="91" spans="1:12" x14ac:dyDescent="0.25">
      <c r="A91" s="1" t="s">
        <v>23</v>
      </c>
      <c r="B91" s="1" t="s">
        <v>14</v>
      </c>
      <c r="C91" s="1" t="s">
        <v>44</v>
      </c>
      <c r="D91" s="4">
        <v>0.375</v>
      </c>
      <c r="E91" s="4">
        <v>0.42708333333333331</v>
      </c>
      <c r="F91">
        <v>40</v>
      </c>
      <c r="G91" s="4">
        <f>kursanci4[[#This Row],[Godzina zakoñczenia]]-kursanci4[[#This Row],[Godzina rozpoczêcia]]</f>
        <v>5.2083333333333315E-2</v>
      </c>
      <c r="H91" s="5">
        <v>1.1499999999999999</v>
      </c>
      <c r="I91" s="5">
        <f>kursanci4[[#This Row],[Czas trwania num]]*kursanci4[[#This Row],[Stawka za godzinê]]</f>
        <v>46</v>
      </c>
      <c r="J91" t="str">
        <f>UPPER(LEFT(kursanci4[[#This Row],[Imiê kursanta]],3))</f>
        <v>JUL</v>
      </c>
      <c r="K91" t="str">
        <f>UPPER(LEFT(kursanci4[[#This Row],[Przedmiot]], 3))</f>
        <v>FIZ</v>
      </c>
      <c r="L91" t="str">
        <f>_xlfn.TEXTJOIN(,,kursanci4[[#This Row],[imi]],kursanci4[[#This Row],[prz]])</f>
        <v>JULFIZ</v>
      </c>
    </row>
    <row r="92" spans="1:12" x14ac:dyDescent="0.25">
      <c r="A92" s="1" t="s">
        <v>23</v>
      </c>
      <c r="B92" s="1" t="s">
        <v>14</v>
      </c>
      <c r="C92" s="1" t="s">
        <v>57</v>
      </c>
      <c r="D92" s="4">
        <v>0.45833333333333331</v>
      </c>
      <c r="E92" s="4">
        <v>0.5</v>
      </c>
      <c r="F92">
        <v>40</v>
      </c>
      <c r="G92" s="4">
        <f>kursanci4[[#This Row],[Godzina zakoñczenia]]-kursanci4[[#This Row],[Godzina rozpoczêcia]]</f>
        <v>4.1666666666666685E-2</v>
      </c>
      <c r="H92" s="5">
        <v>1</v>
      </c>
      <c r="I92" s="5">
        <f>kursanci4[[#This Row],[Czas trwania num]]*kursanci4[[#This Row],[Stawka za godzinê]]</f>
        <v>40</v>
      </c>
      <c r="J92" t="str">
        <f>UPPER(LEFT(kursanci4[[#This Row],[Imiê kursanta]],3))</f>
        <v>JUL</v>
      </c>
      <c r="K92" t="str">
        <f>UPPER(LEFT(kursanci4[[#This Row],[Przedmiot]], 3))</f>
        <v>FIZ</v>
      </c>
      <c r="L92" t="str">
        <f>_xlfn.TEXTJOIN(,,kursanci4[[#This Row],[imi]],kursanci4[[#This Row],[prz]])</f>
        <v>JULFIZ</v>
      </c>
    </row>
    <row r="93" spans="1:12" x14ac:dyDescent="0.25">
      <c r="A93" s="1" t="s">
        <v>23</v>
      </c>
      <c r="B93" s="1" t="s">
        <v>7</v>
      </c>
      <c r="C93" s="1" t="s">
        <v>61</v>
      </c>
      <c r="D93" s="4">
        <v>0.61458333333333337</v>
      </c>
      <c r="E93" s="4">
        <v>0.65625</v>
      </c>
      <c r="F93">
        <v>60</v>
      </c>
      <c r="G93" s="4">
        <f>kursanci4[[#This Row],[Godzina zakoñczenia]]-kursanci4[[#This Row],[Godzina rozpoczêcia]]</f>
        <v>4.166666666666663E-2</v>
      </c>
      <c r="H93" s="5">
        <v>1</v>
      </c>
      <c r="I93" s="5">
        <f>kursanci4[[#This Row],[Czas trwania num]]*kursanci4[[#This Row],[Stawka za godzinê]]</f>
        <v>60</v>
      </c>
      <c r="J93" t="str">
        <f>UPPER(LEFT(kursanci4[[#This Row],[Imiê kursanta]],3))</f>
        <v>JUL</v>
      </c>
      <c r="K93" t="str">
        <f>UPPER(LEFT(kursanci4[[#This Row],[Przedmiot]], 3))</f>
        <v>INF</v>
      </c>
      <c r="L93" t="str">
        <f>_xlfn.TEXTJOIN(,,kursanci4[[#This Row],[imi]],kursanci4[[#This Row],[prz]])</f>
        <v>JULINF</v>
      </c>
    </row>
    <row r="94" spans="1:12" x14ac:dyDescent="0.25">
      <c r="A94" s="1" t="s">
        <v>23</v>
      </c>
      <c r="B94" s="1" t="s">
        <v>7</v>
      </c>
      <c r="C94" s="1" t="s">
        <v>69</v>
      </c>
      <c r="D94" s="4">
        <v>0.64583333333333337</v>
      </c>
      <c r="E94" s="4">
        <v>0.71875</v>
      </c>
      <c r="F94">
        <v>60</v>
      </c>
      <c r="G94" s="4">
        <f>kursanci4[[#This Row],[Godzina zakoñczenia]]-kursanci4[[#This Row],[Godzina rozpoczêcia]]</f>
        <v>7.291666666666663E-2</v>
      </c>
      <c r="H94" s="5">
        <v>1.45</v>
      </c>
      <c r="I94" s="5">
        <f>kursanci4[[#This Row],[Czas trwania num]]*kursanci4[[#This Row],[Stawka za godzinê]]</f>
        <v>87</v>
      </c>
      <c r="J94" t="str">
        <f>UPPER(LEFT(kursanci4[[#This Row],[Imiê kursanta]],3))</f>
        <v>JUL</v>
      </c>
      <c r="K94" t="str">
        <f>UPPER(LEFT(kursanci4[[#This Row],[Przedmiot]], 3))</f>
        <v>INF</v>
      </c>
      <c r="L94" t="str">
        <f>_xlfn.TEXTJOIN(,,kursanci4[[#This Row],[imi]],kursanci4[[#This Row],[prz]])</f>
        <v>JULINF</v>
      </c>
    </row>
    <row r="95" spans="1:12" x14ac:dyDescent="0.25">
      <c r="A95" s="1" t="s">
        <v>23</v>
      </c>
      <c r="B95" s="1" t="s">
        <v>14</v>
      </c>
      <c r="C95" s="1" t="s">
        <v>70</v>
      </c>
      <c r="D95" s="4">
        <v>0.54166666666666663</v>
      </c>
      <c r="E95" s="4">
        <v>0.625</v>
      </c>
      <c r="F95">
        <v>40</v>
      </c>
      <c r="G95" s="4">
        <f>kursanci4[[#This Row],[Godzina zakoñczenia]]-kursanci4[[#This Row],[Godzina rozpoczêcia]]</f>
        <v>8.333333333333337E-2</v>
      </c>
      <c r="H95" s="5">
        <v>2</v>
      </c>
      <c r="I95" s="5">
        <f>kursanci4[[#This Row],[Czas trwania num]]*kursanci4[[#This Row],[Stawka za godzinê]]</f>
        <v>80</v>
      </c>
      <c r="J95" t="str">
        <f>UPPER(LEFT(kursanci4[[#This Row],[Imiê kursanta]],3))</f>
        <v>JUL</v>
      </c>
      <c r="K95" t="str">
        <f>UPPER(LEFT(kursanci4[[#This Row],[Przedmiot]], 3))</f>
        <v>FIZ</v>
      </c>
      <c r="L95" t="str">
        <f>_xlfn.TEXTJOIN(,,kursanci4[[#This Row],[imi]],kursanci4[[#This Row],[prz]])</f>
        <v>JULFIZ</v>
      </c>
    </row>
    <row r="96" spans="1:12" x14ac:dyDescent="0.25">
      <c r="A96" s="1" t="s">
        <v>23</v>
      </c>
      <c r="B96" s="1" t="s">
        <v>7</v>
      </c>
      <c r="C96" s="1" t="s">
        <v>74</v>
      </c>
      <c r="D96" s="4">
        <v>0.4375</v>
      </c>
      <c r="E96" s="4">
        <v>0.47916666666666669</v>
      </c>
      <c r="F96">
        <v>60</v>
      </c>
      <c r="G96" s="4">
        <f>kursanci4[[#This Row],[Godzina zakoñczenia]]-kursanci4[[#This Row],[Godzina rozpoczêcia]]</f>
        <v>4.1666666666666685E-2</v>
      </c>
      <c r="H96" s="5">
        <v>1</v>
      </c>
      <c r="I96" s="5">
        <f>kursanci4[[#This Row],[Czas trwania num]]*kursanci4[[#This Row],[Stawka za godzinê]]</f>
        <v>60</v>
      </c>
      <c r="J96" t="str">
        <f>UPPER(LEFT(kursanci4[[#This Row],[Imiê kursanta]],3))</f>
        <v>JUL</v>
      </c>
      <c r="K96" t="str">
        <f>UPPER(LEFT(kursanci4[[#This Row],[Przedmiot]], 3))</f>
        <v>INF</v>
      </c>
      <c r="L96" t="str">
        <f>_xlfn.TEXTJOIN(,,kursanci4[[#This Row],[imi]],kursanci4[[#This Row],[prz]])</f>
        <v>JULINF</v>
      </c>
    </row>
    <row r="97" spans="1:12" x14ac:dyDescent="0.25">
      <c r="A97" s="1" t="s">
        <v>23</v>
      </c>
      <c r="B97" s="1" t="s">
        <v>14</v>
      </c>
      <c r="C97" s="1" t="s">
        <v>75</v>
      </c>
      <c r="D97" s="4">
        <v>0.375</v>
      </c>
      <c r="E97" s="4">
        <v>0.44791666666666669</v>
      </c>
      <c r="F97">
        <v>40</v>
      </c>
      <c r="G97" s="4">
        <f>kursanci4[[#This Row],[Godzina zakoñczenia]]-kursanci4[[#This Row],[Godzina rozpoczêcia]]</f>
        <v>7.2916666666666685E-2</v>
      </c>
      <c r="H97" s="5">
        <v>1.45</v>
      </c>
      <c r="I97" s="5">
        <f>kursanci4[[#This Row],[Czas trwania num]]*kursanci4[[#This Row],[Stawka za godzinê]]</f>
        <v>58</v>
      </c>
      <c r="J97" t="str">
        <f>UPPER(LEFT(kursanci4[[#This Row],[Imiê kursanta]],3))</f>
        <v>JUL</v>
      </c>
      <c r="K97" t="str">
        <f>UPPER(LEFT(kursanci4[[#This Row],[Przedmiot]], 3))</f>
        <v>FIZ</v>
      </c>
      <c r="L97" t="str">
        <f>_xlfn.TEXTJOIN(,,kursanci4[[#This Row],[imi]],kursanci4[[#This Row],[prz]])</f>
        <v>JULFIZ</v>
      </c>
    </row>
    <row r="98" spans="1:12" x14ac:dyDescent="0.25">
      <c r="A98" s="1" t="s">
        <v>23</v>
      </c>
      <c r="B98" s="1" t="s">
        <v>7</v>
      </c>
      <c r="C98" s="1" t="s">
        <v>82</v>
      </c>
      <c r="D98" s="4">
        <v>0.375</v>
      </c>
      <c r="E98" s="4">
        <v>0.42708333333333331</v>
      </c>
      <c r="F98">
        <v>60</v>
      </c>
      <c r="G98" s="4">
        <f>kursanci4[[#This Row],[Godzina zakoñczenia]]-kursanci4[[#This Row],[Godzina rozpoczêcia]]</f>
        <v>5.2083333333333315E-2</v>
      </c>
      <c r="H98" s="5">
        <v>1.1499999999999999</v>
      </c>
      <c r="I98" s="5">
        <f>kursanci4[[#This Row],[Czas trwania num]]*kursanci4[[#This Row],[Stawka za godzinê]]</f>
        <v>69</v>
      </c>
      <c r="J98" t="str">
        <f>UPPER(LEFT(kursanci4[[#This Row],[Imiê kursanta]],3))</f>
        <v>JUL</v>
      </c>
      <c r="K98" t="str">
        <f>UPPER(LEFT(kursanci4[[#This Row],[Przedmiot]], 3))</f>
        <v>INF</v>
      </c>
      <c r="L98" t="str">
        <f>_xlfn.TEXTJOIN(,,kursanci4[[#This Row],[imi]],kursanci4[[#This Row],[prz]])</f>
        <v>JULINF</v>
      </c>
    </row>
    <row r="99" spans="1:12" x14ac:dyDescent="0.25">
      <c r="A99" s="1" t="s">
        <v>23</v>
      </c>
      <c r="B99" s="1" t="s">
        <v>7</v>
      </c>
      <c r="C99" s="1" t="s">
        <v>82</v>
      </c>
      <c r="D99" s="4">
        <v>0.46875</v>
      </c>
      <c r="E99" s="4">
        <v>0.54166666666666663</v>
      </c>
      <c r="F99">
        <v>60</v>
      </c>
      <c r="G99" s="4">
        <f>kursanci4[[#This Row],[Godzina zakoñczenia]]-kursanci4[[#This Row],[Godzina rozpoczêcia]]</f>
        <v>7.291666666666663E-2</v>
      </c>
      <c r="H99" s="5">
        <v>1.45</v>
      </c>
      <c r="I99" s="5">
        <f>kursanci4[[#This Row],[Czas trwania num]]*kursanci4[[#This Row],[Stawka za godzinê]]</f>
        <v>87</v>
      </c>
      <c r="J99" t="str">
        <f>UPPER(LEFT(kursanci4[[#This Row],[Imiê kursanta]],3))</f>
        <v>JUL</v>
      </c>
      <c r="K99" t="str">
        <f>UPPER(LEFT(kursanci4[[#This Row],[Przedmiot]], 3))</f>
        <v>INF</v>
      </c>
      <c r="L99" t="str">
        <f>_xlfn.TEXTJOIN(,,kursanci4[[#This Row],[imi]],kursanci4[[#This Row],[prz]])</f>
        <v>JULINF</v>
      </c>
    </row>
    <row r="100" spans="1:12" x14ac:dyDescent="0.25">
      <c r="A100" s="1" t="s">
        <v>23</v>
      </c>
      <c r="B100" s="1" t="s">
        <v>7</v>
      </c>
      <c r="C100" s="1" t="s">
        <v>87</v>
      </c>
      <c r="D100" s="4">
        <v>0.44791666666666669</v>
      </c>
      <c r="E100" s="4">
        <v>0.52083333333333337</v>
      </c>
      <c r="F100">
        <v>60</v>
      </c>
      <c r="G100" s="4">
        <f>kursanci4[[#This Row],[Godzina zakoñczenia]]-kursanci4[[#This Row],[Godzina rozpoczêcia]]</f>
        <v>7.2916666666666685E-2</v>
      </c>
      <c r="H100" s="5">
        <v>1.45</v>
      </c>
      <c r="I100" s="5">
        <f>kursanci4[[#This Row],[Czas trwania num]]*kursanci4[[#This Row],[Stawka za godzinê]]</f>
        <v>87</v>
      </c>
      <c r="J100" t="str">
        <f>UPPER(LEFT(kursanci4[[#This Row],[Imiê kursanta]],3))</f>
        <v>JUL</v>
      </c>
      <c r="K100" t="str">
        <f>UPPER(LEFT(kursanci4[[#This Row],[Przedmiot]], 3))</f>
        <v>INF</v>
      </c>
      <c r="L100" t="str">
        <f>_xlfn.TEXTJOIN(,,kursanci4[[#This Row],[imi]],kursanci4[[#This Row],[prz]])</f>
        <v>JULINF</v>
      </c>
    </row>
    <row r="101" spans="1:12" x14ac:dyDescent="0.25">
      <c r="A101" s="1" t="s">
        <v>23</v>
      </c>
      <c r="B101" s="1" t="s">
        <v>7</v>
      </c>
      <c r="C101" s="1" t="s">
        <v>89</v>
      </c>
      <c r="D101" s="4">
        <v>0.55208333333333337</v>
      </c>
      <c r="E101" s="4">
        <v>0.60416666666666663</v>
      </c>
      <c r="F101">
        <v>60</v>
      </c>
      <c r="G101" s="4">
        <f>kursanci4[[#This Row],[Godzina zakoñczenia]]-kursanci4[[#This Row],[Godzina rozpoczêcia]]</f>
        <v>5.2083333333333259E-2</v>
      </c>
      <c r="H101" s="5">
        <v>1.1499999999999999</v>
      </c>
      <c r="I101" s="5">
        <f>kursanci4[[#This Row],[Czas trwania num]]*kursanci4[[#This Row],[Stawka za godzinê]]</f>
        <v>69</v>
      </c>
      <c r="J101" t="str">
        <f>UPPER(LEFT(kursanci4[[#This Row],[Imiê kursanta]],3))</f>
        <v>JUL</v>
      </c>
      <c r="K101" t="str">
        <f>UPPER(LEFT(kursanci4[[#This Row],[Przedmiot]], 3))</f>
        <v>INF</v>
      </c>
      <c r="L101" t="str">
        <f>_xlfn.TEXTJOIN(,,kursanci4[[#This Row],[imi]],kursanci4[[#This Row],[prz]])</f>
        <v>JULINF</v>
      </c>
    </row>
    <row r="102" spans="1:12" x14ac:dyDescent="0.25">
      <c r="A102" s="1" t="s">
        <v>23</v>
      </c>
      <c r="B102" s="1" t="s">
        <v>7</v>
      </c>
      <c r="C102" s="1" t="s">
        <v>90</v>
      </c>
      <c r="D102" s="4">
        <v>0.375</v>
      </c>
      <c r="E102" s="4">
        <v>0.42708333333333331</v>
      </c>
      <c r="F102">
        <v>60</v>
      </c>
      <c r="G102" s="4">
        <f>kursanci4[[#This Row],[Godzina zakoñczenia]]-kursanci4[[#This Row],[Godzina rozpoczêcia]]</f>
        <v>5.2083333333333315E-2</v>
      </c>
      <c r="H102" s="5">
        <v>1.1499999999999999</v>
      </c>
      <c r="I102" s="5">
        <f>kursanci4[[#This Row],[Czas trwania num]]*kursanci4[[#This Row],[Stawka za godzinê]]</f>
        <v>69</v>
      </c>
      <c r="J102" t="str">
        <f>UPPER(LEFT(kursanci4[[#This Row],[Imiê kursanta]],3))</f>
        <v>JUL</v>
      </c>
      <c r="K102" t="str">
        <f>UPPER(LEFT(kursanci4[[#This Row],[Przedmiot]], 3))</f>
        <v>INF</v>
      </c>
      <c r="L102" t="str">
        <f>_xlfn.TEXTJOIN(,,kursanci4[[#This Row],[imi]],kursanci4[[#This Row],[prz]])</f>
        <v>JULINF</v>
      </c>
    </row>
    <row r="103" spans="1:12" x14ac:dyDescent="0.25">
      <c r="A103" s="1" t="s">
        <v>23</v>
      </c>
      <c r="B103" s="1" t="s">
        <v>14</v>
      </c>
      <c r="C103" s="1" t="s">
        <v>97</v>
      </c>
      <c r="D103" s="4">
        <v>0.375</v>
      </c>
      <c r="E103" s="4">
        <v>0.42708333333333331</v>
      </c>
      <c r="F103">
        <v>40</v>
      </c>
      <c r="G103" s="4">
        <f>kursanci4[[#This Row],[Godzina zakoñczenia]]-kursanci4[[#This Row],[Godzina rozpoczêcia]]</f>
        <v>5.2083333333333315E-2</v>
      </c>
      <c r="H103" s="5">
        <v>1.1499999999999999</v>
      </c>
      <c r="I103" s="5">
        <f>kursanci4[[#This Row],[Czas trwania num]]*kursanci4[[#This Row],[Stawka za godzinê]]</f>
        <v>46</v>
      </c>
      <c r="J103" t="str">
        <f>UPPER(LEFT(kursanci4[[#This Row],[Imiê kursanta]],3))</f>
        <v>JUL</v>
      </c>
      <c r="K103" t="str">
        <f>UPPER(LEFT(kursanci4[[#This Row],[Przedmiot]], 3))</f>
        <v>FIZ</v>
      </c>
      <c r="L103" t="str">
        <f>_xlfn.TEXTJOIN(,,kursanci4[[#This Row],[imi]],kursanci4[[#This Row],[prz]])</f>
        <v>JULFIZ</v>
      </c>
    </row>
    <row r="104" spans="1:12" x14ac:dyDescent="0.25">
      <c r="A104" s="1" t="s">
        <v>23</v>
      </c>
      <c r="B104" s="1" t="s">
        <v>14</v>
      </c>
      <c r="C104" s="1" t="s">
        <v>99</v>
      </c>
      <c r="D104" s="4">
        <v>0.375</v>
      </c>
      <c r="E104" s="4">
        <v>0.45833333333333331</v>
      </c>
      <c r="F104">
        <v>40</v>
      </c>
      <c r="G104" s="4">
        <f>kursanci4[[#This Row],[Godzina zakoñczenia]]-kursanci4[[#This Row],[Godzina rozpoczêcia]]</f>
        <v>8.3333333333333315E-2</v>
      </c>
      <c r="H104" s="5">
        <v>2</v>
      </c>
      <c r="I104" s="5">
        <f>kursanci4[[#This Row],[Czas trwania num]]*kursanci4[[#This Row],[Stawka za godzinê]]</f>
        <v>80</v>
      </c>
      <c r="J104" t="str">
        <f>UPPER(LEFT(kursanci4[[#This Row],[Imiê kursanta]],3))</f>
        <v>JUL</v>
      </c>
      <c r="K104" t="str">
        <f>UPPER(LEFT(kursanci4[[#This Row],[Przedmiot]], 3))</f>
        <v>FIZ</v>
      </c>
      <c r="L104" t="str">
        <f>_xlfn.TEXTJOIN(,,kursanci4[[#This Row],[imi]],kursanci4[[#This Row],[prz]])</f>
        <v>JULFIZ</v>
      </c>
    </row>
    <row r="105" spans="1:12" x14ac:dyDescent="0.25">
      <c r="A105" s="1" t="s">
        <v>18</v>
      </c>
      <c r="B105" s="1" t="s">
        <v>7</v>
      </c>
      <c r="C105" s="1" t="s">
        <v>17</v>
      </c>
      <c r="D105" s="4">
        <v>0.45833333333333331</v>
      </c>
      <c r="E105" s="4">
        <v>0.53125</v>
      </c>
      <c r="F105">
        <v>60</v>
      </c>
      <c r="G105" s="4">
        <f>kursanci4[[#This Row],[Godzina zakoñczenia]]-kursanci4[[#This Row],[Godzina rozpoczêcia]]</f>
        <v>7.2916666666666685E-2</v>
      </c>
      <c r="H105" s="5">
        <v>1.45</v>
      </c>
      <c r="I105" s="5">
        <f>kursanci4[[#This Row],[Czas trwania num]]*kursanci4[[#This Row],[Stawka za godzinê]]</f>
        <v>87</v>
      </c>
      <c r="J105" t="str">
        <f>UPPER(LEFT(kursanci4[[#This Row],[Imiê kursanta]],3))</f>
        <v>KAT</v>
      </c>
      <c r="K105" t="str">
        <f>UPPER(LEFT(kursanci4[[#This Row],[Przedmiot]], 3))</f>
        <v>INF</v>
      </c>
      <c r="L105" t="str">
        <f>_xlfn.TEXTJOIN(,,kursanci4[[#This Row],[imi]],kursanci4[[#This Row],[prz]])</f>
        <v>KATINF</v>
      </c>
    </row>
    <row r="106" spans="1:12" x14ac:dyDescent="0.25">
      <c r="A106" s="1" t="s">
        <v>18</v>
      </c>
      <c r="B106" s="1" t="s">
        <v>7</v>
      </c>
      <c r="C106" s="1" t="s">
        <v>20</v>
      </c>
      <c r="D106" s="4">
        <v>0.375</v>
      </c>
      <c r="E106" s="4">
        <v>0.41666666666666669</v>
      </c>
      <c r="F106">
        <v>60</v>
      </c>
      <c r="G106" s="4">
        <f>kursanci4[[#This Row],[Godzina zakoñczenia]]-kursanci4[[#This Row],[Godzina rozpoczêcia]]</f>
        <v>4.1666666666666685E-2</v>
      </c>
      <c r="H106" s="5">
        <v>1</v>
      </c>
      <c r="I106" s="5">
        <f>kursanci4[[#This Row],[Czas trwania num]]*kursanci4[[#This Row],[Stawka za godzinê]]</f>
        <v>60</v>
      </c>
      <c r="J106" t="str">
        <f>UPPER(LEFT(kursanci4[[#This Row],[Imiê kursanta]],3))</f>
        <v>KAT</v>
      </c>
      <c r="K106" t="str">
        <f>UPPER(LEFT(kursanci4[[#This Row],[Przedmiot]], 3))</f>
        <v>INF</v>
      </c>
      <c r="L106" t="str">
        <f>_xlfn.TEXTJOIN(,,kursanci4[[#This Row],[imi]],kursanci4[[#This Row],[prz]])</f>
        <v>KATINF</v>
      </c>
    </row>
    <row r="107" spans="1:12" x14ac:dyDescent="0.25">
      <c r="A107" s="1" t="s">
        <v>18</v>
      </c>
      <c r="B107" s="1" t="s">
        <v>7</v>
      </c>
      <c r="C107" s="1" t="s">
        <v>21</v>
      </c>
      <c r="D107" s="4">
        <v>0.53125</v>
      </c>
      <c r="E107" s="4">
        <v>0.57291666666666663</v>
      </c>
      <c r="F107">
        <v>60</v>
      </c>
      <c r="G107" s="4">
        <f>kursanci4[[#This Row],[Godzina zakoñczenia]]-kursanci4[[#This Row],[Godzina rozpoczêcia]]</f>
        <v>4.166666666666663E-2</v>
      </c>
      <c r="H107" s="5">
        <v>1</v>
      </c>
      <c r="I107" s="5">
        <f>kursanci4[[#This Row],[Czas trwania num]]*kursanci4[[#This Row],[Stawka za godzinê]]</f>
        <v>60</v>
      </c>
      <c r="J107" t="str">
        <f>UPPER(LEFT(kursanci4[[#This Row],[Imiê kursanta]],3))</f>
        <v>KAT</v>
      </c>
      <c r="K107" t="str">
        <f>UPPER(LEFT(kursanci4[[#This Row],[Przedmiot]], 3))</f>
        <v>INF</v>
      </c>
      <c r="L107" t="str">
        <f>_xlfn.TEXTJOIN(,,kursanci4[[#This Row],[imi]],kursanci4[[#This Row],[prz]])</f>
        <v>KATINF</v>
      </c>
    </row>
    <row r="108" spans="1:12" x14ac:dyDescent="0.25">
      <c r="A108" s="1" t="s">
        <v>18</v>
      </c>
      <c r="B108" s="1" t="s">
        <v>7</v>
      </c>
      <c r="C108" s="1" t="s">
        <v>28</v>
      </c>
      <c r="D108" s="4">
        <v>0.42708333333333331</v>
      </c>
      <c r="E108" s="4">
        <v>0.47916666666666669</v>
      </c>
      <c r="F108">
        <v>60</v>
      </c>
      <c r="G108" s="4">
        <f>kursanci4[[#This Row],[Godzina zakoñczenia]]-kursanci4[[#This Row],[Godzina rozpoczêcia]]</f>
        <v>5.208333333333337E-2</v>
      </c>
      <c r="H108" s="5">
        <v>1.1499999999999999</v>
      </c>
      <c r="I108" s="5">
        <f>kursanci4[[#This Row],[Czas trwania num]]*kursanci4[[#This Row],[Stawka za godzinê]]</f>
        <v>69</v>
      </c>
      <c r="J108" t="str">
        <f>UPPER(LEFT(kursanci4[[#This Row],[Imiê kursanta]],3))</f>
        <v>KAT</v>
      </c>
      <c r="K108" t="str">
        <f>UPPER(LEFT(kursanci4[[#This Row],[Przedmiot]], 3))</f>
        <v>INF</v>
      </c>
      <c r="L108" t="str">
        <f>_xlfn.TEXTJOIN(,,kursanci4[[#This Row],[imi]],kursanci4[[#This Row],[prz]])</f>
        <v>KATINF</v>
      </c>
    </row>
    <row r="109" spans="1:12" x14ac:dyDescent="0.25">
      <c r="A109" s="1" t="s">
        <v>18</v>
      </c>
      <c r="B109" s="1" t="s">
        <v>7</v>
      </c>
      <c r="C109" s="1" t="s">
        <v>34</v>
      </c>
      <c r="D109" s="4">
        <v>0.44791666666666669</v>
      </c>
      <c r="E109" s="4">
        <v>0.51041666666666663</v>
      </c>
      <c r="F109">
        <v>60</v>
      </c>
      <c r="G109" s="4">
        <f>kursanci4[[#This Row],[Godzina zakoñczenia]]-kursanci4[[#This Row],[Godzina rozpoczêcia]]</f>
        <v>6.2499999999999944E-2</v>
      </c>
      <c r="H109" s="5">
        <v>1.3</v>
      </c>
      <c r="I109" s="5">
        <f>kursanci4[[#This Row],[Czas trwania num]]*kursanci4[[#This Row],[Stawka za godzinê]]</f>
        <v>78</v>
      </c>
      <c r="J109" t="str">
        <f>UPPER(LEFT(kursanci4[[#This Row],[Imiê kursanta]],3))</f>
        <v>KAT</v>
      </c>
      <c r="K109" t="str">
        <f>UPPER(LEFT(kursanci4[[#This Row],[Przedmiot]], 3))</f>
        <v>INF</v>
      </c>
      <c r="L109" t="str">
        <f>_xlfn.TEXTJOIN(,,kursanci4[[#This Row],[imi]],kursanci4[[#This Row],[prz]])</f>
        <v>KATINF</v>
      </c>
    </row>
    <row r="110" spans="1:12" x14ac:dyDescent="0.25">
      <c r="A110" s="1" t="s">
        <v>18</v>
      </c>
      <c r="B110" s="1" t="s">
        <v>7</v>
      </c>
      <c r="C110" s="1" t="s">
        <v>38</v>
      </c>
      <c r="D110" s="4">
        <v>0.375</v>
      </c>
      <c r="E110" s="4">
        <v>0.41666666666666669</v>
      </c>
      <c r="F110">
        <v>60</v>
      </c>
      <c r="G110" s="4">
        <f>kursanci4[[#This Row],[Godzina zakoñczenia]]-kursanci4[[#This Row],[Godzina rozpoczêcia]]</f>
        <v>4.1666666666666685E-2</v>
      </c>
      <c r="H110" s="5">
        <v>1</v>
      </c>
      <c r="I110" s="5">
        <f>kursanci4[[#This Row],[Czas trwania num]]*kursanci4[[#This Row],[Stawka za godzinê]]</f>
        <v>60</v>
      </c>
      <c r="J110" t="str">
        <f>UPPER(LEFT(kursanci4[[#This Row],[Imiê kursanta]],3))</f>
        <v>KAT</v>
      </c>
      <c r="K110" t="str">
        <f>UPPER(LEFT(kursanci4[[#This Row],[Przedmiot]], 3))</f>
        <v>INF</v>
      </c>
      <c r="L110" t="str">
        <f>_xlfn.TEXTJOIN(,,kursanci4[[#This Row],[imi]],kursanci4[[#This Row],[prz]])</f>
        <v>KATINF</v>
      </c>
    </row>
    <row r="111" spans="1:12" x14ac:dyDescent="0.25">
      <c r="A111" s="1" t="s">
        <v>18</v>
      </c>
      <c r="B111" s="1" t="s">
        <v>7</v>
      </c>
      <c r="C111" s="1" t="s">
        <v>41</v>
      </c>
      <c r="D111" s="4">
        <v>0.65625</v>
      </c>
      <c r="E111" s="4">
        <v>0.71875</v>
      </c>
      <c r="F111">
        <v>60</v>
      </c>
      <c r="G111" s="4">
        <f>kursanci4[[#This Row],[Godzina zakoñczenia]]-kursanci4[[#This Row],[Godzina rozpoczêcia]]</f>
        <v>6.25E-2</v>
      </c>
      <c r="H111" s="5">
        <v>1.3</v>
      </c>
      <c r="I111" s="5">
        <f>kursanci4[[#This Row],[Czas trwania num]]*kursanci4[[#This Row],[Stawka za godzinê]]</f>
        <v>78</v>
      </c>
      <c r="J111" t="str">
        <f>UPPER(LEFT(kursanci4[[#This Row],[Imiê kursanta]],3))</f>
        <v>KAT</v>
      </c>
      <c r="K111" t="str">
        <f>UPPER(LEFT(kursanci4[[#This Row],[Przedmiot]], 3))</f>
        <v>INF</v>
      </c>
      <c r="L111" t="str">
        <f>_xlfn.TEXTJOIN(,,kursanci4[[#This Row],[imi]],kursanci4[[#This Row],[prz]])</f>
        <v>KATINF</v>
      </c>
    </row>
    <row r="112" spans="1:12" x14ac:dyDescent="0.25">
      <c r="A112" s="1" t="s">
        <v>18</v>
      </c>
      <c r="B112" s="1" t="s">
        <v>7</v>
      </c>
      <c r="C112" s="1" t="s">
        <v>50</v>
      </c>
      <c r="D112" s="4">
        <v>0.60416666666666663</v>
      </c>
      <c r="E112" s="4">
        <v>0.66666666666666663</v>
      </c>
      <c r="F112">
        <v>60</v>
      </c>
      <c r="G112" s="4">
        <f>kursanci4[[#This Row],[Godzina zakoñczenia]]-kursanci4[[#This Row],[Godzina rozpoczêcia]]</f>
        <v>6.25E-2</v>
      </c>
      <c r="H112" s="5">
        <v>1.3</v>
      </c>
      <c r="I112" s="5">
        <f>kursanci4[[#This Row],[Czas trwania num]]*kursanci4[[#This Row],[Stawka za godzinê]]</f>
        <v>78</v>
      </c>
      <c r="J112" t="str">
        <f>UPPER(LEFT(kursanci4[[#This Row],[Imiê kursanta]],3))</f>
        <v>KAT</v>
      </c>
      <c r="K112" t="str">
        <f>UPPER(LEFT(kursanci4[[#This Row],[Przedmiot]], 3))</f>
        <v>INF</v>
      </c>
      <c r="L112" t="str">
        <f>_xlfn.TEXTJOIN(,,kursanci4[[#This Row],[imi]],kursanci4[[#This Row],[prz]])</f>
        <v>KATINF</v>
      </c>
    </row>
    <row r="113" spans="1:12" x14ac:dyDescent="0.25">
      <c r="A113" s="1" t="s">
        <v>18</v>
      </c>
      <c r="B113" s="1" t="s">
        <v>7</v>
      </c>
      <c r="C113" s="1" t="s">
        <v>57</v>
      </c>
      <c r="D113" s="4">
        <v>0.375</v>
      </c>
      <c r="E113" s="4">
        <v>0.44791666666666669</v>
      </c>
      <c r="F113">
        <v>60</v>
      </c>
      <c r="G113" s="4">
        <f>kursanci4[[#This Row],[Godzina zakoñczenia]]-kursanci4[[#This Row],[Godzina rozpoczêcia]]</f>
        <v>7.2916666666666685E-2</v>
      </c>
      <c r="H113" s="5">
        <v>1.45</v>
      </c>
      <c r="I113" s="5">
        <f>kursanci4[[#This Row],[Czas trwania num]]*kursanci4[[#This Row],[Stawka za godzinê]]</f>
        <v>87</v>
      </c>
      <c r="J113" t="str">
        <f>UPPER(LEFT(kursanci4[[#This Row],[Imiê kursanta]],3))</f>
        <v>KAT</v>
      </c>
      <c r="K113" t="str">
        <f>UPPER(LEFT(kursanci4[[#This Row],[Przedmiot]], 3))</f>
        <v>INF</v>
      </c>
      <c r="L113" t="str">
        <f>_xlfn.TEXTJOIN(,,kursanci4[[#This Row],[imi]],kursanci4[[#This Row],[prz]])</f>
        <v>KATINF</v>
      </c>
    </row>
    <row r="114" spans="1:12" x14ac:dyDescent="0.25">
      <c r="A114" s="1" t="s">
        <v>18</v>
      </c>
      <c r="B114" s="1" t="s">
        <v>7</v>
      </c>
      <c r="C114" s="1" t="s">
        <v>60</v>
      </c>
      <c r="D114" s="4">
        <v>0.375</v>
      </c>
      <c r="E114" s="4">
        <v>0.42708333333333331</v>
      </c>
      <c r="F114">
        <v>60</v>
      </c>
      <c r="G114" s="4">
        <f>kursanci4[[#This Row],[Godzina zakoñczenia]]-kursanci4[[#This Row],[Godzina rozpoczêcia]]</f>
        <v>5.2083333333333315E-2</v>
      </c>
      <c r="H114" s="5">
        <v>1.1499999999999999</v>
      </c>
      <c r="I114" s="5">
        <f>kursanci4[[#This Row],[Czas trwania num]]*kursanci4[[#This Row],[Stawka za godzinê]]</f>
        <v>69</v>
      </c>
      <c r="J114" t="str">
        <f>UPPER(LEFT(kursanci4[[#This Row],[Imiê kursanta]],3))</f>
        <v>KAT</v>
      </c>
      <c r="K114" t="str">
        <f>UPPER(LEFT(kursanci4[[#This Row],[Przedmiot]], 3))</f>
        <v>INF</v>
      </c>
      <c r="L114" t="str">
        <f>_xlfn.TEXTJOIN(,,kursanci4[[#This Row],[imi]],kursanci4[[#This Row],[prz]])</f>
        <v>KATINF</v>
      </c>
    </row>
    <row r="115" spans="1:12" x14ac:dyDescent="0.25">
      <c r="A115" s="1" t="s">
        <v>18</v>
      </c>
      <c r="B115" s="1" t="s">
        <v>7</v>
      </c>
      <c r="C115" s="1" t="s">
        <v>65</v>
      </c>
      <c r="D115" s="4">
        <v>0.39583333333333331</v>
      </c>
      <c r="E115" s="4">
        <v>0.45833333333333331</v>
      </c>
      <c r="F115">
        <v>60</v>
      </c>
      <c r="G115" s="4">
        <f>kursanci4[[#This Row],[Godzina zakoñczenia]]-kursanci4[[#This Row],[Godzina rozpoczêcia]]</f>
        <v>6.25E-2</v>
      </c>
      <c r="H115" s="5">
        <v>1.3</v>
      </c>
      <c r="I115" s="5">
        <f>kursanci4[[#This Row],[Czas trwania num]]*kursanci4[[#This Row],[Stawka za godzinê]]</f>
        <v>78</v>
      </c>
      <c r="J115" t="str">
        <f>UPPER(LEFT(kursanci4[[#This Row],[Imiê kursanta]],3))</f>
        <v>KAT</v>
      </c>
      <c r="K115" t="str">
        <f>UPPER(LEFT(kursanci4[[#This Row],[Przedmiot]], 3))</f>
        <v>INF</v>
      </c>
      <c r="L115" t="str">
        <f>_xlfn.TEXTJOIN(,,kursanci4[[#This Row],[imi]],kursanci4[[#This Row],[prz]])</f>
        <v>KATINF</v>
      </c>
    </row>
    <row r="116" spans="1:12" x14ac:dyDescent="0.25">
      <c r="A116" s="1" t="s">
        <v>18</v>
      </c>
      <c r="B116" s="1" t="s">
        <v>7</v>
      </c>
      <c r="C116" s="1" t="s">
        <v>65</v>
      </c>
      <c r="D116" s="4">
        <v>0.46875</v>
      </c>
      <c r="E116" s="4">
        <v>0.53125</v>
      </c>
      <c r="F116">
        <v>60</v>
      </c>
      <c r="G116" s="4">
        <f>kursanci4[[#This Row],[Godzina zakoñczenia]]-kursanci4[[#This Row],[Godzina rozpoczêcia]]</f>
        <v>6.25E-2</v>
      </c>
      <c r="H116" s="5">
        <v>1.3</v>
      </c>
      <c r="I116" s="5">
        <f>kursanci4[[#This Row],[Czas trwania num]]*kursanci4[[#This Row],[Stawka za godzinê]]</f>
        <v>78</v>
      </c>
      <c r="J116" t="str">
        <f>UPPER(LEFT(kursanci4[[#This Row],[Imiê kursanta]],3))</f>
        <v>KAT</v>
      </c>
      <c r="K116" t="str">
        <f>UPPER(LEFT(kursanci4[[#This Row],[Przedmiot]], 3))</f>
        <v>INF</v>
      </c>
      <c r="L116" t="str">
        <f>_xlfn.TEXTJOIN(,,kursanci4[[#This Row],[imi]],kursanci4[[#This Row],[prz]])</f>
        <v>KATINF</v>
      </c>
    </row>
    <row r="117" spans="1:12" x14ac:dyDescent="0.25">
      <c r="A117" s="1" t="s">
        <v>18</v>
      </c>
      <c r="B117" s="1" t="s">
        <v>7</v>
      </c>
      <c r="C117" s="1" t="s">
        <v>67</v>
      </c>
      <c r="D117" s="4">
        <v>0.47916666666666669</v>
      </c>
      <c r="E117" s="4">
        <v>0.54166666666666663</v>
      </c>
      <c r="F117">
        <v>60</v>
      </c>
      <c r="G117" s="4">
        <f>kursanci4[[#This Row],[Godzina zakoñczenia]]-kursanci4[[#This Row],[Godzina rozpoczêcia]]</f>
        <v>6.2499999999999944E-2</v>
      </c>
      <c r="H117" s="5">
        <v>1.3</v>
      </c>
      <c r="I117" s="5">
        <f>kursanci4[[#This Row],[Czas trwania num]]*kursanci4[[#This Row],[Stawka za godzinê]]</f>
        <v>78</v>
      </c>
      <c r="J117" t="str">
        <f>UPPER(LEFT(kursanci4[[#This Row],[Imiê kursanta]],3))</f>
        <v>KAT</v>
      </c>
      <c r="K117" t="str">
        <f>UPPER(LEFT(kursanci4[[#This Row],[Przedmiot]], 3))</f>
        <v>INF</v>
      </c>
      <c r="L117" t="str">
        <f>_xlfn.TEXTJOIN(,,kursanci4[[#This Row],[imi]],kursanci4[[#This Row],[prz]])</f>
        <v>KATINF</v>
      </c>
    </row>
    <row r="118" spans="1:12" x14ac:dyDescent="0.25">
      <c r="A118" s="1" t="s">
        <v>18</v>
      </c>
      <c r="B118" s="1" t="s">
        <v>7</v>
      </c>
      <c r="C118" s="1" t="s">
        <v>67</v>
      </c>
      <c r="D118" s="4">
        <v>0.72916666666666663</v>
      </c>
      <c r="E118" s="4">
        <v>0.79166666666666663</v>
      </c>
      <c r="F118">
        <v>60</v>
      </c>
      <c r="G118" s="4">
        <f>kursanci4[[#This Row],[Godzina zakoñczenia]]-kursanci4[[#This Row],[Godzina rozpoczêcia]]</f>
        <v>6.25E-2</v>
      </c>
      <c r="H118" s="5">
        <v>1.3</v>
      </c>
      <c r="I118" s="5">
        <f>kursanci4[[#This Row],[Czas trwania num]]*kursanci4[[#This Row],[Stawka za godzinê]]</f>
        <v>78</v>
      </c>
      <c r="J118" t="str">
        <f>UPPER(LEFT(kursanci4[[#This Row],[Imiê kursanta]],3))</f>
        <v>KAT</v>
      </c>
      <c r="K118" t="str">
        <f>UPPER(LEFT(kursanci4[[#This Row],[Przedmiot]], 3))</f>
        <v>INF</v>
      </c>
      <c r="L118" t="str">
        <f>_xlfn.TEXTJOIN(,,kursanci4[[#This Row],[imi]],kursanci4[[#This Row],[prz]])</f>
        <v>KATINF</v>
      </c>
    </row>
    <row r="119" spans="1:12" x14ac:dyDescent="0.25">
      <c r="A119" s="1" t="s">
        <v>18</v>
      </c>
      <c r="B119" s="1" t="s">
        <v>7</v>
      </c>
      <c r="C119" s="1" t="s">
        <v>71</v>
      </c>
      <c r="D119" s="4">
        <v>0.375</v>
      </c>
      <c r="E119" s="4">
        <v>0.4375</v>
      </c>
      <c r="F119">
        <v>60</v>
      </c>
      <c r="G119" s="4">
        <f>kursanci4[[#This Row],[Godzina zakoñczenia]]-kursanci4[[#This Row],[Godzina rozpoczêcia]]</f>
        <v>6.25E-2</v>
      </c>
      <c r="H119" s="5">
        <v>1.3</v>
      </c>
      <c r="I119" s="5">
        <f>kursanci4[[#This Row],[Czas trwania num]]*kursanci4[[#This Row],[Stawka za godzinê]]</f>
        <v>78</v>
      </c>
      <c r="J119" t="str">
        <f>UPPER(LEFT(kursanci4[[#This Row],[Imiê kursanta]],3))</f>
        <v>KAT</v>
      </c>
      <c r="K119" t="str">
        <f>UPPER(LEFT(kursanci4[[#This Row],[Przedmiot]], 3))</f>
        <v>INF</v>
      </c>
      <c r="L119" t="str">
        <f>_xlfn.TEXTJOIN(,,kursanci4[[#This Row],[imi]],kursanci4[[#This Row],[prz]])</f>
        <v>KATINF</v>
      </c>
    </row>
    <row r="120" spans="1:12" x14ac:dyDescent="0.25">
      <c r="A120" s="1" t="s">
        <v>18</v>
      </c>
      <c r="B120" s="1" t="s">
        <v>7</v>
      </c>
      <c r="C120" s="1" t="s">
        <v>73</v>
      </c>
      <c r="D120" s="4">
        <v>0.54166666666666663</v>
      </c>
      <c r="E120" s="4">
        <v>0.60416666666666663</v>
      </c>
      <c r="F120">
        <v>60</v>
      </c>
      <c r="G120" s="4">
        <f>kursanci4[[#This Row],[Godzina zakoñczenia]]-kursanci4[[#This Row],[Godzina rozpoczêcia]]</f>
        <v>6.25E-2</v>
      </c>
      <c r="H120" s="5">
        <v>1.3</v>
      </c>
      <c r="I120" s="5">
        <f>kursanci4[[#This Row],[Czas trwania num]]*kursanci4[[#This Row],[Stawka za godzinê]]</f>
        <v>78</v>
      </c>
      <c r="J120" t="str">
        <f>UPPER(LEFT(kursanci4[[#This Row],[Imiê kursanta]],3))</f>
        <v>KAT</v>
      </c>
      <c r="K120" t="str">
        <f>UPPER(LEFT(kursanci4[[#This Row],[Przedmiot]], 3))</f>
        <v>INF</v>
      </c>
      <c r="L120" t="str">
        <f>_xlfn.TEXTJOIN(,,kursanci4[[#This Row],[imi]],kursanci4[[#This Row],[prz]])</f>
        <v>KATINF</v>
      </c>
    </row>
    <row r="121" spans="1:12" x14ac:dyDescent="0.25">
      <c r="A121" s="1" t="s">
        <v>18</v>
      </c>
      <c r="B121" s="1" t="s">
        <v>7</v>
      </c>
      <c r="C121" s="1" t="s">
        <v>79</v>
      </c>
      <c r="D121" s="4">
        <v>0.52083333333333337</v>
      </c>
      <c r="E121" s="4">
        <v>0.58333333333333337</v>
      </c>
      <c r="F121">
        <v>60</v>
      </c>
      <c r="G121" s="4">
        <f>kursanci4[[#This Row],[Godzina zakoñczenia]]-kursanci4[[#This Row],[Godzina rozpoczêcia]]</f>
        <v>6.25E-2</v>
      </c>
      <c r="H121" s="5">
        <v>1.3</v>
      </c>
      <c r="I121" s="5">
        <f>kursanci4[[#This Row],[Czas trwania num]]*kursanci4[[#This Row],[Stawka za godzinê]]</f>
        <v>78</v>
      </c>
      <c r="J121" t="str">
        <f>UPPER(LEFT(kursanci4[[#This Row],[Imiê kursanta]],3))</f>
        <v>KAT</v>
      </c>
      <c r="K121" t="str">
        <f>UPPER(LEFT(kursanci4[[#This Row],[Przedmiot]], 3))</f>
        <v>INF</v>
      </c>
      <c r="L121" t="str">
        <f>_xlfn.TEXTJOIN(,,kursanci4[[#This Row],[imi]],kursanci4[[#This Row],[prz]])</f>
        <v>KATINF</v>
      </c>
    </row>
    <row r="122" spans="1:12" x14ac:dyDescent="0.25">
      <c r="A122" s="1" t="s">
        <v>18</v>
      </c>
      <c r="B122" s="1" t="s">
        <v>7</v>
      </c>
      <c r="C122" s="1" t="s">
        <v>83</v>
      </c>
      <c r="D122" s="4">
        <v>0.375</v>
      </c>
      <c r="E122" s="4">
        <v>0.41666666666666669</v>
      </c>
      <c r="F122">
        <v>60</v>
      </c>
      <c r="G122" s="4">
        <f>kursanci4[[#This Row],[Godzina zakoñczenia]]-kursanci4[[#This Row],[Godzina rozpoczêcia]]</f>
        <v>4.1666666666666685E-2</v>
      </c>
      <c r="H122" s="5">
        <v>1</v>
      </c>
      <c r="I122" s="5">
        <f>kursanci4[[#This Row],[Czas trwania num]]*kursanci4[[#This Row],[Stawka za godzinê]]</f>
        <v>60</v>
      </c>
      <c r="J122" t="str">
        <f>UPPER(LEFT(kursanci4[[#This Row],[Imiê kursanta]],3))</f>
        <v>KAT</v>
      </c>
      <c r="K122" t="str">
        <f>UPPER(LEFT(kursanci4[[#This Row],[Przedmiot]], 3))</f>
        <v>INF</v>
      </c>
      <c r="L122" t="str">
        <f>_xlfn.TEXTJOIN(,,kursanci4[[#This Row],[imi]],kursanci4[[#This Row],[prz]])</f>
        <v>KATINF</v>
      </c>
    </row>
    <row r="123" spans="1:12" x14ac:dyDescent="0.25">
      <c r="A123" s="1" t="s">
        <v>18</v>
      </c>
      <c r="B123" s="1" t="s">
        <v>7</v>
      </c>
      <c r="C123" s="1" t="s">
        <v>83</v>
      </c>
      <c r="D123" s="4">
        <v>0.5</v>
      </c>
      <c r="E123" s="4">
        <v>0.5625</v>
      </c>
      <c r="F123">
        <v>60</v>
      </c>
      <c r="G123" s="4">
        <f>kursanci4[[#This Row],[Godzina zakoñczenia]]-kursanci4[[#This Row],[Godzina rozpoczêcia]]</f>
        <v>6.25E-2</v>
      </c>
      <c r="H123" s="5">
        <v>1.3</v>
      </c>
      <c r="I123" s="5">
        <f>kursanci4[[#This Row],[Czas trwania num]]*kursanci4[[#This Row],[Stawka za godzinê]]</f>
        <v>78</v>
      </c>
      <c r="J123" t="str">
        <f>UPPER(LEFT(kursanci4[[#This Row],[Imiê kursanta]],3))</f>
        <v>KAT</v>
      </c>
      <c r="K123" t="str">
        <f>UPPER(LEFT(kursanci4[[#This Row],[Przedmiot]], 3))</f>
        <v>INF</v>
      </c>
      <c r="L123" t="str">
        <f>_xlfn.TEXTJOIN(,,kursanci4[[#This Row],[imi]],kursanci4[[#This Row],[prz]])</f>
        <v>KATINF</v>
      </c>
    </row>
    <row r="124" spans="1:12" x14ac:dyDescent="0.25">
      <c r="A124" s="1" t="s">
        <v>18</v>
      </c>
      <c r="B124" s="1" t="s">
        <v>7</v>
      </c>
      <c r="C124" s="1" t="s">
        <v>84</v>
      </c>
      <c r="D124" s="4">
        <v>0.375</v>
      </c>
      <c r="E124" s="4">
        <v>0.4375</v>
      </c>
      <c r="F124">
        <v>60</v>
      </c>
      <c r="G124" s="4">
        <f>kursanci4[[#This Row],[Godzina zakoñczenia]]-kursanci4[[#This Row],[Godzina rozpoczêcia]]</f>
        <v>6.25E-2</v>
      </c>
      <c r="H124" s="5">
        <v>1.3</v>
      </c>
      <c r="I124" s="5">
        <f>kursanci4[[#This Row],[Czas trwania num]]*kursanci4[[#This Row],[Stawka za godzinê]]</f>
        <v>78</v>
      </c>
      <c r="J124" t="str">
        <f>UPPER(LEFT(kursanci4[[#This Row],[Imiê kursanta]],3))</f>
        <v>KAT</v>
      </c>
      <c r="K124" t="str">
        <f>UPPER(LEFT(kursanci4[[#This Row],[Przedmiot]], 3))</f>
        <v>INF</v>
      </c>
      <c r="L124" t="str">
        <f>_xlfn.TEXTJOIN(,,kursanci4[[#This Row],[imi]],kursanci4[[#This Row],[prz]])</f>
        <v>KATINF</v>
      </c>
    </row>
    <row r="125" spans="1:12" x14ac:dyDescent="0.25">
      <c r="A125" s="1" t="s">
        <v>18</v>
      </c>
      <c r="B125" s="1" t="s">
        <v>7</v>
      </c>
      <c r="C125" s="1" t="s">
        <v>84</v>
      </c>
      <c r="D125" s="4">
        <v>0.45833333333333331</v>
      </c>
      <c r="E125" s="4">
        <v>0.53125</v>
      </c>
      <c r="F125">
        <v>60</v>
      </c>
      <c r="G125" s="4">
        <f>kursanci4[[#This Row],[Godzina zakoñczenia]]-kursanci4[[#This Row],[Godzina rozpoczêcia]]</f>
        <v>7.2916666666666685E-2</v>
      </c>
      <c r="H125" s="5">
        <v>1.45</v>
      </c>
      <c r="I125" s="5">
        <f>kursanci4[[#This Row],[Czas trwania num]]*kursanci4[[#This Row],[Stawka za godzinê]]</f>
        <v>87</v>
      </c>
      <c r="J125" t="str">
        <f>UPPER(LEFT(kursanci4[[#This Row],[Imiê kursanta]],3))</f>
        <v>KAT</v>
      </c>
      <c r="K125" t="str">
        <f>UPPER(LEFT(kursanci4[[#This Row],[Przedmiot]], 3))</f>
        <v>INF</v>
      </c>
      <c r="L125" t="str">
        <f>_xlfn.TEXTJOIN(,,kursanci4[[#This Row],[imi]],kursanci4[[#This Row],[prz]])</f>
        <v>KATINF</v>
      </c>
    </row>
    <row r="126" spans="1:12" x14ac:dyDescent="0.25">
      <c r="A126" s="1" t="s">
        <v>18</v>
      </c>
      <c r="B126" s="1" t="s">
        <v>7</v>
      </c>
      <c r="C126" s="1" t="s">
        <v>87</v>
      </c>
      <c r="D126" s="4">
        <v>0.375</v>
      </c>
      <c r="E126" s="4">
        <v>0.41666666666666669</v>
      </c>
      <c r="F126">
        <v>60</v>
      </c>
      <c r="G126" s="4">
        <f>kursanci4[[#This Row],[Godzina zakoñczenia]]-kursanci4[[#This Row],[Godzina rozpoczêcia]]</f>
        <v>4.1666666666666685E-2</v>
      </c>
      <c r="H126" s="5">
        <v>1</v>
      </c>
      <c r="I126" s="5">
        <f>kursanci4[[#This Row],[Czas trwania num]]*kursanci4[[#This Row],[Stawka za godzinê]]</f>
        <v>60</v>
      </c>
      <c r="J126" t="str">
        <f>UPPER(LEFT(kursanci4[[#This Row],[Imiê kursanta]],3))</f>
        <v>KAT</v>
      </c>
      <c r="K126" t="str">
        <f>UPPER(LEFT(kursanci4[[#This Row],[Przedmiot]], 3))</f>
        <v>INF</v>
      </c>
      <c r="L126" t="str">
        <f>_xlfn.TEXTJOIN(,,kursanci4[[#This Row],[imi]],kursanci4[[#This Row],[prz]])</f>
        <v>KATINF</v>
      </c>
    </row>
    <row r="127" spans="1:12" x14ac:dyDescent="0.25">
      <c r="A127" s="1" t="s">
        <v>18</v>
      </c>
      <c r="B127" s="1" t="s">
        <v>7</v>
      </c>
      <c r="C127" s="1" t="s">
        <v>87</v>
      </c>
      <c r="D127" s="4">
        <v>0.69791666666666663</v>
      </c>
      <c r="E127" s="4">
        <v>0.77083333333333337</v>
      </c>
      <c r="F127">
        <v>60</v>
      </c>
      <c r="G127" s="4">
        <f>kursanci4[[#This Row],[Godzina zakoñczenia]]-kursanci4[[#This Row],[Godzina rozpoczêcia]]</f>
        <v>7.2916666666666741E-2</v>
      </c>
      <c r="H127" s="5">
        <v>1.45</v>
      </c>
      <c r="I127" s="5">
        <f>kursanci4[[#This Row],[Czas trwania num]]*kursanci4[[#This Row],[Stawka za godzinê]]</f>
        <v>87</v>
      </c>
      <c r="J127" t="str">
        <f>UPPER(LEFT(kursanci4[[#This Row],[Imiê kursanta]],3))</f>
        <v>KAT</v>
      </c>
      <c r="K127" t="str">
        <f>UPPER(LEFT(kursanci4[[#This Row],[Przedmiot]], 3))</f>
        <v>INF</v>
      </c>
      <c r="L127" t="str">
        <f>_xlfn.TEXTJOIN(,,kursanci4[[#This Row],[imi]],kursanci4[[#This Row],[prz]])</f>
        <v>KATINF</v>
      </c>
    </row>
    <row r="128" spans="1:12" x14ac:dyDescent="0.25">
      <c r="A128" s="1" t="s">
        <v>18</v>
      </c>
      <c r="B128" s="1" t="s">
        <v>7</v>
      </c>
      <c r="C128" s="1" t="s">
        <v>99</v>
      </c>
      <c r="D128" s="4">
        <v>0.52083333333333337</v>
      </c>
      <c r="E128" s="4">
        <v>0.58333333333333337</v>
      </c>
      <c r="F128">
        <v>60</v>
      </c>
      <c r="G128" s="4">
        <f>kursanci4[[#This Row],[Godzina zakoñczenia]]-kursanci4[[#This Row],[Godzina rozpoczêcia]]</f>
        <v>6.25E-2</v>
      </c>
      <c r="H128" s="5">
        <v>1.3</v>
      </c>
      <c r="I128" s="5">
        <f>kursanci4[[#This Row],[Czas trwania num]]*kursanci4[[#This Row],[Stawka za godzinê]]</f>
        <v>78</v>
      </c>
      <c r="J128" t="str">
        <f>UPPER(LEFT(kursanci4[[#This Row],[Imiê kursanta]],3))</f>
        <v>KAT</v>
      </c>
      <c r="K128" t="str">
        <f>UPPER(LEFT(kursanci4[[#This Row],[Przedmiot]], 3))</f>
        <v>INF</v>
      </c>
      <c r="L128" t="str">
        <f>_xlfn.TEXTJOIN(,,kursanci4[[#This Row],[imi]],kursanci4[[#This Row],[prz]])</f>
        <v>KATINF</v>
      </c>
    </row>
    <row r="129" spans="1:12" x14ac:dyDescent="0.25">
      <c r="A129" s="1" t="s">
        <v>26</v>
      </c>
      <c r="B129" s="1" t="s">
        <v>14</v>
      </c>
      <c r="C129" s="1" t="s">
        <v>25</v>
      </c>
      <c r="D129" s="4">
        <v>0.4375</v>
      </c>
      <c r="E129" s="4">
        <v>0.47916666666666669</v>
      </c>
      <c r="F129">
        <v>40</v>
      </c>
      <c r="G129" s="4">
        <f>kursanci4[[#This Row],[Godzina zakoñczenia]]-kursanci4[[#This Row],[Godzina rozpoczêcia]]</f>
        <v>4.1666666666666685E-2</v>
      </c>
      <c r="H129" s="5">
        <v>1</v>
      </c>
      <c r="I129" s="5">
        <f>kursanci4[[#This Row],[Czas trwania num]]*kursanci4[[#This Row],[Stawka za godzinê]]</f>
        <v>40</v>
      </c>
      <c r="J129" t="str">
        <f>UPPER(LEFT(kursanci4[[#This Row],[Imiê kursanta]],3))</f>
        <v>MAC</v>
      </c>
      <c r="K129" t="str">
        <f>UPPER(LEFT(kursanci4[[#This Row],[Przedmiot]], 3))</f>
        <v>FIZ</v>
      </c>
      <c r="L129" t="str">
        <f>_xlfn.TEXTJOIN(,,kursanci4[[#This Row],[imi]],kursanci4[[#This Row],[prz]])</f>
        <v>MACFIZ</v>
      </c>
    </row>
    <row r="130" spans="1:12" x14ac:dyDescent="0.25">
      <c r="A130" s="1" t="s">
        <v>26</v>
      </c>
      <c r="B130" s="1" t="s">
        <v>14</v>
      </c>
      <c r="C130" s="1" t="s">
        <v>25</v>
      </c>
      <c r="D130" s="4">
        <v>0.47916666666666669</v>
      </c>
      <c r="E130" s="4">
        <v>0.53125</v>
      </c>
      <c r="F130">
        <v>40</v>
      </c>
      <c r="G130" s="4">
        <f>kursanci4[[#This Row],[Godzina zakoñczenia]]-kursanci4[[#This Row],[Godzina rozpoczêcia]]</f>
        <v>5.2083333333333315E-2</v>
      </c>
      <c r="H130" s="5">
        <v>1.1499999999999999</v>
      </c>
      <c r="I130" s="5">
        <f>kursanci4[[#This Row],[Czas trwania num]]*kursanci4[[#This Row],[Stawka za godzinê]]</f>
        <v>46</v>
      </c>
      <c r="J130" t="str">
        <f>UPPER(LEFT(kursanci4[[#This Row],[Imiê kursanta]],3))</f>
        <v>MAC</v>
      </c>
      <c r="K130" t="str">
        <f>UPPER(LEFT(kursanci4[[#This Row],[Przedmiot]], 3))</f>
        <v>FIZ</v>
      </c>
      <c r="L130" t="str">
        <f>_xlfn.TEXTJOIN(,,kursanci4[[#This Row],[imi]],kursanci4[[#This Row],[prz]])</f>
        <v>MACFIZ</v>
      </c>
    </row>
    <row r="131" spans="1:12" x14ac:dyDescent="0.25">
      <c r="A131" s="1" t="s">
        <v>26</v>
      </c>
      <c r="B131" s="1" t="s">
        <v>14</v>
      </c>
      <c r="C131" s="1" t="s">
        <v>33</v>
      </c>
      <c r="D131" s="4">
        <v>0.4375</v>
      </c>
      <c r="E131" s="4">
        <v>0.47916666666666669</v>
      </c>
      <c r="F131">
        <v>40</v>
      </c>
      <c r="G131" s="4">
        <f>kursanci4[[#This Row],[Godzina zakoñczenia]]-kursanci4[[#This Row],[Godzina rozpoczêcia]]</f>
        <v>4.1666666666666685E-2</v>
      </c>
      <c r="H131" s="5">
        <v>1</v>
      </c>
      <c r="I131" s="5">
        <f>kursanci4[[#This Row],[Czas trwania num]]*kursanci4[[#This Row],[Stawka za godzinê]]</f>
        <v>40</v>
      </c>
      <c r="J131" t="str">
        <f>UPPER(LEFT(kursanci4[[#This Row],[Imiê kursanta]],3))</f>
        <v>MAC</v>
      </c>
      <c r="K131" t="str">
        <f>UPPER(LEFT(kursanci4[[#This Row],[Przedmiot]], 3))</f>
        <v>FIZ</v>
      </c>
      <c r="L131" t="str">
        <f>_xlfn.TEXTJOIN(,,kursanci4[[#This Row],[imi]],kursanci4[[#This Row],[prz]])</f>
        <v>MACFIZ</v>
      </c>
    </row>
    <row r="132" spans="1:12" x14ac:dyDescent="0.25">
      <c r="A132" s="1" t="s">
        <v>26</v>
      </c>
      <c r="B132" s="1" t="s">
        <v>14</v>
      </c>
      <c r="C132" s="1" t="s">
        <v>34</v>
      </c>
      <c r="D132" s="4">
        <v>0.53125</v>
      </c>
      <c r="E132" s="4">
        <v>0.60416666666666663</v>
      </c>
      <c r="F132">
        <v>40</v>
      </c>
      <c r="G132" s="4">
        <f>kursanci4[[#This Row],[Godzina zakoñczenia]]-kursanci4[[#This Row],[Godzina rozpoczêcia]]</f>
        <v>7.291666666666663E-2</v>
      </c>
      <c r="H132" s="5">
        <v>1.45</v>
      </c>
      <c r="I132" s="5">
        <f>kursanci4[[#This Row],[Czas trwania num]]*kursanci4[[#This Row],[Stawka za godzinê]]</f>
        <v>58</v>
      </c>
      <c r="J132" t="str">
        <f>UPPER(LEFT(kursanci4[[#This Row],[Imiê kursanta]],3))</f>
        <v>MAC</v>
      </c>
      <c r="K132" t="str">
        <f>UPPER(LEFT(kursanci4[[#This Row],[Przedmiot]], 3))</f>
        <v>FIZ</v>
      </c>
      <c r="L132" t="str">
        <f>_xlfn.TEXTJOIN(,,kursanci4[[#This Row],[imi]],kursanci4[[#This Row],[prz]])</f>
        <v>MACFIZ</v>
      </c>
    </row>
    <row r="133" spans="1:12" x14ac:dyDescent="0.25">
      <c r="A133" s="1" t="s">
        <v>26</v>
      </c>
      <c r="B133" s="1" t="s">
        <v>14</v>
      </c>
      <c r="C133" s="1" t="s">
        <v>41</v>
      </c>
      <c r="D133" s="4">
        <v>0.375</v>
      </c>
      <c r="E133" s="4">
        <v>0.41666666666666669</v>
      </c>
      <c r="F133">
        <v>40</v>
      </c>
      <c r="G133" s="4">
        <f>kursanci4[[#This Row],[Godzina zakoñczenia]]-kursanci4[[#This Row],[Godzina rozpoczêcia]]</f>
        <v>4.1666666666666685E-2</v>
      </c>
      <c r="H133" s="5">
        <v>1</v>
      </c>
      <c r="I133" s="5">
        <f>kursanci4[[#This Row],[Czas trwania num]]*kursanci4[[#This Row],[Stawka za godzinê]]</f>
        <v>40</v>
      </c>
      <c r="J133" t="str">
        <f>UPPER(LEFT(kursanci4[[#This Row],[Imiê kursanta]],3))</f>
        <v>MAC</v>
      </c>
      <c r="K133" t="str">
        <f>UPPER(LEFT(kursanci4[[#This Row],[Przedmiot]], 3))</f>
        <v>FIZ</v>
      </c>
      <c r="L133" t="str">
        <f>_xlfn.TEXTJOIN(,,kursanci4[[#This Row],[imi]],kursanci4[[#This Row],[prz]])</f>
        <v>MACFIZ</v>
      </c>
    </row>
    <row r="134" spans="1:12" x14ac:dyDescent="0.25">
      <c r="A134" s="1" t="s">
        <v>26</v>
      </c>
      <c r="B134" s="1" t="s">
        <v>14</v>
      </c>
      <c r="C134" s="1" t="s">
        <v>42</v>
      </c>
      <c r="D134" s="4">
        <v>0.375</v>
      </c>
      <c r="E134" s="4">
        <v>0.45833333333333331</v>
      </c>
      <c r="F134">
        <v>40</v>
      </c>
      <c r="G134" s="4">
        <f>kursanci4[[#This Row],[Godzina zakoñczenia]]-kursanci4[[#This Row],[Godzina rozpoczêcia]]</f>
        <v>8.3333333333333315E-2</v>
      </c>
      <c r="H134" s="5">
        <v>2</v>
      </c>
      <c r="I134" s="5">
        <f>kursanci4[[#This Row],[Czas trwania num]]*kursanci4[[#This Row],[Stawka za godzinê]]</f>
        <v>80</v>
      </c>
      <c r="J134" t="str">
        <f>UPPER(LEFT(kursanci4[[#This Row],[Imiê kursanta]],3))</f>
        <v>MAC</v>
      </c>
      <c r="K134" t="str">
        <f>UPPER(LEFT(kursanci4[[#This Row],[Przedmiot]], 3))</f>
        <v>FIZ</v>
      </c>
      <c r="L134" t="str">
        <f>_xlfn.TEXTJOIN(,,kursanci4[[#This Row],[imi]],kursanci4[[#This Row],[prz]])</f>
        <v>MACFIZ</v>
      </c>
    </row>
    <row r="135" spans="1:12" x14ac:dyDescent="0.25">
      <c r="A135" s="1" t="s">
        <v>26</v>
      </c>
      <c r="B135" s="1" t="s">
        <v>14</v>
      </c>
      <c r="C135" s="1" t="s">
        <v>42</v>
      </c>
      <c r="D135" s="4">
        <v>0.46875</v>
      </c>
      <c r="E135" s="4">
        <v>0.53125</v>
      </c>
      <c r="F135">
        <v>40</v>
      </c>
      <c r="G135" s="4">
        <f>kursanci4[[#This Row],[Godzina zakoñczenia]]-kursanci4[[#This Row],[Godzina rozpoczêcia]]</f>
        <v>6.25E-2</v>
      </c>
      <c r="H135" s="5">
        <v>1.3</v>
      </c>
      <c r="I135" s="5">
        <f>kursanci4[[#This Row],[Czas trwania num]]*kursanci4[[#This Row],[Stawka za godzinê]]</f>
        <v>52</v>
      </c>
      <c r="J135" t="str">
        <f>UPPER(LEFT(kursanci4[[#This Row],[Imiê kursanta]],3))</f>
        <v>MAC</v>
      </c>
      <c r="K135" t="str">
        <f>UPPER(LEFT(kursanci4[[#This Row],[Przedmiot]], 3))</f>
        <v>FIZ</v>
      </c>
      <c r="L135" t="str">
        <f>_xlfn.TEXTJOIN(,,kursanci4[[#This Row],[imi]],kursanci4[[#This Row],[prz]])</f>
        <v>MACFIZ</v>
      </c>
    </row>
    <row r="136" spans="1:12" x14ac:dyDescent="0.25">
      <c r="A136" s="1" t="s">
        <v>26</v>
      </c>
      <c r="B136" s="1" t="s">
        <v>14</v>
      </c>
      <c r="C136" s="1" t="s">
        <v>46</v>
      </c>
      <c r="D136" s="4">
        <v>0.4375</v>
      </c>
      <c r="E136" s="4">
        <v>0.48958333333333331</v>
      </c>
      <c r="F136">
        <v>40</v>
      </c>
      <c r="G136" s="4">
        <f>kursanci4[[#This Row],[Godzina zakoñczenia]]-kursanci4[[#This Row],[Godzina rozpoczêcia]]</f>
        <v>5.2083333333333315E-2</v>
      </c>
      <c r="H136" s="5">
        <v>1.1499999999999999</v>
      </c>
      <c r="I136" s="5">
        <f>kursanci4[[#This Row],[Czas trwania num]]*kursanci4[[#This Row],[Stawka za godzinê]]</f>
        <v>46</v>
      </c>
      <c r="J136" t="str">
        <f>UPPER(LEFT(kursanci4[[#This Row],[Imiê kursanta]],3))</f>
        <v>MAC</v>
      </c>
      <c r="K136" t="str">
        <f>UPPER(LEFT(kursanci4[[#This Row],[Przedmiot]], 3))</f>
        <v>FIZ</v>
      </c>
      <c r="L136" t="str">
        <f>_xlfn.TEXTJOIN(,,kursanci4[[#This Row],[imi]],kursanci4[[#This Row],[prz]])</f>
        <v>MACFIZ</v>
      </c>
    </row>
    <row r="137" spans="1:12" x14ac:dyDescent="0.25">
      <c r="A137" s="1" t="s">
        <v>26</v>
      </c>
      <c r="B137" s="1" t="s">
        <v>14</v>
      </c>
      <c r="C137" s="1" t="s">
        <v>47</v>
      </c>
      <c r="D137" s="4">
        <v>0.54166666666666663</v>
      </c>
      <c r="E137" s="4">
        <v>0.61458333333333337</v>
      </c>
      <c r="F137">
        <v>40</v>
      </c>
      <c r="G137" s="4">
        <f>kursanci4[[#This Row],[Godzina zakoñczenia]]-kursanci4[[#This Row],[Godzina rozpoczêcia]]</f>
        <v>7.2916666666666741E-2</v>
      </c>
      <c r="H137" s="5">
        <v>1.45</v>
      </c>
      <c r="I137" s="5">
        <f>kursanci4[[#This Row],[Czas trwania num]]*kursanci4[[#This Row],[Stawka za godzinê]]</f>
        <v>58</v>
      </c>
      <c r="J137" t="str">
        <f>UPPER(LEFT(kursanci4[[#This Row],[Imiê kursanta]],3))</f>
        <v>MAC</v>
      </c>
      <c r="K137" t="str">
        <f>UPPER(LEFT(kursanci4[[#This Row],[Przedmiot]], 3))</f>
        <v>FIZ</v>
      </c>
      <c r="L137" t="str">
        <f>_xlfn.TEXTJOIN(,,kursanci4[[#This Row],[imi]],kursanci4[[#This Row],[prz]])</f>
        <v>MACFIZ</v>
      </c>
    </row>
    <row r="138" spans="1:12" x14ac:dyDescent="0.25">
      <c r="A138" s="1" t="s">
        <v>26</v>
      </c>
      <c r="B138" s="1" t="s">
        <v>14</v>
      </c>
      <c r="C138" s="1" t="s">
        <v>50</v>
      </c>
      <c r="D138" s="4">
        <v>0.52083333333333337</v>
      </c>
      <c r="E138" s="4">
        <v>0.5625</v>
      </c>
      <c r="F138">
        <v>40</v>
      </c>
      <c r="G138" s="4">
        <f>kursanci4[[#This Row],[Godzina zakoñczenia]]-kursanci4[[#This Row],[Godzina rozpoczêcia]]</f>
        <v>4.166666666666663E-2</v>
      </c>
      <c r="H138" s="5">
        <v>1</v>
      </c>
      <c r="I138" s="5">
        <f>kursanci4[[#This Row],[Czas trwania num]]*kursanci4[[#This Row],[Stawka za godzinê]]</f>
        <v>40</v>
      </c>
      <c r="J138" t="str">
        <f>UPPER(LEFT(kursanci4[[#This Row],[Imiê kursanta]],3))</f>
        <v>MAC</v>
      </c>
      <c r="K138" t="str">
        <f>UPPER(LEFT(kursanci4[[#This Row],[Przedmiot]], 3))</f>
        <v>FIZ</v>
      </c>
      <c r="L138" t="str">
        <f>_xlfn.TEXTJOIN(,,kursanci4[[#This Row],[imi]],kursanci4[[#This Row],[prz]])</f>
        <v>MACFIZ</v>
      </c>
    </row>
    <row r="139" spans="1:12" x14ac:dyDescent="0.25">
      <c r="A139" s="1" t="s">
        <v>26</v>
      </c>
      <c r="B139" s="1" t="s">
        <v>14</v>
      </c>
      <c r="C139" s="1" t="s">
        <v>52</v>
      </c>
      <c r="D139" s="4">
        <v>0.57291666666666663</v>
      </c>
      <c r="E139" s="4">
        <v>0.65625</v>
      </c>
      <c r="F139">
        <v>40</v>
      </c>
      <c r="G139" s="4">
        <f>kursanci4[[#This Row],[Godzina zakoñczenia]]-kursanci4[[#This Row],[Godzina rozpoczêcia]]</f>
        <v>8.333333333333337E-2</v>
      </c>
      <c r="H139" s="5">
        <v>2</v>
      </c>
      <c r="I139" s="5">
        <f>kursanci4[[#This Row],[Czas trwania num]]*kursanci4[[#This Row],[Stawka za godzinê]]</f>
        <v>80</v>
      </c>
      <c r="J139" t="str">
        <f>UPPER(LEFT(kursanci4[[#This Row],[Imiê kursanta]],3))</f>
        <v>MAC</v>
      </c>
      <c r="K139" t="str">
        <f>UPPER(LEFT(kursanci4[[#This Row],[Przedmiot]], 3))</f>
        <v>FIZ</v>
      </c>
      <c r="L139" t="str">
        <f>_xlfn.TEXTJOIN(,,kursanci4[[#This Row],[imi]],kursanci4[[#This Row],[prz]])</f>
        <v>MACFIZ</v>
      </c>
    </row>
    <row r="140" spans="1:12" x14ac:dyDescent="0.25">
      <c r="A140" s="1" t="s">
        <v>26</v>
      </c>
      <c r="B140" s="1" t="s">
        <v>14</v>
      </c>
      <c r="C140" s="1" t="s">
        <v>56</v>
      </c>
      <c r="D140" s="4">
        <v>0.47916666666666669</v>
      </c>
      <c r="E140" s="4">
        <v>0.54166666666666663</v>
      </c>
      <c r="F140">
        <v>40</v>
      </c>
      <c r="G140" s="4">
        <f>kursanci4[[#This Row],[Godzina zakoñczenia]]-kursanci4[[#This Row],[Godzina rozpoczêcia]]</f>
        <v>6.2499999999999944E-2</v>
      </c>
      <c r="H140" s="5">
        <v>1.3</v>
      </c>
      <c r="I140" s="5">
        <f>kursanci4[[#This Row],[Czas trwania num]]*kursanci4[[#This Row],[Stawka za godzinê]]</f>
        <v>52</v>
      </c>
      <c r="J140" t="str">
        <f>UPPER(LEFT(kursanci4[[#This Row],[Imiê kursanta]],3))</f>
        <v>MAC</v>
      </c>
      <c r="K140" t="str">
        <f>UPPER(LEFT(kursanci4[[#This Row],[Przedmiot]], 3))</f>
        <v>FIZ</v>
      </c>
      <c r="L140" t="str">
        <f>_xlfn.TEXTJOIN(,,kursanci4[[#This Row],[imi]],kursanci4[[#This Row],[prz]])</f>
        <v>MACFIZ</v>
      </c>
    </row>
    <row r="141" spans="1:12" x14ac:dyDescent="0.25">
      <c r="A141" s="1" t="s">
        <v>26</v>
      </c>
      <c r="B141" s="1" t="s">
        <v>14</v>
      </c>
      <c r="C141" s="1" t="s">
        <v>56</v>
      </c>
      <c r="D141" s="4">
        <v>0.75</v>
      </c>
      <c r="E141" s="4">
        <v>0.79166666666666663</v>
      </c>
      <c r="F141">
        <v>40</v>
      </c>
      <c r="G141" s="4">
        <f>kursanci4[[#This Row],[Godzina zakoñczenia]]-kursanci4[[#This Row],[Godzina rozpoczêcia]]</f>
        <v>4.166666666666663E-2</v>
      </c>
      <c r="H141" s="5">
        <v>1</v>
      </c>
      <c r="I141" s="5">
        <f>kursanci4[[#This Row],[Czas trwania num]]*kursanci4[[#This Row],[Stawka za godzinê]]</f>
        <v>40</v>
      </c>
      <c r="J141" t="str">
        <f>UPPER(LEFT(kursanci4[[#This Row],[Imiê kursanta]],3))</f>
        <v>MAC</v>
      </c>
      <c r="K141" t="str">
        <f>UPPER(LEFT(kursanci4[[#This Row],[Przedmiot]], 3))</f>
        <v>FIZ</v>
      </c>
      <c r="L141" t="str">
        <f>_xlfn.TEXTJOIN(,,kursanci4[[#This Row],[imi]],kursanci4[[#This Row],[prz]])</f>
        <v>MACFIZ</v>
      </c>
    </row>
    <row r="142" spans="1:12" x14ac:dyDescent="0.25">
      <c r="A142" s="1" t="s">
        <v>26</v>
      </c>
      <c r="B142" s="1" t="s">
        <v>14</v>
      </c>
      <c r="C142" s="1" t="s">
        <v>61</v>
      </c>
      <c r="D142" s="4">
        <v>0.375</v>
      </c>
      <c r="E142" s="4">
        <v>0.4375</v>
      </c>
      <c r="F142">
        <v>40</v>
      </c>
      <c r="G142" s="4">
        <f>kursanci4[[#This Row],[Godzina zakoñczenia]]-kursanci4[[#This Row],[Godzina rozpoczêcia]]</f>
        <v>6.25E-2</v>
      </c>
      <c r="H142" s="5">
        <v>1.3</v>
      </c>
      <c r="I142" s="5">
        <f>kursanci4[[#This Row],[Czas trwania num]]*kursanci4[[#This Row],[Stawka za godzinê]]</f>
        <v>52</v>
      </c>
      <c r="J142" t="str">
        <f>UPPER(LEFT(kursanci4[[#This Row],[Imiê kursanta]],3))</f>
        <v>MAC</v>
      </c>
      <c r="K142" t="str">
        <f>UPPER(LEFT(kursanci4[[#This Row],[Przedmiot]], 3))</f>
        <v>FIZ</v>
      </c>
      <c r="L142" t="str">
        <f>_xlfn.TEXTJOIN(,,kursanci4[[#This Row],[imi]],kursanci4[[#This Row],[prz]])</f>
        <v>MACFIZ</v>
      </c>
    </row>
    <row r="143" spans="1:12" x14ac:dyDescent="0.25">
      <c r="A143" s="1" t="s">
        <v>26</v>
      </c>
      <c r="B143" s="1" t="s">
        <v>14</v>
      </c>
      <c r="C143" s="1" t="s">
        <v>73</v>
      </c>
      <c r="D143" s="4">
        <v>0.63541666666666663</v>
      </c>
      <c r="E143" s="4">
        <v>0.6875</v>
      </c>
      <c r="F143">
        <v>40</v>
      </c>
      <c r="G143" s="4">
        <f>kursanci4[[#This Row],[Godzina zakoñczenia]]-kursanci4[[#This Row],[Godzina rozpoczêcia]]</f>
        <v>5.208333333333337E-2</v>
      </c>
      <c r="H143" s="5">
        <v>1.1499999999999999</v>
      </c>
      <c r="I143" s="5">
        <f>kursanci4[[#This Row],[Czas trwania num]]*kursanci4[[#This Row],[Stawka za godzinê]]</f>
        <v>46</v>
      </c>
      <c r="J143" t="str">
        <f>UPPER(LEFT(kursanci4[[#This Row],[Imiê kursanta]],3))</f>
        <v>MAC</v>
      </c>
      <c r="K143" t="str">
        <f>UPPER(LEFT(kursanci4[[#This Row],[Przedmiot]], 3))</f>
        <v>FIZ</v>
      </c>
      <c r="L143" t="str">
        <f>_xlfn.TEXTJOIN(,,kursanci4[[#This Row],[imi]],kursanci4[[#This Row],[prz]])</f>
        <v>MACFIZ</v>
      </c>
    </row>
    <row r="144" spans="1:12" x14ac:dyDescent="0.25">
      <c r="A144" s="1" t="s">
        <v>26</v>
      </c>
      <c r="B144" s="1" t="s">
        <v>14</v>
      </c>
      <c r="C144" s="1" t="s">
        <v>74</v>
      </c>
      <c r="D144" s="4">
        <v>0.375</v>
      </c>
      <c r="E144" s="4">
        <v>0.4375</v>
      </c>
      <c r="F144">
        <v>40</v>
      </c>
      <c r="G144" s="4">
        <f>kursanci4[[#This Row],[Godzina zakoñczenia]]-kursanci4[[#This Row],[Godzina rozpoczêcia]]</f>
        <v>6.25E-2</v>
      </c>
      <c r="H144" s="5">
        <v>1.3</v>
      </c>
      <c r="I144" s="5">
        <f>kursanci4[[#This Row],[Czas trwania num]]*kursanci4[[#This Row],[Stawka za godzinê]]</f>
        <v>52</v>
      </c>
      <c r="J144" t="str">
        <f>UPPER(LEFT(kursanci4[[#This Row],[Imiê kursanta]],3))</f>
        <v>MAC</v>
      </c>
      <c r="K144" t="str">
        <f>UPPER(LEFT(kursanci4[[#This Row],[Przedmiot]], 3))</f>
        <v>FIZ</v>
      </c>
      <c r="L144" t="str">
        <f>_xlfn.TEXTJOIN(,,kursanci4[[#This Row],[imi]],kursanci4[[#This Row],[prz]])</f>
        <v>MACFIZ</v>
      </c>
    </row>
    <row r="145" spans="1:12" x14ac:dyDescent="0.25">
      <c r="A145" s="1" t="s">
        <v>26</v>
      </c>
      <c r="B145" s="1" t="s">
        <v>14</v>
      </c>
      <c r="C145" s="1" t="s">
        <v>80</v>
      </c>
      <c r="D145" s="4">
        <v>0.375</v>
      </c>
      <c r="E145" s="4">
        <v>0.41666666666666669</v>
      </c>
      <c r="F145">
        <v>40</v>
      </c>
      <c r="G145" s="4">
        <f>kursanci4[[#This Row],[Godzina zakoñczenia]]-kursanci4[[#This Row],[Godzina rozpoczêcia]]</f>
        <v>4.1666666666666685E-2</v>
      </c>
      <c r="H145" s="5">
        <v>1</v>
      </c>
      <c r="I145" s="5">
        <f>kursanci4[[#This Row],[Czas trwania num]]*kursanci4[[#This Row],[Stawka za godzinê]]</f>
        <v>40</v>
      </c>
      <c r="J145" t="str">
        <f>UPPER(LEFT(kursanci4[[#This Row],[Imiê kursanta]],3))</f>
        <v>MAC</v>
      </c>
      <c r="K145" t="str">
        <f>UPPER(LEFT(kursanci4[[#This Row],[Przedmiot]], 3))</f>
        <v>FIZ</v>
      </c>
      <c r="L145" t="str">
        <f>_xlfn.TEXTJOIN(,,kursanci4[[#This Row],[imi]],kursanci4[[#This Row],[prz]])</f>
        <v>MACFIZ</v>
      </c>
    </row>
    <row r="146" spans="1:12" x14ac:dyDescent="0.25">
      <c r="A146" s="1" t="s">
        <v>26</v>
      </c>
      <c r="B146" s="1" t="s">
        <v>14</v>
      </c>
      <c r="C146" s="1" t="s">
        <v>81</v>
      </c>
      <c r="D146" s="4">
        <v>0.4375</v>
      </c>
      <c r="E146" s="4">
        <v>0.51041666666666663</v>
      </c>
      <c r="F146">
        <v>40</v>
      </c>
      <c r="G146" s="4">
        <f>kursanci4[[#This Row],[Godzina zakoñczenia]]-kursanci4[[#This Row],[Godzina rozpoczêcia]]</f>
        <v>7.291666666666663E-2</v>
      </c>
      <c r="H146" s="5">
        <v>1.45</v>
      </c>
      <c r="I146" s="5">
        <f>kursanci4[[#This Row],[Czas trwania num]]*kursanci4[[#This Row],[Stawka za godzinê]]</f>
        <v>58</v>
      </c>
      <c r="J146" t="str">
        <f>UPPER(LEFT(kursanci4[[#This Row],[Imiê kursanta]],3))</f>
        <v>MAC</v>
      </c>
      <c r="K146" t="str">
        <f>UPPER(LEFT(kursanci4[[#This Row],[Przedmiot]], 3))</f>
        <v>FIZ</v>
      </c>
      <c r="L146" t="str">
        <f>_xlfn.TEXTJOIN(,,kursanci4[[#This Row],[imi]],kursanci4[[#This Row],[prz]])</f>
        <v>MACFIZ</v>
      </c>
    </row>
    <row r="147" spans="1:12" x14ac:dyDescent="0.25">
      <c r="A147" s="1" t="s">
        <v>26</v>
      </c>
      <c r="B147" s="1" t="s">
        <v>14</v>
      </c>
      <c r="C147" s="1" t="s">
        <v>88</v>
      </c>
      <c r="D147" s="4">
        <v>0.59375</v>
      </c>
      <c r="E147" s="4">
        <v>0.63541666666666663</v>
      </c>
      <c r="F147">
        <v>40</v>
      </c>
      <c r="G147" s="4">
        <f>kursanci4[[#This Row],[Godzina zakoñczenia]]-kursanci4[[#This Row],[Godzina rozpoczêcia]]</f>
        <v>4.166666666666663E-2</v>
      </c>
      <c r="H147" s="5">
        <v>1</v>
      </c>
      <c r="I147" s="5">
        <f>kursanci4[[#This Row],[Czas trwania num]]*kursanci4[[#This Row],[Stawka za godzinê]]</f>
        <v>40</v>
      </c>
      <c r="J147" t="str">
        <f>UPPER(LEFT(kursanci4[[#This Row],[Imiê kursanta]],3))</f>
        <v>MAC</v>
      </c>
      <c r="K147" t="str">
        <f>UPPER(LEFT(kursanci4[[#This Row],[Przedmiot]], 3))</f>
        <v>FIZ</v>
      </c>
      <c r="L147" t="str">
        <f>_xlfn.TEXTJOIN(,,kursanci4[[#This Row],[imi]],kursanci4[[#This Row],[prz]])</f>
        <v>MACFIZ</v>
      </c>
    </row>
    <row r="148" spans="1:12" x14ac:dyDescent="0.25">
      <c r="A148" s="1" t="s">
        <v>26</v>
      </c>
      <c r="B148" s="1" t="s">
        <v>14</v>
      </c>
      <c r="C148" s="1" t="s">
        <v>90</v>
      </c>
      <c r="D148" s="4">
        <v>0.45833333333333331</v>
      </c>
      <c r="E148" s="4">
        <v>0.5</v>
      </c>
      <c r="F148">
        <v>40</v>
      </c>
      <c r="G148" s="4">
        <f>kursanci4[[#This Row],[Godzina zakoñczenia]]-kursanci4[[#This Row],[Godzina rozpoczêcia]]</f>
        <v>4.1666666666666685E-2</v>
      </c>
      <c r="H148" s="5">
        <v>1</v>
      </c>
      <c r="I148" s="5">
        <f>kursanci4[[#This Row],[Czas trwania num]]*kursanci4[[#This Row],[Stawka za godzinê]]</f>
        <v>40</v>
      </c>
      <c r="J148" t="str">
        <f>UPPER(LEFT(kursanci4[[#This Row],[Imiê kursanta]],3))</f>
        <v>MAC</v>
      </c>
      <c r="K148" t="str">
        <f>UPPER(LEFT(kursanci4[[#This Row],[Przedmiot]], 3))</f>
        <v>FIZ</v>
      </c>
      <c r="L148" t="str">
        <f>_xlfn.TEXTJOIN(,,kursanci4[[#This Row],[imi]],kursanci4[[#This Row],[prz]])</f>
        <v>MACFIZ</v>
      </c>
    </row>
    <row r="149" spans="1:12" x14ac:dyDescent="0.25">
      <c r="A149" s="1" t="s">
        <v>26</v>
      </c>
      <c r="B149" s="1" t="s">
        <v>14</v>
      </c>
      <c r="C149" s="1" t="s">
        <v>99</v>
      </c>
      <c r="D149" s="4">
        <v>0.45833333333333331</v>
      </c>
      <c r="E149" s="4">
        <v>0.51041666666666663</v>
      </c>
      <c r="F149">
        <v>40</v>
      </c>
      <c r="G149" s="4">
        <f>kursanci4[[#This Row],[Godzina zakoñczenia]]-kursanci4[[#This Row],[Godzina rozpoczêcia]]</f>
        <v>5.2083333333333315E-2</v>
      </c>
      <c r="H149" s="5">
        <v>1.1499999999999999</v>
      </c>
      <c r="I149" s="5">
        <f>kursanci4[[#This Row],[Czas trwania num]]*kursanci4[[#This Row],[Stawka za godzinê]]</f>
        <v>46</v>
      </c>
      <c r="J149" t="str">
        <f>UPPER(LEFT(kursanci4[[#This Row],[Imiê kursanta]],3))</f>
        <v>MAC</v>
      </c>
      <c r="K149" t="str">
        <f>UPPER(LEFT(kursanci4[[#This Row],[Przedmiot]], 3))</f>
        <v>FIZ</v>
      </c>
      <c r="L149" t="str">
        <f>_xlfn.TEXTJOIN(,,kursanci4[[#This Row],[imi]],kursanci4[[#This Row],[prz]])</f>
        <v>MACFIZ</v>
      </c>
    </row>
    <row r="150" spans="1:12" x14ac:dyDescent="0.25">
      <c r="A150" s="1" t="s">
        <v>26</v>
      </c>
      <c r="B150" s="1" t="s">
        <v>14</v>
      </c>
      <c r="C150" s="1" t="s">
        <v>100</v>
      </c>
      <c r="D150" s="4">
        <v>0.375</v>
      </c>
      <c r="E150" s="4">
        <v>0.44791666666666669</v>
      </c>
      <c r="F150">
        <v>40</v>
      </c>
      <c r="G150" s="4">
        <f>kursanci4[[#This Row],[Godzina zakoñczenia]]-kursanci4[[#This Row],[Godzina rozpoczêcia]]</f>
        <v>7.2916666666666685E-2</v>
      </c>
      <c r="H150" s="5">
        <v>1.45</v>
      </c>
      <c r="I150" s="5">
        <f>kursanci4[[#This Row],[Czas trwania num]]*kursanci4[[#This Row],[Stawka za godzinê]]</f>
        <v>58</v>
      </c>
      <c r="J150" t="str">
        <f>UPPER(LEFT(kursanci4[[#This Row],[Imiê kursanta]],3))</f>
        <v>MAC</v>
      </c>
      <c r="K150" t="str">
        <f>UPPER(LEFT(kursanci4[[#This Row],[Przedmiot]], 3))</f>
        <v>FIZ</v>
      </c>
      <c r="L150" t="str">
        <f>_xlfn.TEXTJOIN(,,kursanci4[[#This Row],[imi]],kursanci4[[#This Row],[prz]])</f>
        <v>MACFIZ</v>
      </c>
    </row>
    <row r="151" spans="1:12" x14ac:dyDescent="0.25">
      <c r="A151" s="1" t="s">
        <v>54</v>
      </c>
      <c r="B151" s="1" t="s">
        <v>10</v>
      </c>
      <c r="C151" s="1" t="s">
        <v>55</v>
      </c>
      <c r="D151" s="4">
        <v>0.375</v>
      </c>
      <c r="E151" s="4">
        <v>0.41666666666666669</v>
      </c>
      <c r="F151">
        <v>50</v>
      </c>
      <c r="G151" s="4">
        <f>kursanci4[[#This Row],[Godzina zakoñczenia]]-kursanci4[[#This Row],[Godzina rozpoczêcia]]</f>
        <v>4.1666666666666685E-2</v>
      </c>
      <c r="H151" s="5">
        <v>1</v>
      </c>
      <c r="I151" s="5">
        <f>kursanci4[[#This Row],[Czas trwania num]]*kursanci4[[#This Row],[Stawka za godzinê]]</f>
        <v>50</v>
      </c>
      <c r="J151" t="str">
        <f>UPPER(LEFT(kursanci4[[#This Row],[Imiê kursanta]],3))</f>
        <v>MAR</v>
      </c>
      <c r="K151" t="str">
        <f>UPPER(LEFT(kursanci4[[#This Row],[Przedmiot]], 3))</f>
        <v>MAT</v>
      </c>
      <c r="L151" t="str">
        <f>_xlfn.TEXTJOIN(,,kursanci4[[#This Row],[imi]],kursanci4[[#This Row],[prz]])</f>
        <v>MARMAT</v>
      </c>
    </row>
    <row r="152" spans="1:12" x14ac:dyDescent="0.25">
      <c r="A152" s="1" t="s">
        <v>96</v>
      </c>
      <c r="B152" s="1" t="s">
        <v>7</v>
      </c>
      <c r="C152" s="1" t="s">
        <v>95</v>
      </c>
      <c r="D152" s="4">
        <v>0.69791666666666663</v>
      </c>
      <c r="E152" s="4">
        <v>0.76041666666666663</v>
      </c>
      <c r="F152">
        <v>60</v>
      </c>
      <c r="G152" s="4">
        <f>kursanci4[[#This Row],[Godzina zakoñczenia]]-kursanci4[[#This Row],[Godzina rozpoczêcia]]</f>
        <v>6.25E-2</v>
      </c>
      <c r="H152" s="5">
        <v>1.3</v>
      </c>
      <c r="I152" s="5">
        <f>kursanci4[[#This Row],[Czas trwania num]]*kursanci4[[#This Row],[Stawka za godzinê]]</f>
        <v>78</v>
      </c>
      <c r="J152" t="str">
        <f>UPPER(LEFT(kursanci4[[#This Row],[Imiê kursanta]],3))</f>
        <v>OLA</v>
      </c>
      <c r="K152" t="str">
        <f>UPPER(LEFT(kursanci4[[#This Row],[Przedmiot]], 3))</f>
        <v>INF</v>
      </c>
      <c r="L152" t="str">
        <f>_xlfn.TEXTJOIN(,,kursanci4[[#This Row],[imi]],kursanci4[[#This Row],[prz]])</f>
        <v>OLAINF</v>
      </c>
    </row>
    <row r="153" spans="1:12" x14ac:dyDescent="0.25">
      <c r="A153" s="1" t="s">
        <v>58</v>
      </c>
      <c r="B153" s="1" t="s">
        <v>7</v>
      </c>
      <c r="C153" s="1" t="s">
        <v>59</v>
      </c>
      <c r="D153" s="4">
        <v>0.375</v>
      </c>
      <c r="E153" s="4">
        <v>0.44791666666666669</v>
      </c>
      <c r="F153">
        <v>60</v>
      </c>
      <c r="G153" s="4">
        <f>kursanci4[[#This Row],[Godzina zakoñczenia]]-kursanci4[[#This Row],[Godzina rozpoczêcia]]</f>
        <v>7.2916666666666685E-2</v>
      </c>
      <c r="H153" s="5">
        <v>1.45</v>
      </c>
      <c r="I153" s="5">
        <f>kursanci4[[#This Row],[Czas trwania num]]*kursanci4[[#This Row],[Stawka za godzinê]]</f>
        <v>87</v>
      </c>
      <c r="J153" t="str">
        <f>UPPER(LEFT(kursanci4[[#This Row],[Imiê kursanta]],3))</f>
        <v>PAT</v>
      </c>
      <c r="K153" t="str">
        <f>UPPER(LEFT(kursanci4[[#This Row],[Przedmiot]], 3))</f>
        <v>INF</v>
      </c>
      <c r="L153" t="str">
        <f>_xlfn.TEXTJOIN(,,kursanci4[[#This Row],[imi]],kursanci4[[#This Row],[prz]])</f>
        <v>PATINF</v>
      </c>
    </row>
    <row r="154" spans="1:12" x14ac:dyDescent="0.25">
      <c r="A154" s="1" t="s">
        <v>43</v>
      </c>
      <c r="B154" s="1" t="s">
        <v>14</v>
      </c>
      <c r="C154" s="1" t="s">
        <v>42</v>
      </c>
      <c r="D154" s="4">
        <v>0.66666666666666663</v>
      </c>
      <c r="E154" s="4">
        <v>0.75</v>
      </c>
      <c r="F154">
        <v>40</v>
      </c>
      <c r="G154" s="4">
        <f>kursanci4[[#This Row],[Godzina zakoñczenia]]-kursanci4[[#This Row],[Godzina rozpoczêcia]]</f>
        <v>8.333333333333337E-2</v>
      </c>
      <c r="H154" s="5">
        <v>2</v>
      </c>
      <c r="I154" s="5">
        <f>kursanci4[[#This Row],[Czas trwania num]]*kursanci4[[#This Row],[Stawka za godzinê]]</f>
        <v>80</v>
      </c>
      <c r="J154" t="str">
        <f>UPPER(LEFT(kursanci4[[#This Row],[Imiê kursanta]],3))</f>
        <v>PIO</v>
      </c>
      <c r="K154" t="str">
        <f>UPPER(LEFT(kursanci4[[#This Row],[Przedmiot]], 3))</f>
        <v>FIZ</v>
      </c>
      <c r="L154" t="str">
        <f>_xlfn.TEXTJOIN(,,kursanci4[[#This Row],[imi]],kursanci4[[#This Row],[prz]])</f>
        <v>PIOFIZ</v>
      </c>
    </row>
    <row r="155" spans="1:12" x14ac:dyDescent="0.25">
      <c r="A155" s="1" t="s">
        <v>9</v>
      </c>
      <c r="B155" s="1" t="s">
        <v>10</v>
      </c>
      <c r="C155" s="1" t="s">
        <v>11</v>
      </c>
      <c r="D155" s="4">
        <v>0.375</v>
      </c>
      <c r="E155" s="4">
        <v>0.44791666666666669</v>
      </c>
      <c r="F155">
        <v>50</v>
      </c>
      <c r="G155" s="4">
        <f>kursanci4[[#This Row],[Godzina zakoñczenia]]-kursanci4[[#This Row],[Godzina rozpoczêcia]]</f>
        <v>7.2916666666666685E-2</v>
      </c>
      <c r="H155" s="5">
        <v>1.45</v>
      </c>
      <c r="I155" s="5">
        <f>kursanci4[[#This Row],[Czas trwania num]]*kursanci4[[#This Row],[Stawka za godzinê]]</f>
        <v>72.5</v>
      </c>
      <c r="J155" t="str">
        <f>UPPER(LEFT(kursanci4[[#This Row],[Imiê kursanta]],3))</f>
        <v>WIK</v>
      </c>
      <c r="K155" t="str">
        <f>UPPER(LEFT(kursanci4[[#This Row],[Przedmiot]], 3))</f>
        <v>MAT</v>
      </c>
      <c r="L155" t="str">
        <f>_xlfn.TEXTJOIN(,,kursanci4[[#This Row],[imi]],kursanci4[[#This Row],[prz]])</f>
        <v>WIKMAT</v>
      </c>
    </row>
    <row r="156" spans="1:12" x14ac:dyDescent="0.25">
      <c r="A156" s="1" t="s">
        <v>9</v>
      </c>
      <c r="B156" s="1" t="s">
        <v>10</v>
      </c>
      <c r="C156" s="1" t="s">
        <v>15</v>
      </c>
      <c r="D156" s="4">
        <v>0.47916666666666669</v>
      </c>
      <c r="E156" s="4">
        <v>0.52083333333333337</v>
      </c>
      <c r="F156">
        <v>50</v>
      </c>
      <c r="G156" s="4">
        <f>kursanci4[[#This Row],[Godzina zakoñczenia]]-kursanci4[[#This Row],[Godzina rozpoczêcia]]</f>
        <v>4.1666666666666685E-2</v>
      </c>
      <c r="H156" s="5">
        <v>1</v>
      </c>
      <c r="I156" s="5">
        <f>kursanci4[[#This Row],[Czas trwania num]]*kursanci4[[#This Row],[Stawka za godzinê]]</f>
        <v>50</v>
      </c>
      <c r="J156" t="str">
        <f>UPPER(LEFT(kursanci4[[#This Row],[Imiê kursanta]],3))</f>
        <v>WIK</v>
      </c>
      <c r="K156" t="str">
        <f>UPPER(LEFT(kursanci4[[#This Row],[Przedmiot]], 3))</f>
        <v>MAT</v>
      </c>
      <c r="L156" t="str">
        <f>_xlfn.TEXTJOIN(,,kursanci4[[#This Row],[imi]],kursanci4[[#This Row],[prz]])</f>
        <v>WIKMAT</v>
      </c>
    </row>
    <row r="157" spans="1:12" x14ac:dyDescent="0.25">
      <c r="A157" s="1" t="s">
        <v>9</v>
      </c>
      <c r="B157" s="1" t="s">
        <v>10</v>
      </c>
      <c r="C157" s="1" t="s">
        <v>21</v>
      </c>
      <c r="D157" s="4">
        <v>0.375</v>
      </c>
      <c r="E157" s="4">
        <v>0.41666666666666669</v>
      </c>
      <c r="F157">
        <v>50</v>
      </c>
      <c r="G157" s="4">
        <f>kursanci4[[#This Row],[Godzina zakoñczenia]]-kursanci4[[#This Row],[Godzina rozpoczêcia]]</f>
        <v>4.1666666666666685E-2</v>
      </c>
      <c r="H157" s="5">
        <v>1</v>
      </c>
      <c r="I157" s="5">
        <f>kursanci4[[#This Row],[Czas trwania num]]*kursanci4[[#This Row],[Stawka za godzinê]]</f>
        <v>50</v>
      </c>
      <c r="J157" t="str">
        <f>UPPER(LEFT(kursanci4[[#This Row],[Imiê kursanta]],3))</f>
        <v>WIK</v>
      </c>
      <c r="K157" t="str">
        <f>UPPER(LEFT(kursanci4[[#This Row],[Przedmiot]], 3))</f>
        <v>MAT</v>
      </c>
      <c r="L157" t="str">
        <f>_xlfn.TEXTJOIN(,,kursanci4[[#This Row],[imi]],kursanci4[[#This Row],[prz]])</f>
        <v>WIKMAT</v>
      </c>
    </row>
    <row r="158" spans="1:12" x14ac:dyDescent="0.25">
      <c r="A158" s="1" t="s">
        <v>9</v>
      </c>
      <c r="B158" s="1" t="s">
        <v>10</v>
      </c>
      <c r="C158" s="1" t="s">
        <v>22</v>
      </c>
      <c r="D158" s="4">
        <v>0.53125</v>
      </c>
      <c r="E158" s="4">
        <v>0.61458333333333337</v>
      </c>
      <c r="F158">
        <v>50</v>
      </c>
      <c r="G158" s="4">
        <f>kursanci4[[#This Row],[Godzina zakoñczenia]]-kursanci4[[#This Row],[Godzina rozpoczêcia]]</f>
        <v>8.333333333333337E-2</v>
      </c>
      <c r="H158" s="5">
        <v>2</v>
      </c>
      <c r="I158" s="5">
        <f>kursanci4[[#This Row],[Czas trwania num]]*kursanci4[[#This Row],[Stawka za godzinê]]</f>
        <v>100</v>
      </c>
      <c r="J158" t="str">
        <f>UPPER(LEFT(kursanci4[[#This Row],[Imiê kursanta]],3))</f>
        <v>WIK</v>
      </c>
      <c r="K158" t="str">
        <f>UPPER(LEFT(kursanci4[[#This Row],[Przedmiot]], 3))</f>
        <v>MAT</v>
      </c>
      <c r="L158" t="str">
        <f>_xlfn.TEXTJOIN(,,kursanci4[[#This Row],[imi]],kursanci4[[#This Row],[prz]])</f>
        <v>WIKMAT</v>
      </c>
    </row>
    <row r="159" spans="1:12" x14ac:dyDescent="0.25">
      <c r="A159" s="1" t="s">
        <v>9</v>
      </c>
      <c r="B159" s="1" t="s">
        <v>10</v>
      </c>
      <c r="C159" s="1" t="s">
        <v>25</v>
      </c>
      <c r="D159" s="4">
        <v>0.53125</v>
      </c>
      <c r="E159" s="4">
        <v>0.59375</v>
      </c>
      <c r="F159">
        <v>50</v>
      </c>
      <c r="G159" s="4">
        <f>kursanci4[[#This Row],[Godzina zakoñczenia]]-kursanci4[[#This Row],[Godzina rozpoczêcia]]</f>
        <v>6.25E-2</v>
      </c>
      <c r="H159" s="5">
        <v>1.3</v>
      </c>
      <c r="I159" s="5">
        <f>kursanci4[[#This Row],[Czas trwania num]]*kursanci4[[#This Row],[Stawka za godzinê]]</f>
        <v>65</v>
      </c>
      <c r="J159" t="str">
        <f>UPPER(LEFT(kursanci4[[#This Row],[Imiê kursanta]],3))</f>
        <v>WIK</v>
      </c>
      <c r="K159" t="str">
        <f>UPPER(LEFT(kursanci4[[#This Row],[Przedmiot]], 3))</f>
        <v>MAT</v>
      </c>
      <c r="L159" t="str">
        <f>_xlfn.TEXTJOIN(,,kursanci4[[#This Row],[imi]],kursanci4[[#This Row],[prz]])</f>
        <v>WIKMAT</v>
      </c>
    </row>
    <row r="160" spans="1:12" x14ac:dyDescent="0.25">
      <c r="A160" s="1" t="s">
        <v>9</v>
      </c>
      <c r="B160" s="1" t="s">
        <v>10</v>
      </c>
      <c r="C160" s="1" t="s">
        <v>29</v>
      </c>
      <c r="D160" s="4">
        <v>0.375</v>
      </c>
      <c r="E160" s="4">
        <v>0.4375</v>
      </c>
      <c r="F160">
        <v>50</v>
      </c>
      <c r="G160" s="4">
        <f>kursanci4[[#This Row],[Godzina zakoñczenia]]-kursanci4[[#This Row],[Godzina rozpoczêcia]]</f>
        <v>6.25E-2</v>
      </c>
      <c r="H160" s="5">
        <v>1.3</v>
      </c>
      <c r="I160" s="5">
        <f>kursanci4[[#This Row],[Czas trwania num]]*kursanci4[[#This Row],[Stawka za godzinê]]</f>
        <v>65</v>
      </c>
      <c r="J160" t="str">
        <f>UPPER(LEFT(kursanci4[[#This Row],[Imiê kursanta]],3))</f>
        <v>WIK</v>
      </c>
      <c r="K160" t="str">
        <f>UPPER(LEFT(kursanci4[[#This Row],[Przedmiot]], 3))</f>
        <v>MAT</v>
      </c>
      <c r="L160" t="str">
        <f>_xlfn.TEXTJOIN(,,kursanci4[[#This Row],[imi]],kursanci4[[#This Row],[prz]])</f>
        <v>WIKMAT</v>
      </c>
    </row>
    <row r="161" spans="1:12" x14ac:dyDescent="0.25">
      <c r="A161" s="1" t="s">
        <v>9</v>
      </c>
      <c r="B161" s="1" t="s">
        <v>10</v>
      </c>
      <c r="C161" s="1" t="s">
        <v>36</v>
      </c>
      <c r="D161" s="4">
        <v>0.375</v>
      </c>
      <c r="E161" s="4">
        <v>0.41666666666666669</v>
      </c>
      <c r="F161">
        <v>50</v>
      </c>
      <c r="G161" s="4">
        <f>kursanci4[[#This Row],[Godzina zakoñczenia]]-kursanci4[[#This Row],[Godzina rozpoczêcia]]</f>
        <v>4.1666666666666685E-2</v>
      </c>
      <c r="H161" s="5">
        <v>1</v>
      </c>
      <c r="I161" s="5">
        <f>kursanci4[[#This Row],[Czas trwania num]]*kursanci4[[#This Row],[Stawka za godzinê]]</f>
        <v>50</v>
      </c>
      <c r="J161" t="str">
        <f>UPPER(LEFT(kursanci4[[#This Row],[Imiê kursanta]],3))</f>
        <v>WIK</v>
      </c>
      <c r="K161" t="str">
        <f>UPPER(LEFT(kursanci4[[#This Row],[Przedmiot]], 3))</f>
        <v>MAT</v>
      </c>
      <c r="L161" t="str">
        <f>_xlfn.TEXTJOIN(,,kursanci4[[#This Row],[imi]],kursanci4[[#This Row],[prz]])</f>
        <v>WIKMAT</v>
      </c>
    </row>
    <row r="162" spans="1:12" x14ac:dyDescent="0.25">
      <c r="A162" s="1" t="s">
        <v>9</v>
      </c>
      <c r="B162" s="1" t="s">
        <v>10</v>
      </c>
      <c r="C162" s="1" t="s">
        <v>36</v>
      </c>
      <c r="D162" s="4">
        <v>0.41666666666666669</v>
      </c>
      <c r="E162" s="4">
        <v>0.5</v>
      </c>
      <c r="F162">
        <v>50</v>
      </c>
      <c r="G162" s="4">
        <f>kursanci4[[#This Row],[Godzina zakoñczenia]]-kursanci4[[#This Row],[Godzina rozpoczêcia]]</f>
        <v>8.3333333333333315E-2</v>
      </c>
      <c r="H162" s="5">
        <v>2</v>
      </c>
      <c r="I162" s="5">
        <f>kursanci4[[#This Row],[Czas trwania num]]*kursanci4[[#This Row],[Stawka za godzinê]]</f>
        <v>100</v>
      </c>
      <c r="J162" t="str">
        <f>UPPER(LEFT(kursanci4[[#This Row],[Imiê kursanta]],3))</f>
        <v>WIK</v>
      </c>
      <c r="K162" t="str">
        <f>UPPER(LEFT(kursanci4[[#This Row],[Przedmiot]], 3))</f>
        <v>MAT</v>
      </c>
      <c r="L162" t="str">
        <f>_xlfn.TEXTJOIN(,,kursanci4[[#This Row],[imi]],kursanci4[[#This Row],[prz]])</f>
        <v>WIKMAT</v>
      </c>
    </row>
    <row r="163" spans="1:12" x14ac:dyDescent="0.25">
      <c r="A163" s="1" t="s">
        <v>9</v>
      </c>
      <c r="B163" s="1" t="s">
        <v>10</v>
      </c>
      <c r="C163" s="1" t="s">
        <v>44</v>
      </c>
      <c r="D163" s="4">
        <v>0.4375</v>
      </c>
      <c r="E163" s="4">
        <v>0.48958333333333331</v>
      </c>
      <c r="F163">
        <v>50</v>
      </c>
      <c r="G163" s="4">
        <f>kursanci4[[#This Row],[Godzina zakoñczenia]]-kursanci4[[#This Row],[Godzina rozpoczêcia]]</f>
        <v>5.2083333333333315E-2</v>
      </c>
      <c r="H163" s="5">
        <v>1.1499999999999999</v>
      </c>
      <c r="I163" s="5">
        <f>kursanci4[[#This Row],[Czas trwania num]]*kursanci4[[#This Row],[Stawka za godzinê]]</f>
        <v>57.499999999999993</v>
      </c>
      <c r="J163" t="str">
        <f>UPPER(LEFT(kursanci4[[#This Row],[Imiê kursanta]],3))</f>
        <v>WIK</v>
      </c>
      <c r="K163" t="str">
        <f>UPPER(LEFT(kursanci4[[#This Row],[Przedmiot]], 3))</f>
        <v>MAT</v>
      </c>
      <c r="L163" t="str">
        <f>_xlfn.TEXTJOIN(,,kursanci4[[#This Row],[imi]],kursanci4[[#This Row],[prz]])</f>
        <v>WIKMAT</v>
      </c>
    </row>
    <row r="164" spans="1:12" x14ac:dyDescent="0.25">
      <c r="A164" s="1" t="s">
        <v>9</v>
      </c>
      <c r="B164" s="1" t="s">
        <v>10</v>
      </c>
      <c r="C164" s="1" t="s">
        <v>49</v>
      </c>
      <c r="D164" s="4">
        <v>0.375</v>
      </c>
      <c r="E164" s="4">
        <v>0.41666666666666669</v>
      </c>
      <c r="F164">
        <v>50</v>
      </c>
      <c r="G164" s="4">
        <f>kursanci4[[#This Row],[Godzina zakoñczenia]]-kursanci4[[#This Row],[Godzina rozpoczêcia]]</f>
        <v>4.1666666666666685E-2</v>
      </c>
      <c r="H164" s="5">
        <v>1</v>
      </c>
      <c r="I164" s="5">
        <f>kursanci4[[#This Row],[Czas trwania num]]*kursanci4[[#This Row],[Stawka za godzinê]]</f>
        <v>50</v>
      </c>
      <c r="J164" t="str">
        <f>UPPER(LEFT(kursanci4[[#This Row],[Imiê kursanta]],3))</f>
        <v>WIK</v>
      </c>
      <c r="K164" t="str">
        <f>UPPER(LEFT(kursanci4[[#This Row],[Przedmiot]], 3))</f>
        <v>MAT</v>
      </c>
      <c r="L164" t="str">
        <f>_xlfn.TEXTJOIN(,,kursanci4[[#This Row],[imi]],kursanci4[[#This Row],[prz]])</f>
        <v>WIKMAT</v>
      </c>
    </row>
    <row r="165" spans="1:12" x14ac:dyDescent="0.25">
      <c r="A165" s="1" t="s">
        <v>9</v>
      </c>
      <c r="B165" s="1" t="s">
        <v>10</v>
      </c>
      <c r="C165" s="1" t="s">
        <v>49</v>
      </c>
      <c r="D165" s="4">
        <v>0.59375</v>
      </c>
      <c r="E165" s="4">
        <v>0.63541666666666663</v>
      </c>
      <c r="F165">
        <v>50</v>
      </c>
      <c r="G165" s="4">
        <f>kursanci4[[#This Row],[Godzina zakoñczenia]]-kursanci4[[#This Row],[Godzina rozpoczêcia]]</f>
        <v>4.166666666666663E-2</v>
      </c>
      <c r="H165" s="5">
        <v>1</v>
      </c>
      <c r="I165" s="5">
        <f>kursanci4[[#This Row],[Czas trwania num]]*kursanci4[[#This Row],[Stawka za godzinê]]</f>
        <v>50</v>
      </c>
      <c r="J165" t="str">
        <f>UPPER(LEFT(kursanci4[[#This Row],[Imiê kursanta]],3))</f>
        <v>WIK</v>
      </c>
      <c r="K165" t="str">
        <f>UPPER(LEFT(kursanci4[[#This Row],[Przedmiot]], 3))</f>
        <v>MAT</v>
      </c>
      <c r="L165" t="str">
        <f>_xlfn.TEXTJOIN(,,kursanci4[[#This Row],[imi]],kursanci4[[#This Row],[prz]])</f>
        <v>WIKMAT</v>
      </c>
    </row>
    <row r="166" spans="1:12" x14ac:dyDescent="0.25">
      <c r="A166" s="1" t="s">
        <v>9</v>
      </c>
      <c r="B166" s="1" t="s">
        <v>10</v>
      </c>
      <c r="C166" s="1" t="s">
        <v>68</v>
      </c>
      <c r="D166" s="4">
        <v>0.58333333333333337</v>
      </c>
      <c r="E166" s="4">
        <v>0.625</v>
      </c>
      <c r="F166">
        <v>50</v>
      </c>
      <c r="G166" s="4">
        <f>kursanci4[[#This Row],[Godzina zakoñczenia]]-kursanci4[[#This Row],[Godzina rozpoczêcia]]</f>
        <v>4.166666666666663E-2</v>
      </c>
      <c r="H166" s="5">
        <v>1</v>
      </c>
      <c r="I166" s="5">
        <f>kursanci4[[#This Row],[Czas trwania num]]*kursanci4[[#This Row],[Stawka za godzinê]]</f>
        <v>50</v>
      </c>
      <c r="J166" t="str">
        <f>UPPER(LEFT(kursanci4[[#This Row],[Imiê kursanta]],3))</f>
        <v>WIK</v>
      </c>
      <c r="K166" t="str">
        <f>UPPER(LEFT(kursanci4[[#This Row],[Przedmiot]], 3))</f>
        <v>MAT</v>
      </c>
      <c r="L166" t="str">
        <f>_xlfn.TEXTJOIN(,,kursanci4[[#This Row],[imi]],kursanci4[[#This Row],[prz]])</f>
        <v>WIKMAT</v>
      </c>
    </row>
    <row r="167" spans="1:12" x14ac:dyDescent="0.25">
      <c r="A167" s="1" t="s">
        <v>9</v>
      </c>
      <c r="B167" s="1" t="s">
        <v>10</v>
      </c>
      <c r="C167" s="1" t="s">
        <v>69</v>
      </c>
      <c r="D167" s="4">
        <v>0.375</v>
      </c>
      <c r="E167" s="4">
        <v>0.4375</v>
      </c>
      <c r="F167">
        <v>50</v>
      </c>
      <c r="G167" s="4">
        <f>kursanci4[[#This Row],[Godzina zakoñczenia]]-kursanci4[[#This Row],[Godzina rozpoczêcia]]</f>
        <v>6.25E-2</v>
      </c>
      <c r="H167" s="5">
        <v>1.3</v>
      </c>
      <c r="I167" s="5">
        <f>kursanci4[[#This Row],[Czas trwania num]]*kursanci4[[#This Row],[Stawka za godzinê]]</f>
        <v>65</v>
      </c>
      <c r="J167" t="str">
        <f>UPPER(LEFT(kursanci4[[#This Row],[Imiê kursanta]],3))</f>
        <v>WIK</v>
      </c>
      <c r="K167" t="str">
        <f>UPPER(LEFT(kursanci4[[#This Row],[Przedmiot]], 3))</f>
        <v>MAT</v>
      </c>
      <c r="L167" t="str">
        <f>_xlfn.TEXTJOIN(,,kursanci4[[#This Row],[imi]],kursanci4[[#This Row],[prz]])</f>
        <v>WIKMAT</v>
      </c>
    </row>
    <row r="168" spans="1:12" x14ac:dyDescent="0.25">
      <c r="A168" s="1" t="s">
        <v>9</v>
      </c>
      <c r="B168" s="1" t="s">
        <v>10</v>
      </c>
      <c r="C168" s="1" t="s">
        <v>72</v>
      </c>
      <c r="D168" s="4">
        <v>0.52083333333333337</v>
      </c>
      <c r="E168" s="4">
        <v>0.58333333333333337</v>
      </c>
      <c r="F168">
        <v>50</v>
      </c>
      <c r="G168" s="4">
        <f>kursanci4[[#This Row],[Godzina zakoñczenia]]-kursanci4[[#This Row],[Godzina rozpoczêcia]]</f>
        <v>6.25E-2</v>
      </c>
      <c r="H168" s="5">
        <v>1.3</v>
      </c>
      <c r="I168" s="5">
        <f>kursanci4[[#This Row],[Czas trwania num]]*kursanci4[[#This Row],[Stawka za godzinê]]</f>
        <v>65</v>
      </c>
      <c r="J168" t="str">
        <f>UPPER(LEFT(kursanci4[[#This Row],[Imiê kursanta]],3))</f>
        <v>WIK</v>
      </c>
      <c r="K168" t="str">
        <f>UPPER(LEFT(kursanci4[[#This Row],[Przedmiot]], 3))</f>
        <v>MAT</v>
      </c>
      <c r="L168" t="str">
        <f>_xlfn.TEXTJOIN(,,kursanci4[[#This Row],[imi]],kursanci4[[#This Row],[prz]])</f>
        <v>WIKMAT</v>
      </c>
    </row>
    <row r="169" spans="1:12" x14ac:dyDescent="0.25">
      <c r="A169" s="1" t="s">
        <v>9</v>
      </c>
      <c r="B169" s="1" t="s">
        <v>10</v>
      </c>
      <c r="C169" s="1" t="s">
        <v>73</v>
      </c>
      <c r="D169" s="4">
        <v>0.375</v>
      </c>
      <c r="E169" s="4">
        <v>0.4375</v>
      </c>
      <c r="F169">
        <v>50</v>
      </c>
      <c r="G169" s="4">
        <f>kursanci4[[#This Row],[Godzina zakoñczenia]]-kursanci4[[#This Row],[Godzina rozpoczêcia]]</f>
        <v>6.25E-2</v>
      </c>
      <c r="H169" s="5">
        <v>1.3</v>
      </c>
      <c r="I169" s="5">
        <f>kursanci4[[#This Row],[Czas trwania num]]*kursanci4[[#This Row],[Stawka za godzinê]]</f>
        <v>65</v>
      </c>
      <c r="J169" t="str">
        <f>UPPER(LEFT(kursanci4[[#This Row],[Imiê kursanta]],3))</f>
        <v>WIK</v>
      </c>
      <c r="K169" t="str">
        <f>UPPER(LEFT(kursanci4[[#This Row],[Przedmiot]], 3))</f>
        <v>MAT</v>
      </c>
      <c r="L169" t="str">
        <f>_xlfn.TEXTJOIN(,,kursanci4[[#This Row],[imi]],kursanci4[[#This Row],[prz]])</f>
        <v>WIKMAT</v>
      </c>
    </row>
    <row r="170" spans="1:12" x14ac:dyDescent="0.25">
      <c r="A170" s="1" t="s">
        <v>9</v>
      </c>
      <c r="B170" s="1" t="s">
        <v>10</v>
      </c>
      <c r="C170" s="1" t="s">
        <v>76</v>
      </c>
      <c r="D170" s="4">
        <v>0.59375</v>
      </c>
      <c r="E170" s="4">
        <v>0.63541666666666663</v>
      </c>
      <c r="F170">
        <v>50</v>
      </c>
      <c r="G170" s="4">
        <f>kursanci4[[#This Row],[Godzina zakoñczenia]]-kursanci4[[#This Row],[Godzina rozpoczêcia]]</f>
        <v>4.166666666666663E-2</v>
      </c>
      <c r="H170" s="5">
        <v>1</v>
      </c>
      <c r="I170" s="5">
        <f>kursanci4[[#This Row],[Czas trwania num]]*kursanci4[[#This Row],[Stawka za godzinê]]</f>
        <v>50</v>
      </c>
      <c r="J170" t="str">
        <f>UPPER(LEFT(kursanci4[[#This Row],[Imiê kursanta]],3))</f>
        <v>WIK</v>
      </c>
      <c r="K170" t="str">
        <f>UPPER(LEFT(kursanci4[[#This Row],[Przedmiot]], 3))</f>
        <v>MAT</v>
      </c>
      <c r="L170" t="str">
        <f>_xlfn.TEXTJOIN(,,kursanci4[[#This Row],[imi]],kursanci4[[#This Row],[prz]])</f>
        <v>WIKMAT</v>
      </c>
    </row>
    <row r="171" spans="1:12" x14ac:dyDescent="0.25">
      <c r="A171" s="1" t="s">
        <v>9</v>
      </c>
      <c r="B171" s="1" t="s">
        <v>10</v>
      </c>
      <c r="C171" s="1" t="s">
        <v>76</v>
      </c>
      <c r="D171" s="4">
        <v>0.66666666666666663</v>
      </c>
      <c r="E171" s="4">
        <v>0.73958333333333337</v>
      </c>
      <c r="F171">
        <v>50</v>
      </c>
      <c r="G171" s="4">
        <f>kursanci4[[#This Row],[Godzina zakoñczenia]]-kursanci4[[#This Row],[Godzina rozpoczêcia]]</f>
        <v>7.2916666666666741E-2</v>
      </c>
      <c r="H171" s="5">
        <v>1.45</v>
      </c>
      <c r="I171" s="5">
        <f>kursanci4[[#This Row],[Czas trwania num]]*kursanci4[[#This Row],[Stawka za godzinê]]</f>
        <v>72.5</v>
      </c>
      <c r="J171" t="str">
        <f>UPPER(LEFT(kursanci4[[#This Row],[Imiê kursanta]],3))</f>
        <v>WIK</v>
      </c>
      <c r="K171" t="str">
        <f>UPPER(LEFT(kursanci4[[#This Row],[Przedmiot]], 3))</f>
        <v>MAT</v>
      </c>
      <c r="L171" t="str">
        <f>_xlfn.TEXTJOIN(,,kursanci4[[#This Row],[imi]],kursanci4[[#This Row],[prz]])</f>
        <v>WIKMAT</v>
      </c>
    </row>
    <row r="172" spans="1:12" x14ac:dyDescent="0.25">
      <c r="A172" s="1" t="s">
        <v>9</v>
      </c>
      <c r="B172" s="1" t="s">
        <v>10</v>
      </c>
      <c r="C172" s="1" t="s">
        <v>77</v>
      </c>
      <c r="D172" s="4">
        <v>0.65625</v>
      </c>
      <c r="E172" s="4">
        <v>0.69791666666666663</v>
      </c>
      <c r="F172">
        <v>50</v>
      </c>
      <c r="G172" s="4">
        <f>kursanci4[[#This Row],[Godzina zakoñczenia]]-kursanci4[[#This Row],[Godzina rozpoczêcia]]</f>
        <v>4.166666666666663E-2</v>
      </c>
      <c r="H172" s="5">
        <v>1</v>
      </c>
      <c r="I172" s="5">
        <f>kursanci4[[#This Row],[Czas trwania num]]*kursanci4[[#This Row],[Stawka za godzinê]]</f>
        <v>50</v>
      </c>
      <c r="J172" t="str">
        <f>UPPER(LEFT(kursanci4[[#This Row],[Imiê kursanta]],3))</f>
        <v>WIK</v>
      </c>
      <c r="K172" t="str">
        <f>UPPER(LEFT(kursanci4[[#This Row],[Przedmiot]], 3))</f>
        <v>MAT</v>
      </c>
      <c r="L172" t="str">
        <f>_xlfn.TEXTJOIN(,,kursanci4[[#This Row],[imi]],kursanci4[[#This Row],[prz]])</f>
        <v>WIKMAT</v>
      </c>
    </row>
    <row r="173" spans="1:12" x14ac:dyDescent="0.25">
      <c r="A173" s="1" t="s">
        <v>9</v>
      </c>
      <c r="B173" s="1" t="s">
        <v>10</v>
      </c>
      <c r="C173" s="1" t="s">
        <v>81</v>
      </c>
      <c r="D173" s="4">
        <v>0.375</v>
      </c>
      <c r="E173" s="4">
        <v>0.4375</v>
      </c>
      <c r="F173">
        <v>50</v>
      </c>
      <c r="G173" s="4">
        <f>kursanci4[[#This Row],[Godzina zakoñczenia]]-kursanci4[[#This Row],[Godzina rozpoczêcia]]</f>
        <v>6.25E-2</v>
      </c>
      <c r="H173" s="5">
        <v>1.3</v>
      </c>
      <c r="I173" s="5">
        <f>kursanci4[[#This Row],[Czas trwania num]]*kursanci4[[#This Row],[Stawka za godzinê]]</f>
        <v>65</v>
      </c>
      <c r="J173" t="str">
        <f>UPPER(LEFT(kursanci4[[#This Row],[Imiê kursanta]],3))</f>
        <v>WIK</v>
      </c>
      <c r="K173" t="str">
        <f>UPPER(LEFT(kursanci4[[#This Row],[Przedmiot]], 3))</f>
        <v>MAT</v>
      </c>
      <c r="L173" t="str">
        <f>_xlfn.TEXTJOIN(,,kursanci4[[#This Row],[imi]],kursanci4[[#This Row],[prz]])</f>
        <v>WIKMAT</v>
      </c>
    </row>
    <row r="174" spans="1:12" x14ac:dyDescent="0.25">
      <c r="A174" s="1" t="s">
        <v>9</v>
      </c>
      <c r="B174" s="1" t="s">
        <v>10</v>
      </c>
      <c r="C174" s="1" t="s">
        <v>83</v>
      </c>
      <c r="D174" s="4">
        <v>0.59375</v>
      </c>
      <c r="E174" s="4">
        <v>0.63541666666666663</v>
      </c>
      <c r="F174">
        <v>50</v>
      </c>
      <c r="G174" s="4">
        <f>kursanci4[[#This Row],[Godzina zakoñczenia]]-kursanci4[[#This Row],[Godzina rozpoczêcia]]</f>
        <v>4.166666666666663E-2</v>
      </c>
      <c r="H174" s="5">
        <v>1</v>
      </c>
      <c r="I174" s="5">
        <f>kursanci4[[#This Row],[Czas trwania num]]*kursanci4[[#This Row],[Stawka za godzinê]]</f>
        <v>50</v>
      </c>
      <c r="J174" t="str">
        <f>UPPER(LEFT(kursanci4[[#This Row],[Imiê kursanta]],3))</f>
        <v>WIK</v>
      </c>
      <c r="K174" t="str">
        <f>UPPER(LEFT(kursanci4[[#This Row],[Przedmiot]], 3))</f>
        <v>MAT</v>
      </c>
      <c r="L174" t="str">
        <f>_xlfn.TEXTJOIN(,,kursanci4[[#This Row],[imi]],kursanci4[[#This Row],[prz]])</f>
        <v>WIKMAT</v>
      </c>
    </row>
    <row r="175" spans="1:12" x14ac:dyDescent="0.25">
      <c r="A175" s="1" t="s">
        <v>9</v>
      </c>
      <c r="B175" s="1" t="s">
        <v>10</v>
      </c>
      <c r="C175" s="1" t="s">
        <v>85</v>
      </c>
      <c r="D175" s="4">
        <v>0.45833333333333331</v>
      </c>
      <c r="E175" s="4">
        <v>0.54166666666666663</v>
      </c>
      <c r="F175">
        <v>50</v>
      </c>
      <c r="G175" s="4">
        <f>kursanci4[[#This Row],[Godzina zakoñczenia]]-kursanci4[[#This Row],[Godzina rozpoczêcia]]</f>
        <v>8.3333333333333315E-2</v>
      </c>
      <c r="H175" s="5">
        <v>2</v>
      </c>
      <c r="I175" s="5">
        <f>kursanci4[[#This Row],[Czas trwania num]]*kursanci4[[#This Row],[Stawka za godzinê]]</f>
        <v>100</v>
      </c>
      <c r="J175" t="str">
        <f>UPPER(LEFT(kursanci4[[#This Row],[Imiê kursanta]],3))</f>
        <v>WIK</v>
      </c>
      <c r="K175" t="str">
        <f>UPPER(LEFT(kursanci4[[#This Row],[Przedmiot]], 3))</f>
        <v>MAT</v>
      </c>
      <c r="L175" t="str">
        <f>_xlfn.TEXTJOIN(,,kursanci4[[#This Row],[imi]],kursanci4[[#This Row],[prz]])</f>
        <v>WIKMAT</v>
      </c>
    </row>
    <row r="176" spans="1:12" x14ac:dyDescent="0.25">
      <c r="A176" s="1" t="s">
        <v>9</v>
      </c>
      <c r="B176" s="1" t="s">
        <v>10</v>
      </c>
      <c r="C176" s="1" t="s">
        <v>86</v>
      </c>
      <c r="D176" s="4">
        <v>0.375</v>
      </c>
      <c r="E176" s="4">
        <v>0.42708333333333331</v>
      </c>
      <c r="F176">
        <v>50</v>
      </c>
      <c r="G176" s="4">
        <f>kursanci4[[#This Row],[Godzina zakoñczenia]]-kursanci4[[#This Row],[Godzina rozpoczêcia]]</f>
        <v>5.2083333333333315E-2</v>
      </c>
      <c r="H176" s="5">
        <v>1.1499999999999999</v>
      </c>
      <c r="I176" s="5">
        <f>kursanci4[[#This Row],[Czas trwania num]]*kursanci4[[#This Row],[Stawka za godzinê]]</f>
        <v>57.499999999999993</v>
      </c>
      <c r="J176" t="str">
        <f>UPPER(LEFT(kursanci4[[#This Row],[Imiê kursanta]],3))</f>
        <v>WIK</v>
      </c>
      <c r="K176" t="str">
        <f>UPPER(LEFT(kursanci4[[#This Row],[Przedmiot]], 3))</f>
        <v>MAT</v>
      </c>
      <c r="L176" t="str">
        <f>_xlfn.TEXTJOIN(,,kursanci4[[#This Row],[imi]],kursanci4[[#This Row],[prz]])</f>
        <v>WIKMAT</v>
      </c>
    </row>
    <row r="177" spans="1:12" x14ac:dyDescent="0.25">
      <c r="A177" s="1" t="s">
        <v>9</v>
      </c>
      <c r="B177" s="1" t="s">
        <v>10</v>
      </c>
      <c r="C177" s="1" t="s">
        <v>87</v>
      </c>
      <c r="D177" s="4">
        <v>0.5625</v>
      </c>
      <c r="E177" s="4">
        <v>0.63541666666666663</v>
      </c>
      <c r="F177">
        <v>50</v>
      </c>
      <c r="G177" s="4">
        <f>kursanci4[[#This Row],[Godzina zakoñczenia]]-kursanci4[[#This Row],[Godzina rozpoczêcia]]</f>
        <v>7.291666666666663E-2</v>
      </c>
      <c r="H177" s="5">
        <v>1.45</v>
      </c>
      <c r="I177" s="5">
        <f>kursanci4[[#This Row],[Czas trwania num]]*kursanci4[[#This Row],[Stawka za godzinê]]</f>
        <v>72.5</v>
      </c>
      <c r="J177" t="str">
        <f>UPPER(LEFT(kursanci4[[#This Row],[Imiê kursanta]],3))</f>
        <v>WIK</v>
      </c>
      <c r="K177" t="str">
        <f>UPPER(LEFT(kursanci4[[#This Row],[Przedmiot]], 3))</f>
        <v>MAT</v>
      </c>
      <c r="L177" t="str">
        <f>_xlfn.TEXTJOIN(,,kursanci4[[#This Row],[imi]],kursanci4[[#This Row],[prz]])</f>
        <v>WIKMAT</v>
      </c>
    </row>
    <row r="178" spans="1:12" x14ac:dyDescent="0.25">
      <c r="A178" s="1" t="s">
        <v>9</v>
      </c>
      <c r="B178" s="1" t="s">
        <v>10</v>
      </c>
      <c r="C178" s="1" t="s">
        <v>88</v>
      </c>
      <c r="D178" s="4">
        <v>0.5</v>
      </c>
      <c r="E178" s="4">
        <v>0.54166666666666663</v>
      </c>
      <c r="F178">
        <v>50</v>
      </c>
      <c r="G178" s="4">
        <f>kursanci4[[#This Row],[Godzina zakoñczenia]]-kursanci4[[#This Row],[Godzina rozpoczêcia]]</f>
        <v>4.166666666666663E-2</v>
      </c>
      <c r="H178" s="5">
        <v>1</v>
      </c>
      <c r="I178" s="5">
        <f>kursanci4[[#This Row],[Czas trwania num]]*kursanci4[[#This Row],[Stawka za godzinê]]</f>
        <v>50</v>
      </c>
      <c r="J178" t="str">
        <f>UPPER(LEFT(kursanci4[[#This Row],[Imiê kursanta]],3))</f>
        <v>WIK</v>
      </c>
      <c r="K178" t="str">
        <f>UPPER(LEFT(kursanci4[[#This Row],[Przedmiot]], 3))</f>
        <v>MAT</v>
      </c>
      <c r="L178" t="str">
        <f>_xlfn.TEXTJOIN(,,kursanci4[[#This Row],[imi]],kursanci4[[#This Row],[prz]])</f>
        <v>WIKMAT</v>
      </c>
    </row>
    <row r="179" spans="1:12" x14ac:dyDescent="0.25">
      <c r="A179" s="1" t="s">
        <v>9</v>
      </c>
      <c r="B179" s="1" t="s">
        <v>10</v>
      </c>
      <c r="C179" s="1" t="s">
        <v>90</v>
      </c>
      <c r="D179" s="4">
        <v>0.60416666666666663</v>
      </c>
      <c r="E179" s="4">
        <v>0.67708333333333337</v>
      </c>
      <c r="F179">
        <v>50</v>
      </c>
      <c r="G179" s="4">
        <f>kursanci4[[#This Row],[Godzina zakoñczenia]]-kursanci4[[#This Row],[Godzina rozpoczêcia]]</f>
        <v>7.2916666666666741E-2</v>
      </c>
      <c r="H179" s="5">
        <v>1.45</v>
      </c>
      <c r="I179" s="5">
        <f>kursanci4[[#This Row],[Czas trwania num]]*kursanci4[[#This Row],[Stawka za godzinê]]</f>
        <v>72.5</v>
      </c>
      <c r="J179" t="str">
        <f>UPPER(LEFT(kursanci4[[#This Row],[Imiê kursanta]],3))</f>
        <v>WIK</v>
      </c>
      <c r="K179" t="str">
        <f>UPPER(LEFT(kursanci4[[#This Row],[Przedmiot]], 3))</f>
        <v>MAT</v>
      </c>
      <c r="L179" t="str">
        <f>_xlfn.TEXTJOIN(,,kursanci4[[#This Row],[imi]],kursanci4[[#This Row],[prz]])</f>
        <v>WIKMAT</v>
      </c>
    </row>
    <row r="180" spans="1:12" x14ac:dyDescent="0.25">
      <c r="A180" s="1" t="s">
        <v>9</v>
      </c>
      <c r="B180" s="1" t="s">
        <v>10</v>
      </c>
      <c r="C180" s="1" t="s">
        <v>91</v>
      </c>
      <c r="D180" s="4">
        <v>0.47916666666666669</v>
      </c>
      <c r="E180" s="4">
        <v>0.54166666666666663</v>
      </c>
      <c r="F180">
        <v>50</v>
      </c>
      <c r="G180" s="4">
        <f>kursanci4[[#This Row],[Godzina zakoñczenia]]-kursanci4[[#This Row],[Godzina rozpoczêcia]]</f>
        <v>6.2499999999999944E-2</v>
      </c>
      <c r="H180" s="5">
        <v>1.3</v>
      </c>
      <c r="I180" s="5">
        <f>kursanci4[[#This Row],[Czas trwania num]]*kursanci4[[#This Row],[Stawka za godzinê]]</f>
        <v>65</v>
      </c>
      <c r="J180" t="str">
        <f>UPPER(LEFT(kursanci4[[#This Row],[Imiê kursanta]],3))</f>
        <v>WIK</v>
      </c>
      <c r="K180" t="str">
        <f>UPPER(LEFT(kursanci4[[#This Row],[Przedmiot]], 3))</f>
        <v>MAT</v>
      </c>
      <c r="L180" t="str">
        <f>_xlfn.TEXTJOIN(,,kursanci4[[#This Row],[imi]],kursanci4[[#This Row],[prz]])</f>
        <v>WIKMAT</v>
      </c>
    </row>
    <row r="181" spans="1:12" x14ac:dyDescent="0.25">
      <c r="A181" s="1" t="s">
        <v>9</v>
      </c>
      <c r="B181" s="1" t="s">
        <v>10</v>
      </c>
      <c r="C181" s="1" t="s">
        <v>92</v>
      </c>
      <c r="D181" s="4">
        <v>0.4375</v>
      </c>
      <c r="E181" s="4">
        <v>0.51041666666666663</v>
      </c>
      <c r="F181">
        <v>50</v>
      </c>
      <c r="G181" s="4">
        <f>kursanci4[[#This Row],[Godzina zakoñczenia]]-kursanci4[[#This Row],[Godzina rozpoczêcia]]</f>
        <v>7.291666666666663E-2</v>
      </c>
      <c r="H181" s="5">
        <v>1.45</v>
      </c>
      <c r="I181" s="5">
        <f>kursanci4[[#This Row],[Czas trwania num]]*kursanci4[[#This Row],[Stawka za godzinê]]</f>
        <v>72.5</v>
      </c>
      <c r="J181" t="str">
        <f>UPPER(LEFT(kursanci4[[#This Row],[Imiê kursanta]],3))</f>
        <v>WIK</v>
      </c>
      <c r="K181" t="str">
        <f>UPPER(LEFT(kursanci4[[#This Row],[Przedmiot]], 3))</f>
        <v>MAT</v>
      </c>
      <c r="L181" t="str">
        <f>_xlfn.TEXTJOIN(,,kursanci4[[#This Row],[imi]],kursanci4[[#This Row],[prz]])</f>
        <v>WIKMAT</v>
      </c>
    </row>
    <row r="182" spans="1:12" x14ac:dyDescent="0.25">
      <c r="A182" s="1" t="s">
        <v>9</v>
      </c>
      <c r="B182" s="1" t="s">
        <v>10</v>
      </c>
      <c r="C182" s="1" t="s">
        <v>93</v>
      </c>
      <c r="D182" s="4">
        <v>0.375</v>
      </c>
      <c r="E182" s="4">
        <v>0.4375</v>
      </c>
      <c r="F182">
        <v>50</v>
      </c>
      <c r="G182" s="4">
        <f>kursanci4[[#This Row],[Godzina zakoñczenia]]-kursanci4[[#This Row],[Godzina rozpoczêcia]]</f>
        <v>6.25E-2</v>
      </c>
      <c r="H182" s="5">
        <v>1.3</v>
      </c>
      <c r="I182" s="5">
        <f>kursanci4[[#This Row],[Czas trwania num]]*kursanci4[[#This Row],[Stawka za godzinê]]</f>
        <v>65</v>
      </c>
      <c r="J182" t="str">
        <f>UPPER(LEFT(kursanci4[[#This Row],[Imiê kursanta]],3))</f>
        <v>WIK</v>
      </c>
      <c r="K182" t="str">
        <f>UPPER(LEFT(kursanci4[[#This Row],[Przedmiot]], 3))</f>
        <v>MAT</v>
      </c>
      <c r="L182" t="str">
        <f>_xlfn.TEXTJOIN(,,kursanci4[[#This Row],[imi]],kursanci4[[#This Row],[prz]])</f>
        <v>WIKMAT</v>
      </c>
    </row>
    <row r="183" spans="1:12" x14ac:dyDescent="0.25">
      <c r="A183" s="1" t="s">
        <v>9</v>
      </c>
      <c r="B183" s="1" t="s">
        <v>10</v>
      </c>
      <c r="C183" s="1" t="s">
        <v>94</v>
      </c>
      <c r="D183" s="4">
        <v>0.375</v>
      </c>
      <c r="E183" s="4">
        <v>0.45833333333333331</v>
      </c>
      <c r="F183">
        <v>50</v>
      </c>
      <c r="G183" s="4">
        <f>kursanci4[[#This Row],[Godzina zakoñczenia]]-kursanci4[[#This Row],[Godzina rozpoczêcia]]</f>
        <v>8.3333333333333315E-2</v>
      </c>
      <c r="H183" s="5">
        <v>2</v>
      </c>
      <c r="I183" s="5">
        <f>kursanci4[[#This Row],[Czas trwania num]]*kursanci4[[#This Row],[Stawka za godzinê]]</f>
        <v>100</v>
      </c>
      <c r="J183" t="str">
        <f>UPPER(LEFT(kursanci4[[#This Row],[Imiê kursanta]],3))</f>
        <v>WIK</v>
      </c>
      <c r="K183" t="str">
        <f>UPPER(LEFT(kursanci4[[#This Row],[Przedmiot]], 3))</f>
        <v>MAT</v>
      </c>
      <c r="L183" t="str">
        <f>_xlfn.TEXTJOIN(,,kursanci4[[#This Row],[imi]],kursanci4[[#This Row],[prz]])</f>
        <v>WIKMAT</v>
      </c>
    </row>
    <row r="184" spans="1:12" x14ac:dyDescent="0.25">
      <c r="A184" s="1" t="s">
        <v>19</v>
      </c>
      <c r="B184" s="1" t="s">
        <v>14</v>
      </c>
      <c r="C184" s="1" t="s">
        <v>17</v>
      </c>
      <c r="D184" s="4">
        <v>0.5625</v>
      </c>
      <c r="E184" s="4">
        <v>0.61458333333333337</v>
      </c>
      <c r="F184">
        <v>40</v>
      </c>
      <c r="G184" s="4">
        <f>kursanci4[[#This Row],[Godzina zakoñczenia]]-kursanci4[[#This Row],[Godzina rozpoczêcia]]</f>
        <v>5.208333333333337E-2</v>
      </c>
      <c r="H184" s="5">
        <v>1.1499999999999999</v>
      </c>
      <c r="I184" s="5">
        <f>kursanci4[[#This Row],[Czas trwania num]]*kursanci4[[#This Row],[Stawka za godzinê]]</f>
        <v>46</v>
      </c>
      <c r="J184" t="str">
        <f>UPPER(LEFT(kursanci4[[#This Row],[Imiê kursanta]],3))</f>
        <v>ZBI</v>
      </c>
      <c r="K184" t="str">
        <f>UPPER(LEFT(kursanci4[[#This Row],[Przedmiot]], 3))</f>
        <v>FIZ</v>
      </c>
      <c r="L184" t="str">
        <f>_xlfn.TEXTJOIN(,,kursanci4[[#This Row],[imi]],kursanci4[[#This Row],[prz]])</f>
        <v>ZBIFIZ</v>
      </c>
    </row>
    <row r="185" spans="1:12" x14ac:dyDescent="0.25">
      <c r="A185" s="1" t="s">
        <v>19</v>
      </c>
      <c r="B185" s="1" t="s">
        <v>7</v>
      </c>
      <c r="C185" s="1" t="s">
        <v>28</v>
      </c>
      <c r="D185" s="4">
        <v>0.51041666666666663</v>
      </c>
      <c r="E185" s="4">
        <v>0.58333333333333337</v>
      </c>
      <c r="F185">
        <v>60</v>
      </c>
      <c r="G185" s="4">
        <f>kursanci4[[#This Row],[Godzina zakoñczenia]]-kursanci4[[#This Row],[Godzina rozpoczêcia]]</f>
        <v>7.2916666666666741E-2</v>
      </c>
      <c r="H185" s="5">
        <v>1.45</v>
      </c>
      <c r="I185" s="5">
        <f>kursanci4[[#This Row],[Czas trwania num]]*kursanci4[[#This Row],[Stawka za godzinê]]</f>
        <v>87</v>
      </c>
      <c r="J185" t="str">
        <f>UPPER(LEFT(kursanci4[[#This Row],[Imiê kursanta]],3))</f>
        <v>ZBI</v>
      </c>
      <c r="K185" t="str">
        <f>UPPER(LEFT(kursanci4[[#This Row],[Przedmiot]], 3))</f>
        <v>INF</v>
      </c>
      <c r="L185" t="str">
        <f>_xlfn.TEXTJOIN(,,kursanci4[[#This Row],[imi]],kursanci4[[#This Row],[prz]])</f>
        <v>ZBIINF</v>
      </c>
    </row>
    <row r="186" spans="1:12" x14ac:dyDescent="0.25">
      <c r="A186" s="1" t="s">
        <v>19</v>
      </c>
      <c r="B186" s="1" t="s">
        <v>7</v>
      </c>
      <c r="C186" s="1" t="s">
        <v>34</v>
      </c>
      <c r="D186" s="4">
        <v>0.375</v>
      </c>
      <c r="E186" s="4">
        <v>0.44791666666666669</v>
      </c>
      <c r="F186">
        <v>60</v>
      </c>
      <c r="G186" s="4">
        <f>kursanci4[[#This Row],[Godzina zakoñczenia]]-kursanci4[[#This Row],[Godzina rozpoczêcia]]</f>
        <v>7.2916666666666685E-2</v>
      </c>
      <c r="H186" s="5">
        <v>1.45</v>
      </c>
      <c r="I186" s="5">
        <f>kursanci4[[#This Row],[Czas trwania num]]*kursanci4[[#This Row],[Stawka za godzinê]]</f>
        <v>87</v>
      </c>
      <c r="J186" t="str">
        <f>UPPER(LEFT(kursanci4[[#This Row],[Imiê kursanta]],3))</f>
        <v>ZBI</v>
      </c>
      <c r="K186" t="str">
        <f>UPPER(LEFT(kursanci4[[#This Row],[Przedmiot]], 3))</f>
        <v>INF</v>
      </c>
      <c r="L186" t="str">
        <f>_xlfn.TEXTJOIN(,,kursanci4[[#This Row],[imi]],kursanci4[[#This Row],[prz]])</f>
        <v>ZBIINF</v>
      </c>
    </row>
    <row r="187" spans="1:12" x14ac:dyDescent="0.25">
      <c r="A187" s="1" t="s">
        <v>19</v>
      </c>
      <c r="B187" s="1" t="s">
        <v>14</v>
      </c>
      <c r="C187" s="1" t="s">
        <v>37</v>
      </c>
      <c r="D187" s="4">
        <v>0.57291666666666663</v>
      </c>
      <c r="E187" s="4">
        <v>0.64583333333333337</v>
      </c>
      <c r="F187">
        <v>40</v>
      </c>
      <c r="G187" s="4">
        <f>kursanci4[[#This Row],[Godzina zakoñczenia]]-kursanci4[[#This Row],[Godzina rozpoczêcia]]</f>
        <v>7.2916666666666741E-2</v>
      </c>
      <c r="H187" s="5">
        <v>1.45</v>
      </c>
      <c r="I187" s="5">
        <f>kursanci4[[#This Row],[Czas trwania num]]*kursanci4[[#This Row],[Stawka za godzinê]]</f>
        <v>58</v>
      </c>
      <c r="J187" t="str">
        <f>UPPER(LEFT(kursanci4[[#This Row],[Imiê kursanta]],3))</f>
        <v>ZBI</v>
      </c>
      <c r="K187" t="str">
        <f>UPPER(LEFT(kursanci4[[#This Row],[Przedmiot]], 3))</f>
        <v>FIZ</v>
      </c>
      <c r="L187" t="str">
        <f>_xlfn.TEXTJOIN(,,kursanci4[[#This Row],[imi]],kursanci4[[#This Row],[prz]])</f>
        <v>ZBIFIZ</v>
      </c>
    </row>
    <row r="188" spans="1:12" x14ac:dyDescent="0.25">
      <c r="A188" s="1" t="s">
        <v>19</v>
      </c>
      <c r="B188" s="1" t="s">
        <v>14</v>
      </c>
      <c r="C188" s="1" t="s">
        <v>49</v>
      </c>
      <c r="D188" s="4">
        <v>0.53125</v>
      </c>
      <c r="E188" s="4">
        <v>0.57291666666666663</v>
      </c>
      <c r="F188">
        <v>40</v>
      </c>
      <c r="G188" s="4">
        <f>kursanci4[[#This Row],[Godzina zakoñczenia]]-kursanci4[[#This Row],[Godzina rozpoczêcia]]</f>
        <v>4.166666666666663E-2</v>
      </c>
      <c r="H188" s="5">
        <v>1</v>
      </c>
      <c r="I188" s="5">
        <f>kursanci4[[#This Row],[Czas trwania num]]*kursanci4[[#This Row],[Stawka za godzinê]]</f>
        <v>40</v>
      </c>
      <c r="J188" t="str">
        <f>UPPER(LEFT(kursanci4[[#This Row],[Imiê kursanta]],3))</f>
        <v>ZBI</v>
      </c>
      <c r="K188" t="str">
        <f>UPPER(LEFT(kursanci4[[#This Row],[Przedmiot]], 3))</f>
        <v>FIZ</v>
      </c>
      <c r="L188" t="str">
        <f>_xlfn.TEXTJOIN(,,kursanci4[[#This Row],[imi]],kursanci4[[#This Row],[prz]])</f>
        <v>ZBIFIZ</v>
      </c>
    </row>
    <row r="189" spans="1:12" x14ac:dyDescent="0.25">
      <c r="A189" s="1" t="s">
        <v>19</v>
      </c>
      <c r="B189" s="1" t="s">
        <v>14</v>
      </c>
      <c r="C189" s="1" t="s">
        <v>50</v>
      </c>
      <c r="D189" s="4">
        <v>0.44791666666666669</v>
      </c>
      <c r="E189" s="4">
        <v>0.5</v>
      </c>
      <c r="F189">
        <v>40</v>
      </c>
      <c r="G189" s="4">
        <f>kursanci4[[#This Row],[Godzina zakoñczenia]]-kursanci4[[#This Row],[Godzina rozpoczêcia]]</f>
        <v>5.2083333333333315E-2</v>
      </c>
      <c r="H189" s="5">
        <v>1.1499999999999999</v>
      </c>
      <c r="I189" s="5">
        <f>kursanci4[[#This Row],[Czas trwania num]]*kursanci4[[#This Row],[Stawka za godzinê]]</f>
        <v>46</v>
      </c>
      <c r="J189" t="str">
        <f>UPPER(LEFT(kursanci4[[#This Row],[Imiê kursanta]],3))</f>
        <v>ZBI</v>
      </c>
      <c r="K189" t="str">
        <f>UPPER(LEFT(kursanci4[[#This Row],[Przedmiot]], 3))</f>
        <v>FIZ</v>
      </c>
      <c r="L189" t="str">
        <f>_xlfn.TEXTJOIN(,,kursanci4[[#This Row],[imi]],kursanci4[[#This Row],[prz]])</f>
        <v>ZBIFIZ</v>
      </c>
    </row>
    <row r="190" spans="1:12" x14ac:dyDescent="0.25">
      <c r="A190" s="1" t="s">
        <v>19</v>
      </c>
      <c r="B190" s="1" t="s">
        <v>7</v>
      </c>
      <c r="C190" s="1" t="s">
        <v>50</v>
      </c>
      <c r="D190" s="4">
        <v>0.6875</v>
      </c>
      <c r="E190" s="4">
        <v>0.75</v>
      </c>
      <c r="F190">
        <v>60</v>
      </c>
      <c r="G190" s="4">
        <f>kursanci4[[#This Row],[Godzina zakoñczenia]]-kursanci4[[#This Row],[Godzina rozpoczêcia]]</f>
        <v>6.25E-2</v>
      </c>
      <c r="H190" s="5">
        <v>1.3</v>
      </c>
      <c r="I190" s="5">
        <f>kursanci4[[#This Row],[Czas trwania num]]*kursanci4[[#This Row],[Stawka za godzinê]]</f>
        <v>78</v>
      </c>
      <c r="J190" t="str">
        <f>UPPER(LEFT(kursanci4[[#This Row],[Imiê kursanta]],3))</f>
        <v>ZBI</v>
      </c>
      <c r="K190" t="str">
        <f>UPPER(LEFT(kursanci4[[#This Row],[Przedmiot]], 3))</f>
        <v>INF</v>
      </c>
      <c r="L190" t="str">
        <f>_xlfn.TEXTJOIN(,,kursanci4[[#This Row],[imi]],kursanci4[[#This Row],[prz]])</f>
        <v>ZBIINF</v>
      </c>
    </row>
    <row r="191" spans="1:12" x14ac:dyDescent="0.25">
      <c r="A191" s="1" t="s">
        <v>19</v>
      </c>
      <c r="B191" s="1" t="s">
        <v>7</v>
      </c>
      <c r="C191" s="1" t="s">
        <v>55</v>
      </c>
      <c r="D191" s="4">
        <v>0.4375</v>
      </c>
      <c r="E191" s="4">
        <v>0.47916666666666669</v>
      </c>
      <c r="F191">
        <v>60</v>
      </c>
      <c r="G191" s="4">
        <f>kursanci4[[#This Row],[Godzina zakoñczenia]]-kursanci4[[#This Row],[Godzina rozpoczêcia]]</f>
        <v>4.1666666666666685E-2</v>
      </c>
      <c r="H191" s="5">
        <v>1</v>
      </c>
      <c r="I191" s="5">
        <f>kursanci4[[#This Row],[Czas trwania num]]*kursanci4[[#This Row],[Stawka za godzinê]]</f>
        <v>60</v>
      </c>
      <c r="J191" t="str">
        <f>UPPER(LEFT(kursanci4[[#This Row],[Imiê kursanta]],3))</f>
        <v>ZBI</v>
      </c>
      <c r="K191" t="str">
        <f>UPPER(LEFT(kursanci4[[#This Row],[Przedmiot]], 3))</f>
        <v>INF</v>
      </c>
      <c r="L191" t="str">
        <f>_xlfn.TEXTJOIN(,,kursanci4[[#This Row],[imi]],kursanci4[[#This Row],[prz]])</f>
        <v>ZBIINF</v>
      </c>
    </row>
    <row r="192" spans="1:12" x14ac:dyDescent="0.25">
      <c r="A192" s="1" t="s">
        <v>19</v>
      </c>
      <c r="B192" s="1" t="s">
        <v>14</v>
      </c>
      <c r="C192" s="1" t="s">
        <v>63</v>
      </c>
      <c r="D192" s="4">
        <v>0.375</v>
      </c>
      <c r="E192" s="4">
        <v>0.42708333333333331</v>
      </c>
      <c r="F192">
        <v>40</v>
      </c>
      <c r="G192" s="4">
        <f>kursanci4[[#This Row],[Godzina zakoñczenia]]-kursanci4[[#This Row],[Godzina rozpoczêcia]]</f>
        <v>5.2083333333333315E-2</v>
      </c>
      <c r="H192" s="5">
        <v>1.1499999999999999</v>
      </c>
      <c r="I192" s="5">
        <f>kursanci4[[#This Row],[Czas trwania num]]*kursanci4[[#This Row],[Stawka za godzinê]]</f>
        <v>46</v>
      </c>
      <c r="J192" t="str">
        <f>UPPER(LEFT(kursanci4[[#This Row],[Imiê kursanta]],3))</f>
        <v>ZBI</v>
      </c>
      <c r="K192" t="str">
        <f>UPPER(LEFT(kursanci4[[#This Row],[Przedmiot]], 3))</f>
        <v>FIZ</v>
      </c>
      <c r="L192" t="str">
        <f>_xlfn.TEXTJOIN(,,kursanci4[[#This Row],[imi]],kursanci4[[#This Row],[prz]])</f>
        <v>ZBIFIZ</v>
      </c>
    </row>
    <row r="193" spans="1:12" x14ac:dyDescent="0.25">
      <c r="A193" s="1" t="s">
        <v>19</v>
      </c>
      <c r="B193" s="1" t="s">
        <v>7</v>
      </c>
      <c r="C193" s="1" t="s">
        <v>64</v>
      </c>
      <c r="D193" s="4">
        <v>0.4375</v>
      </c>
      <c r="E193" s="4">
        <v>0.47916666666666669</v>
      </c>
      <c r="F193">
        <v>60</v>
      </c>
      <c r="G193" s="4">
        <f>kursanci4[[#This Row],[Godzina zakoñczenia]]-kursanci4[[#This Row],[Godzina rozpoczêcia]]</f>
        <v>4.1666666666666685E-2</v>
      </c>
      <c r="H193" s="5">
        <v>1</v>
      </c>
      <c r="I193" s="5">
        <f>kursanci4[[#This Row],[Czas trwania num]]*kursanci4[[#This Row],[Stawka za godzinê]]</f>
        <v>60</v>
      </c>
      <c r="J193" t="str">
        <f>UPPER(LEFT(kursanci4[[#This Row],[Imiê kursanta]],3))</f>
        <v>ZBI</v>
      </c>
      <c r="K193" t="str">
        <f>UPPER(LEFT(kursanci4[[#This Row],[Przedmiot]], 3))</f>
        <v>INF</v>
      </c>
      <c r="L193" t="str">
        <f>_xlfn.TEXTJOIN(,,kursanci4[[#This Row],[imi]],kursanci4[[#This Row],[prz]])</f>
        <v>ZBIINF</v>
      </c>
    </row>
    <row r="194" spans="1:12" x14ac:dyDescent="0.25">
      <c r="A194" s="1" t="s">
        <v>19</v>
      </c>
      <c r="B194" s="1" t="s">
        <v>14</v>
      </c>
      <c r="C194" s="1" t="s">
        <v>68</v>
      </c>
      <c r="D194" s="4">
        <v>0.375</v>
      </c>
      <c r="E194" s="4">
        <v>0.44791666666666669</v>
      </c>
      <c r="F194">
        <v>40</v>
      </c>
      <c r="G194" s="4">
        <f>kursanci4[[#This Row],[Godzina zakoñczenia]]-kursanci4[[#This Row],[Godzina rozpoczêcia]]</f>
        <v>7.2916666666666685E-2</v>
      </c>
      <c r="H194" s="5">
        <v>1.45</v>
      </c>
      <c r="I194" s="5">
        <f>kursanci4[[#This Row],[Czas trwania num]]*kursanci4[[#This Row],[Stawka za godzinê]]</f>
        <v>58</v>
      </c>
      <c r="J194" t="str">
        <f>UPPER(LEFT(kursanci4[[#This Row],[Imiê kursanta]],3))</f>
        <v>ZBI</v>
      </c>
      <c r="K194" t="str">
        <f>UPPER(LEFT(kursanci4[[#This Row],[Przedmiot]], 3))</f>
        <v>FIZ</v>
      </c>
      <c r="L194" t="str">
        <f>_xlfn.TEXTJOIN(,,kursanci4[[#This Row],[imi]],kursanci4[[#This Row],[prz]])</f>
        <v>ZBIFIZ</v>
      </c>
    </row>
    <row r="195" spans="1:12" x14ac:dyDescent="0.25">
      <c r="A195" s="1" t="s">
        <v>19</v>
      </c>
      <c r="B195" s="1" t="s">
        <v>7</v>
      </c>
      <c r="C195" s="1" t="s">
        <v>81</v>
      </c>
      <c r="D195" s="4">
        <v>0.53125</v>
      </c>
      <c r="E195" s="4">
        <v>0.57291666666666663</v>
      </c>
      <c r="F195">
        <v>60</v>
      </c>
      <c r="G195" s="4">
        <f>kursanci4[[#This Row],[Godzina zakoñczenia]]-kursanci4[[#This Row],[Godzina rozpoczêcia]]</f>
        <v>4.166666666666663E-2</v>
      </c>
      <c r="H195" s="5">
        <v>1</v>
      </c>
      <c r="I195" s="5">
        <f>kursanci4[[#This Row],[Czas trwania num]]*kursanci4[[#This Row],[Stawka za godzinê]]</f>
        <v>60</v>
      </c>
      <c r="J195" t="str">
        <f>UPPER(LEFT(kursanci4[[#This Row],[Imiê kursanta]],3))</f>
        <v>ZBI</v>
      </c>
      <c r="K195" t="str">
        <f>UPPER(LEFT(kursanci4[[#This Row],[Przedmiot]], 3))</f>
        <v>INF</v>
      </c>
      <c r="L195" t="str">
        <f>_xlfn.TEXTJOIN(,,kursanci4[[#This Row],[imi]],kursanci4[[#This Row],[prz]])</f>
        <v>ZBIINF</v>
      </c>
    </row>
    <row r="196" spans="1:12" x14ac:dyDescent="0.25">
      <c r="A196" s="1" t="s">
        <v>19</v>
      </c>
      <c r="B196" s="1" t="s">
        <v>7</v>
      </c>
      <c r="C196" s="1" t="s">
        <v>89</v>
      </c>
      <c r="D196" s="4">
        <v>0.39583333333333331</v>
      </c>
      <c r="E196" s="4">
        <v>0.45833333333333331</v>
      </c>
      <c r="F196">
        <v>60</v>
      </c>
      <c r="G196" s="4">
        <f>kursanci4[[#This Row],[Godzina zakoñczenia]]-kursanci4[[#This Row],[Godzina rozpoczêcia]]</f>
        <v>6.25E-2</v>
      </c>
      <c r="H196" s="5">
        <v>1.3</v>
      </c>
      <c r="I196" s="5">
        <f>kursanci4[[#This Row],[Czas trwania num]]*kursanci4[[#This Row],[Stawka za godzinê]]</f>
        <v>78</v>
      </c>
      <c r="J196" t="str">
        <f>UPPER(LEFT(kursanci4[[#This Row],[Imiê kursanta]],3))</f>
        <v>ZBI</v>
      </c>
      <c r="K196" t="str">
        <f>UPPER(LEFT(kursanci4[[#This Row],[Przedmiot]], 3))</f>
        <v>INF</v>
      </c>
      <c r="L196" t="str">
        <f>_xlfn.TEXTJOIN(,,kursanci4[[#This Row],[imi]],kursanci4[[#This Row],[prz]])</f>
        <v>ZBIINF</v>
      </c>
    </row>
    <row r="197" spans="1:12" x14ac:dyDescent="0.25">
      <c r="A197" s="1" t="s">
        <v>19</v>
      </c>
      <c r="B197" s="1" t="s">
        <v>14</v>
      </c>
      <c r="C197" s="1" t="s">
        <v>91</v>
      </c>
      <c r="D197" s="4">
        <v>0.375</v>
      </c>
      <c r="E197" s="4">
        <v>0.4375</v>
      </c>
      <c r="F197">
        <v>40</v>
      </c>
      <c r="G197" s="4">
        <f>kursanci4[[#This Row],[Godzina zakoñczenia]]-kursanci4[[#This Row],[Godzina rozpoczêcia]]</f>
        <v>6.25E-2</v>
      </c>
      <c r="H197" s="5">
        <v>1.3</v>
      </c>
      <c r="I197" s="5">
        <f>kursanci4[[#This Row],[Czas trwania num]]*kursanci4[[#This Row],[Stawka za godzinê]]</f>
        <v>52</v>
      </c>
      <c r="J197" t="str">
        <f>UPPER(LEFT(kursanci4[[#This Row],[Imiê kursanta]],3))</f>
        <v>ZBI</v>
      </c>
      <c r="K197" t="str">
        <f>UPPER(LEFT(kursanci4[[#This Row],[Przedmiot]], 3))</f>
        <v>FIZ</v>
      </c>
      <c r="L197" t="str">
        <f>_xlfn.TEXTJOIN(,,kursanci4[[#This Row],[imi]],kursanci4[[#This Row],[prz]])</f>
        <v>ZBIFIZ</v>
      </c>
    </row>
    <row r="198" spans="1:12" x14ac:dyDescent="0.25">
      <c r="A198" s="1" t="s">
        <v>19</v>
      </c>
      <c r="B198" s="1" t="s">
        <v>7</v>
      </c>
      <c r="C198" s="1" t="s">
        <v>92</v>
      </c>
      <c r="D198" s="4">
        <v>0.375</v>
      </c>
      <c r="E198" s="4">
        <v>0.42708333333333331</v>
      </c>
      <c r="F198">
        <v>60</v>
      </c>
      <c r="G198" s="4">
        <f>kursanci4[[#This Row],[Godzina zakoñczenia]]-kursanci4[[#This Row],[Godzina rozpoczêcia]]</f>
        <v>5.2083333333333315E-2</v>
      </c>
      <c r="H198" s="5">
        <v>1.1499999999999999</v>
      </c>
      <c r="I198" s="5">
        <f>kursanci4[[#This Row],[Czas trwania num]]*kursanci4[[#This Row],[Stawka za godzinê]]</f>
        <v>69</v>
      </c>
      <c r="J198" t="str">
        <f>UPPER(LEFT(kursanci4[[#This Row],[Imiê kursanta]],3))</f>
        <v>ZBI</v>
      </c>
      <c r="K198" t="str">
        <f>UPPER(LEFT(kursanci4[[#This Row],[Przedmiot]], 3))</f>
        <v>INF</v>
      </c>
      <c r="L198" t="str">
        <f>_xlfn.TEXTJOIN(,,kursanci4[[#This Row],[imi]],kursanci4[[#This Row],[prz]])</f>
        <v>ZBIINF</v>
      </c>
    </row>
    <row r="199" spans="1:12" x14ac:dyDescent="0.25">
      <c r="A199" s="1" t="s">
        <v>19</v>
      </c>
      <c r="B199" s="1" t="s">
        <v>14</v>
      </c>
      <c r="C199" s="1" t="s">
        <v>98</v>
      </c>
      <c r="D199" s="4">
        <v>0.375</v>
      </c>
      <c r="E199" s="4">
        <v>0.4375</v>
      </c>
      <c r="F199">
        <v>40</v>
      </c>
      <c r="G199" s="4">
        <f>kursanci4[[#This Row],[Godzina zakoñczenia]]-kursanci4[[#This Row],[Godzina rozpoczêcia]]</f>
        <v>6.25E-2</v>
      </c>
      <c r="H199" s="5">
        <v>1.3</v>
      </c>
      <c r="I199" s="5">
        <f>kursanci4[[#This Row],[Czas trwania num]]*kursanci4[[#This Row],[Stawka za godzinê]]</f>
        <v>52</v>
      </c>
      <c r="J199" t="str">
        <f>UPPER(LEFT(kursanci4[[#This Row],[Imiê kursanta]],3))</f>
        <v>ZBI</v>
      </c>
      <c r="K199" t="str">
        <f>UPPER(LEFT(kursanci4[[#This Row],[Przedmiot]], 3))</f>
        <v>FIZ</v>
      </c>
      <c r="L199" t="str">
        <f>_xlfn.TEXTJOIN(,,kursanci4[[#This Row],[imi]],kursanci4[[#This Row],[prz]])</f>
        <v>ZBIFIZ</v>
      </c>
    </row>
    <row r="200" spans="1:12" x14ac:dyDescent="0.25">
      <c r="A200" s="1" t="s">
        <v>27</v>
      </c>
      <c r="B200" s="1" t="s">
        <v>10</v>
      </c>
      <c r="C200" s="1" t="s">
        <v>25</v>
      </c>
      <c r="D200" s="4">
        <v>0.60416666666666663</v>
      </c>
      <c r="E200" s="4">
        <v>0.64583333333333337</v>
      </c>
      <c r="F200">
        <v>50</v>
      </c>
      <c r="G200" s="4">
        <f>kursanci4[[#This Row],[Godzina zakoñczenia]]-kursanci4[[#This Row],[Godzina rozpoczêcia]]</f>
        <v>4.1666666666666741E-2</v>
      </c>
      <c r="H200" s="5">
        <v>1</v>
      </c>
      <c r="I200" s="5">
        <f>kursanci4[[#This Row],[Czas trwania num]]*kursanci4[[#This Row],[Stawka za godzinê]]</f>
        <v>50</v>
      </c>
      <c r="J200" t="str">
        <f>UPPER(LEFT(kursanci4[[#This Row],[Imiê kursanta]],3))</f>
        <v>ZDZ</v>
      </c>
      <c r="K200" t="str">
        <f>UPPER(LEFT(kursanci4[[#This Row],[Przedmiot]], 3))</f>
        <v>MAT</v>
      </c>
      <c r="L200" t="str">
        <f>_xlfn.TEXTJOIN(,,kursanci4[[#This Row],[imi]],kursanci4[[#This Row],[prz]])</f>
        <v>ZDZMAT</v>
      </c>
    </row>
    <row r="201" spans="1:12" x14ac:dyDescent="0.25">
      <c r="A201" s="1" t="s">
        <v>27</v>
      </c>
      <c r="B201" s="1" t="s">
        <v>10</v>
      </c>
      <c r="C201" s="1" t="s">
        <v>29</v>
      </c>
      <c r="D201" s="4">
        <v>0.45833333333333331</v>
      </c>
      <c r="E201" s="4">
        <v>0.54166666666666663</v>
      </c>
      <c r="F201">
        <v>50</v>
      </c>
      <c r="G201" s="4">
        <f>kursanci4[[#This Row],[Godzina zakoñczenia]]-kursanci4[[#This Row],[Godzina rozpoczêcia]]</f>
        <v>8.3333333333333315E-2</v>
      </c>
      <c r="H201" s="5">
        <v>2</v>
      </c>
      <c r="I201" s="5">
        <f>kursanci4[[#This Row],[Czas trwania num]]*kursanci4[[#This Row],[Stawka za godzinê]]</f>
        <v>100</v>
      </c>
      <c r="J201" t="str">
        <f>UPPER(LEFT(kursanci4[[#This Row],[Imiê kursanta]],3))</f>
        <v>ZDZ</v>
      </c>
      <c r="K201" t="str">
        <f>UPPER(LEFT(kursanci4[[#This Row],[Przedmiot]], 3))</f>
        <v>MAT</v>
      </c>
      <c r="L201" t="str">
        <f>_xlfn.TEXTJOIN(,,kursanci4[[#This Row],[imi]],kursanci4[[#This Row],[prz]])</f>
        <v>ZDZMAT</v>
      </c>
    </row>
    <row r="202" spans="1:12" x14ac:dyDescent="0.25">
      <c r="A202" s="1" t="s">
        <v>27</v>
      </c>
      <c r="B202" s="1" t="s">
        <v>10</v>
      </c>
      <c r="C202" s="1" t="s">
        <v>31</v>
      </c>
      <c r="D202" s="4">
        <v>0.375</v>
      </c>
      <c r="E202" s="4">
        <v>0.42708333333333331</v>
      </c>
      <c r="F202">
        <v>50</v>
      </c>
      <c r="G202" s="4">
        <f>kursanci4[[#This Row],[Godzina zakoñczenia]]-kursanci4[[#This Row],[Godzina rozpoczêcia]]</f>
        <v>5.2083333333333315E-2</v>
      </c>
      <c r="H202" s="5">
        <v>1.1499999999999999</v>
      </c>
      <c r="I202" s="5">
        <f>kursanci4[[#This Row],[Czas trwania num]]*kursanci4[[#This Row],[Stawka za godzinê]]</f>
        <v>57.499999999999993</v>
      </c>
      <c r="J202" t="str">
        <f>UPPER(LEFT(kursanci4[[#This Row],[Imiê kursanta]],3))</f>
        <v>ZDZ</v>
      </c>
      <c r="K202" t="str">
        <f>UPPER(LEFT(kursanci4[[#This Row],[Przedmiot]], 3))</f>
        <v>MAT</v>
      </c>
      <c r="L202" t="str">
        <f>_xlfn.TEXTJOIN(,,kursanci4[[#This Row],[imi]],kursanci4[[#This Row],[prz]])</f>
        <v>ZDZMAT</v>
      </c>
    </row>
    <row r="203" spans="1:12" x14ac:dyDescent="0.25">
      <c r="A203" s="1" t="s">
        <v>27</v>
      </c>
      <c r="B203" s="1" t="s">
        <v>14</v>
      </c>
      <c r="C203" s="1" t="s">
        <v>32</v>
      </c>
      <c r="D203" s="4">
        <v>0.375</v>
      </c>
      <c r="E203" s="4">
        <v>0.41666666666666669</v>
      </c>
      <c r="F203">
        <v>40</v>
      </c>
      <c r="G203" s="4">
        <f>kursanci4[[#This Row],[Godzina zakoñczenia]]-kursanci4[[#This Row],[Godzina rozpoczêcia]]</f>
        <v>4.1666666666666685E-2</v>
      </c>
      <c r="H203" s="5">
        <v>1</v>
      </c>
      <c r="I203" s="5">
        <f>kursanci4[[#This Row],[Czas trwania num]]*kursanci4[[#This Row],[Stawka za godzinê]]</f>
        <v>40</v>
      </c>
      <c r="J203" t="str">
        <f>UPPER(LEFT(kursanci4[[#This Row],[Imiê kursanta]],3))</f>
        <v>ZDZ</v>
      </c>
      <c r="K203" t="str">
        <f>UPPER(LEFT(kursanci4[[#This Row],[Przedmiot]], 3))</f>
        <v>FIZ</v>
      </c>
      <c r="L203" t="str">
        <f>_xlfn.TEXTJOIN(,,kursanci4[[#This Row],[imi]],kursanci4[[#This Row],[prz]])</f>
        <v>ZDZFIZ</v>
      </c>
    </row>
    <row r="204" spans="1:12" x14ac:dyDescent="0.25">
      <c r="A204" s="1" t="s">
        <v>27</v>
      </c>
      <c r="B204" s="1" t="s">
        <v>10</v>
      </c>
      <c r="C204" s="1" t="s">
        <v>45</v>
      </c>
      <c r="D204" s="4">
        <v>0.67708333333333337</v>
      </c>
      <c r="E204" s="4">
        <v>0.76041666666666663</v>
      </c>
      <c r="F204">
        <v>50</v>
      </c>
      <c r="G204" s="4">
        <f>kursanci4[[#This Row],[Godzina zakoñczenia]]-kursanci4[[#This Row],[Godzina rozpoczêcia]]</f>
        <v>8.3333333333333259E-2</v>
      </c>
      <c r="H204" s="5">
        <v>2</v>
      </c>
      <c r="I204" s="5">
        <f>kursanci4[[#This Row],[Czas trwania num]]*kursanci4[[#This Row],[Stawka za godzinê]]</f>
        <v>100</v>
      </c>
      <c r="J204" t="str">
        <f>UPPER(LEFT(kursanci4[[#This Row],[Imiê kursanta]],3))</f>
        <v>ZDZ</v>
      </c>
      <c r="K204" t="str">
        <f>UPPER(LEFT(kursanci4[[#This Row],[Przedmiot]], 3))</f>
        <v>MAT</v>
      </c>
      <c r="L204" t="str">
        <f>_xlfn.TEXTJOIN(,,kursanci4[[#This Row],[imi]],kursanci4[[#This Row],[prz]])</f>
        <v>ZDZMAT</v>
      </c>
    </row>
    <row r="205" spans="1:12" x14ac:dyDescent="0.25">
      <c r="A205" s="1" t="s">
        <v>27</v>
      </c>
      <c r="B205" s="1" t="s">
        <v>10</v>
      </c>
      <c r="C205" s="1" t="s">
        <v>49</v>
      </c>
      <c r="D205" s="4">
        <v>0.63541666666666663</v>
      </c>
      <c r="E205" s="4">
        <v>0.67708333333333337</v>
      </c>
      <c r="F205">
        <v>50</v>
      </c>
      <c r="G205" s="4">
        <f>kursanci4[[#This Row],[Godzina zakoñczenia]]-kursanci4[[#This Row],[Godzina rozpoczêcia]]</f>
        <v>4.1666666666666741E-2</v>
      </c>
      <c r="H205" s="5">
        <v>1</v>
      </c>
      <c r="I205" s="5">
        <f>kursanci4[[#This Row],[Czas trwania num]]*kursanci4[[#This Row],[Stawka za godzinê]]</f>
        <v>50</v>
      </c>
      <c r="J205" t="str">
        <f>UPPER(LEFT(kursanci4[[#This Row],[Imiê kursanta]],3))</f>
        <v>ZDZ</v>
      </c>
      <c r="K205" t="str">
        <f>UPPER(LEFT(kursanci4[[#This Row],[Przedmiot]], 3))</f>
        <v>MAT</v>
      </c>
      <c r="L205" t="str">
        <f>_xlfn.TEXTJOIN(,,kursanci4[[#This Row],[imi]],kursanci4[[#This Row],[prz]])</f>
        <v>ZDZMAT</v>
      </c>
    </row>
    <row r="206" spans="1:12" x14ac:dyDescent="0.25">
      <c r="A206" s="1" t="s">
        <v>27</v>
      </c>
      <c r="B206" s="1" t="s">
        <v>14</v>
      </c>
      <c r="C206" s="1" t="s">
        <v>52</v>
      </c>
      <c r="D206" s="4">
        <v>0.45833333333333331</v>
      </c>
      <c r="E206" s="4">
        <v>0.53125</v>
      </c>
      <c r="F206">
        <v>40</v>
      </c>
      <c r="G206" s="4">
        <f>kursanci4[[#This Row],[Godzina zakoñczenia]]-kursanci4[[#This Row],[Godzina rozpoczêcia]]</f>
        <v>7.2916666666666685E-2</v>
      </c>
      <c r="H206" s="5">
        <v>1.45</v>
      </c>
      <c r="I206" s="5">
        <f>kursanci4[[#This Row],[Czas trwania num]]*kursanci4[[#This Row],[Stawka za godzinê]]</f>
        <v>58</v>
      </c>
      <c r="J206" t="str">
        <f>UPPER(LEFT(kursanci4[[#This Row],[Imiê kursanta]],3))</f>
        <v>ZDZ</v>
      </c>
      <c r="K206" t="str">
        <f>UPPER(LEFT(kursanci4[[#This Row],[Przedmiot]], 3))</f>
        <v>FIZ</v>
      </c>
      <c r="L206" t="str">
        <f>_xlfn.TEXTJOIN(,,kursanci4[[#This Row],[imi]],kursanci4[[#This Row],[prz]])</f>
        <v>ZDZFIZ</v>
      </c>
    </row>
    <row r="207" spans="1:12" x14ac:dyDescent="0.25">
      <c r="A207" s="1" t="s">
        <v>27</v>
      </c>
      <c r="B207" s="1" t="s">
        <v>10</v>
      </c>
      <c r="C207" s="1" t="s">
        <v>56</v>
      </c>
      <c r="D207" s="4">
        <v>0.65625</v>
      </c>
      <c r="E207" s="4">
        <v>0.71875</v>
      </c>
      <c r="F207">
        <v>50</v>
      </c>
      <c r="G207" s="4">
        <f>kursanci4[[#This Row],[Godzina zakoñczenia]]-kursanci4[[#This Row],[Godzina rozpoczêcia]]</f>
        <v>6.25E-2</v>
      </c>
      <c r="H207" s="5">
        <v>1.3</v>
      </c>
      <c r="I207" s="5">
        <f>kursanci4[[#This Row],[Czas trwania num]]*kursanci4[[#This Row],[Stawka za godzinê]]</f>
        <v>65</v>
      </c>
      <c r="J207" t="str">
        <f>UPPER(LEFT(kursanci4[[#This Row],[Imiê kursanta]],3))</f>
        <v>ZDZ</v>
      </c>
      <c r="K207" t="str">
        <f>UPPER(LEFT(kursanci4[[#This Row],[Przedmiot]], 3))</f>
        <v>MAT</v>
      </c>
      <c r="L207" t="str">
        <f>_xlfn.TEXTJOIN(,,kursanci4[[#This Row],[imi]],kursanci4[[#This Row],[prz]])</f>
        <v>ZDZMAT</v>
      </c>
    </row>
    <row r="208" spans="1:12" x14ac:dyDescent="0.25">
      <c r="A208" s="1" t="s">
        <v>27</v>
      </c>
      <c r="B208" s="1" t="s">
        <v>10</v>
      </c>
      <c r="C208" s="1" t="s">
        <v>60</v>
      </c>
      <c r="D208" s="4">
        <v>0.4375</v>
      </c>
      <c r="E208" s="4">
        <v>0.47916666666666669</v>
      </c>
      <c r="F208">
        <v>50</v>
      </c>
      <c r="G208" s="4">
        <f>kursanci4[[#This Row],[Godzina zakoñczenia]]-kursanci4[[#This Row],[Godzina rozpoczêcia]]</f>
        <v>4.1666666666666685E-2</v>
      </c>
      <c r="H208" s="5">
        <v>1</v>
      </c>
      <c r="I208" s="5">
        <f>kursanci4[[#This Row],[Czas trwania num]]*kursanci4[[#This Row],[Stawka za godzinê]]</f>
        <v>50</v>
      </c>
      <c r="J208" t="str">
        <f>UPPER(LEFT(kursanci4[[#This Row],[Imiê kursanta]],3))</f>
        <v>ZDZ</v>
      </c>
      <c r="K208" t="str">
        <f>UPPER(LEFT(kursanci4[[#This Row],[Przedmiot]], 3))</f>
        <v>MAT</v>
      </c>
      <c r="L208" t="str">
        <f>_xlfn.TEXTJOIN(,,kursanci4[[#This Row],[imi]],kursanci4[[#This Row],[prz]])</f>
        <v>ZDZMAT</v>
      </c>
    </row>
    <row r="209" spans="1:12" x14ac:dyDescent="0.25">
      <c r="A209" s="1" t="s">
        <v>27</v>
      </c>
      <c r="B209" s="1" t="s">
        <v>10</v>
      </c>
      <c r="C209" s="1" t="s">
        <v>70</v>
      </c>
      <c r="D209" s="4">
        <v>0.45833333333333331</v>
      </c>
      <c r="E209" s="4">
        <v>0.5</v>
      </c>
      <c r="F209">
        <v>50</v>
      </c>
      <c r="G209" s="4">
        <f>kursanci4[[#This Row],[Godzina zakoñczenia]]-kursanci4[[#This Row],[Godzina rozpoczêcia]]</f>
        <v>4.1666666666666685E-2</v>
      </c>
      <c r="H209" s="5">
        <v>1</v>
      </c>
      <c r="I209" s="5">
        <f>kursanci4[[#This Row],[Czas trwania num]]*kursanci4[[#This Row],[Stawka za godzinê]]</f>
        <v>50</v>
      </c>
      <c r="J209" t="str">
        <f>UPPER(LEFT(kursanci4[[#This Row],[Imiê kursanta]],3))</f>
        <v>ZDZ</v>
      </c>
      <c r="K209" t="str">
        <f>UPPER(LEFT(kursanci4[[#This Row],[Przedmiot]], 3))</f>
        <v>MAT</v>
      </c>
      <c r="L209" t="str">
        <f>_xlfn.TEXTJOIN(,,kursanci4[[#This Row],[imi]],kursanci4[[#This Row],[prz]])</f>
        <v>ZDZMAT</v>
      </c>
    </row>
    <row r="210" spans="1:12" x14ac:dyDescent="0.25">
      <c r="A210" s="1" t="s">
        <v>27</v>
      </c>
      <c r="B210" s="1" t="s">
        <v>14</v>
      </c>
      <c r="C210" s="1" t="s">
        <v>75</v>
      </c>
      <c r="D210" s="4">
        <v>0.48958333333333331</v>
      </c>
      <c r="E210" s="4">
        <v>0.57291666666666663</v>
      </c>
      <c r="F210">
        <v>40</v>
      </c>
      <c r="G210" s="4">
        <f>kursanci4[[#This Row],[Godzina zakoñczenia]]-kursanci4[[#This Row],[Godzina rozpoczêcia]]</f>
        <v>8.3333333333333315E-2</v>
      </c>
      <c r="H210" s="5">
        <v>2</v>
      </c>
      <c r="I210" s="5">
        <f>kursanci4[[#This Row],[Czas trwania num]]*kursanci4[[#This Row],[Stawka za godzinê]]</f>
        <v>80</v>
      </c>
      <c r="J210" t="str">
        <f>UPPER(LEFT(kursanci4[[#This Row],[Imiê kursanta]],3))</f>
        <v>ZDZ</v>
      </c>
      <c r="K210" t="str">
        <f>UPPER(LEFT(kursanci4[[#This Row],[Przedmiot]], 3))</f>
        <v>FIZ</v>
      </c>
      <c r="L210" t="str">
        <f>_xlfn.TEXTJOIN(,,kursanci4[[#This Row],[imi]],kursanci4[[#This Row],[prz]])</f>
        <v>ZDZFIZ</v>
      </c>
    </row>
    <row r="211" spans="1:12" x14ac:dyDescent="0.25">
      <c r="A211" s="1" t="s">
        <v>27</v>
      </c>
      <c r="B211" s="1" t="s">
        <v>14</v>
      </c>
      <c r="C211" s="1" t="s">
        <v>79</v>
      </c>
      <c r="D211" s="4">
        <v>0.375</v>
      </c>
      <c r="E211" s="4">
        <v>0.45833333333333331</v>
      </c>
      <c r="F211">
        <v>40</v>
      </c>
      <c r="G211" s="4">
        <f>kursanci4[[#This Row],[Godzina zakoñczenia]]-kursanci4[[#This Row],[Godzina rozpoczêcia]]</f>
        <v>8.3333333333333315E-2</v>
      </c>
      <c r="H211" s="5">
        <v>2</v>
      </c>
      <c r="I211" s="5">
        <f>kursanci4[[#This Row],[Czas trwania num]]*kursanci4[[#This Row],[Stawka za godzinê]]</f>
        <v>80</v>
      </c>
      <c r="J211" t="str">
        <f>UPPER(LEFT(kursanci4[[#This Row],[Imiê kursanta]],3))</f>
        <v>ZDZ</v>
      </c>
      <c r="K211" t="str">
        <f>UPPER(LEFT(kursanci4[[#This Row],[Przedmiot]], 3))</f>
        <v>FIZ</v>
      </c>
      <c r="L211" t="str">
        <f>_xlfn.TEXTJOIN(,,kursanci4[[#This Row],[imi]],kursanci4[[#This Row],[prz]])</f>
        <v>ZDZFIZ</v>
      </c>
    </row>
    <row r="212" spans="1:12" x14ac:dyDescent="0.25">
      <c r="A212" s="1" t="s">
        <v>27</v>
      </c>
      <c r="B212" s="1" t="s">
        <v>14</v>
      </c>
      <c r="C212" s="1" t="s">
        <v>83</v>
      </c>
      <c r="D212" s="4">
        <v>0.42708333333333331</v>
      </c>
      <c r="E212" s="4">
        <v>0.48958333333333331</v>
      </c>
      <c r="F212">
        <v>40</v>
      </c>
      <c r="G212" s="4">
        <f>kursanci4[[#This Row],[Godzina zakoñczenia]]-kursanci4[[#This Row],[Godzina rozpoczêcia]]</f>
        <v>6.25E-2</v>
      </c>
      <c r="H212" s="5">
        <v>1.3</v>
      </c>
      <c r="I212" s="5">
        <f>kursanci4[[#This Row],[Czas trwania num]]*kursanci4[[#This Row],[Stawka za godzinê]]</f>
        <v>52</v>
      </c>
      <c r="J212" t="str">
        <f>UPPER(LEFT(kursanci4[[#This Row],[Imiê kursanta]],3))</f>
        <v>ZDZ</v>
      </c>
      <c r="K212" t="str">
        <f>UPPER(LEFT(kursanci4[[#This Row],[Przedmiot]], 3))</f>
        <v>FIZ</v>
      </c>
      <c r="L212" t="str">
        <f>_xlfn.TEXTJOIN(,,kursanci4[[#This Row],[imi]],kursanci4[[#This Row],[prz]])</f>
        <v>ZDZFIZ</v>
      </c>
    </row>
    <row r="213" spans="1:12" x14ac:dyDescent="0.25">
      <c r="A213" s="1" t="s">
        <v>27</v>
      </c>
      <c r="B213" s="1" t="s">
        <v>14</v>
      </c>
      <c r="C213" s="1" t="s">
        <v>84</v>
      </c>
      <c r="D213" s="4">
        <v>0.53125</v>
      </c>
      <c r="E213" s="4">
        <v>0.57291666666666663</v>
      </c>
      <c r="F213">
        <v>40</v>
      </c>
      <c r="G213" s="4">
        <f>kursanci4[[#This Row],[Godzina zakoñczenia]]-kursanci4[[#This Row],[Godzina rozpoczêcia]]</f>
        <v>4.166666666666663E-2</v>
      </c>
      <c r="H213" s="5">
        <v>1</v>
      </c>
      <c r="I213" s="5">
        <f>kursanci4[[#This Row],[Czas trwania num]]*kursanci4[[#This Row],[Stawka za godzinê]]</f>
        <v>40</v>
      </c>
      <c r="J213" t="str">
        <f>UPPER(LEFT(kursanci4[[#This Row],[Imiê kursanta]],3))</f>
        <v>ZDZ</v>
      </c>
      <c r="K213" t="str">
        <f>UPPER(LEFT(kursanci4[[#This Row],[Przedmiot]], 3))</f>
        <v>FIZ</v>
      </c>
      <c r="L213" t="str">
        <f>_xlfn.TEXTJOIN(,,kursanci4[[#This Row],[imi]],kursanci4[[#This Row],[prz]])</f>
        <v>ZDZFIZ</v>
      </c>
    </row>
    <row r="214" spans="1:12" x14ac:dyDescent="0.25">
      <c r="A214" s="1" t="s">
        <v>27</v>
      </c>
      <c r="B214" s="1" t="s">
        <v>10</v>
      </c>
      <c r="C214" s="1" t="s">
        <v>85</v>
      </c>
      <c r="D214" s="4">
        <v>0.375</v>
      </c>
      <c r="E214" s="4">
        <v>0.44791666666666669</v>
      </c>
      <c r="F214">
        <v>50</v>
      </c>
      <c r="G214" s="4">
        <f>kursanci4[[#This Row],[Godzina zakoñczenia]]-kursanci4[[#This Row],[Godzina rozpoczêcia]]</f>
        <v>7.2916666666666685E-2</v>
      </c>
      <c r="H214" s="5">
        <v>1.45</v>
      </c>
      <c r="I214" s="5">
        <f>kursanci4[[#This Row],[Czas trwania num]]*kursanci4[[#This Row],[Stawka za godzinê]]</f>
        <v>72.5</v>
      </c>
      <c r="J214" t="str">
        <f>UPPER(LEFT(kursanci4[[#This Row],[Imiê kursanta]],3))</f>
        <v>ZDZ</v>
      </c>
      <c r="K214" t="str">
        <f>UPPER(LEFT(kursanci4[[#This Row],[Przedmiot]], 3))</f>
        <v>MAT</v>
      </c>
      <c r="L214" t="str">
        <f>_xlfn.TEXTJOIN(,,kursanci4[[#This Row],[imi]],kursanci4[[#This Row],[prz]])</f>
        <v>ZDZMAT</v>
      </c>
    </row>
    <row r="215" spans="1:12" x14ac:dyDescent="0.25">
      <c r="A215" s="1" t="s">
        <v>27</v>
      </c>
      <c r="B215" s="1" t="s">
        <v>10</v>
      </c>
      <c r="C215" s="1" t="s">
        <v>87</v>
      </c>
      <c r="D215" s="4">
        <v>0.64583333333333337</v>
      </c>
      <c r="E215" s="4">
        <v>0.6875</v>
      </c>
      <c r="F215">
        <v>50</v>
      </c>
      <c r="G215" s="4">
        <f>kursanci4[[#This Row],[Godzina zakoñczenia]]-kursanci4[[#This Row],[Godzina rozpoczêcia]]</f>
        <v>4.166666666666663E-2</v>
      </c>
      <c r="H215" s="5">
        <v>1</v>
      </c>
      <c r="I215" s="5">
        <f>kursanci4[[#This Row],[Czas trwania num]]*kursanci4[[#This Row],[Stawka za godzinê]]</f>
        <v>50</v>
      </c>
      <c r="J215" t="str">
        <f>UPPER(LEFT(kursanci4[[#This Row],[Imiê kursanta]],3))</f>
        <v>ZDZ</v>
      </c>
      <c r="K215" t="str">
        <f>UPPER(LEFT(kursanci4[[#This Row],[Przedmiot]], 3))</f>
        <v>MAT</v>
      </c>
      <c r="L215" t="str">
        <f>_xlfn.TEXTJOIN(,,kursanci4[[#This Row],[imi]],kursanci4[[#This Row],[prz]])</f>
        <v>ZDZMAT</v>
      </c>
    </row>
    <row r="216" spans="1:12" x14ac:dyDescent="0.25">
      <c r="A216" s="1" t="s">
        <v>27</v>
      </c>
      <c r="B216" s="1" t="s">
        <v>14</v>
      </c>
      <c r="C216" s="1" t="s">
        <v>98</v>
      </c>
      <c r="D216" s="4">
        <v>0.52083333333333337</v>
      </c>
      <c r="E216" s="4">
        <v>0.58333333333333337</v>
      </c>
      <c r="F216">
        <v>40</v>
      </c>
      <c r="G216" s="4">
        <f>kursanci4[[#This Row],[Godzina zakoñczenia]]-kursanci4[[#This Row],[Godzina rozpoczêcia]]</f>
        <v>6.25E-2</v>
      </c>
      <c r="H216" s="5">
        <v>1.3</v>
      </c>
      <c r="I216" s="5">
        <f>kursanci4[[#This Row],[Czas trwania num]]*kursanci4[[#This Row],[Stawka za godzinê]]</f>
        <v>52</v>
      </c>
      <c r="J216" t="str">
        <f>UPPER(LEFT(kursanci4[[#This Row],[Imiê kursanta]],3))</f>
        <v>ZDZ</v>
      </c>
      <c r="K216" t="str">
        <f>UPPER(LEFT(kursanci4[[#This Row],[Przedmiot]], 3))</f>
        <v>FIZ</v>
      </c>
      <c r="L216" t="str">
        <f>_xlfn.TEXTJOIN(,,kursanci4[[#This Row],[imi]],kursanci4[[#This Row],[prz]])</f>
        <v>ZDZFIZ</v>
      </c>
    </row>
    <row r="217" spans="1:12" x14ac:dyDescent="0.25">
      <c r="A217" s="1" t="s">
        <v>27</v>
      </c>
      <c r="B217" s="1" t="s">
        <v>14</v>
      </c>
      <c r="C217" s="1" t="s">
        <v>100</v>
      </c>
      <c r="D217" s="4">
        <v>0.45833333333333331</v>
      </c>
      <c r="E217" s="4">
        <v>0.53125</v>
      </c>
      <c r="F217">
        <v>40</v>
      </c>
      <c r="G217" s="4">
        <f>kursanci4[[#This Row],[Godzina zakoñczenia]]-kursanci4[[#This Row],[Godzina rozpoczêcia]]</f>
        <v>7.2916666666666685E-2</v>
      </c>
      <c r="H217" s="5">
        <v>1.45</v>
      </c>
      <c r="I217" s="5">
        <f>kursanci4[[#This Row],[Czas trwania num]]*kursanci4[[#This Row],[Stawka za godzinê]]</f>
        <v>58</v>
      </c>
      <c r="J217" t="str">
        <f>UPPER(LEFT(kursanci4[[#This Row],[Imiê kursanta]],3))</f>
        <v>ZDZ</v>
      </c>
      <c r="K217" t="str">
        <f>UPPER(LEFT(kursanci4[[#This Row],[Przedmiot]], 3))</f>
        <v>FIZ</v>
      </c>
      <c r="L217" t="str">
        <f>_xlfn.TEXTJOIN(,,kursanci4[[#This Row],[imi]],kursanci4[[#This Row],[prz]])</f>
        <v>ZDZFIZ</v>
      </c>
    </row>
    <row r="218" spans="1:12" x14ac:dyDescent="0.25">
      <c r="A218" s="1" t="s">
        <v>12</v>
      </c>
      <c r="B218" s="1" t="s">
        <v>10</v>
      </c>
      <c r="C218" s="1" t="s">
        <v>11</v>
      </c>
      <c r="D218" s="4">
        <v>0.46875</v>
      </c>
      <c r="E218" s="4">
        <v>0.55208333333333337</v>
      </c>
      <c r="F218">
        <v>50</v>
      </c>
      <c r="G218" s="4">
        <f>kursanci4[[#This Row],[Godzina zakoñczenia]]-kursanci4[[#This Row],[Godzina rozpoczêcia]]</f>
        <v>8.333333333333337E-2</v>
      </c>
      <c r="H218" s="5">
        <v>2</v>
      </c>
      <c r="I218" s="5">
        <f>kursanci4[[#This Row],[Czas trwania num]]*kursanci4[[#This Row],[Stawka za godzinê]]</f>
        <v>100</v>
      </c>
      <c r="J218" t="str">
        <f>UPPER(LEFT(kursanci4[[#This Row],[Imiê kursanta]],3))</f>
        <v>ZUZ</v>
      </c>
      <c r="K218" t="str">
        <f>UPPER(LEFT(kursanci4[[#This Row],[Przedmiot]], 3))</f>
        <v>MAT</v>
      </c>
      <c r="L218" t="str">
        <f>_xlfn.TEXTJOIN(,,kursanci4[[#This Row],[imi]],kursanci4[[#This Row],[prz]])</f>
        <v>ZUZMAT</v>
      </c>
    </row>
    <row r="219" spans="1:12" x14ac:dyDescent="0.25">
      <c r="A219" s="1" t="s">
        <v>12</v>
      </c>
      <c r="B219" s="1" t="s">
        <v>7</v>
      </c>
      <c r="C219" s="1" t="s">
        <v>22</v>
      </c>
      <c r="D219" s="4">
        <v>0.39583333333333331</v>
      </c>
      <c r="E219" s="4">
        <v>0.45833333333333331</v>
      </c>
      <c r="F219">
        <v>60</v>
      </c>
      <c r="G219" s="4">
        <f>kursanci4[[#This Row],[Godzina zakoñczenia]]-kursanci4[[#This Row],[Godzina rozpoczêcia]]</f>
        <v>6.25E-2</v>
      </c>
      <c r="H219" s="5">
        <v>1.3</v>
      </c>
      <c r="I219" s="5">
        <f>kursanci4[[#This Row],[Czas trwania num]]*kursanci4[[#This Row],[Stawka za godzinê]]</f>
        <v>78</v>
      </c>
      <c r="J219" t="str">
        <f>UPPER(LEFT(kursanci4[[#This Row],[Imiê kursanta]],3))</f>
        <v>ZUZ</v>
      </c>
      <c r="K219" t="str">
        <f>UPPER(LEFT(kursanci4[[#This Row],[Przedmiot]], 3))</f>
        <v>INF</v>
      </c>
      <c r="L219" t="str">
        <f>_xlfn.TEXTJOIN(,,kursanci4[[#This Row],[imi]],kursanci4[[#This Row],[prz]])</f>
        <v>ZUZINF</v>
      </c>
    </row>
    <row r="220" spans="1:12" x14ac:dyDescent="0.25">
      <c r="A220" s="1" t="s">
        <v>12</v>
      </c>
      <c r="B220" s="1" t="s">
        <v>10</v>
      </c>
      <c r="C220" s="1" t="s">
        <v>30</v>
      </c>
      <c r="D220" s="4">
        <v>0.375</v>
      </c>
      <c r="E220" s="4">
        <v>0.45833333333333331</v>
      </c>
      <c r="F220">
        <v>50</v>
      </c>
      <c r="G220" s="4">
        <f>kursanci4[[#This Row],[Godzina zakoñczenia]]-kursanci4[[#This Row],[Godzina rozpoczêcia]]</f>
        <v>8.3333333333333315E-2</v>
      </c>
      <c r="H220" s="5">
        <v>2</v>
      </c>
      <c r="I220" s="5">
        <f>kursanci4[[#This Row],[Czas trwania num]]*kursanci4[[#This Row],[Stawka za godzinê]]</f>
        <v>100</v>
      </c>
      <c r="J220" t="str">
        <f>UPPER(LEFT(kursanci4[[#This Row],[Imiê kursanta]],3))</f>
        <v>ZUZ</v>
      </c>
      <c r="K220" t="str">
        <f>UPPER(LEFT(kursanci4[[#This Row],[Przedmiot]], 3))</f>
        <v>MAT</v>
      </c>
      <c r="L220" t="str">
        <f>_xlfn.TEXTJOIN(,,kursanci4[[#This Row],[imi]],kursanci4[[#This Row],[prz]])</f>
        <v>ZUZMAT</v>
      </c>
    </row>
    <row r="221" spans="1:12" x14ac:dyDescent="0.25">
      <c r="A221" s="1" t="s">
        <v>12</v>
      </c>
      <c r="B221" s="1" t="s">
        <v>7</v>
      </c>
      <c r="C221" s="1" t="s">
        <v>30</v>
      </c>
      <c r="D221" s="4">
        <v>0.47916666666666669</v>
      </c>
      <c r="E221" s="4">
        <v>0.55208333333333337</v>
      </c>
      <c r="F221">
        <v>60</v>
      </c>
      <c r="G221" s="4">
        <f>kursanci4[[#This Row],[Godzina zakoñczenia]]-kursanci4[[#This Row],[Godzina rozpoczêcia]]</f>
        <v>7.2916666666666685E-2</v>
      </c>
      <c r="H221" s="5">
        <v>1.45</v>
      </c>
      <c r="I221" s="5">
        <f>kursanci4[[#This Row],[Czas trwania num]]*kursanci4[[#This Row],[Stawka za godzinê]]</f>
        <v>87</v>
      </c>
      <c r="J221" t="str">
        <f>UPPER(LEFT(kursanci4[[#This Row],[Imiê kursanta]],3))</f>
        <v>ZUZ</v>
      </c>
      <c r="K221" t="str">
        <f>UPPER(LEFT(kursanci4[[#This Row],[Przedmiot]], 3))</f>
        <v>INF</v>
      </c>
      <c r="L221" t="str">
        <f>_xlfn.TEXTJOIN(,,kursanci4[[#This Row],[imi]],kursanci4[[#This Row],[prz]])</f>
        <v>ZUZINF</v>
      </c>
    </row>
    <row r="222" spans="1:12" x14ac:dyDescent="0.25">
      <c r="A222" s="1" t="s">
        <v>12</v>
      </c>
      <c r="B222" s="1" t="s">
        <v>7</v>
      </c>
      <c r="C222" s="1" t="s">
        <v>35</v>
      </c>
      <c r="D222" s="4">
        <v>0.375</v>
      </c>
      <c r="E222" s="4">
        <v>0.4375</v>
      </c>
      <c r="F222">
        <v>60</v>
      </c>
      <c r="G222" s="4">
        <f>kursanci4[[#This Row],[Godzina zakoñczenia]]-kursanci4[[#This Row],[Godzina rozpoczêcia]]</f>
        <v>6.25E-2</v>
      </c>
      <c r="H222" s="5">
        <v>1.3</v>
      </c>
      <c r="I222" s="5">
        <f>kursanci4[[#This Row],[Czas trwania num]]*kursanci4[[#This Row],[Stawka za godzinê]]</f>
        <v>78</v>
      </c>
      <c r="J222" t="str">
        <f>UPPER(LEFT(kursanci4[[#This Row],[Imiê kursanta]],3))</f>
        <v>ZUZ</v>
      </c>
      <c r="K222" t="str">
        <f>UPPER(LEFT(kursanci4[[#This Row],[Przedmiot]], 3))</f>
        <v>INF</v>
      </c>
      <c r="L222" t="str">
        <f>_xlfn.TEXTJOIN(,,kursanci4[[#This Row],[imi]],kursanci4[[#This Row],[prz]])</f>
        <v>ZUZINF</v>
      </c>
    </row>
    <row r="223" spans="1:12" x14ac:dyDescent="0.25">
      <c r="A223" s="1" t="s">
        <v>12</v>
      </c>
      <c r="B223" s="1" t="s">
        <v>7</v>
      </c>
      <c r="C223" s="1" t="s">
        <v>36</v>
      </c>
      <c r="D223" s="4">
        <v>0.52083333333333337</v>
      </c>
      <c r="E223" s="4">
        <v>0.58333333333333337</v>
      </c>
      <c r="F223">
        <v>60</v>
      </c>
      <c r="G223" s="4">
        <f>kursanci4[[#This Row],[Godzina zakoñczenia]]-kursanci4[[#This Row],[Godzina rozpoczêcia]]</f>
        <v>6.25E-2</v>
      </c>
      <c r="H223" s="5">
        <v>1.3</v>
      </c>
      <c r="I223" s="5">
        <f>kursanci4[[#This Row],[Czas trwania num]]*kursanci4[[#This Row],[Stawka za godzinê]]</f>
        <v>78</v>
      </c>
      <c r="J223" t="str">
        <f>UPPER(LEFT(kursanci4[[#This Row],[Imiê kursanta]],3))</f>
        <v>ZUZ</v>
      </c>
      <c r="K223" t="str">
        <f>UPPER(LEFT(kursanci4[[#This Row],[Przedmiot]], 3))</f>
        <v>INF</v>
      </c>
      <c r="L223" t="str">
        <f>_xlfn.TEXTJOIN(,,kursanci4[[#This Row],[imi]],kursanci4[[#This Row],[prz]])</f>
        <v>ZUZINF</v>
      </c>
    </row>
    <row r="224" spans="1:12" x14ac:dyDescent="0.25">
      <c r="A224" s="1" t="s">
        <v>12</v>
      </c>
      <c r="B224" s="1" t="s">
        <v>10</v>
      </c>
      <c r="C224" s="1" t="s">
        <v>37</v>
      </c>
      <c r="D224" s="4">
        <v>0.70833333333333337</v>
      </c>
      <c r="E224" s="4">
        <v>0.75</v>
      </c>
      <c r="F224">
        <v>50</v>
      </c>
      <c r="G224" s="4">
        <f>kursanci4[[#This Row],[Godzina zakoñczenia]]-kursanci4[[#This Row],[Godzina rozpoczêcia]]</f>
        <v>4.166666666666663E-2</v>
      </c>
      <c r="H224" s="5">
        <v>1</v>
      </c>
      <c r="I224" s="5">
        <f>kursanci4[[#This Row],[Czas trwania num]]*kursanci4[[#This Row],[Stawka za godzinê]]</f>
        <v>50</v>
      </c>
      <c r="J224" t="str">
        <f>UPPER(LEFT(kursanci4[[#This Row],[Imiê kursanta]],3))</f>
        <v>ZUZ</v>
      </c>
      <c r="K224" t="str">
        <f>UPPER(LEFT(kursanci4[[#This Row],[Przedmiot]], 3))</f>
        <v>MAT</v>
      </c>
      <c r="L224" t="str">
        <f>_xlfn.TEXTJOIN(,,kursanci4[[#This Row],[imi]],kursanci4[[#This Row],[prz]])</f>
        <v>ZUZMAT</v>
      </c>
    </row>
    <row r="225" spans="1:12" x14ac:dyDescent="0.25">
      <c r="A225" s="1" t="s">
        <v>12</v>
      </c>
      <c r="B225" s="1" t="s">
        <v>7</v>
      </c>
      <c r="C225" s="1" t="s">
        <v>40</v>
      </c>
      <c r="D225" s="4">
        <v>0.41666666666666669</v>
      </c>
      <c r="E225" s="4">
        <v>0.46875</v>
      </c>
      <c r="F225">
        <v>60</v>
      </c>
      <c r="G225" s="4">
        <f>kursanci4[[#This Row],[Godzina zakoñczenia]]-kursanci4[[#This Row],[Godzina rozpoczêcia]]</f>
        <v>5.2083333333333315E-2</v>
      </c>
      <c r="H225" s="5">
        <v>1.1499999999999999</v>
      </c>
      <c r="I225" s="5">
        <f>kursanci4[[#This Row],[Czas trwania num]]*kursanci4[[#This Row],[Stawka za godzinê]]</f>
        <v>69</v>
      </c>
      <c r="J225" t="str">
        <f>UPPER(LEFT(kursanci4[[#This Row],[Imiê kursanta]],3))</f>
        <v>ZUZ</v>
      </c>
      <c r="K225" t="str">
        <f>UPPER(LEFT(kursanci4[[#This Row],[Przedmiot]], 3))</f>
        <v>INF</v>
      </c>
      <c r="L225" t="str">
        <f>_xlfn.TEXTJOIN(,,kursanci4[[#This Row],[imi]],kursanci4[[#This Row],[prz]])</f>
        <v>ZUZINF</v>
      </c>
    </row>
    <row r="226" spans="1:12" x14ac:dyDescent="0.25">
      <c r="A226" s="1" t="s">
        <v>12</v>
      </c>
      <c r="B226" s="1" t="s">
        <v>7</v>
      </c>
      <c r="C226" s="1" t="s">
        <v>46</v>
      </c>
      <c r="D226" s="4">
        <v>0.375</v>
      </c>
      <c r="E226" s="4">
        <v>0.41666666666666669</v>
      </c>
      <c r="F226">
        <v>60</v>
      </c>
      <c r="G226" s="4">
        <f>kursanci4[[#This Row],[Godzina zakoñczenia]]-kursanci4[[#This Row],[Godzina rozpoczêcia]]</f>
        <v>4.1666666666666685E-2</v>
      </c>
      <c r="H226" s="5">
        <v>1</v>
      </c>
      <c r="I226" s="5">
        <f>kursanci4[[#This Row],[Czas trwania num]]*kursanci4[[#This Row],[Stawka za godzinê]]</f>
        <v>60</v>
      </c>
      <c r="J226" t="str">
        <f>UPPER(LEFT(kursanci4[[#This Row],[Imiê kursanta]],3))</f>
        <v>ZUZ</v>
      </c>
      <c r="K226" t="str">
        <f>UPPER(LEFT(kursanci4[[#This Row],[Przedmiot]], 3))</f>
        <v>INF</v>
      </c>
      <c r="L226" t="str">
        <f>_xlfn.TEXTJOIN(,,kursanci4[[#This Row],[imi]],kursanci4[[#This Row],[prz]])</f>
        <v>ZUZINF</v>
      </c>
    </row>
    <row r="227" spans="1:12" x14ac:dyDescent="0.25">
      <c r="A227" s="1" t="s">
        <v>12</v>
      </c>
      <c r="B227" s="1" t="s">
        <v>7</v>
      </c>
      <c r="C227" s="1" t="s">
        <v>53</v>
      </c>
      <c r="D227" s="4">
        <v>0.39583333333333331</v>
      </c>
      <c r="E227" s="4">
        <v>0.45833333333333331</v>
      </c>
      <c r="F227">
        <v>60</v>
      </c>
      <c r="G227" s="4">
        <f>kursanci4[[#This Row],[Godzina zakoñczenia]]-kursanci4[[#This Row],[Godzina rozpoczêcia]]</f>
        <v>6.25E-2</v>
      </c>
      <c r="H227" s="5">
        <v>1.3</v>
      </c>
      <c r="I227" s="5">
        <f>kursanci4[[#This Row],[Czas trwania num]]*kursanci4[[#This Row],[Stawka za godzinê]]</f>
        <v>78</v>
      </c>
      <c r="J227" t="str">
        <f>UPPER(LEFT(kursanci4[[#This Row],[Imiê kursanta]],3))</f>
        <v>ZUZ</v>
      </c>
      <c r="K227" t="str">
        <f>UPPER(LEFT(kursanci4[[#This Row],[Przedmiot]], 3))</f>
        <v>INF</v>
      </c>
      <c r="L227" t="str">
        <f>_xlfn.TEXTJOIN(,,kursanci4[[#This Row],[imi]],kursanci4[[#This Row],[prz]])</f>
        <v>ZUZINF</v>
      </c>
    </row>
    <row r="228" spans="1:12" x14ac:dyDescent="0.25">
      <c r="A228" s="1" t="s">
        <v>12</v>
      </c>
      <c r="B228" s="1" t="s">
        <v>7</v>
      </c>
      <c r="C228" s="1" t="s">
        <v>57</v>
      </c>
      <c r="D228" s="4">
        <v>0.53125</v>
      </c>
      <c r="E228" s="4">
        <v>0.59375</v>
      </c>
      <c r="F228">
        <v>60</v>
      </c>
      <c r="G228" s="4">
        <f>kursanci4[[#This Row],[Godzina zakoñczenia]]-kursanci4[[#This Row],[Godzina rozpoczêcia]]</f>
        <v>6.25E-2</v>
      </c>
      <c r="H228" s="5">
        <v>1.3</v>
      </c>
      <c r="I228" s="5">
        <f>kursanci4[[#This Row],[Czas trwania num]]*kursanci4[[#This Row],[Stawka za godzinê]]</f>
        <v>78</v>
      </c>
      <c r="J228" t="str">
        <f>UPPER(LEFT(kursanci4[[#This Row],[Imiê kursanta]],3))</f>
        <v>ZUZ</v>
      </c>
      <c r="K228" t="str">
        <f>UPPER(LEFT(kursanci4[[#This Row],[Przedmiot]], 3))</f>
        <v>INF</v>
      </c>
      <c r="L228" t="str">
        <f>_xlfn.TEXTJOIN(,,kursanci4[[#This Row],[imi]],kursanci4[[#This Row],[prz]])</f>
        <v>ZUZINF</v>
      </c>
    </row>
    <row r="229" spans="1:12" x14ac:dyDescent="0.25">
      <c r="A229" s="1" t="s">
        <v>12</v>
      </c>
      <c r="B229" s="1" t="s">
        <v>7</v>
      </c>
      <c r="C229" s="1" t="s">
        <v>63</v>
      </c>
      <c r="D229" s="4">
        <v>0.4375</v>
      </c>
      <c r="E229" s="4">
        <v>0.48958333333333331</v>
      </c>
      <c r="F229">
        <v>60</v>
      </c>
      <c r="G229" s="4">
        <f>kursanci4[[#This Row],[Godzina zakoñczenia]]-kursanci4[[#This Row],[Godzina rozpoczêcia]]</f>
        <v>5.2083333333333315E-2</v>
      </c>
      <c r="H229" s="5">
        <v>1.1499999999999999</v>
      </c>
      <c r="I229" s="5">
        <f>kursanci4[[#This Row],[Czas trwania num]]*kursanci4[[#This Row],[Stawka za godzinê]]</f>
        <v>69</v>
      </c>
      <c r="J229" t="str">
        <f>UPPER(LEFT(kursanci4[[#This Row],[Imiê kursanta]],3))</f>
        <v>ZUZ</v>
      </c>
      <c r="K229" t="str">
        <f>UPPER(LEFT(kursanci4[[#This Row],[Przedmiot]], 3))</f>
        <v>INF</v>
      </c>
      <c r="L229" t="str">
        <f>_xlfn.TEXTJOIN(,,kursanci4[[#This Row],[imi]],kursanci4[[#This Row],[prz]])</f>
        <v>ZUZINF</v>
      </c>
    </row>
    <row r="230" spans="1:12" x14ac:dyDescent="0.25">
      <c r="A230" s="1" t="s">
        <v>12</v>
      </c>
      <c r="B230" s="1" t="s">
        <v>10</v>
      </c>
      <c r="C230" s="1" t="s">
        <v>67</v>
      </c>
      <c r="D230" s="4">
        <v>0.64583333333333337</v>
      </c>
      <c r="E230" s="4">
        <v>0.69791666666666663</v>
      </c>
      <c r="F230">
        <v>50</v>
      </c>
      <c r="G230" s="4">
        <f>kursanci4[[#This Row],[Godzina zakoñczenia]]-kursanci4[[#This Row],[Godzina rozpoczêcia]]</f>
        <v>5.2083333333333259E-2</v>
      </c>
      <c r="H230" s="5">
        <v>1.1499999999999999</v>
      </c>
      <c r="I230" s="5">
        <f>kursanci4[[#This Row],[Czas trwania num]]*kursanci4[[#This Row],[Stawka za godzinê]]</f>
        <v>57.499999999999993</v>
      </c>
      <c r="J230" t="str">
        <f>UPPER(LEFT(kursanci4[[#This Row],[Imiê kursanta]],3))</f>
        <v>ZUZ</v>
      </c>
      <c r="K230" t="str">
        <f>UPPER(LEFT(kursanci4[[#This Row],[Przedmiot]], 3))</f>
        <v>MAT</v>
      </c>
      <c r="L230" t="str">
        <f>_xlfn.TEXTJOIN(,,kursanci4[[#This Row],[imi]],kursanci4[[#This Row],[prz]])</f>
        <v>ZUZMAT</v>
      </c>
    </row>
    <row r="231" spans="1:12" x14ac:dyDescent="0.25">
      <c r="A231" s="1" t="s">
        <v>12</v>
      </c>
      <c r="B231" s="1" t="s">
        <v>10</v>
      </c>
      <c r="C231" s="1" t="s">
        <v>76</v>
      </c>
      <c r="D231" s="4">
        <v>0.48958333333333331</v>
      </c>
      <c r="E231" s="4">
        <v>0.57291666666666663</v>
      </c>
      <c r="F231">
        <v>50</v>
      </c>
      <c r="G231" s="4">
        <f>kursanci4[[#This Row],[Godzina zakoñczenia]]-kursanci4[[#This Row],[Godzina rozpoczêcia]]</f>
        <v>8.3333333333333315E-2</v>
      </c>
      <c r="H231" s="5">
        <v>2</v>
      </c>
      <c r="I231" s="5">
        <f>kursanci4[[#This Row],[Czas trwania num]]*kursanci4[[#This Row],[Stawka za godzinê]]</f>
        <v>100</v>
      </c>
      <c r="J231" t="str">
        <f>UPPER(LEFT(kursanci4[[#This Row],[Imiê kursanta]],3))</f>
        <v>ZUZ</v>
      </c>
      <c r="K231" t="str">
        <f>UPPER(LEFT(kursanci4[[#This Row],[Przedmiot]], 3))</f>
        <v>MAT</v>
      </c>
      <c r="L231" t="str">
        <f>_xlfn.TEXTJOIN(,,kursanci4[[#This Row],[imi]],kursanci4[[#This Row],[prz]])</f>
        <v>ZUZMAT</v>
      </c>
    </row>
    <row r="232" spans="1:12" x14ac:dyDescent="0.25">
      <c r="A232" s="1" t="s">
        <v>12</v>
      </c>
      <c r="B232" s="1" t="s">
        <v>7</v>
      </c>
      <c r="C232" s="1" t="s">
        <v>78</v>
      </c>
      <c r="D232" s="4">
        <v>0.375</v>
      </c>
      <c r="E232" s="4">
        <v>0.4375</v>
      </c>
      <c r="F232">
        <v>60</v>
      </c>
      <c r="G232" s="4">
        <f>kursanci4[[#This Row],[Godzina zakoñczenia]]-kursanci4[[#This Row],[Godzina rozpoczêcia]]</f>
        <v>6.25E-2</v>
      </c>
      <c r="H232" s="5">
        <v>1.3</v>
      </c>
      <c r="I232" s="5">
        <f>kursanci4[[#This Row],[Czas trwania num]]*kursanci4[[#This Row],[Stawka za godzinê]]</f>
        <v>78</v>
      </c>
      <c r="J232" t="str">
        <f>UPPER(LEFT(kursanci4[[#This Row],[Imiê kursanta]],3))</f>
        <v>ZUZ</v>
      </c>
      <c r="K232" t="str">
        <f>UPPER(LEFT(kursanci4[[#This Row],[Przedmiot]], 3))</f>
        <v>INF</v>
      </c>
      <c r="L232" t="str">
        <f>_xlfn.TEXTJOIN(,,kursanci4[[#This Row],[imi]],kursanci4[[#This Row],[prz]])</f>
        <v>ZUZINF</v>
      </c>
    </row>
    <row r="233" spans="1:12" x14ac:dyDescent="0.25">
      <c r="A233" s="1" t="s">
        <v>12</v>
      </c>
      <c r="B233" s="1" t="s">
        <v>7</v>
      </c>
      <c r="C233" s="1" t="s">
        <v>85</v>
      </c>
      <c r="D233" s="4">
        <v>0.57291666666666663</v>
      </c>
      <c r="E233" s="4">
        <v>0.61458333333333337</v>
      </c>
      <c r="F233">
        <v>60</v>
      </c>
      <c r="G233" s="4">
        <f>kursanci4[[#This Row],[Godzina zakoñczenia]]-kursanci4[[#This Row],[Godzina rozpoczêcia]]</f>
        <v>4.1666666666666741E-2</v>
      </c>
      <c r="H233" s="5">
        <v>1</v>
      </c>
      <c r="I233" s="5">
        <f>kursanci4[[#This Row],[Czas trwania num]]*kursanci4[[#This Row],[Stawka za godzinê]]</f>
        <v>60</v>
      </c>
      <c r="J233" t="str">
        <f>UPPER(LEFT(kursanci4[[#This Row],[Imiê kursanta]],3))</f>
        <v>ZUZ</v>
      </c>
      <c r="K233" t="str">
        <f>UPPER(LEFT(kursanci4[[#This Row],[Przedmiot]], 3))</f>
        <v>INF</v>
      </c>
      <c r="L233" t="str">
        <f>_xlfn.TEXTJOIN(,,kursanci4[[#This Row],[imi]],kursanci4[[#This Row],[prz]])</f>
        <v>ZUZINF</v>
      </c>
    </row>
    <row r="234" spans="1:12" x14ac:dyDescent="0.25">
      <c r="A234" s="1" t="s">
        <v>12</v>
      </c>
      <c r="B234" s="1" t="s">
        <v>10</v>
      </c>
      <c r="C234" s="1" t="s">
        <v>89</v>
      </c>
      <c r="D234" s="4">
        <v>0.45833333333333331</v>
      </c>
      <c r="E234" s="4">
        <v>0.51041666666666663</v>
      </c>
      <c r="F234">
        <v>50</v>
      </c>
      <c r="G234" s="4">
        <f>kursanci4[[#This Row],[Godzina zakoñczenia]]-kursanci4[[#This Row],[Godzina rozpoczêcia]]</f>
        <v>5.2083333333333315E-2</v>
      </c>
      <c r="H234" s="5">
        <v>1.1499999999999999</v>
      </c>
      <c r="I234" s="5">
        <f>kursanci4[[#This Row],[Czas trwania num]]*kursanci4[[#This Row],[Stawka za godzinê]]</f>
        <v>57.499999999999993</v>
      </c>
      <c r="J234" t="str">
        <f>UPPER(LEFT(kursanci4[[#This Row],[Imiê kursanta]],3))</f>
        <v>ZUZ</v>
      </c>
      <c r="K234" t="str">
        <f>UPPER(LEFT(kursanci4[[#This Row],[Przedmiot]], 3))</f>
        <v>MAT</v>
      </c>
      <c r="L234" t="str">
        <f>_xlfn.TEXTJOIN(,,kursanci4[[#This Row],[imi]],kursanci4[[#This Row],[prz]])</f>
        <v>ZUZMAT</v>
      </c>
    </row>
    <row r="235" spans="1:12" x14ac:dyDescent="0.25">
      <c r="A235" s="1" t="s">
        <v>12</v>
      </c>
      <c r="B235" s="1" t="s">
        <v>10</v>
      </c>
      <c r="C235" s="1" t="s">
        <v>92</v>
      </c>
      <c r="D235" s="4">
        <v>0.63541666666666663</v>
      </c>
      <c r="E235" s="4">
        <v>0.69791666666666663</v>
      </c>
      <c r="F235">
        <v>50</v>
      </c>
      <c r="G235" s="4">
        <f>kursanci4[[#This Row],[Godzina zakoñczenia]]-kursanci4[[#This Row],[Godzina rozpoczêcia]]</f>
        <v>6.25E-2</v>
      </c>
      <c r="H235" s="5">
        <v>1.3</v>
      </c>
      <c r="I235" s="5">
        <f>kursanci4[[#This Row],[Czas trwania num]]*kursanci4[[#This Row],[Stawka za godzinê]]</f>
        <v>65</v>
      </c>
      <c r="J235" t="str">
        <f>UPPER(LEFT(kursanci4[[#This Row],[Imiê kursanta]],3))</f>
        <v>ZUZ</v>
      </c>
      <c r="K235" t="str">
        <f>UPPER(LEFT(kursanci4[[#This Row],[Przedmiot]], 3))</f>
        <v>MAT</v>
      </c>
      <c r="L235" t="str">
        <f>_xlfn.TEXTJOIN(,,kursanci4[[#This Row],[imi]],kursanci4[[#This Row],[prz]])</f>
        <v>ZUZMAT</v>
      </c>
    </row>
    <row r="236" spans="1:12" x14ac:dyDescent="0.25">
      <c r="A236" s="1" t="s">
        <v>12</v>
      </c>
      <c r="B236" s="1" t="s">
        <v>7</v>
      </c>
      <c r="C236" s="1" t="s">
        <v>100</v>
      </c>
      <c r="D236" s="4">
        <v>0.53125</v>
      </c>
      <c r="E236" s="4">
        <v>0.58333333333333337</v>
      </c>
      <c r="F236">
        <v>60</v>
      </c>
      <c r="G236" s="4">
        <f>kursanci4[[#This Row],[Godzina zakoñczenia]]-kursanci4[[#This Row],[Godzina rozpoczêcia]]</f>
        <v>5.208333333333337E-2</v>
      </c>
      <c r="H236" s="5">
        <v>1.1499999999999999</v>
      </c>
      <c r="I236" s="5">
        <f>kursanci4[[#This Row],[Czas trwania num]]*kursanci4[[#This Row],[Stawka za godzinê]]</f>
        <v>69</v>
      </c>
      <c r="J236" t="str">
        <f>UPPER(LEFT(kursanci4[[#This Row],[Imiê kursanta]],3))</f>
        <v>ZUZ</v>
      </c>
      <c r="K236" t="str">
        <f>UPPER(LEFT(kursanci4[[#This Row],[Przedmiot]], 3))</f>
        <v>INF</v>
      </c>
      <c r="L236" t="str">
        <f>_xlfn.TEXTJOIN(,,kursanci4[[#This Row],[imi]],kursanci4[[#This Row],[prz]])</f>
        <v>ZUZINF</v>
      </c>
    </row>
  </sheetData>
  <conditionalFormatting sqref="I1:I236">
    <cfRule type="top10" dxfId="2" priority="1" rank="1"/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D4413-3B88-4FA1-9056-FC22D9870A6B}">
  <dimension ref="A1:H25"/>
  <sheetViews>
    <sheetView workbookViewId="0">
      <selection activeCell="H3" sqref="H3:H25"/>
    </sheetView>
  </sheetViews>
  <sheetFormatPr defaultRowHeight="15" x14ac:dyDescent="0.25"/>
  <cols>
    <col min="5" max="5" width="14.28515625" bestFit="1" customWidth="1"/>
    <col min="6" max="6" width="13.42578125" customWidth="1"/>
    <col min="8" max="8" width="11.140625" bestFit="1" customWidth="1"/>
  </cols>
  <sheetData>
    <row r="1" spans="1:8" x14ac:dyDescent="0.25">
      <c r="A1" t="s">
        <v>102</v>
      </c>
      <c r="B1" t="s">
        <v>14</v>
      </c>
      <c r="C1" t="s">
        <v>7</v>
      </c>
      <c r="D1" t="s">
        <v>10</v>
      </c>
      <c r="E1" t="s">
        <v>103</v>
      </c>
    </row>
    <row r="3" spans="1:8" x14ac:dyDescent="0.25">
      <c r="A3" t="s">
        <v>115</v>
      </c>
      <c r="B3">
        <v>24</v>
      </c>
      <c r="E3">
        <v>24</v>
      </c>
      <c r="F3" t="str">
        <f t="shared" ref="F3:F25" si="0">_xlfn.TEXTJOIN(,,A3,E3)</f>
        <v>JANFIZ24</v>
      </c>
      <c r="H3" s="6" t="s">
        <v>139</v>
      </c>
    </row>
    <row r="4" spans="1:8" x14ac:dyDescent="0.25">
      <c r="A4" t="s">
        <v>116</v>
      </c>
      <c r="C4">
        <v>10</v>
      </c>
      <c r="E4">
        <v>10</v>
      </c>
      <c r="F4" t="str">
        <f t="shared" si="0"/>
        <v>AGNINF10</v>
      </c>
      <c r="H4" s="6" t="s">
        <v>140</v>
      </c>
    </row>
    <row r="5" spans="1:8" x14ac:dyDescent="0.25">
      <c r="A5" t="s">
        <v>117</v>
      </c>
      <c r="D5">
        <v>6</v>
      </c>
      <c r="E5">
        <v>6</v>
      </c>
      <c r="F5" t="str">
        <f t="shared" si="0"/>
        <v>AGNMAT6</v>
      </c>
      <c r="H5" s="6" t="s">
        <v>141</v>
      </c>
    </row>
    <row r="6" spans="1:8" x14ac:dyDescent="0.25">
      <c r="A6" t="s">
        <v>118</v>
      </c>
      <c r="C6">
        <v>1</v>
      </c>
      <c r="E6">
        <v>1</v>
      </c>
      <c r="F6" t="str">
        <f t="shared" si="0"/>
        <v>ANDINF1</v>
      </c>
      <c r="H6" s="6" t="s">
        <v>142</v>
      </c>
    </row>
    <row r="7" spans="1:8" x14ac:dyDescent="0.25">
      <c r="A7" t="s">
        <v>119</v>
      </c>
      <c r="C7">
        <v>10</v>
      </c>
      <c r="E7">
        <v>10</v>
      </c>
      <c r="F7" t="str">
        <f t="shared" si="0"/>
        <v>ANNINF10</v>
      </c>
      <c r="H7" s="6" t="s">
        <v>143</v>
      </c>
    </row>
    <row r="8" spans="1:8" x14ac:dyDescent="0.25">
      <c r="A8" t="s">
        <v>120</v>
      </c>
      <c r="C8">
        <v>20</v>
      </c>
      <c r="E8">
        <v>20</v>
      </c>
      <c r="F8" t="str">
        <f t="shared" si="0"/>
        <v>BARINF20</v>
      </c>
      <c r="H8" s="6" t="s">
        <v>144</v>
      </c>
    </row>
    <row r="9" spans="1:8" x14ac:dyDescent="0.25">
      <c r="A9" t="s">
        <v>121</v>
      </c>
      <c r="D9">
        <v>14</v>
      </c>
      <c r="E9">
        <v>14</v>
      </c>
      <c r="F9" t="str">
        <f t="shared" si="0"/>
        <v>EWAMAT14</v>
      </c>
      <c r="H9" s="6" t="s">
        <v>138</v>
      </c>
    </row>
    <row r="10" spans="1:8" x14ac:dyDescent="0.25">
      <c r="A10" t="s">
        <v>122</v>
      </c>
      <c r="B10">
        <v>7</v>
      </c>
      <c r="E10">
        <v>7</v>
      </c>
      <c r="F10" t="str">
        <f t="shared" si="0"/>
        <v>JULFIZ7</v>
      </c>
      <c r="H10" s="6" t="s">
        <v>145</v>
      </c>
    </row>
    <row r="11" spans="1:8" x14ac:dyDescent="0.25">
      <c r="A11" t="s">
        <v>123</v>
      </c>
      <c r="C11">
        <v>11</v>
      </c>
      <c r="E11">
        <v>11</v>
      </c>
      <c r="F11" t="str">
        <f t="shared" si="0"/>
        <v>JULINF11</v>
      </c>
      <c r="H11" s="6" t="s">
        <v>146</v>
      </c>
    </row>
    <row r="12" spans="1:8" x14ac:dyDescent="0.25">
      <c r="A12" t="s">
        <v>124</v>
      </c>
      <c r="C12">
        <v>24</v>
      </c>
      <c r="E12">
        <v>24</v>
      </c>
      <c r="F12" t="str">
        <f t="shared" si="0"/>
        <v>KATINF24</v>
      </c>
      <c r="H12" s="6" t="s">
        <v>147</v>
      </c>
    </row>
    <row r="13" spans="1:8" x14ac:dyDescent="0.25">
      <c r="A13" t="s">
        <v>125</v>
      </c>
      <c r="B13">
        <v>22</v>
      </c>
      <c r="E13">
        <v>22</v>
      </c>
      <c r="F13" t="str">
        <f t="shared" si="0"/>
        <v>MACFIZ22</v>
      </c>
      <c r="H13" s="6" t="s">
        <v>148</v>
      </c>
    </row>
    <row r="14" spans="1:8" x14ac:dyDescent="0.25">
      <c r="A14" t="s">
        <v>126</v>
      </c>
      <c r="D14">
        <v>1</v>
      </c>
      <c r="E14">
        <v>1</v>
      </c>
      <c r="F14" t="str">
        <f t="shared" si="0"/>
        <v>MARMAT1</v>
      </c>
      <c r="H14" s="6" t="s">
        <v>149</v>
      </c>
    </row>
    <row r="15" spans="1:8" x14ac:dyDescent="0.25">
      <c r="A15" t="s">
        <v>127</v>
      </c>
      <c r="C15">
        <v>1</v>
      </c>
      <c r="E15">
        <v>1</v>
      </c>
      <c r="F15" t="str">
        <f t="shared" si="0"/>
        <v>OLAINF1</v>
      </c>
      <c r="H15" s="6" t="s">
        <v>150</v>
      </c>
    </row>
    <row r="16" spans="1:8" x14ac:dyDescent="0.25">
      <c r="A16" t="s">
        <v>128</v>
      </c>
      <c r="C16">
        <v>1</v>
      </c>
      <c r="E16">
        <v>1</v>
      </c>
      <c r="F16" t="str">
        <f t="shared" si="0"/>
        <v>PATINF1</v>
      </c>
      <c r="H16" s="6" t="s">
        <v>151</v>
      </c>
    </row>
    <row r="17" spans="1:8" x14ac:dyDescent="0.25">
      <c r="A17" t="s">
        <v>129</v>
      </c>
      <c r="B17">
        <v>1</v>
      </c>
      <c r="E17">
        <v>1</v>
      </c>
      <c r="F17" t="str">
        <f t="shared" si="0"/>
        <v>PIOFIZ1</v>
      </c>
      <c r="H17" s="6" t="s">
        <v>152</v>
      </c>
    </row>
    <row r="18" spans="1:8" x14ac:dyDescent="0.25">
      <c r="A18" t="s">
        <v>130</v>
      </c>
      <c r="D18">
        <v>29</v>
      </c>
      <c r="E18">
        <v>29</v>
      </c>
      <c r="F18" t="str">
        <f t="shared" si="0"/>
        <v>WIKMAT29</v>
      </c>
      <c r="H18" s="6" t="s">
        <v>153</v>
      </c>
    </row>
    <row r="19" spans="1:8" x14ac:dyDescent="0.25">
      <c r="A19" t="s">
        <v>131</v>
      </c>
      <c r="B19">
        <v>8</v>
      </c>
      <c r="E19">
        <v>8</v>
      </c>
      <c r="F19" t="str">
        <f t="shared" si="0"/>
        <v>ZBIFIZ8</v>
      </c>
      <c r="H19" s="6" t="s">
        <v>154</v>
      </c>
    </row>
    <row r="20" spans="1:8" x14ac:dyDescent="0.25">
      <c r="A20" t="s">
        <v>132</v>
      </c>
      <c r="C20">
        <v>8</v>
      </c>
      <c r="E20">
        <v>8</v>
      </c>
      <c r="F20" t="str">
        <f t="shared" si="0"/>
        <v>ZBIINF8</v>
      </c>
      <c r="H20" s="6" t="s">
        <v>155</v>
      </c>
    </row>
    <row r="21" spans="1:8" x14ac:dyDescent="0.25">
      <c r="A21" t="s">
        <v>133</v>
      </c>
      <c r="B21">
        <v>8</v>
      </c>
      <c r="E21">
        <v>8</v>
      </c>
      <c r="F21" t="str">
        <f t="shared" si="0"/>
        <v>ZDZFIZ8</v>
      </c>
      <c r="H21" s="6" t="s">
        <v>156</v>
      </c>
    </row>
    <row r="22" spans="1:8" x14ac:dyDescent="0.25">
      <c r="A22" t="s">
        <v>134</v>
      </c>
      <c r="D22">
        <v>10</v>
      </c>
      <c r="E22">
        <v>10</v>
      </c>
      <c r="F22" t="str">
        <f t="shared" si="0"/>
        <v>ZDZMAT10</v>
      </c>
      <c r="H22" s="6" t="s">
        <v>157</v>
      </c>
    </row>
    <row r="23" spans="1:8" hidden="1" x14ac:dyDescent="0.25">
      <c r="H23" s="6"/>
    </row>
    <row r="24" spans="1:8" x14ac:dyDescent="0.25">
      <c r="A24" t="s">
        <v>135</v>
      </c>
      <c r="C24">
        <v>12</v>
      </c>
      <c r="E24">
        <v>12</v>
      </c>
      <c r="F24" t="str">
        <f t="shared" si="0"/>
        <v>ZUZINF12</v>
      </c>
      <c r="H24" s="6" t="s">
        <v>158</v>
      </c>
    </row>
    <row r="25" spans="1:8" x14ac:dyDescent="0.25">
      <c r="A25" t="s">
        <v>136</v>
      </c>
      <c r="D25">
        <v>7</v>
      </c>
      <c r="E25">
        <v>7</v>
      </c>
      <c r="F25" t="str">
        <f t="shared" si="0"/>
        <v>ZUZMAT7</v>
      </c>
      <c r="H25" s="6" t="s">
        <v>159</v>
      </c>
    </row>
  </sheetData>
  <sortState xmlns:xlrd2="http://schemas.microsoft.com/office/spreadsheetml/2017/richdata2" ref="H3:H25">
    <sortCondition ref="H3:H2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44C7E-7975-4745-BF8D-BD095F12B118}">
  <dimension ref="A1:I237"/>
  <sheetViews>
    <sheetView workbookViewId="0">
      <selection activeCell="I1" sqref="I1:I1048576"/>
    </sheetView>
  </sheetViews>
  <sheetFormatPr defaultRowHeight="15" x14ac:dyDescent="0.25"/>
  <cols>
    <col min="1" max="1" width="15.42578125" bestFit="1" customWidth="1"/>
    <col min="2" max="2" width="12.42578125" bestFit="1" customWidth="1"/>
    <col min="3" max="3" width="10.42578125" bestFit="1" customWidth="1"/>
    <col min="4" max="4" width="21.5703125" bestFit="1" customWidth="1"/>
    <col min="5" max="5" width="22" style="4" bestFit="1" customWidth="1"/>
    <col min="6" max="6" width="19.5703125" bestFit="1" customWidth="1"/>
    <col min="7" max="7" width="18.85546875" style="5" bestFit="1" customWidth="1"/>
    <col min="8" max="8" width="14.140625" style="5" bestFit="1" customWidth="1"/>
    <col min="9" max="9" width="12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s="4" t="s">
        <v>3</v>
      </c>
      <c r="E1" s="4" t="s">
        <v>4</v>
      </c>
      <c r="F1" t="s">
        <v>5</v>
      </c>
      <c r="G1" s="5" t="s">
        <v>105</v>
      </c>
      <c r="H1" s="5" t="s">
        <v>106</v>
      </c>
      <c r="I1" t="s">
        <v>160</v>
      </c>
    </row>
    <row r="2" spans="1:9" x14ac:dyDescent="0.25">
      <c r="D2" s="4"/>
      <c r="I2" s="5">
        <v>21.37</v>
      </c>
    </row>
    <row r="3" spans="1:9" x14ac:dyDescent="0.25">
      <c r="A3" s="1" t="s">
        <v>6</v>
      </c>
      <c r="B3" s="1" t="s">
        <v>7</v>
      </c>
      <c r="C3" s="1" t="s">
        <v>8</v>
      </c>
      <c r="D3" s="4">
        <v>0.375</v>
      </c>
      <c r="E3" s="4">
        <v>0.41666666666666669</v>
      </c>
      <c r="F3">
        <v>60</v>
      </c>
      <c r="G3" s="5">
        <v>1</v>
      </c>
      <c r="H3" s="5">
        <f>kursanci[[#This Row],[Czas trwania num]]*kursanci[[#This Row],[Stawka za godzinê]]</f>
        <v>72.5</v>
      </c>
    </row>
    <row r="4" spans="1:9" x14ac:dyDescent="0.25">
      <c r="A4" s="1" t="s">
        <v>9</v>
      </c>
      <c r="B4" s="1" t="s">
        <v>10</v>
      </c>
      <c r="C4" s="1" t="s">
        <v>11</v>
      </c>
      <c r="D4" s="4">
        <v>0.375</v>
      </c>
      <c r="E4" s="4">
        <v>0.44791666666666669</v>
      </c>
      <c r="F4">
        <v>50</v>
      </c>
      <c r="G4" s="5">
        <v>1.45</v>
      </c>
      <c r="H4" s="5">
        <f>kursanci[[#This Row],[Czas trwania num]]*kursanci[[#This Row],[Stawka za godzinê]]</f>
        <v>100</v>
      </c>
    </row>
    <row r="5" spans="1:9" x14ac:dyDescent="0.25">
      <c r="A5" s="1" t="s">
        <v>12</v>
      </c>
      <c r="B5" s="1" t="s">
        <v>10</v>
      </c>
      <c r="C5" s="1" t="s">
        <v>11</v>
      </c>
      <c r="D5" s="4">
        <v>0.46875</v>
      </c>
      <c r="E5" s="4">
        <v>0.55208333333333337</v>
      </c>
      <c r="F5">
        <v>50</v>
      </c>
      <c r="G5" s="5">
        <v>2</v>
      </c>
      <c r="H5" s="5">
        <f>kursanci[[#This Row],[Czas trwania num]]*kursanci[[#This Row],[Stawka za godzinê]]</f>
        <v>50</v>
      </c>
    </row>
    <row r="6" spans="1:9" x14ac:dyDescent="0.25">
      <c r="A6" s="1" t="s">
        <v>54</v>
      </c>
      <c r="B6" s="1" t="s">
        <v>10</v>
      </c>
      <c r="C6" s="1" t="s">
        <v>55</v>
      </c>
      <c r="D6" s="4">
        <v>0.375</v>
      </c>
      <c r="E6" s="4">
        <v>0.41666666666666669</v>
      </c>
      <c r="F6">
        <v>50</v>
      </c>
      <c r="G6" s="5">
        <v>1</v>
      </c>
      <c r="H6" s="5">
        <f>kursanci[[#This Row],[Czas trwania num]]*kursanci[[#This Row],[Stawka za godzinê]]</f>
        <v>60</v>
      </c>
    </row>
    <row r="7" spans="1:9" x14ac:dyDescent="0.25">
      <c r="A7" s="1" t="s">
        <v>19</v>
      </c>
      <c r="B7" s="1" t="s">
        <v>7</v>
      </c>
      <c r="C7" s="1" t="s">
        <v>55</v>
      </c>
      <c r="D7" s="4">
        <v>0.4375</v>
      </c>
      <c r="E7" s="4">
        <v>0.47916666666666669</v>
      </c>
      <c r="F7">
        <v>60</v>
      </c>
      <c r="G7" s="5">
        <v>1</v>
      </c>
      <c r="H7" s="5">
        <f>kursanci[[#This Row],[Czas trwania num]]*kursanci[[#This Row],[Stawka za godzinê]]</f>
        <v>120</v>
      </c>
    </row>
    <row r="8" spans="1:9" x14ac:dyDescent="0.25">
      <c r="A8" t="s">
        <v>6</v>
      </c>
      <c r="B8" t="s">
        <v>7</v>
      </c>
      <c r="C8" t="s">
        <v>55</v>
      </c>
      <c r="D8">
        <v>0.47916666666666669</v>
      </c>
      <c r="E8">
        <v>0.5625</v>
      </c>
      <c r="F8">
        <v>60</v>
      </c>
      <c r="G8">
        <v>2</v>
      </c>
      <c r="H8">
        <f>kursanci[[#This Row],[Czas trwania num]]*kursanci[[#This Row],[Stawka za godzinê]]</f>
        <v>69</v>
      </c>
    </row>
    <row r="9" spans="1:9" x14ac:dyDescent="0.25">
      <c r="A9" s="1" t="s">
        <v>23</v>
      </c>
      <c r="B9" s="1" t="s">
        <v>7</v>
      </c>
      <c r="C9" s="1" t="s">
        <v>82</v>
      </c>
      <c r="D9" s="4">
        <v>0.375</v>
      </c>
      <c r="E9" s="4">
        <v>0.42708333333333331</v>
      </c>
      <c r="F9">
        <v>60</v>
      </c>
      <c r="G9" s="5">
        <v>1.1499999999999999</v>
      </c>
      <c r="H9" s="5">
        <f>kursanci[[#This Row],[Czas trwania num]]*kursanci[[#This Row],[Stawka za godzinê]]</f>
        <v>87</v>
      </c>
    </row>
    <row r="10" spans="1:9" x14ac:dyDescent="0.25">
      <c r="A10" s="1" t="s">
        <v>23</v>
      </c>
      <c r="B10" s="1" t="s">
        <v>7</v>
      </c>
      <c r="C10" s="1" t="s">
        <v>82</v>
      </c>
      <c r="D10" s="4">
        <v>0.46875</v>
      </c>
      <c r="E10" s="4">
        <v>0.54166666666666663</v>
      </c>
      <c r="F10">
        <v>60</v>
      </c>
      <c r="G10" s="5">
        <v>1.45</v>
      </c>
      <c r="H10" s="5">
        <f>kursanci[[#This Row],[Czas trwania num]]*kursanci[[#This Row],[Stawka za godzinê]]</f>
        <v>100</v>
      </c>
    </row>
    <row r="11" spans="1:9" x14ac:dyDescent="0.25">
      <c r="A11" s="1" t="s">
        <v>24</v>
      </c>
      <c r="B11" s="1" t="s">
        <v>10</v>
      </c>
      <c r="C11" s="1" t="s">
        <v>82</v>
      </c>
      <c r="D11" s="4">
        <v>0.58333333333333337</v>
      </c>
      <c r="E11" s="4">
        <v>0.66666666666666663</v>
      </c>
      <c r="F11">
        <v>50</v>
      </c>
      <c r="G11" s="5">
        <v>2</v>
      </c>
      <c r="H11" s="5">
        <f>kursanci[[#This Row],[Czas trwania num]]*kursanci[[#This Row],[Stawka za godzinê]]</f>
        <v>52</v>
      </c>
    </row>
    <row r="12" spans="1:9" x14ac:dyDescent="0.25">
      <c r="A12" s="1" t="s">
        <v>13</v>
      </c>
      <c r="B12" s="1" t="s">
        <v>14</v>
      </c>
      <c r="C12" s="1" t="s">
        <v>82</v>
      </c>
      <c r="D12" s="4">
        <v>0.66666666666666663</v>
      </c>
      <c r="E12" s="4">
        <v>0.72916666666666663</v>
      </c>
      <c r="F12">
        <v>40</v>
      </c>
      <c r="G12" s="5">
        <v>1.3</v>
      </c>
      <c r="H12" s="5">
        <f>kursanci[[#This Row],[Czas trwania num]]*kursanci[[#This Row],[Stawka za godzinê]]</f>
        <v>78</v>
      </c>
    </row>
    <row r="13" spans="1:9" x14ac:dyDescent="0.25">
      <c r="A13" s="1" t="s">
        <v>12</v>
      </c>
      <c r="B13" s="1" t="s">
        <v>7</v>
      </c>
      <c r="C13" s="1" t="s">
        <v>35</v>
      </c>
      <c r="D13" s="4">
        <v>0.375</v>
      </c>
      <c r="E13" s="4">
        <v>0.4375</v>
      </c>
      <c r="F13">
        <v>60</v>
      </c>
      <c r="G13" s="5">
        <v>1.3</v>
      </c>
      <c r="H13" s="5">
        <f>kursanci[[#This Row],[Czas trwania num]]*kursanci[[#This Row],[Stawka za godzinê]]</f>
        <v>72.5</v>
      </c>
    </row>
    <row r="14" spans="1:9" x14ac:dyDescent="0.25">
      <c r="A14" s="1" t="s">
        <v>24</v>
      </c>
      <c r="B14" s="1" t="s">
        <v>10</v>
      </c>
      <c r="C14" s="1" t="s">
        <v>56</v>
      </c>
      <c r="D14" s="4">
        <v>0.375</v>
      </c>
      <c r="E14" s="4">
        <v>0.44791666666666669</v>
      </c>
      <c r="F14">
        <v>50</v>
      </c>
      <c r="G14" s="5">
        <v>1.45</v>
      </c>
      <c r="H14" s="5">
        <f>kursanci[[#This Row],[Czas trwania num]]*kursanci[[#This Row],[Stawka za godzinê]]</f>
        <v>52</v>
      </c>
    </row>
    <row r="15" spans="1:9" x14ac:dyDescent="0.25">
      <c r="A15" s="1" t="s">
        <v>26</v>
      </c>
      <c r="B15" s="1" t="s">
        <v>14</v>
      </c>
      <c r="C15" s="1" t="s">
        <v>56</v>
      </c>
      <c r="D15" s="4">
        <v>0.47916666666666669</v>
      </c>
      <c r="E15" s="4">
        <v>0.54166666666666663</v>
      </c>
      <c r="F15">
        <v>40</v>
      </c>
      <c r="G15" s="5">
        <v>1.3</v>
      </c>
      <c r="H15" s="5">
        <f>kursanci[[#This Row],[Czas trwania num]]*kursanci[[#This Row],[Stawka za godzinê]]</f>
        <v>50</v>
      </c>
    </row>
    <row r="16" spans="1:9" x14ac:dyDescent="0.25">
      <c r="A16" s="1" t="s">
        <v>24</v>
      </c>
      <c r="B16" s="1" t="s">
        <v>10</v>
      </c>
      <c r="C16" s="1" t="s">
        <v>56</v>
      </c>
      <c r="D16" s="4">
        <v>0.57291666666666663</v>
      </c>
      <c r="E16" s="4">
        <v>0.61458333333333337</v>
      </c>
      <c r="F16">
        <v>50</v>
      </c>
      <c r="G16" s="5">
        <v>1</v>
      </c>
      <c r="H16" s="5">
        <f>kursanci[[#This Row],[Czas trwania num]]*kursanci[[#This Row],[Stawka za godzinê]]</f>
        <v>65</v>
      </c>
    </row>
    <row r="17" spans="1:8" x14ac:dyDescent="0.25">
      <c r="A17" s="1" t="s">
        <v>27</v>
      </c>
      <c r="B17" s="1" t="s">
        <v>10</v>
      </c>
      <c r="C17" s="1" t="s">
        <v>56</v>
      </c>
      <c r="D17" s="4">
        <v>0.65625</v>
      </c>
      <c r="E17" s="4">
        <v>0.71875</v>
      </c>
      <c r="F17">
        <v>50</v>
      </c>
      <c r="G17" s="5">
        <v>1.3</v>
      </c>
      <c r="H17" s="5">
        <f>kursanci[[#This Row],[Czas trwania num]]*kursanci[[#This Row],[Stawka za godzinê]]</f>
        <v>40</v>
      </c>
    </row>
    <row r="18" spans="1:8" x14ac:dyDescent="0.25">
      <c r="A18" s="1" t="s">
        <v>26</v>
      </c>
      <c r="B18" s="1" t="s">
        <v>14</v>
      </c>
      <c r="C18" s="1" t="s">
        <v>56</v>
      </c>
      <c r="D18" s="4">
        <v>0.75</v>
      </c>
      <c r="E18" s="4">
        <v>0.79166666666666663</v>
      </c>
      <c r="F18">
        <v>40</v>
      </c>
      <c r="G18" s="5">
        <v>1</v>
      </c>
      <c r="H18" s="5">
        <f>kursanci[[#This Row],[Czas trwania num]]*kursanci[[#This Row],[Stawka za godzinê]]</f>
        <v>60</v>
      </c>
    </row>
    <row r="19" spans="1:8" x14ac:dyDescent="0.25">
      <c r="A19" s="1" t="s">
        <v>18</v>
      </c>
      <c r="B19" s="1" t="s">
        <v>7</v>
      </c>
      <c r="C19" s="1" t="s">
        <v>83</v>
      </c>
      <c r="D19" s="4">
        <v>0.375</v>
      </c>
      <c r="E19" s="4">
        <v>0.41666666666666669</v>
      </c>
      <c r="F19">
        <v>60</v>
      </c>
      <c r="G19" s="5">
        <v>1</v>
      </c>
      <c r="H19" s="5">
        <f>kursanci[[#This Row],[Czas trwania num]]*kursanci[[#This Row],[Stawka za godzinê]]</f>
        <v>52</v>
      </c>
    </row>
    <row r="20" spans="1:8" x14ac:dyDescent="0.25">
      <c r="A20" s="1" t="s">
        <v>27</v>
      </c>
      <c r="B20" s="1" t="s">
        <v>14</v>
      </c>
      <c r="C20" s="1" t="s">
        <v>83</v>
      </c>
      <c r="D20" s="4">
        <v>0.42708333333333331</v>
      </c>
      <c r="E20" s="4">
        <v>0.48958333333333331</v>
      </c>
      <c r="F20">
        <v>40</v>
      </c>
      <c r="G20" s="5">
        <v>1.3</v>
      </c>
      <c r="H20" s="5">
        <f>kursanci[[#This Row],[Czas trwania num]]*kursanci[[#This Row],[Stawka za godzinê]]</f>
        <v>78</v>
      </c>
    </row>
    <row r="21" spans="1:8" x14ac:dyDescent="0.25">
      <c r="A21" s="1" t="s">
        <v>18</v>
      </c>
      <c r="B21" s="1" t="s">
        <v>7</v>
      </c>
      <c r="C21" s="1" t="s">
        <v>83</v>
      </c>
      <c r="D21" s="4">
        <v>0.5</v>
      </c>
      <c r="E21" s="4">
        <v>0.5625</v>
      </c>
      <c r="F21">
        <v>60</v>
      </c>
      <c r="G21" s="5">
        <v>1.3</v>
      </c>
      <c r="H21" s="5">
        <f>kursanci[[#This Row],[Czas trwania num]]*kursanci[[#This Row],[Stawka za godzinê]]</f>
        <v>50</v>
      </c>
    </row>
    <row r="22" spans="1:8" x14ac:dyDescent="0.25">
      <c r="A22" s="1" t="s">
        <v>9</v>
      </c>
      <c r="B22" s="1" t="s">
        <v>10</v>
      </c>
      <c r="C22" s="1" t="s">
        <v>83</v>
      </c>
      <c r="D22" s="4">
        <v>0.59375</v>
      </c>
      <c r="E22" s="4">
        <v>0.63541666666666663</v>
      </c>
      <c r="F22">
        <v>50</v>
      </c>
      <c r="G22" s="5">
        <v>1</v>
      </c>
      <c r="H22" s="5">
        <f>kursanci[[#This Row],[Czas trwania num]]*kursanci[[#This Row],[Stawka za godzinê]]</f>
        <v>87</v>
      </c>
    </row>
    <row r="23" spans="1:8" x14ac:dyDescent="0.25">
      <c r="A23" s="1" t="s">
        <v>6</v>
      </c>
      <c r="B23" s="1" t="s">
        <v>7</v>
      </c>
      <c r="C23" s="1" t="s">
        <v>67</v>
      </c>
      <c r="D23" s="4">
        <v>0.375</v>
      </c>
      <c r="E23" s="4">
        <v>0.44791666666666669</v>
      </c>
      <c r="F23">
        <v>60</v>
      </c>
      <c r="G23" s="5">
        <v>1.45</v>
      </c>
      <c r="H23" s="5">
        <f>kursanci[[#This Row],[Czas trwania num]]*kursanci[[#This Row],[Stawka za godzinê]]</f>
        <v>78</v>
      </c>
    </row>
    <row r="24" spans="1:8" x14ac:dyDescent="0.25">
      <c r="A24" s="1" t="s">
        <v>18</v>
      </c>
      <c r="B24" s="1" t="s">
        <v>7</v>
      </c>
      <c r="C24" s="1" t="s">
        <v>67</v>
      </c>
      <c r="D24" s="4">
        <v>0.47916666666666669</v>
      </c>
      <c r="E24" s="4">
        <v>0.54166666666666663</v>
      </c>
      <c r="F24">
        <v>60</v>
      </c>
      <c r="G24" s="5">
        <v>1.3</v>
      </c>
      <c r="H24" s="5">
        <f>kursanci[[#This Row],[Czas trwania num]]*kursanci[[#This Row],[Stawka za godzinê]]</f>
        <v>60</v>
      </c>
    </row>
    <row r="25" spans="1:8" x14ac:dyDescent="0.25">
      <c r="A25" s="1" t="s">
        <v>62</v>
      </c>
      <c r="B25" s="1" t="s">
        <v>7</v>
      </c>
      <c r="C25" s="1" t="s">
        <v>67</v>
      </c>
      <c r="D25" s="4">
        <v>0.57291666666666663</v>
      </c>
      <c r="E25" s="4">
        <v>0.61458333333333337</v>
      </c>
      <c r="F25">
        <v>60</v>
      </c>
      <c r="G25" s="5">
        <v>1</v>
      </c>
      <c r="H25" s="5">
        <f>kursanci[[#This Row],[Czas trwania num]]*kursanci[[#This Row],[Stawka za godzinê]]</f>
        <v>57.499999999999993</v>
      </c>
    </row>
    <row r="26" spans="1:8" x14ac:dyDescent="0.25">
      <c r="A26" s="1" t="s">
        <v>12</v>
      </c>
      <c r="B26" s="1" t="s">
        <v>10</v>
      </c>
      <c r="C26" s="1" t="s">
        <v>67</v>
      </c>
      <c r="D26" s="4">
        <v>0.64583333333333337</v>
      </c>
      <c r="E26" s="4">
        <v>0.69791666666666663</v>
      </c>
      <c r="F26">
        <v>50</v>
      </c>
      <c r="G26" s="5">
        <v>1.1499999999999999</v>
      </c>
      <c r="H26" s="5">
        <f>kursanci[[#This Row],[Czas trwania num]]*kursanci[[#This Row],[Stawka za godzinê]]</f>
        <v>78</v>
      </c>
    </row>
    <row r="27" spans="1:8" x14ac:dyDescent="0.25">
      <c r="A27" s="1" t="s">
        <v>18</v>
      </c>
      <c r="B27" s="1" t="s">
        <v>7</v>
      </c>
      <c r="C27" s="1" t="s">
        <v>67</v>
      </c>
      <c r="D27" s="4">
        <v>0.72916666666666663</v>
      </c>
      <c r="E27" s="4">
        <v>0.79166666666666663</v>
      </c>
      <c r="F27">
        <v>60</v>
      </c>
      <c r="G27" s="5">
        <v>1.3</v>
      </c>
      <c r="H27" s="5">
        <f>kursanci[[#This Row],[Czas trwania num]]*kursanci[[#This Row],[Stawka za godzinê]]</f>
        <v>78</v>
      </c>
    </row>
    <row r="28" spans="1:8" x14ac:dyDescent="0.25">
      <c r="A28" s="1" t="s">
        <v>18</v>
      </c>
      <c r="B28" s="1" t="s">
        <v>7</v>
      </c>
      <c r="C28" s="1" t="s">
        <v>84</v>
      </c>
      <c r="D28" s="4">
        <v>0.375</v>
      </c>
      <c r="E28" s="4">
        <v>0.4375</v>
      </c>
      <c r="F28">
        <v>60</v>
      </c>
      <c r="G28" s="5">
        <v>1.3</v>
      </c>
      <c r="H28" s="5">
        <f>kursanci[[#This Row],[Czas trwania num]]*kursanci[[#This Row],[Stawka za godzinê]]</f>
        <v>87</v>
      </c>
    </row>
    <row r="29" spans="1:8" x14ac:dyDescent="0.25">
      <c r="A29" s="1" t="s">
        <v>18</v>
      </c>
      <c r="B29" s="1" t="s">
        <v>7</v>
      </c>
      <c r="C29" s="1" t="s">
        <v>84</v>
      </c>
      <c r="D29" s="4">
        <v>0.45833333333333331</v>
      </c>
      <c r="E29" s="4">
        <v>0.53125</v>
      </c>
      <c r="F29">
        <v>60</v>
      </c>
      <c r="G29" s="5">
        <v>1.45</v>
      </c>
      <c r="H29" s="5">
        <f>kursanci[[#This Row],[Czas trwania num]]*kursanci[[#This Row],[Stawka za godzinê]]</f>
        <v>40</v>
      </c>
    </row>
    <row r="30" spans="1:8" x14ac:dyDescent="0.25">
      <c r="A30" s="1" t="s">
        <v>27</v>
      </c>
      <c r="B30" s="1" t="s">
        <v>14</v>
      </c>
      <c r="C30" s="1" t="s">
        <v>84</v>
      </c>
      <c r="D30" s="4">
        <v>0.53125</v>
      </c>
      <c r="E30" s="4">
        <v>0.57291666666666663</v>
      </c>
      <c r="F30">
        <v>40</v>
      </c>
      <c r="G30" s="5">
        <v>1</v>
      </c>
      <c r="H30" s="5">
        <f>kursanci[[#This Row],[Czas trwania num]]*kursanci[[#This Row],[Stawka za godzinê]]</f>
        <v>78</v>
      </c>
    </row>
    <row r="31" spans="1:8" x14ac:dyDescent="0.25">
      <c r="A31" s="1" t="s">
        <v>6</v>
      </c>
      <c r="B31" s="1" t="s">
        <v>7</v>
      </c>
      <c r="C31" s="1" t="s">
        <v>84</v>
      </c>
      <c r="D31" s="4">
        <v>0.57291666666666663</v>
      </c>
      <c r="E31" s="4">
        <v>0.63541666666666663</v>
      </c>
      <c r="F31">
        <v>60</v>
      </c>
      <c r="G31" s="5">
        <v>1.3</v>
      </c>
      <c r="H31" s="5">
        <f>kursanci[[#This Row],[Czas trwania num]]*kursanci[[#This Row],[Stawka za godzinê]]</f>
        <v>50</v>
      </c>
    </row>
    <row r="32" spans="1:8" x14ac:dyDescent="0.25">
      <c r="A32" s="1" t="s">
        <v>9</v>
      </c>
      <c r="B32" s="1" t="s">
        <v>10</v>
      </c>
      <c r="C32" s="1" t="s">
        <v>36</v>
      </c>
      <c r="D32" s="4">
        <v>0.375</v>
      </c>
      <c r="E32" s="4">
        <v>0.41666666666666669</v>
      </c>
      <c r="F32">
        <v>50</v>
      </c>
      <c r="G32" s="5">
        <v>1</v>
      </c>
      <c r="H32" s="5">
        <f>kursanci[[#This Row],[Czas trwania num]]*kursanci[[#This Row],[Stawka za godzinê]]</f>
        <v>100</v>
      </c>
    </row>
    <row r="33" spans="1:8" x14ac:dyDescent="0.25">
      <c r="A33" s="1" t="s">
        <v>9</v>
      </c>
      <c r="B33" s="1" t="s">
        <v>10</v>
      </c>
      <c r="C33" s="1" t="s">
        <v>36</v>
      </c>
      <c r="D33" s="4">
        <v>0.41666666666666669</v>
      </c>
      <c r="E33" s="4">
        <v>0.5</v>
      </c>
      <c r="F33">
        <v>50</v>
      </c>
      <c r="G33" s="5">
        <v>2</v>
      </c>
      <c r="H33" s="5">
        <f>kursanci[[#This Row],[Czas trwania num]]*kursanci[[#This Row],[Stawka za godzinê]]</f>
        <v>78</v>
      </c>
    </row>
    <row r="34" spans="1:8" x14ac:dyDescent="0.25">
      <c r="A34" s="1" t="s">
        <v>12</v>
      </c>
      <c r="B34" s="1" t="s">
        <v>7</v>
      </c>
      <c r="C34" s="1" t="s">
        <v>36</v>
      </c>
      <c r="D34" s="4">
        <v>0.52083333333333337</v>
      </c>
      <c r="E34" s="4">
        <v>0.58333333333333337</v>
      </c>
      <c r="F34">
        <v>60</v>
      </c>
      <c r="G34" s="5">
        <v>1.3</v>
      </c>
      <c r="H34" s="5">
        <f>kursanci[[#This Row],[Czas trwania num]]*kursanci[[#This Row],[Stawka za godzinê]]</f>
        <v>87</v>
      </c>
    </row>
    <row r="35" spans="1:8" x14ac:dyDescent="0.25">
      <c r="A35" s="1" t="s">
        <v>18</v>
      </c>
      <c r="B35" s="1" t="s">
        <v>7</v>
      </c>
      <c r="C35" s="1" t="s">
        <v>57</v>
      </c>
      <c r="D35" s="4">
        <v>0.375</v>
      </c>
      <c r="E35" s="4">
        <v>0.44791666666666669</v>
      </c>
      <c r="F35">
        <v>60</v>
      </c>
      <c r="G35" s="5">
        <v>1.45</v>
      </c>
      <c r="H35" s="5">
        <f>kursanci[[#This Row],[Czas trwania num]]*kursanci[[#This Row],[Stawka za godzinê]]</f>
        <v>40</v>
      </c>
    </row>
    <row r="36" spans="1:8" x14ac:dyDescent="0.25">
      <c r="A36" s="1" t="s">
        <v>23</v>
      </c>
      <c r="B36" s="1" t="s">
        <v>14</v>
      </c>
      <c r="C36" s="1" t="s">
        <v>57</v>
      </c>
      <c r="D36" s="4">
        <v>0.45833333333333331</v>
      </c>
      <c r="E36" s="4">
        <v>0.5</v>
      </c>
      <c r="F36">
        <v>40</v>
      </c>
      <c r="G36" s="5">
        <v>1</v>
      </c>
      <c r="H36" s="5">
        <f>kursanci[[#This Row],[Czas trwania num]]*kursanci[[#This Row],[Stawka za godzinê]]</f>
        <v>78</v>
      </c>
    </row>
    <row r="37" spans="1:8" x14ac:dyDescent="0.25">
      <c r="A37" s="1" t="s">
        <v>12</v>
      </c>
      <c r="B37" s="1" t="s">
        <v>7</v>
      </c>
      <c r="C37" s="1" t="s">
        <v>57</v>
      </c>
      <c r="D37" s="4">
        <v>0.53125</v>
      </c>
      <c r="E37" s="4">
        <v>0.59375</v>
      </c>
      <c r="F37">
        <v>60</v>
      </c>
      <c r="G37" s="5">
        <v>1.3</v>
      </c>
      <c r="H37" s="5">
        <f>kursanci[[#This Row],[Czas trwania num]]*kursanci[[#This Row],[Stawka za godzinê]]</f>
        <v>72.5</v>
      </c>
    </row>
    <row r="38" spans="1:8" x14ac:dyDescent="0.25">
      <c r="A38" s="1" t="s">
        <v>27</v>
      </c>
      <c r="B38" s="1" t="s">
        <v>10</v>
      </c>
      <c r="C38" s="1" t="s">
        <v>85</v>
      </c>
      <c r="D38" s="4">
        <v>0.375</v>
      </c>
      <c r="E38" s="4">
        <v>0.44791666666666669</v>
      </c>
      <c r="F38">
        <v>50</v>
      </c>
      <c r="G38" s="5">
        <v>1.45</v>
      </c>
      <c r="H38" s="5">
        <f>kursanci[[#This Row],[Czas trwania num]]*kursanci[[#This Row],[Stawka za godzinê]]</f>
        <v>100</v>
      </c>
    </row>
    <row r="39" spans="1:8" x14ac:dyDescent="0.25">
      <c r="A39" s="1" t="s">
        <v>9</v>
      </c>
      <c r="B39" s="1" t="s">
        <v>10</v>
      </c>
      <c r="C39" s="1" t="s">
        <v>85</v>
      </c>
      <c r="D39" s="4">
        <v>0.45833333333333331</v>
      </c>
      <c r="E39" s="4">
        <v>0.54166666666666663</v>
      </c>
      <c r="F39">
        <v>50</v>
      </c>
      <c r="G39" s="5">
        <v>2</v>
      </c>
      <c r="H39" s="5">
        <f>kursanci[[#This Row],[Czas trwania num]]*kursanci[[#This Row],[Stawka za godzinê]]</f>
        <v>60</v>
      </c>
    </row>
    <row r="40" spans="1:8" x14ac:dyDescent="0.25">
      <c r="A40" s="1" t="s">
        <v>12</v>
      </c>
      <c r="B40" s="1" t="s">
        <v>7</v>
      </c>
      <c r="C40" s="1" t="s">
        <v>85</v>
      </c>
      <c r="D40" s="4">
        <v>0.57291666666666663</v>
      </c>
      <c r="E40" s="4">
        <v>0.61458333333333337</v>
      </c>
      <c r="F40">
        <v>60</v>
      </c>
      <c r="G40" s="5">
        <v>1</v>
      </c>
      <c r="H40" s="5">
        <f>kursanci[[#This Row],[Czas trwania num]]*kursanci[[#This Row],[Stawka za godzinê]]</f>
        <v>80</v>
      </c>
    </row>
    <row r="41" spans="1:8" x14ac:dyDescent="0.25">
      <c r="A41" s="1" t="s">
        <v>13</v>
      </c>
      <c r="B41" s="1" t="s">
        <v>14</v>
      </c>
      <c r="C41" s="1" t="s">
        <v>85</v>
      </c>
      <c r="D41" s="4">
        <v>0.64583333333333337</v>
      </c>
      <c r="E41" s="4">
        <v>0.72916666666666663</v>
      </c>
      <c r="F41">
        <v>40</v>
      </c>
      <c r="G41" s="5">
        <v>2</v>
      </c>
      <c r="H41" s="5">
        <f>kursanci[[#This Row],[Czas trwania num]]*kursanci[[#This Row],[Stawka za godzinê]]</f>
        <v>80</v>
      </c>
    </row>
    <row r="42" spans="1:8" x14ac:dyDescent="0.25">
      <c r="A42" s="1" t="s">
        <v>13</v>
      </c>
      <c r="B42" s="1" t="s">
        <v>14</v>
      </c>
      <c r="C42" s="1" t="s">
        <v>15</v>
      </c>
      <c r="D42" s="4">
        <v>0.375</v>
      </c>
      <c r="E42" s="4">
        <v>0.45833333333333331</v>
      </c>
      <c r="F42">
        <v>40</v>
      </c>
      <c r="G42" s="5">
        <v>2</v>
      </c>
      <c r="H42" s="5">
        <f>kursanci[[#This Row],[Czas trwania num]]*kursanci[[#This Row],[Stawka za godzinê]]</f>
        <v>50</v>
      </c>
    </row>
    <row r="43" spans="1:8" x14ac:dyDescent="0.25">
      <c r="A43" s="1" t="s">
        <v>9</v>
      </c>
      <c r="B43" s="1" t="s">
        <v>10</v>
      </c>
      <c r="C43" s="1" t="s">
        <v>15</v>
      </c>
      <c r="D43" s="4">
        <v>0.47916666666666669</v>
      </c>
      <c r="E43" s="4">
        <v>0.52083333333333337</v>
      </c>
      <c r="F43">
        <v>50</v>
      </c>
      <c r="G43" s="5">
        <v>1</v>
      </c>
      <c r="H43" s="5">
        <f>kursanci[[#This Row],[Czas trwania num]]*kursanci[[#This Row],[Stawka za godzinê]]</f>
        <v>78</v>
      </c>
    </row>
    <row r="44" spans="1:8" x14ac:dyDescent="0.25">
      <c r="A44" s="1" t="s">
        <v>6</v>
      </c>
      <c r="B44" s="1" t="s">
        <v>7</v>
      </c>
      <c r="C44" s="1" t="s">
        <v>37</v>
      </c>
      <c r="D44" s="4">
        <v>0.375</v>
      </c>
      <c r="E44" s="4">
        <v>0.4375</v>
      </c>
      <c r="F44">
        <v>60</v>
      </c>
      <c r="G44" s="5">
        <v>1.3</v>
      </c>
      <c r="H44" s="5">
        <f>kursanci[[#This Row],[Czas trwania num]]*kursanci[[#This Row],[Stawka za godzinê]]</f>
        <v>72.5</v>
      </c>
    </row>
    <row r="45" spans="1:8" x14ac:dyDescent="0.25">
      <c r="A45" s="1" t="s">
        <v>24</v>
      </c>
      <c r="B45" s="1" t="s">
        <v>10</v>
      </c>
      <c r="C45" s="1" t="s">
        <v>37</v>
      </c>
      <c r="D45" s="4">
        <v>0.45833333333333331</v>
      </c>
      <c r="E45" s="4">
        <v>0.53125</v>
      </c>
      <c r="F45">
        <v>50</v>
      </c>
      <c r="G45" s="5">
        <v>1.45</v>
      </c>
      <c r="H45" s="5">
        <f>kursanci[[#This Row],[Czas trwania num]]*kursanci[[#This Row],[Stawka za godzinê]]</f>
        <v>58</v>
      </c>
    </row>
    <row r="46" spans="1:8" x14ac:dyDescent="0.25">
      <c r="A46" s="1" t="s">
        <v>19</v>
      </c>
      <c r="B46" s="1" t="s">
        <v>14</v>
      </c>
      <c r="C46" s="1" t="s">
        <v>37</v>
      </c>
      <c r="D46" s="4">
        <v>0.57291666666666663</v>
      </c>
      <c r="E46" s="4">
        <v>0.64583333333333337</v>
      </c>
      <c r="F46">
        <v>40</v>
      </c>
      <c r="G46" s="5">
        <v>1.45</v>
      </c>
      <c r="H46" s="5">
        <f>kursanci[[#This Row],[Czas trwania num]]*kursanci[[#This Row],[Stawka za godzinê]]</f>
        <v>78</v>
      </c>
    </row>
    <row r="47" spans="1:8" x14ac:dyDescent="0.25">
      <c r="A47" s="1" t="s">
        <v>16</v>
      </c>
      <c r="B47" s="1" t="s">
        <v>7</v>
      </c>
      <c r="C47" s="1" t="s">
        <v>37</v>
      </c>
      <c r="D47" s="4">
        <v>0.64583333333333337</v>
      </c>
      <c r="E47" s="4">
        <v>0.70833333333333337</v>
      </c>
      <c r="F47">
        <v>60</v>
      </c>
      <c r="G47" s="5">
        <v>1.3</v>
      </c>
      <c r="H47" s="5">
        <f>kursanci[[#This Row],[Czas trwania num]]*kursanci[[#This Row],[Stawka za godzinê]]</f>
        <v>50</v>
      </c>
    </row>
    <row r="48" spans="1:8" x14ac:dyDescent="0.25">
      <c r="A48" s="1" t="s">
        <v>12</v>
      </c>
      <c r="B48" s="1" t="s">
        <v>10</v>
      </c>
      <c r="C48" s="1" t="s">
        <v>37</v>
      </c>
      <c r="D48" s="4">
        <v>0.70833333333333337</v>
      </c>
      <c r="E48" s="4">
        <v>0.75</v>
      </c>
      <c r="F48">
        <v>50</v>
      </c>
      <c r="G48" s="5">
        <v>1</v>
      </c>
      <c r="H48" s="5">
        <f>kursanci[[#This Row],[Czas trwania num]]*kursanci[[#This Row],[Stawka za godzinê]]</f>
        <v>58</v>
      </c>
    </row>
    <row r="49" spans="1:8" x14ac:dyDescent="0.25">
      <c r="A49" s="1" t="s">
        <v>19</v>
      </c>
      <c r="B49" s="1" t="s">
        <v>14</v>
      </c>
      <c r="C49" s="1" t="s">
        <v>68</v>
      </c>
      <c r="D49" s="4">
        <v>0.375</v>
      </c>
      <c r="E49" s="4">
        <v>0.44791666666666669</v>
      </c>
      <c r="F49">
        <v>40</v>
      </c>
      <c r="G49" s="5">
        <v>1.45</v>
      </c>
      <c r="H49" s="5">
        <f>kursanci[[#This Row],[Czas trwania num]]*kursanci[[#This Row],[Stawka za godzinê]]</f>
        <v>87</v>
      </c>
    </row>
    <row r="50" spans="1:8" x14ac:dyDescent="0.25">
      <c r="A50" s="1" t="s">
        <v>62</v>
      </c>
      <c r="B50" s="1" t="s">
        <v>7</v>
      </c>
      <c r="C50" s="1" t="s">
        <v>68</v>
      </c>
      <c r="D50" s="4">
        <v>0.46875</v>
      </c>
      <c r="E50" s="4">
        <v>0.54166666666666663</v>
      </c>
      <c r="F50">
        <v>60</v>
      </c>
      <c r="G50" s="5">
        <v>1.45</v>
      </c>
      <c r="H50" s="5">
        <f>kursanci[[#This Row],[Czas trwania num]]*kursanci[[#This Row],[Stawka za godzinê]]</f>
        <v>50</v>
      </c>
    </row>
    <row r="51" spans="1:8" x14ac:dyDescent="0.25">
      <c r="A51" s="1" t="s">
        <v>9</v>
      </c>
      <c r="B51" s="1" t="s">
        <v>10</v>
      </c>
      <c r="C51" s="1" t="s">
        <v>68</v>
      </c>
      <c r="D51" s="4">
        <v>0.58333333333333337</v>
      </c>
      <c r="E51" s="4">
        <v>0.625</v>
      </c>
      <c r="F51">
        <v>50</v>
      </c>
      <c r="G51" s="5">
        <v>1</v>
      </c>
      <c r="H51" s="5">
        <f>kursanci[[#This Row],[Czas trwania num]]*kursanci[[#This Row],[Stawka za godzinê]]</f>
        <v>57.499999999999993</v>
      </c>
    </row>
    <row r="52" spans="1:8" x14ac:dyDescent="0.25">
      <c r="A52" s="1" t="s">
        <v>16</v>
      </c>
      <c r="B52" s="1" t="s">
        <v>10</v>
      </c>
      <c r="C52" s="1" t="s">
        <v>17</v>
      </c>
      <c r="D52" s="4">
        <v>0.375</v>
      </c>
      <c r="E52" s="4">
        <v>0.42708333333333331</v>
      </c>
      <c r="F52">
        <v>50</v>
      </c>
      <c r="G52" s="5">
        <v>1.1499999999999999</v>
      </c>
      <c r="H52" s="5">
        <f>kursanci[[#This Row],[Czas trwania num]]*kursanci[[#This Row],[Stawka za godzinê]]</f>
        <v>87</v>
      </c>
    </row>
    <row r="53" spans="1:8" x14ac:dyDescent="0.25">
      <c r="A53" s="1" t="s">
        <v>18</v>
      </c>
      <c r="B53" s="1" t="s">
        <v>7</v>
      </c>
      <c r="C53" s="1" t="s">
        <v>17</v>
      </c>
      <c r="D53" s="4">
        <v>0.45833333333333331</v>
      </c>
      <c r="E53" s="4">
        <v>0.53125</v>
      </c>
      <c r="F53">
        <v>60</v>
      </c>
      <c r="G53" s="5">
        <v>1.45</v>
      </c>
      <c r="H53" s="5">
        <f>kursanci[[#This Row],[Czas trwania num]]*kursanci[[#This Row],[Stawka za godzinê]]</f>
        <v>46</v>
      </c>
    </row>
    <row r="54" spans="1:8" x14ac:dyDescent="0.25">
      <c r="A54" s="1" t="s">
        <v>19</v>
      </c>
      <c r="B54" s="1" t="s">
        <v>14</v>
      </c>
      <c r="C54" s="1" t="s">
        <v>17</v>
      </c>
      <c r="D54" s="4">
        <v>0.5625</v>
      </c>
      <c r="E54" s="4">
        <v>0.61458333333333337</v>
      </c>
      <c r="F54">
        <v>40</v>
      </c>
      <c r="G54" s="5">
        <v>1.1499999999999999</v>
      </c>
      <c r="H54" s="5">
        <f>kursanci[[#This Row],[Czas trwania num]]*kursanci[[#This Row],[Stawka za godzinê]]</f>
        <v>60</v>
      </c>
    </row>
    <row r="55" spans="1:8" x14ac:dyDescent="0.25">
      <c r="A55" s="1" t="s">
        <v>18</v>
      </c>
      <c r="B55" s="1" t="s">
        <v>7</v>
      </c>
      <c r="C55" s="1" t="s">
        <v>38</v>
      </c>
      <c r="D55" s="4">
        <v>0.375</v>
      </c>
      <c r="E55" s="4">
        <v>0.41666666666666669</v>
      </c>
      <c r="F55">
        <v>60</v>
      </c>
      <c r="G55" s="5">
        <v>1</v>
      </c>
      <c r="H55" s="5">
        <f>kursanci[[#This Row],[Czas trwania num]]*kursanci[[#This Row],[Stawka za godzinê]]</f>
        <v>78</v>
      </c>
    </row>
    <row r="56" spans="1:8" x14ac:dyDescent="0.25">
      <c r="A56" s="1" t="s">
        <v>16</v>
      </c>
      <c r="B56" s="1" t="s">
        <v>7</v>
      </c>
      <c r="C56" s="1" t="s">
        <v>38</v>
      </c>
      <c r="D56" s="4">
        <v>0.44791666666666669</v>
      </c>
      <c r="E56" s="4">
        <v>0.51041666666666663</v>
      </c>
      <c r="F56">
        <v>60</v>
      </c>
      <c r="G56" s="5">
        <v>1.3</v>
      </c>
      <c r="H56" s="5">
        <f>kursanci[[#This Row],[Czas trwania num]]*kursanci[[#This Row],[Stawka za godzinê]]</f>
        <v>60</v>
      </c>
    </row>
    <row r="57" spans="1:8" x14ac:dyDescent="0.25">
      <c r="A57" s="1" t="s">
        <v>18</v>
      </c>
      <c r="B57" s="1" t="s">
        <v>7</v>
      </c>
      <c r="C57" s="1" t="s">
        <v>20</v>
      </c>
      <c r="D57" s="4">
        <v>0.375</v>
      </c>
      <c r="E57" s="4">
        <v>0.41666666666666669</v>
      </c>
      <c r="F57">
        <v>60</v>
      </c>
      <c r="G57" s="5">
        <v>1</v>
      </c>
      <c r="H57" s="5">
        <f>kursanci[[#This Row],[Czas trwania num]]*kursanci[[#This Row],[Stawka za godzinê]]</f>
        <v>52</v>
      </c>
    </row>
    <row r="58" spans="1:8" x14ac:dyDescent="0.25">
      <c r="A58" s="1" t="s">
        <v>13</v>
      </c>
      <c r="B58" s="1" t="s">
        <v>14</v>
      </c>
      <c r="C58" s="1" t="s">
        <v>20</v>
      </c>
      <c r="D58" s="4">
        <v>0.44791666666666669</v>
      </c>
      <c r="E58" s="4">
        <v>0.51041666666666663</v>
      </c>
      <c r="F58">
        <v>40</v>
      </c>
      <c r="G58" s="5">
        <v>1.3</v>
      </c>
      <c r="H58" s="5">
        <f>kursanci[[#This Row],[Czas trwania num]]*kursanci[[#This Row],[Stawka za godzinê]]</f>
        <v>58</v>
      </c>
    </row>
    <row r="59" spans="1:8" x14ac:dyDescent="0.25">
      <c r="A59" s="1" t="s">
        <v>13</v>
      </c>
      <c r="B59" s="1" t="s">
        <v>14</v>
      </c>
      <c r="C59" s="1" t="s">
        <v>20</v>
      </c>
      <c r="D59" s="4">
        <v>0.52083333333333337</v>
      </c>
      <c r="E59" s="4">
        <v>0.59375</v>
      </c>
      <c r="F59">
        <v>40</v>
      </c>
      <c r="G59" s="5">
        <v>1.45</v>
      </c>
      <c r="H59" s="5">
        <f>kursanci[[#This Row],[Czas trwania num]]*kursanci[[#This Row],[Stawka za godzinê]]</f>
        <v>87</v>
      </c>
    </row>
    <row r="60" spans="1:8" x14ac:dyDescent="0.25">
      <c r="A60" s="1" t="s">
        <v>58</v>
      </c>
      <c r="B60" s="1" t="s">
        <v>7</v>
      </c>
      <c r="C60" s="1" t="s">
        <v>59</v>
      </c>
      <c r="D60" s="4">
        <v>0.375</v>
      </c>
      <c r="E60" s="4">
        <v>0.44791666666666669</v>
      </c>
      <c r="F60">
        <v>60</v>
      </c>
      <c r="G60" s="5">
        <v>1.45</v>
      </c>
      <c r="H60" s="5">
        <f>kursanci[[#This Row],[Czas trwania num]]*kursanci[[#This Row],[Stawka za godzinê]]</f>
        <v>58</v>
      </c>
    </row>
    <row r="61" spans="1:8" x14ac:dyDescent="0.25">
      <c r="A61" s="1" t="s">
        <v>13</v>
      </c>
      <c r="B61" s="1" t="s">
        <v>14</v>
      </c>
      <c r="C61" s="1" t="s">
        <v>59</v>
      </c>
      <c r="D61" s="4">
        <v>0.46875</v>
      </c>
      <c r="E61" s="4">
        <v>0.54166666666666663</v>
      </c>
      <c r="F61">
        <v>40</v>
      </c>
      <c r="G61" s="5">
        <v>1.45</v>
      </c>
      <c r="H61" s="5">
        <f>kursanci[[#This Row],[Czas trwania num]]*kursanci[[#This Row],[Stawka za godzinê]]</f>
        <v>57.499999999999993</v>
      </c>
    </row>
    <row r="62" spans="1:8" x14ac:dyDescent="0.25">
      <c r="A62" s="1" t="s">
        <v>9</v>
      </c>
      <c r="B62" s="1" t="s">
        <v>10</v>
      </c>
      <c r="C62" s="1" t="s">
        <v>86</v>
      </c>
      <c r="D62" s="4">
        <v>0.375</v>
      </c>
      <c r="E62" s="4">
        <v>0.42708333333333331</v>
      </c>
      <c r="F62">
        <v>50</v>
      </c>
      <c r="G62" s="5">
        <v>1.1499999999999999</v>
      </c>
      <c r="H62" s="5">
        <f>kursanci[[#This Row],[Czas trwania num]]*kursanci[[#This Row],[Stawka za godzinê]]</f>
        <v>69</v>
      </c>
    </row>
    <row r="63" spans="1:8" x14ac:dyDescent="0.25">
      <c r="A63" s="1" t="s">
        <v>18</v>
      </c>
      <c r="B63" s="1" t="s">
        <v>7</v>
      </c>
      <c r="C63" s="1" t="s">
        <v>60</v>
      </c>
      <c r="D63" s="4">
        <v>0.375</v>
      </c>
      <c r="E63" s="4">
        <v>0.42708333333333331</v>
      </c>
      <c r="F63">
        <v>60</v>
      </c>
      <c r="G63" s="5">
        <v>1.1499999999999999</v>
      </c>
      <c r="H63" s="5">
        <f>kursanci[[#This Row],[Czas trwania num]]*kursanci[[#This Row],[Stawka za godzinê]]</f>
        <v>50</v>
      </c>
    </row>
    <row r="64" spans="1:8" x14ac:dyDescent="0.25">
      <c r="A64" s="1" t="s">
        <v>27</v>
      </c>
      <c r="B64" s="1" t="s">
        <v>10</v>
      </c>
      <c r="C64" s="1" t="s">
        <v>60</v>
      </c>
      <c r="D64" s="4">
        <v>0.4375</v>
      </c>
      <c r="E64" s="4">
        <v>0.47916666666666669</v>
      </c>
      <c r="F64">
        <v>50</v>
      </c>
      <c r="G64" s="5">
        <v>1</v>
      </c>
      <c r="H64" s="5">
        <f>kursanci[[#This Row],[Czas trwania num]]*kursanci[[#This Row],[Stawka za godzinê]]</f>
        <v>60</v>
      </c>
    </row>
    <row r="65" spans="1:8" x14ac:dyDescent="0.25">
      <c r="A65" s="1" t="s">
        <v>18</v>
      </c>
      <c r="B65" s="1" t="s">
        <v>7</v>
      </c>
      <c r="C65" s="1" t="s">
        <v>87</v>
      </c>
      <c r="D65" s="4">
        <v>0.375</v>
      </c>
      <c r="E65" s="4">
        <v>0.41666666666666669</v>
      </c>
      <c r="F65">
        <v>60</v>
      </c>
      <c r="G65" s="5">
        <v>1</v>
      </c>
      <c r="H65" s="5">
        <f>kursanci[[#This Row],[Czas trwania num]]*kursanci[[#This Row],[Stawka za godzinê]]</f>
        <v>87</v>
      </c>
    </row>
    <row r="66" spans="1:8" x14ac:dyDescent="0.25">
      <c r="A66" s="1" t="s">
        <v>23</v>
      </c>
      <c r="B66" s="1" t="s">
        <v>7</v>
      </c>
      <c r="C66" s="1" t="s">
        <v>87</v>
      </c>
      <c r="D66" s="4">
        <v>0.44791666666666669</v>
      </c>
      <c r="E66" s="4">
        <v>0.52083333333333337</v>
      </c>
      <c r="F66">
        <v>60</v>
      </c>
      <c r="G66" s="5">
        <v>1.45</v>
      </c>
      <c r="H66" s="5">
        <f>kursanci[[#This Row],[Czas trwania num]]*kursanci[[#This Row],[Stawka za godzinê]]</f>
        <v>72.5</v>
      </c>
    </row>
    <row r="67" spans="1:8" x14ac:dyDescent="0.25">
      <c r="A67" s="1" t="s">
        <v>9</v>
      </c>
      <c r="B67" s="1" t="s">
        <v>10</v>
      </c>
      <c r="C67" s="1" t="s">
        <v>87</v>
      </c>
      <c r="D67" s="4">
        <v>0.5625</v>
      </c>
      <c r="E67" s="4">
        <v>0.63541666666666663</v>
      </c>
      <c r="F67">
        <v>50</v>
      </c>
      <c r="G67" s="5">
        <v>1.45</v>
      </c>
      <c r="H67" s="5">
        <f>kursanci[[#This Row],[Czas trwania num]]*kursanci[[#This Row],[Stawka za godzinê]]</f>
        <v>50</v>
      </c>
    </row>
    <row r="68" spans="1:8" x14ac:dyDescent="0.25">
      <c r="A68" s="1" t="s">
        <v>27</v>
      </c>
      <c r="B68" s="1" t="s">
        <v>10</v>
      </c>
      <c r="C68" s="1" t="s">
        <v>87</v>
      </c>
      <c r="D68" s="4">
        <v>0.64583333333333337</v>
      </c>
      <c r="E68" s="4">
        <v>0.6875</v>
      </c>
      <c r="F68">
        <v>50</v>
      </c>
      <c r="G68" s="5">
        <v>1</v>
      </c>
      <c r="H68" s="5">
        <f>kursanci[[#This Row],[Czas trwania num]]*kursanci[[#This Row],[Stawka za godzinê]]</f>
        <v>87</v>
      </c>
    </row>
    <row r="69" spans="1:8" x14ac:dyDescent="0.25">
      <c r="A69" s="1" t="s">
        <v>18</v>
      </c>
      <c r="B69" s="1" t="s">
        <v>7</v>
      </c>
      <c r="C69" s="1" t="s">
        <v>87</v>
      </c>
      <c r="D69" s="4">
        <v>0.69791666666666663</v>
      </c>
      <c r="E69" s="4">
        <v>0.77083333333333337</v>
      </c>
      <c r="F69">
        <v>60</v>
      </c>
      <c r="G69" s="5">
        <v>1.45</v>
      </c>
      <c r="H69" s="5">
        <f>kursanci[[#This Row],[Czas trwania num]]*kursanci[[#This Row],[Stawka za godzinê]]</f>
        <v>50</v>
      </c>
    </row>
    <row r="70" spans="1:8" x14ac:dyDescent="0.25">
      <c r="A70" s="1" t="s">
        <v>9</v>
      </c>
      <c r="B70" s="1" t="s">
        <v>10</v>
      </c>
      <c r="C70" s="1" t="s">
        <v>21</v>
      </c>
      <c r="D70" s="4">
        <v>0.375</v>
      </c>
      <c r="E70" s="4">
        <v>0.41666666666666669</v>
      </c>
      <c r="F70">
        <v>50</v>
      </c>
      <c r="G70" s="5">
        <v>1</v>
      </c>
      <c r="H70" s="5">
        <f>kursanci[[#This Row],[Czas trwania num]]*kursanci[[#This Row],[Stawka za godzinê]]</f>
        <v>78</v>
      </c>
    </row>
    <row r="71" spans="1:8" x14ac:dyDescent="0.25">
      <c r="A71" s="1" t="s">
        <v>6</v>
      </c>
      <c r="B71" s="1" t="s">
        <v>7</v>
      </c>
      <c r="C71" s="1" t="s">
        <v>21</v>
      </c>
      <c r="D71" s="4">
        <v>0.4375</v>
      </c>
      <c r="E71" s="4">
        <v>0.5</v>
      </c>
      <c r="F71">
        <v>60</v>
      </c>
      <c r="G71" s="5">
        <v>1.3</v>
      </c>
      <c r="H71" s="5">
        <f>kursanci[[#This Row],[Czas trwania num]]*kursanci[[#This Row],[Stawka za godzinê]]</f>
        <v>60</v>
      </c>
    </row>
    <row r="72" spans="1:8" x14ac:dyDescent="0.25">
      <c r="A72" s="1" t="s">
        <v>18</v>
      </c>
      <c r="B72" s="1" t="s">
        <v>7</v>
      </c>
      <c r="C72" s="1" t="s">
        <v>21</v>
      </c>
      <c r="D72" s="4">
        <v>0.53125</v>
      </c>
      <c r="E72" s="4">
        <v>0.57291666666666663</v>
      </c>
      <c r="F72">
        <v>60</v>
      </c>
      <c r="G72" s="5">
        <v>1</v>
      </c>
      <c r="H72" s="5">
        <f>kursanci[[#This Row],[Czas trwania num]]*kursanci[[#This Row],[Stawka za godzinê]]</f>
        <v>78</v>
      </c>
    </row>
    <row r="73" spans="1:8" x14ac:dyDescent="0.25">
      <c r="A73" s="1" t="s">
        <v>6</v>
      </c>
      <c r="B73" s="1" t="s">
        <v>7</v>
      </c>
      <c r="C73" s="1" t="s">
        <v>21</v>
      </c>
      <c r="D73" s="4">
        <v>0.59375</v>
      </c>
      <c r="E73" s="4">
        <v>0.65625</v>
      </c>
      <c r="F73">
        <v>60</v>
      </c>
      <c r="G73" s="5">
        <v>1.3</v>
      </c>
      <c r="H73" s="5">
        <f>kursanci[[#This Row],[Czas trwania num]]*kursanci[[#This Row],[Stawka za godzinê]]</f>
        <v>46</v>
      </c>
    </row>
    <row r="74" spans="1:8" x14ac:dyDescent="0.25">
      <c r="A74" s="1" t="s">
        <v>13</v>
      </c>
      <c r="B74" s="1" t="s">
        <v>14</v>
      </c>
      <c r="C74" s="1" t="s">
        <v>39</v>
      </c>
      <c r="D74" s="4">
        <v>0.375</v>
      </c>
      <c r="E74" s="4">
        <v>0.42708333333333331</v>
      </c>
      <c r="F74">
        <v>40</v>
      </c>
      <c r="G74" s="5">
        <v>1.1499999999999999</v>
      </c>
      <c r="H74" s="5">
        <f>kursanci[[#This Row],[Czas trwania num]]*kursanci[[#This Row],[Stawka za godzinê]]</f>
        <v>46</v>
      </c>
    </row>
    <row r="75" spans="1:8" x14ac:dyDescent="0.25">
      <c r="A75" s="1" t="s">
        <v>13</v>
      </c>
      <c r="B75" s="1" t="s">
        <v>14</v>
      </c>
      <c r="C75" s="1" t="s">
        <v>39</v>
      </c>
      <c r="D75" s="4">
        <v>0.42708333333333331</v>
      </c>
      <c r="E75" s="4">
        <v>0.47916666666666669</v>
      </c>
      <c r="F75">
        <v>40</v>
      </c>
      <c r="G75" s="5">
        <v>1.1499999999999999</v>
      </c>
      <c r="H75" s="5">
        <f>kursanci[[#This Row],[Czas trwania num]]*kursanci[[#This Row],[Stawka za godzinê]]</f>
        <v>52</v>
      </c>
    </row>
    <row r="76" spans="1:8" x14ac:dyDescent="0.25">
      <c r="A76" s="1" t="s">
        <v>26</v>
      </c>
      <c r="B76" s="1" t="s">
        <v>14</v>
      </c>
      <c r="C76" s="1" t="s">
        <v>61</v>
      </c>
      <c r="D76" s="4">
        <v>0.375</v>
      </c>
      <c r="E76" s="4">
        <v>0.4375</v>
      </c>
      <c r="F76">
        <v>40</v>
      </c>
      <c r="G76" s="5">
        <v>1.3</v>
      </c>
      <c r="H76" s="5">
        <f>kursanci[[#This Row],[Czas trwania num]]*kursanci[[#This Row],[Stawka za godzinê]]</f>
        <v>78</v>
      </c>
    </row>
    <row r="77" spans="1:8" x14ac:dyDescent="0.25">
      <c r="A77" s="1" t="s">
        <v>62</v>
      </c>
      <c r="B77" s="1" t="s">
        <v>7</v>
      </c>
      <c r="C77" s="1" t="s">
        <v>61</v>
      </c>
      <c r="D77" s="4">
        <v>0.4375</v>
      </c>
      <c r="E77" s="4">
        <v>0.5</v>
      </c>
      <c r="F77">
        <v>60</v>
      </c>
      <c r="G77" s="5">
        <v>1.3</v>
      </c>
      <c r="H77" s="5">
        <f>kursanci[[#This Row],[Czas trwania num]]*kursanci[[#This Row],[Stawka za godzinê]]</f>
        <v>69</v>
      </c>
    </row>
    <row r="78" spans="1:8" x14ac:dyDescent="0.25">
      <c r="A78" s="1" t="s">
        <v>16</v>
      </c>
      <c r="B78" s="1" t="s">
        <v>7</v>
      </c>
      <c r="C78" s="1" t="s">
        <v>61</v>
      </c>
      <c r="D78" s="4">
        <v>0.54166666666666663</v>
      </c>
      <c r="E78" s="4">
        <v>0.59375</v>
      </c>
      <c r="F78">
        <v>60</v>
      </c>
      <c r="G78" s="5">
        <v>1.1499999999999999</v>
      </c>
      <c r="H78" s="5">
        <f>kursanci[[#This Row],[Czas trwania num]]*kursanci[[#This Row],[Stawka za godzinê]]</f>
        <v>60</v>
      </c>
    </row>
    <row r="79" spans="1:8" x14ac:dyDescent="0.25">
      <c r="A79" s="1" t="s">
        <v>23</v>
      </c>
      <c r="B79" s="1" t="s">
        <v>7</v>
      </c>
      <c r="C79" s="1" t="s">
        <v>61</v>
      </c>
      <c r="D79" s="4">
        <v>0.61458333333333337</v>
      </c>
      <c r="E79" s="4">
        <v>0.65625</v>
      </c>
      <c r="F79">
        <v>60</v>
      </c>
      <c r="G79" s="5">
        <v>1</v>
      </c>
      <c r="H79" s="5">
        <f>kursanci[[#This Row],[Czas trwania num]]*kursanci[[#This Row],[Stawka za godzinê]]</f>
        <v>52</v>
      </c>
    </row>
    <row r="80" spans="1:8" x14ac:dyDescent="0.25">
      <c r="A80" s="1" t="s">
        <v>13</v>
      </c>
      <c r="B80" s="1" t="s">
        <v>14</v>
      </c>
      <c r="C80" s="1" t="s">
        <v>61</v>
      </c>
      <c r="D80" s="4">
        <v>0.67708333333333337</v>
      </c>
      <c r="E80" s="4">
        <v>0.73958333333333337</v>
      </c>
      <c r="F80">
        <v>40</v>
      </c>
      <c r="G80" s="5">
        <v>1.3</v>
      </c>
      <c r="H80" s="5">
        <f>kursanci[[#This Row],[Czas trwania num]]*kursanci[[#This Row],[Stawka za godzinê]]</f>
        <v>46</v>
      </c>
    </row>
    <row r="81" spans="1:8" x14ac:dyDescent="0.25">
      <c r="A81" s="1" t="s">
        <v>13</v>
      </c>
      <c r="B81" s="1" t="s">
        <v>14</v>
      </c>
      <c r="C81" s="1" t="s">
        <v>88</v>
      </c>
      <c r="D81" s="4">
        <v>0.375</v>
      </c>
      <c r="E81" s="4">
        <v>0.42708333333333331</v>
      </c>
      <c r="F81">
        <v>40</v>
      </c>
      <c r="G81" s="5">
        <v>1.1499999999999999</v>
      </c>
      <c r="H81" s="5">
        <f>kursanci[[#This Row],[Czas trwania num]]*kursanci[[#This Row],[Stawka za godzinê]]</f>
        <v>69</v>
      </c>
    </row>
    <row r="82" spans="1:8" x14ac:dyDescent="0.25">
      <c r="A82" s="1" t="s">
        <v>62</v>
      </c>
      <c r="B82" s="1" t="s">
        <v>7</v>
      </c>
      <c r="C82" s="1" t="s">
        <v>88</v>
      </c>
      <c r="D82" s="4">
        <v>0.44791666666666669</v>
      </c>
      <c r="E82" s="4">
        <v>0.5</v>
      </c>
      <c r="F82">
        <v>60</v>
      </c>
      <c r="G82" s="5">
        <v>1.1499999999999999</v>
      </c>
      <c r="H82" s="5">
        <f>kursanci[[#This Row],[Czas trwania num]]*kursanci[[#This Row],[Stawka za godzinê]]</f>
        <v>50</v>
      </c>
    </row>
    <row r="83" spans="1:8" x14ac:dyDescent="0.25">
      <c r="A83" s="1" t="s">
        <v>9</v>
      </c>
      <c r="B83" s="1" t="s">
        <v>10</v>
      </c>
      <c r="C83" s="1" t="s">
        <v>88</v>
      </c>
      <c r="D83" s="4">
        <v>0.5</v>
      </c>
      <c r="E83" s="4">
        <v>0.54166666666666663</v>
      </c>
      <c r="F83">
        <v>50</v>
      </c>
      <c r="G83" s="5">
        <v>1</v>
      </c>
      <c r="H83" s="5">
        <f>kursanci[[#This Row],[Czas trwania num]]*kursanci[[#This Row],[Stawka za godzinê]]</f>
        <v>60</v>
      </c>
    </row>
    <row r="84" spans="1:8" x14ac:dyDescent="0.25">
      <c r="A84" s="1" t="s">
        <v>16</v>
      </c>
      <c r="B84" s="1" t="s">
        <v>7</v>
      </c>
      <c r="C84" s="1" t="s">
        <v>88</v>
      </c>
      <c r="D84" s="4">
        <v>0.55208333333333337</v>
      </c>
      <c r="E84" s="4">
        <v>0.59375</v>
      </c>
      <c r="F84">
        <v>60</v>
      </c>
      <c r="G84" s="5">
        <v>1</v>
      </c>
      <c r="H84" s="5">
        <f>kursanci[[#This Row],[Czas trwania num]]*kursanci[[#This Row],[Stawka za godzinê]]</f>
        <v>40</v>
      </c>
    </row>
    <row r="85" spans="1:8" x14ac:dyDescent="0.25">
      <c r="A85" s="1" t="s">
        <v>26</v>
      </c>
      <c r="B85" s="1" t="s">
        <v>14</v>
      </c>
      <c r="C85" s="1" t="s">
        <v>88</v>
      </c>
      <c r="D85" s="4">
        <v>0.59375</v>
      </c>
      <c r="E85" s="4">
        <v>0.63541666666666663</v>
      </c>
      <c r="F85">
        <v>40</v>
      </c>
      <c r="G85" s="5">
        <v>1</v>
      </c>
      <c r="H85" s="5">
        <f>kursanci[[#This Row],[Czas trwania num]]*kursanci[[#This Row],[Stawka za godzinê]]</f>
        <v>40</v>
      </c>
    </row>
    <row r="86" spans="1:8" x14ac:dyDescent="0.25">
      <c r="A86" s="1" t="s">
        <v>23</v>
      </c>
      <c r="B86" s="1" t="s">
        <v>14</v>
      </c>
      <c r="C86" s="1" t="s">
        <v>40</v>
      </c>
      <c r="D86" s="4">
        <v>0.375</v>
      </c>
      <c r="E86" s="4">
        <v>0.41666666666666669</v>
      </c>
      <c r="F86">
        <v>40</v>
      </c>
      <c r="G86" s="5">
        <v>1</v>
      </c>
      <c r="H86" s="5">
        <f>kursanci[[#This Row],[Czas trwania num]]*kursanci[[#This Row],[Stawka za godzinê]]</f>
        <v>69</v>
      </c>
    </row>
    <row r="87" spans="1:8" x14ac:dyDescent="0.25">
      <c r="A87" s="1" t="s">
        <v>12</v>
      </c>
      <c r="B87" s="1" t="s">
        <v>7</v>
      </c>
      <c r="C87" s="1" t="s">
        <v>40</v>
      </c>
      <c r="D87" s="4">
        <v>0.41666666666666669</v>
      </c>
      <c r="E87" s="4">
        <v>0.46875</v>
      </c>
      <c r="F87">
        <v>60</v>
      </c>
      <c r="G87" s="5">
        <v>1.1499999999999999</v>
      </c>
      <c r="H87" s="5">
        <f>kursanci[[#This Row],[Czas trwania num]]*kursanci[[#This Row],[Stawka za godzinê]]</f>
        <v>60</v>
      </c>
    </row>
    <row r="88" spans="1:8" x14ac:dyDescent="0.25">
      <c r="A88" s="1" t="s">
        <v>16</v>
      </c>
      <c r="B88" s="1" t="s">
        <v>7</v>
      </c>
      <c r="C88" s="1" t="s">
        <v>40</v>
      </c>
      <c r="D88" s="4">
        <v>0.46875</v>
      </c>
      <c r="E88" s="4">
        <v>0.51041666666666663</v>
      </c>
      <c r="F88">
        <v>60</v>
      </c>
      <c r="G88" s="5">
        <v>1</v>
      </c>
      <c r="H88" s="5">
        <f>kursanci[[#This Row],[Czas trwania num]]*kursanci[[#This Row],[Stawka za godzinê]]</f>
        <v>46</v>
      </c>
    </row>
    <row r="89" spans="1:8" x14ac:dyDescent="0.25">
      <c r="A89" s="1" t="s">
        <v>19</v>
      </c>
      <c r="B89" s="1" t="s">
        <v>14</v>
      </c>
      <c r="C89" s="1" t="s">
        <v>63</v>
      </c>
      <c r="D89" s="4">
        <v>0.375</v>
      </c>
      <c r="E89" s="4">
        <v>0.42708333333333331</v>
      </c>
      <c r="F89">
        <v>40</v>
      </c>
      <c r="G89" s="5">
        <v>1.1499999999999999</v>
      </c>
      <c r="H89" s="5">
        <f>kursanci[[#This Row],[Czas trwania num]]*kursanci[[#This Row],[Stawka za godzinê]]</f>
        <v>69</v>
      </c>
    </row>
    <row r="90" spans="1:8" x14ac:dyDescent="0.25">
      <c r="A90" s="1" t="s">
        <v>12</v>
      </c>
      <c r="B90" s="1" t="s">
        <v>7</v>
      </c>
      <c r="C90" s="1" t="s">
        <v>63</v>
      </c>
      <c r="D90" s="4">
        <v>0.4375</v>
      </c>
      <c r="E90" s="4">
        <v>0.48958333333333331</v>
      </c>
      <c r="F90">
        <v>60</v>
      </c>
      <c r="G90" s="5">
        <v>1.1499999999999999</v>
      </c>
      <c r="H90" s="5">
        <f>kursanci[[#This Row],[Czas trwania num]]*kursanci[[#This Row],[Stawka za godzinê]]</f>
        <v>65</v>
      </c>
    </row>
    <row r="91" spans="1:8" x14ac:dyDescent="0.25">
      <c r="A91" s="1" t="s">
        <v>9</v>
      </c>
      <c r="B91" s="1" t="s">
        <v>10</v>
      </c>
      <c r="C91" s="1" t="s">
        <v>69</v>
      </c>
      <c r="D91" s="4">
        <v>0.375</v>
      </c>
      <c r="E91" s="4">
        <v>0.4375</v>
      </c>
      <c r="F91">
        <v>50</v>
      </c>
      <c r="G91" s="5">
        <v>1.3</v>
      </c>
      <c r="H91" s="5">
        <f>kursanci[[#This Row],[Czas trwania num]]*kursanci[[#This Row],[Stawka za godzinê]]</f>
        <v>69</v>
      </c>
    </row>
    <row r="92" spans="1:8" x14ac:dyDescent="0.25">
      <c r="A92" s="1" t="s">
        <v>62</v>
      </c>
      <c r="B92" s="1" t="s">
        <v>7</v>
      </c>
      <c r="C92" s="1" t="s">
        <v>69</v>
      </c>
      <c r="D92" s="4">
        <v>0.44791666666666669</v>
      </c>
      <c r="E92" s="4">
        <v>0.5</v>
      </c>
      <c r="F92">
        <v>60</v>
      </c>
      <c r="G92" s="5">
        <v>1.1499999999999999</v>
      </c>
      <c r="H92" s="5">
        <f>kursanci[[#This Row],[Czas trwania num]]*kursanci[[#This Row],[Stawka za godzinê]]</f>
        <v>60</v>
      </c>
    </row>
    <row r="93" spans="1:8" x14ac:dyDescent="0.25">
      <c r="A93" s="1" t="s">
        <v>62</v>
      </c>
      <c r="B93" s="1" t="s">
        <v>7</v>
      </c>
      <c r="C93" s="1" t="s">
        <v>69</v>
      </c>
      <c r="D93" s="4">
        <v>0.5</v>
      </c>
      <c r="E93" s="4">
        <v>0.54166666666666663</v>
      </c>
      <c r="F93">
        <v>60</v>
      </c>
      <c r="G93" s="5">
        <v>1</v>
      </c>
      <c r="H93" s="5">
        <f>kursanci[[#This Row],[Czas trwania num]]*kursanci[[#This Row],[Stawka za godzinê]]</f>
        <v>100</v>
      </c>
    </row>
    <row r="94" spans="1:8" x14ac:dyDescent="0.25">
      <c r="A94" s="1" t="s">
        <v>24</v>
      </c>
      <c r="B94" s="1" t="s">
        <v>10</v>
      </c>
      <c r="C94" s="1" t="s">
        <v>69</v>
      </c>
      <c r="D94" s="4">
        <v>0.55208333333333337</v>
      </c>
      <c r="E94" s="4">
        <v>0.63541666666666663</v>
      </c>
      <c r="F94">
        <v>50</v>
      </c>
      <c r="G94" s="5">
        <v>2</v>
      </c>
      <c r="H94" s="5">
        <f>kursanci[[#This Row],[Czas trwania num]]*kursanci[[#This Row],[Stawka za godzinê]]</f>
        <v>87</v>
      </c>
    </row>
    <row r="95" spans="1:8" x14ac:dyDescent="0.25">
      <c r="A95" s="1" t="s">
        <v>23</v>
      </c>
      <c r="B95" s="1" t="s">
        <v>7</v>
      </c>
      <c r="C95" s="1" t="s">
        <v>69</v>
      </c>
      <c r="D95" s="4">
        <v>0.64583333333333337</v>
      </c>
      <c r="E95" s="4">
        <v>0.71875</v>
      </c>
      <c r="F95">
        <v>60</v>
      </c>
      <c r="G95" s="5">
        <v>1.45</v>
      </c>
      <c r="H95" s="5">
        <f>kursanci[[#This Row],[Czas trwania num]]*kursanci[[#This Row],[Stawka za godzinê]]</f>
        <v>78</v>
      </c>
    </row>
    <row r="96" spans="1:8" x14ac:dyDescent="0.25">
      <c r="A96" s="1" t="s">
        <v>19</v>
      </c>
      <c r="B96" s="1" t="s">
        <v>7</v>
      </c>
      <c r="C96" s="1" t="s">
        <v>89</v>
      </c>
      <c r="D96" s="4">
        <v>0.39583333333333331</v>
      </c>
      <c r="E96" s="4">
        <v>0.45833333333333331</v>
      </c>
      <c r="F96">
        <v>60</v>
      </c>
      <c r="G96" s="5">
        <v>1.3</v>
      </c>
      <c r="H96" s="5">
        <f>kursanci[[#This Row],[Czas trwania num]]*kursanci[[#This Row],[Stawka za godzinê]]</f>
        <v>57.499999999999993</v>
      </c>
    </row>
    <row r="97" spans="1:8" x14ac:dyDescent="0.25">
      <c r="A97" s="1" t="s">
        <v>12</v>
      </c>
      <c r="B97" s="1" t="s">
        <v>10</v>
      </c>
      <c r="C97" s="1" t="s">
        <v>89</v>
      </c>
      <c r="D97" s="4">
        <v>0.45833333333333331</v>
      </c>
      <c r="E97" s="4">
        <v>0.51041666666666663</v>
      </c>
      <c r="F97">
        <v>50</v>
      </c>
      <c r="G97" s="5">
        <v>1.1499999999999999</v>
      </c>
      <c r="H97" s="5">
        <f>kursanci[[#This Row],[Czas trwania num]]*kursanci[[#This Row],[Stawka za godzinê]]</f>
        <v>69</v>
      </c>
    </row>
    <row r="98" spans="1:8" x14ac:dyDescent="0.25">
      <c r="A98" s="1" t="s">
        <v>23</v>
      </c>
      <c r="B98" s="1" t="s">
        <v>7</v>
      </c>
      <c r="C98" s="1" t="s">
        <v>89</v>
      </c>
      <c r="D98" s="4">
        <v>0.55208333333333337</v>
      </c>
      <c r="E98" s="4">
        <v>0.60416666666666663</v>
      </c>
      <c r="F98">
        <v>60</v>
      </c>
      <c r="G98" s="5">
        <v>1.1499999999999999</v>
      </c>
      <c r="H98" s="5">
        <f>kursanci[[#This Row],[Czas trwania num]]*kursanci[[#This Row],[Stawka za godzinê]]</f>
        <v>40</v>
      </c>
    </row>
    <row r="99" spans="1:8" x14ac:dyDescent="0.25">
      <c r="A99" s="1" t="s">
        <v>26</v>
      </c>
      <c r="B99" s="1" t="s">
        <v>14</v>
      </c>
      <c r="C99" s="1" t="s">
        <v>41</v>
      </c>
      <c r="D99" s="4">
        <v>0.375</v>
      </c>
      <c r="E99" s="4">
        <v>0.41666666666666669</v>
      </c>
      <c r="F99">
        <v>40</v>
      </c>
      <c r="G99" s="5">
        <v>1</v>
      </c>
      <c r="H99" s="5">
        <f>kursanci[[#This Row],[Czas trwania num]]*kursanci[[#This Row],[Stawka za godzinê]]</f>
        <v>78</v>
      </c>
    </row>
    <row r="100" spans="1:8" x14ac:dyDescent="0.25">
      <c r="A100" s="1" t="s">
        <v>23</v>
      </c>
      <c r="B100" s="1" t="s">
        <v>7</v>
      </c>
      <c r="C100" s="1" t="s">
        <v>41</v>
      </c>
      <c r="D100" s="4">
        <v>0.45833333333333331</v>
      </c>
      <c r="E100" s="4">
        <v>0.52083333333333337</v>
      </c>
      <c r="F100">
        <v>60</v>
      </c>
      <c r="G100" s="5">
        <v>1.3</v>
      </c>
      <c r="H100" s="5">
        <f>kursanci[[#This Row],[Czas trwania num]]*kursanci[[#This Row],[Stawka za godzinê]]</f>
        <v>60</v>
      </c>
    </row>
    <row r="101" spans="1:8" x14ac:dyDescent="0.25">
      <c r="A101" s="1" t="s">
        <v>6</v>
      </c>
      <c r="B101" s="1" t="s">
        <v>7</v>
      </c>
      <c r="C101" s="1" t="s">
        <v>41</v>
      </c>
      <c r="D101" s="4">
        <v>0.53125</v>
      </c>
      <c r="E101" s="4">
        <v>0.57291666666666663</v>
      </c>
      <c r="F101">
        <v>60</v>
      </c>
      <c r="G101" s="5">
        <v>1</v>
      </c>
      <c r="H101" s="5">
        <f>kursanci[[#This Row],[Czas trwania num]]*kursanci[[#This Row],[Stawka za godzinê]]</f>
        <v>69</v>
      </c>
    </row>
    <row r="102" spans="1:8" x14ac:dyDescent="0.25">
      <c r="A102" s="1" t="s">
        <v>16</v>
      </c>
      <c r="B102" s="1" t="s">
        <v>7</v>
      </c>
      <c r="C102" s="1" t="s">
        <v>41</v>
      </c>
      <c r="D102" s="4">
        <v>0.57291666666666663</v>
      </c>
      <c r="E102" s="4">
        <v>0.625</v>
      </c>
      <c r="F102">
        <v>60</v>
      </c>
      <c r="G102" s="5">
        <v>1.1499999999999999</v>
      </c>
      <c r="H102" s="5">
        <f>kursanci[[#This Row],[Czas trwania num]]*kursanci[[#This Row],[Stawka za godzinê]]</f>
        <v>78</v>
      </c>
    </row>
    <row r="103" spans="1:8" x14ac:dyDescent="0.25">
      <c r="A103" s="1" t="s">
        <v>18</v>
      </c>
      <c r="B103" s="1" t="s">
        <v>7</v>
      </c>
      <c r="C103" s="1" t="s">
        <v>41</v>
      </c>
      <c r="D103" s="4">
        <v>0.65625</v>
      </c>
      <c r="E103" s="4">
        <v>0.71875</v>
      </c>
      <c r="F103">
        <v>60</v>
      </c>
      <c r="G103" s="5">
        <v>1.3</v>
      </c>
      <c r="H103" s="5">
        <f>kursanci[[#This Row],[Czas trwania num]]*kursanci[[#This Row],[Stawka za godzinê]]</f>
        <v>46</v>
      </c>
    </row>
    <row r="104" spans="1:8" x14ac:dyDescent="0.25">
      <c r="A104" s="1" t="s">
        <v>13</v>
      </c>
      <c r="B104" s="1" t="s">
        <v>14</v>
      </c>
      <c r="C104" s="1" t="s">
        <v>64</v>
      </c>
      <c r="D104" s="4">
        <v>0.375</v>
      </c>
      <c r="E104" s="4">
        <v>0.42708333333333331</v>
      </c>
      <c r="F104">
        <v>40</v>
      </c>
      <c r="G104" s="5">
        <v>1.1499999999999999</v>
      </c>
      <c r="H104" s="5">
        <f>kursanci[[#This Row],[Czas trwania num]]*kursanci[[#This Row],[Stawka za godzinê]]</f>
        <v>60</v>
      </c>
    </row>
    <row r="105" spans="1:8" x14ac:dyDescent="0.25">
      <c r="A105" s="1" t="s">
        <v>19</v>
      </c>
      <c r="B105" s="1" t="s">
        <v>7</v>
      </c>
      <c r="C105" s="1" t="s">
        <v>64</v>
      </c>
      <c r="D105" s="4">
        <v>0.4375</v>
      </c>
      <c r="E105" s="4">
        <v>0.47916666666666669</v>
      </c>
      <c r="F105">
        <v>60</v>
      </c>
      <c r="G105" s="5">
        <v>1</v>
      </c>
      <c r="H105" s="5">
        <f>kursanci[[#This Row],[Czas trwania num]]*kursanci[[#This Row],[Stawka za godzinê]]</f>
        <v>87</v>
      </c>
    </row>
    <row r="106" spans="1:8" x14ac:dyDescent="0.25">
      <c r="A106" s="1" t="s">
        <v>6</v>
      </c>
      <c r="B106" s="1" t="s">
        <v>7</v>
      </c>
      <c r="C106" s="1" t="s">
        <v>64</v>
      </c>
      <c r="D106" s="4">
        <v>0.47916666666666669</v>
      </c>
      <c r="E106" s="4">
        <v>0.55208333333333337</v>
      </c>
      <c r="F106">
        <v>60</v>
      </c>
      <c r="G106" s="5">
        <v>1.45</v>
      </c>
      <c r="H106" s="5">
        <f>kursanci[[#This Row],[Czas trwania num]]*kursanci[[#This Row],[Stawka za godzinê]]</f>
        <v>100</v>
      </c>
    </row>
    <row r="107" spans="1:8" x14ac:dyDescent="0.25">
      <c r="A107" s="1" t="s">
        <v>16</v>
      </c>
      <c r="B107" s="1" t="s">
        <v>10</v>
      </c>
      <c r="C107" s="1" t="s">
        <v>70</v>
      </c>
      <c r="D107" s="4">
        <v>0.375</v>
      </c>
      <c r="E107" s="4">
        <v>0.45833333333333331</v>
      </c>
      <c r="F107">
        <v>50</v>
      </c>
      <c r="G107" s="5">
        <v>2</v>
      </c>
      <c r="H107" s="5">
        <f>kursanci[[#This Row],[Czas trwania num]]*kursanci[[#This Row],[Stawka za godzinê]]</f>
        <v>50</v>
      </c>
    </row>
    <row r="108" spans="1:8" x14ac:dyDescent="0.25">
      <c r="A108" s="1" t="s">
        <v>27</v>
      </c>
      <c r="B108" s="1" t="s">
        <v>10</v>
      </c>
      <c r="C108" s="1" t="s">
        <v>70</v>
      </c>
      <c r="D108" s="4">
        <v>0.45833333333333331</v>
      </c>
      <c r="E108" s="4">
        <v>0.5</v>
      </c>
      <c r="F108">
        <v>50</v>
      </c>
      <c r="G108" s="5">
        <v>1</v>
      </c>
      <c r="H108" s="5">
        <f>kursanci[[#This Row],[Czas trwania num]]*kursanci[[#This Row],[Stawka za godzinê]]</f>
        <v>80</v>
      </c>
    </row>
    <row r="109" spans="1:8" x14ac:dyDescent="0.25">
      <c r="A109" s="1" t="s">
        <v>23</v>
      </c>
      <c r="B109" s="1" t="s">
        <v>14</v>
      </c>
      <c r="C109" s="1" t="s">
        <v>70</v>
      </c>
      <c r="D109" s="4">
        <v>0.54166666666666663</v>
      </c>
      <c r="E109" s="4">
        <v>0.625</v>
      </c>
      <c r="F109">
        <v>40</v>
      </c>
      <c r="G109" s="5">
        <v>2</v>
      </c>
      <c r="H109" s="5">
        <f>kursanci[[#This Row],[Czas trwania num]]*kursanci[[#This Row],[Stawka za godzinê]]</f>
        <v>87</v>
      </c>
    </row>
    <row r="110" spans="1:8" x14ac:dyDescent="0.25">
      <c r="A110" s="1" t="s">
        <v>6</v>
      </c>
      <c r="B110" s="1" t="s">
        <v>7</v>
      </c>
      <c r="C110" s="1" t="s">
        <v>70</v>
      </c>
      <c r="D110" s="4">
        <v>0.65625</v>
      </c>
      <c r="E110" s="4">
        <v>0.72916666666666663</v>
      </c>
      <c r="F110">
        <v>60</v>
      </c>
      <c r="G110" s="5">
        <v>1.45</v>
      </c>
      <c r="H110" s="5">
        <f>kursanci[[#This Row],[Czas trwania num]]*kursanci[[#This Row],[Stawka za godzinê]]</f>
        <v>69</v>
      </c>
    </row>
    <row r="111" spans="1:8" x14ac:dyDescent="0.25">
      <c r="A111" s="1" t="s">
        <v>23</v>
      </c>
      <c r="B111" s="1" t="s">
        <v>7</v>
      </c>
      <c r="C111" s="1" t="s">
        <v>90</v>
      </c>
      <c r="D111" s="4">
        <v>0.375</v>
      </c>
      <c r="E111" s="4">
        <v>0.42708333333333331</v>
      </c>
      <c r="F111">
        <v>60</v>
      </c>
      <c r="G111" s="5">
        <v>1.1499999999999999</v>
      </c>
      <c r="H111" s="5">
        <f>kursanci[[#This Row],[Czas trwania num]]*kursanci[[#This Row],[Stawka za godzinê]]</f>
        <v>40</v>
      </c>
    </row>
    <row r="112" spans="1:8" x14ac:dyDescent="0.25">
      <c r="A112" s="1" t="s">
        <v>26</v>
      </c>
      <c r="B112" s="1" t="s">
        <v>14</v>
      </c>
      <c r="C112" s="1" t="s">
        <v>90</v>
      </c>
      <c r="D112" s="4">
        <v>0.45833333333333331</v>
      </c>
      <c r="E112" s="4">
        <v>0.5</v>
      </c>
      <c r="F112">
        <v>40</v>
      </c>
      <c r="G112" s="5">
        <v>1</v>
      </c>
      <c r="H112" s="5">
        <f>kursanci[[#This Row],[Czas trwania num]]*kursanci[[#This Row],[Stawka za godzinê]]</f>
        <v>57.499999999999993</v>
      </c>
    </row>
    <row r="113" spans="1:8" x14ac:dyDescent="0.25">
      <c r="A113" s="1" t="s">
        <v>24</v>
      </c>
      <c r="B113" s="1" t="s">
        <v>10</v>
      </c>
      <c r="C113" s="1" t="s">
        <v>90</v>
      </c>
      <c r="D113" s="4">
        <v>0.52083333333333337</v>
      </c>
      <c r="E113" s="4">
        <v>0.57291666666666663</v>
      </c>
      <c r="F113">
        <v>50</v>
      </c>
      <c r="G113" s="5">
        <v>1.1499999999999999</v>
      </c>
      <c r="H113" s="5">
        <f>kursanci[[#This Row],[Czas trwania num]]*kursanci[[#This Row],[Stawka za godzinê]]</f>
        <v>72.5</v>
      </c>
    </row>
    <row r="114" spans="1:8" x14ac:dyDescent="0.25">
      <c r="A114" s="1" t="s">
        <v>9</v>
      </c>
      <c r="B114" s="1" t="s">
        <v>10</v>
      </c>
      <c r="C114" s="1" t="s">
        <v>90</v>
      </c>
      <c r="D114" s="4">
        <v>0.60416666666666663</v>
      </c>
      <c r="E114" s="4">
        <v>0.67708333333333337</v>
      </c>
      <c r="F114">
        <v>50</v>
      </c>
      <c r="G114" s="5">
        <v>1.45</v>
      </c>
      <c r="H114" s="5">
        <f>kursanci[[#This Row],[Czas trwania num]]*kursanci[[#This Row],[Stawka za godzinê]]</f>
        <v>78</v>
      </c>
    </row>
    <row r="115" spans="1:8" x14ac:dyDescent="0.25">
      <c r="A115" s="1" t="s">
        <v>12</v>
      </c>
      <c r="B115" s="1" t="s">
        <v>7</v>
      </c>
      <c r="C115" s="1" t="s">
        <v>22</v>
      </c>
      <c r="D115" s="4">
        <v>0.39583333333333331</v>
      </c>
      <c r="E115" s="4">
        <v>0.45833333333333331</v>
      </c>
      <c r="F115">
        <v>60</v>
      </c>
      <c r="G115" s="5">
        <v>1.3</v>
      </c>
      <c r="H115" s="5">
        <f>kursanci[[#This Row],[Czas trwania num]]*kursanci[[#This Row],[Stawka za godzinê]]</f>
        <v>46</v>
      </c>
    </row>
    <row r="116" spans="1:8" x14ac:dyDescent="0.25">
      <c r="A116" s="1" t="s">
        <v>13</v>
      </c>
      <c r="B116" s="1" t="s">
        <v>14</v>
      </c>
      <c r="C116" s="1" t="s">
        <v>22</v>
      </c>
      <c r="D116" s="4">
        <v>0.46875</v>
      </c>
      <c r="E116" s="4">
        <v>0.52083333333333337</v>
      </c>
      <c r="F116">
        <v>40</v>
      </c>
      <c r="G116" s="5">
        <v>1.1499999999999999</v>
      </c>
      <c r="H116" s="5">
        <f>kursanci[[#This Row],[Czas trwania num]]*kursanci[[#This Row],[Stawka za godzinê]]</f>
        <v>100</v>
      </c>
    </row>
    <row r="117" spans="1:8" x14ac:dyDescent="0.25">
      <c r="A117" s="1" t="s">
        <v>9</v>
      </c>
      <c r="B117" s="1" t="s">
        <v>10</v>
      </c>
      <c r="C117" s="1" t="s">
        <v>22</v>
      </c>
      <c r="D117" s="4">
        <v>0.53125</v>
      </c>
      <c r="E117" s="4">
        <v>0.61458333333333337</v>
      </c>
      <c r="F117">
        <v>50</v>
      </c>
      <c r="G117" s="5">
        <v>2</v>
      </c>
      <c r="H117" s="5">
        <f>kursanci[[#This Row],[Czas trwania num]]*kursanci[[#This Row],[Stawka za godzinê]]</f>
        <v>80</v>
      </c>
    </row>
    <row r="118" spans="1:8" x14ac:dyDescent="0.25">
      <c r="A118" s="1" t="s">
        <v>13</v>
      </c>
      <c r="B118" s="1" t="s">
        <v>14</v>
      </c>
      <c r="C118" s="1" t="s">
        <v>22</v>
      </c>
      <c r="D118" s="4">
        <v>0.625</v>
      </c>
      <c r="E118" s="4">
        <v>0.70833333333333337</v>
      </c>
      <c r="F118">
        <v>40</v>
      </c>
      <c r="G118" s="5">
        <v>2</v>
      </c>
      <c r="H118" s="5">
        <f>kursanci[[#This Row],[Czas trwania num]]*kursanci[[#This Row],[Stawka za godzinê]]</f>
        <v>69</v>
      </c>
    </row>
    <row r="119" spans="1:8" x14ac:dyDescent="0.25">
      <c r="A119" s="1" t="s">
        <v>23</v>
      </c>
      <c r="B119" s="1" t="s">
        <v>7</v>
      </c>
      <c r="C119" s="1" t="s">
        <v>22</v>
      </c>
      <c r="D119" s="4">
        <v>0.70833333333333337</v>
      </c>
      <c r="E119" s="4">
        <v>0.76041666666666663</v>
      </c>
      <c r="F119">
        <v>60</v>
      </c>
      <c r="G119" s="5">
        <v>1.1499999999999999</v>
      </c>
      <c r="H119" s="5">
        <f>kursanci[[#This Row],[Czas trwania num]]*kursanci[[#This Row],[Stawka za godzinê]]</f>
        <v>80</v>
      </c>
    </row>
    <row r="120" spans="1:8" x14ac:dyDescent="0.25">
      <c r="A120" s="1" t="s">
        <v>26</v>
      </c>
      <c r="B120" s="1" t="s">
        <v>14</v>
      </c>
      <c r="C120" s="1" t="s">
        <v>42</v>
      </c>
      <c r="D120" s="4">
        <v>0.375</v>
      </c>
      <c r="E120" s="4">
        <v>0.45833333333333331</v>
      </c>
      <c r="F120">
        <v>40</v>
      </c>
      <c r="G120" s="5">
        <v>2</v>
      </c>
      <c r="H120" s="5">
        <f>kursanci[[#This Row],[Czas trwania num]]*kursanci[[#This Row],[Stawka za godzinê]]</f>
        <v>52</v>
      </c>
    </row>
    <row r="121" spans="1:8" x14ac:dyDescent="0.25">
      <c r="A121" s="1" t="s">
        <v>26</v>
      </c>
      <c r="B121" s="1" t="s">
        <v>14</v>
      </c>
      <c r="C121" s="1" t="s">
        <v>42</v>
      </c>
      <c r="D121" s="4">
        <v>0.46875</v>
      </c>
      <c r="E121" s="4">
        <v>0.53125</v>
      </c>
      <c r="F121">
        <v>40</v>
      </c>
      <c r="G121" s="5">
        <v>1.3</v>
      </c>
      <c r="H121" s="5">
        <f>kursanci[[#This Row],[Czas trwania num]]*kursanci[[#This Row],[Stawka za godzinê]]</f>
        <v>72.5</v>
      </c>
    </row>
    <row r="122" spans="1:8" x14ac:dyDescent="0.25">
      <c r="A122" s="1" t="s">
        <v>16</v>
      </c>
      <c r="B122" s="1" t="s">
        <v>10</v>
      </c>
      <c r="C122" s="1" t="s">
        <v>42</v>
      </c>
      <c r="D122" s="4">
        <v>0.5625</v>
      </c>
      <c r="E122" s="4">
        <v>0.63541666666666663</v>
      </c>
      <c r="F122">
        <v>50</v>
      </c>
      <c r="G122" s="5">
        <v>1.45</v>
      </c>
      <c r="H122" s="5">
        <f>kursanci[[#This Row],[Czas trwania num]]*kursanci[[#This Row],[Stawka za godzinê]]</f>
        <v>80</v>
      </c>
    </row>
    <row r="123" spans="1:8" x14ac:dyDescent="0.25">
      <c r="A123" s="1" t="s">
        <v>43</v>
      </c>
      <c r="B123" s="1" t="s">
        <v>14</v>
      </c>
      <c r="C123" s="1" t="s">
        <v>42</v>
      </c>
      <c r="D123" s="4">
        <v>0.66666666666666663</v>
      </c>
      <c r="E123" s="4">
        <v>0.75</v>
      </c>
      <c r="F123">
        <v>40</v>
      </c>
      <c r="G123" s="5">
        <v>2</v>
      </c>
      <c r="H123" s="5">
        <f>kursanci[[#This Row],[Czas trwania num]]*kursanci[[#This Row],[Stawka za godzinê]]</f>
        <v>78</v>
      </c>
    </row>
    <row r="124" spans="1:8" x14ac:dyDescent="0.25">
      <c r="A124" s="1" t="s">
        <v>18</v>
      </c>
      <c r="B124" s="1" t="s">
        <v>7</v>
      </c>
      <c r="C124" s="1" t="s">
        <v>71</v>
      </c>
      <c r="D124" s="4">
        <v>0.375</v>
      </c>
      <c r="E124" s="4">
        <v>0.4375</v>
      </c>
      <c r="F124">
        <v>60</v>
      </c>
      <c r="G124" s="5">
        <v>1.3</v>
      </c>
      <c r="H124" s="5">
        <f>kursanci[[#This Row],[Czas trwania num]]*kursanci[[#This Row],[Stawka za godzinê]]</f>
        <v>100</v>
      </c>
    </row>
    <row r="125" spans="1:8" x14ac:dyDescent="0.25">
      <c r="A125" s="1" t="s">
        <v>24</v>
      </c>
      <c r="B125" s="1" t="s">
        <v>10</v>
      </c>
      <c r="C125" s="1" t="s">
        <v>71</v>
      </c>
      <c r="D125" s="4">
        <v>0.46875</v>
      </c>
      <c r="E125" s="4">
        <v>0.55208333333333337</v>
      </c>
      <c r="F125">
        <v>50</v>
      </c>
      <c r="G125" s="5">
        <v>2</v>
      </c>
      <c r="H125" s="5">
        <f>kursanci[[#This Row],[Czas trwania num]]*kursanci[[#This Row],[Stawka za godzinê]]</f>
        <v>40</v>
      </c>
    </row>
    <row r="126" spans="1:8" x14ac:dyDescent="0.25">
      <c r="A126" s="1" t="s">
        <v>13</v>
      </c>
      <c r="B126" s="1" t="s">
        <v>14</v>
      </c>
      <c r="C126" s="1" t="s">
        <v>71</v>
      </c>
      <c r="D126" s="4">
        <v>0.57291666666666663</v>
      </c>
      <c r="E126" s="4">
        <v>0.61458333333333337</v>
      </c>
      <c r="F126">
        <v>40</v>
      </c>
      <c r="G126" s="5">
        <v>1</v>
      </c>
      <c r="H126" s="5">
        <f>kursanci[[#This Row],[Czas trwania num]]*kursanci[[#This Row],[Stawka za godzinê]]</f>
        <v>57.499999999999993</v>
      </c>
    </row>
    <row r="127" spans="1:8" x14ac:dyDescent="0.25">
      <c r="A127" s="1" t="s">
        <v>24</v>
      </c>
      <c r="B127" s="1" t="s">
        <v>10</v>
      </c>
      <c r="C127" s="1" t="s">
        <v>25</v>
      </c>
      <c r="D127" s="4">
        <v>0.375</v>
      </c>
      <c r="E127" s="4">
        <v>0.42708333333333331</v>
      </c>
      <c r="F127">
        <v>50</v>
      </c>
      <c r="G127" s="5">
        <v>1.1499999999999999</v>
      </c>
      <c r="H127" s="5">
        <f>kursanci[[#This Row],[Czas trwania num]]*kursanci[[#This Row],[Stawka za godzinê]]</f>
        <v>40</v>
      </c>
    </row>
    <row r="128" spans="1:8" x14ac:dyDescent="0.25">
      <c r="A128" s="1" t="s">
        <v>26</v>
      </c>
      <c r="B128" s="1" t="s">
        <v>14</v>
      </c>
      <c r="C128" s="1" t="s">
        <v>25</v>
      </c>
      <c r="D128" s="4">
        <v>0.4375</v>
      </c>
      <c r="E128" s="4">
        <v>0.47916666666666669</v>
      </c>
      <c r="F128">
        <v>40</v>
      </c>
      <c r="G128" s="5">
        <v>1</v>
      </c>
      <c r="H128" s="5">
        <f>kursanci[[#This Row],[Czas trwania num]]*kursanci[[#This Row],[Stawka za godzinê]]</f>
        <v>46</v>
      </c>
    </row>
    <row r="129" spans="1:8" x14ac:dyDescent="0.25">
      <c r="A129" s="1" t="s">
        <v>26</v>
      </c>
      <c r="B129" s="1" t="s">
        <v>14</v>
      </c>
      <c r="C129" s="1" t="s">
        <v>25</v>
      </c>
      <c r="D129" s="4">
        <v>0.47916666666666669</v>
      </c>
      <c r="E129" s="4">
        <v>0.53125</v>
      </c>
      <c r="F129">
        <v>40</v>
      </c>
      <c r="G129" s="5">
        <v>1.1499999999999999</v>
      </c>
      <c r="H129" s="5">
        <f>kursanci[[#This Row],[Czas trwania num]]*kursanci[[#This Row],[Stawka za godzinê]]</f>
        <v>65</v>
      </c>
    </row>
    <row r="130" spans="1:8" x14ac:dyDescent="0.25">
      <c r="A130" s="1" t="s">
        <v>9</v>
      </c>
      <c r="B130" s="1" t="s">
        <v>10</v>
      </c>
      <c r="C130" s="1" t="s">
        <v>25</v>
      </c>
      <c r="D130" s="4">
        <v>0.53125</v>
      </c>
      <c r="E130" s="4">
        <v>0.59375</v>
      </c>
      <c r="F130">
        <v>50</v>
      </c>
      <c r="G130" s="5">
        <v>1.3</v>
      </c>
      <c r="H130" s="5">
        <f>kursanci[[#This Row],[Czas trwania num]]*kursanci[[#This Row],[Stawka za godzinê]]</f>
        <v>50</v>
      </c>
    </row>
    <row r="131" spans="1:8" x14ac:dyDescent="0.25">
      <c r="A131" s="1" t="s">
        <v>27</v>
      </c>
      <c r="B131" s="1" t="s">
        <v>10</v>
      </c>
      <c r="C131" s="1" t="s">
        <v>25</v>
      </c>
      <c r="D131" s="4">
        <v>0.60416666666666663</v>
      </c>
      <c r="E131" s="4">
        <v>0.64583333333333337</v>
      </c>
      <c r="F131">
        <v>50</v>
      </c>
      <c r="G131" s="5">
        <v>1</v>
      </c>
      <c r="H131" s="5">
        <f>kursanci[[#This Row],[Czas trwania num]]*kursanci[[#This Row],[Stawka za godzinê]]</f>
        <v>46</v>
      </c>
    </row>
    <row r="132" spans="1:8" x14ac:dyDescent="0.25">
      <c r="A132" s="1" t="s">
        <v>23</v>
      </c>
      <c r="B132" s="1" t="s">
        <v>14</v>
      </c>
      <c r="C132" s="1" t="s">
        <v>44</v>
      </c>
      <c r="D132" s="4">
        <v>0.375</v>
      </c>
      <c r="E132" s="4">
        <v>0.42708333333333331</v>
      </c>
      <c r="F132">
        <v>40</v>
      </c>
      <c r="G132" s="5">
        <v>1.1499999999999999</v>
      </c>
      <c r="H132" s="5">
        <f>kursanci[[#This Row],[Czas trwania num]]*kursanci[[#This Row],[Stawka za godzinê]]</f>
        <v>57.499999999999993</v>
      </c>
    </row>
    <row r="133" spans="1:8" x14ac:dyDescent="0.25">
      <c r="A133" s="1" t="s">
        <v>9</v>
      </c>
      <c r="B133" s="1" t="s">
        <v>10</v>
      </c>
      <c r="C133" s="1" t="s">
        <v>44</v>
      </c>
      <c r="D133" s="4">
        <v>0.4375</v>
      </c>
      <c r="E133" s="4">
        <v>0.48958333333333331</v>
      </c>
      <c r="F133">
        <v>50</v>
      </c>
      <c r="G133" s="5">
        <v>1.1499999999999999</v>
      </c>
      <c r="H133" s="5">
        <f>kursanci[[#This Row],[Czas trwania num]]*kursanci[[#This Row],[Stawka za godzinê]]</f>
        <v>80</v>
      </c>
    </row>
    <row r="134" spans="1:8" x14ac:dyDescent="0.25">
      <c r="A134" s="1" t="s">
        <v>13</v>
      </c>
      <c r="B134" s="1" t="s">
        <v>14</v>
      </c>
      <c r="C134" s="1" t="s">
        <v>44</v>
      </c>
      <c r="D134" s="4">
        <v>0.51041666666666663</v>
      </c>
      <c r="E134" s="4">
        <v>0.59375</v>
      </c>
      <c r="F134">
        <v>40</v>
      </c>
      <c r="G134" s="5">
        <v>2</v>
      </c>
      <c r="H134" s="5">
        <f>kursanci[[#This Row],[Czas trwania num]]*kursanci[[#This Row],[Stawka za godzinê]]</f>
        <v>100</v>
      </c>
    </row>
    <row r="135" spans="1:8" x14ac:dyDescent="0.25">
      <c r="A135" s="1" t="s">
        <v>24</v>
      </c>
      <c r="B135" s="1" t="s">
        <v>10</v>
      </c>
      <c r="C135" s="1" t="s">
        <v>72</v>
      </c>
      <c r="D135" s="4">
        <v>0.375</v>
      </c>
      <c r="E135" s="4">
        <v>0.45833333333333331</v>
      </c>
      <c r="F135">
        <v>50</v>
      </c>
      <c r="G135" s="5">
        <v>2</v>
      </c>
      <c r="H135" s="5">
        <f>kursanci[[#This Row],[Czas trwania num]]*kursanci[[#This Row],[Stawka za godzinê]]</f>
        <v>69</v>
      </c>
    </row>
    <row r="136" spans="1:8" x14ac:dyDescent="0.25">
      <c r="A136" s="1" t="s">
        <v>6</v>
      </c>
      <c r="B136" s="1" t="s">
        <v>7</v>
      </c>
      <c r="C136" s="1" t="s">
        <v>72</v>
      </c>
      <c r="D136" s="4">
        <v>0.45833333333333331</v>
      </c>
      <c r="E136" s="4">
        <v>0.51041666666666663</v>
      </c>
      <c r="F136">
        <v>60</v>
      </c>
      <c r="G136" s="5">
        <v>1.1499999999999999</v>
      </c>
      <c r="H136" s="5">
        <f>kursanci[[#This Row],[Czas trwania num]]*kursanci[[#This Row],[Stawka za godzinê]]</f>
        <v>65</v>
      </c>
    </row>
    <row r="137" spans="1:8" x14ac:dyDescent="0.25">
      <c r="A137" s="1" t="s">
        <v>9</v>
      </c>
      <c r="B137" s="1" t="s">
        <v>10</v>
      </c>
      <c r="C137" s="1" t="s">
        <v>72</v>
      </c>
      <c r="D137" s="4">
        <v>0.52083333333333337</v>
      </c>
      <c r="E137" s="4">
        <v>0.58333333333333337</v>
      </c>
      <c r="F137">
        <v>50</v>
      </c>
      <c r="G137" s="5">
        <v>1.3</v>
      </c>
      <c r="H137" s="5">
        <f>kursanci[[#This Row],[Czas trwania num]]*kursanci[[#This Row],[Stawka za godzinê]]</f>
        <v>72.5</v>
      </c>
    </row>
    <row r="138" spans="1:8" x14ac:dyDescent="0.25">
      <c r="A138" s="1" t="s">
        <v>16</v>
      </c>
      <c r="B138" s="1" t="s">
        <v>10</v>
      </c>
      <c r="C138" s="1" t="s">
        <v>72</v>
      </c>
      <c r="D138" s="4">
        <v>0.60416666666666663</v>
      </c>
      <c r="E138" s="4">
        <v>0.67708333333333337</v>
      </c>
      <c r="F138">
        <v>50</v>
      </c>
      <c r="G138" s="5">
        <v>1.45</v>
      </c>
      <c r="H138" s="5">
        <f>kursanci[[#This Row],[Czas trwania num]]*kursanci[[#This Row],[Stawka za godzinê]]</f>
        <v>57.499999999999993</v>
      </c>
    </row>
    <row r="139" spans="1:8" x14ac:dyDescent="0.25">
      <c r="A139" s="1" t="s">
        <v>24</v>
      </c>
      <c r="B139" s="1" t="s">
        <v>10</v>
      </c>
      <c r="C139" s="1" t="s">
        <v>28</v>
      </c>
      <c r="D139" s="4">
        <v>0.375</v>
      </c>
      <c r="E139" s="4">
        <v>0.42708333333333331</v>
      </c>
      <c r="F139">
        <v>50</v>
      </c>
      <c r="G139" s="5">
        <v>1.1499999999999999</v>
      </c>
      <c r="H139" s="5">
        <f>kursanci[[#This Row],[Czas trwania num]]*kursanci[[#This Row],[Stawka za godzinê]]</f>
        <v>69</v>
      </c>
    </row>
    <row r="140" spans="1:8" x14ac:dyDescent="0.25">
      <c r="A140" s="1" t="s">
        <v>18</v>
      </c>
      <c r="B140" s="1" t="s">
        <v>7</v>
      </c>
      <c r="C140" s="1" t="s">
        <v>28</v>
      </c>
      <c r="D140" s="4">
        <v>0.42708333333333331</v>
      </c>
      <c r="E140" s="4">
        <v>0.47916666666666669</v>
      </c>
      <c r="F140">
        <v>60</v>
      </c>
      <c r="G140" s="5">
        <v>1.1499999999999999</v>
      </c>
      <c r="H140" s="5">
        <f>kursanci[[#This Row],[Czas trwania num]]*kursanci[[#This Row],[Stawka za godzinê]]</f>
        <v>87</v>
      </c>
    </row>
    <row r="141" spans="1:8" x14ac:dyDescent="0.25">
      <c r="A141" s="1" t="s">
        <v>19</v>
      </c>
      <c r="B141" s="1" t="s">
        <v>7</v>
      </c>
      <c r="C141" s="1" t="s">
        <v>28</v>
      </c>
      <c r="D141" s="4">
        <v>0.51041666666666663</v>
      </c>
      <c r="E141" s="4">
        <v>0.58333333333333337</v>
      </c>
      <c r="F141">
        <v>60</v>
      </c>
      <c r="G141" s="5">
        <v>1.45</v>
      </c>
      <c r="H141" s="5">
        <f>kursanci[[#This Row],[Czas trwania num]]*kursanci[[#This Row],[Stawka za godzinê]]</f>
        <v>78</v>
      </c>
    </row>
    <row r="142" spans="1:8" x14ac:dyDescent="0.25">
      <c r="A142" s="1" t="s">
        <v>18</v>
      </c>
      <c r="B142" s="1" t="s">
        <v>7</v>
      </c>
      <c r="C142" s="1" t="s">
        <v>65</v>
      </c>
      <c r="D142" s="4">
        <v>0.39583333333333331</v>
      </c>
      <c r="E142" s="4">
        <v>0.45833333333333331</v>
      </c>
      <c r="F142">
        <v>60</v>
      </c>
      <c r="G142" s="5">
        <v>1.3</v>
      </c>
      <c r="H142" s="5">
        <f>kursanci[[#This Row],[Czas trwania num]]*kursanci[[#This Row],[Stawka za godzinê]]</f>
        <v>78</v>
      </c>
    </row>
    <row r="143" spans="1:8" x14ac:dyDescent="0.25">
      <c r="A143" s="1" t="s">
        <v>18</v>
      </c>
      <c r="B143" s="1" t="s">
        <v>7</v>
      </c>
      <c r="C143" s="1" t="s">
        <v>65</v>
      </c>
      <c r="D143" s="4">
        <v>0.46875</v>
      </c>
      <c r="E143" s="4">
        <v>0.53125</v>
      </c>
      <c r="F143">
        <v>60</v>
      </c>
      <c r="G143" s="5">
        <v>1.3</v>
      </c>
      <c r="H143" s="5">
        <f>kursanci[[#This Row],[Czas trwania num]]*kursanci[[#This Row],[Stawka za godzinê]]</f>
        <v>52</v>
      </c>
    </row>
    <row r="144" spans="1:8" x14ac:dyDescent="0.25">
      <c r="A144" s="1" t="s">
        <v>19</v>
      </c>
      <c r="B144" s="1" t="s">
        <v>14</v>
      </c>
      <c r="C144" s="1" t="s">
        <v>91</v>
      </c>
      <c r="D144" s="4">
        <v>0.375</v>
      </c>
      <c r="E144" s="4">
        <v>0.4375</v>
      </c>
      <c r="F144">
        <v>40</v>
      </c>
      <c r="G144" s="5">
        <v>1.3</v>
      </c>
      <c r="H144" s="5">
        <f>kursanci[[#This Row],[Czas trwania num]]*kursanci[[#This Row],[Stawka za godzinê]]</f>
        <v>65</v>
      </c>
    </row>
    <row r="145" spans="1:8" x14ac:dyDescent="0.25">
      <c r="A145" s="1" t="s">
        <v>9</v>
      </c>
      <c r="B145" s="1" t="s">
        <v>10</v>
      </c>
      <c r="C145" s="1" t="s">
        <v>91</v>
      </c>
      <c r="D145" s="4">
        <v>0.47916666666666669</v>
      </c>
      <c r="E145" s="4">
        <v>0.54166666666666663</v>
      </c>
      <c r="F145">
        <v>50</v>
      </c>
      <c r="G145" s="5">
        <v>1.3</v>
      </c>
      <c r="H145" s="5">
        <f>kursanci[[#This Row],[Czas trwania num]]*kursanci[[#This Row],[Stawka za godzinê]]</f>
        <v>60</v>
      </c>
    </row>
    <row r="146" spans="1:8" x14ac:dyDescent="0.25">
      <c r="A146" s="1" t="s">
        <v>62</v>
      </c>
      <c r="B146" s="1" t="s">
        <v>7</v>
      </c>
      <c r="C146" s="1" t="s">
        <v>66</v>
      </c>
      <c r="D146" s="4">
        <v>0.375</v>
      </c>
      <c r="E146" s="4">
        <v>0.41666666666666669</v>
      </c>
      <c r="F146">
        <v>60</v>
      </c>
      <c r="G146" s="5">
        <v>1</v>
      </c>
      <c r="H146" s="5">
        <f>kursanci[[#This Row],[Czas trwania num]]*kursanci[[#This Row],[Stawka za godzinê]]</f>
        <v>69</v>
      </c>
    </row>
    <row r="147" spans="1:8" x14ac:dyDescent="0.25">
      <c r="A147" s="1" t="s">
        <v>19</v>
      </c>
      <c r="B147" s="1" t="s">
        <v>7</v>
      </c>
      <c r="C147" s="1" t="s">
        <v>92</v>
      </c>
      <c r="D147" s="4">
        <v>0.375</v>
      </c>
      <c r="E147" s="4">
        <v>0.42708333333333331</v>
      </c>
      <c r="F147">
        <v>60</v>
      </c>
      <c r="G147" s="5">
        <v>1.1499999999999999</v>
      </c>
      <c r="H147" s="5">
        <f>kursanci[[#This Row],[Czas trwania num]]*kursanci[[#This Row],[Stawka za godzinê]]</f>
        <v>72.5</v>
      </c>
    </row>
    <row r="148" spans="1:8" x14ac:dyDescent="0.25">
      <c r="A148" s="1" t="s">
        <v>9</v>
      </c>
      <c r="B148" s="1" t="s">
        <v>10</v>
      </c>
      <c r="C148" s="1" t="s">
        <v>92</v>
      </c>
      <c r="D148" s="4">
        <v>0.4375</v>
      </c>
      <c r="E148" s="4">
        <v>0.51041666666666663</v>
      </c>
      <c r="F148">
        <v>50</v>
      </c>
      <c r="G148" s="5">
        <v>1.45</v>
      </c>
      <c r="H148" s="5">
        <f>kursanci[[#This Row],[Czas trwania num]]*kursanci[[#This Row],[Stawka za godzinê]]</f>
        <v>80</v>
      </c>
    </row>
    <row r="149" spans="1:8" x14ac:dyDescent="0.25">
      <c r="A149" s="1" t="s">
        <v>13</v>
      </c>
      <c r="B149" s="1" t="s">
        <v>14</v>
      </c>
      <c r="C149" s="1" t="s">
        <v>92</v>
      </c>
      <c r="D149" s="4">
        <v>0.55208333333333337</v>
      </c>
      <c r="E149" s="4">
        <v>0.63541666666666663</v>
      </c>
      <c r="F149">
        <v>40</v>
      </c>
      <c r="G149" s="5">
        <v>2</v>
      </c>
      <c r="H149" s="5">
        <f>kursanci[[#This Row],[Czas trwania num]]*kursanci[[#This Row],[Stawka za godzinê]]</f>
        <v>65</v>
      </c>
    </row>
    <row r="150" spans="1:8" x14ac:dyDescent="0.25">
      <c r="A150" s="1" t="s">
        <v>12</v>
      </c>
      <c r="B150" s="1" t="s">
        <v>10</v>
      </c>
      <c r="C150" s="1" t="s">
        <v>92</v>
      </c>
      <c r="D150" s="4">
        <v>0.63541666666666663</v>
      </c>
      <c r="E150" s="4">
        <v>0.69791666666666663</v>
      </c>
      <c r="F150">
        <v>50</v>
      </c>
      <c r="G150" s="5">
        <v>1.3</v>
      </c>
      <c r="H150" s="5">
        <f>kursanci[[#This Row],[Czas trwania num]]*kursanci[[#This Row],[Stawka za godzinê]]</f>
        <v>80</v>
      </c>
    </row>
    <row r="151" spans="1:8" x14ac:dyDescent="0.25">
      <c r="A151" s="1" t="s">
        <v>13</v>
      </c>
      <c r="B151" s="1" t="s">
        <v>14</v>
      </c>
      <c r="C151" s="1" t="s">
        <v>45</v>
      </c>
      <c r="D151" s="4">
        <v>0.375</v>
      </c>
      <c r="E151" s="4">
        <v>0.45833333333333331</v>
      </c>
      <c r="F151">
        <v>40</v>
      </c>
      <c r="G151" s="5">
        <v>2</v>
      </c>
      <c r="H151" s="5">
        <f>kursanci[[#This Row],[Czas trwania num]]*kursanci[[#This Row],[Stawka za godzinê]]</f>
        <v>87</v>
      </c>
    </row>
    <row r="152" spans="1:8" x14ac:dyDescent="0.25">
      <c r="A152" s="1" t="s">
        <v>6</v>
      </c>
      <c r="B152" s="1" t="s">
        <v>7</v>
      </c>
      <c r="C152" s="1" t="s">
        <v>45</v>
      </c>
      <c r="D152" s="4">
        <v>0.47916666666666669</v>
      </c>
      <c r="E152" s="4">
        <v>0.55208333333333337</v>
      </c>
      <c r="F152">
        <v>60</v>
      </c>
      <c r="G152" s="5">
        <v>1.45</v>
      </c>
      <c r="H152" s="5">
        <f>kursanci[[#This Row],[Czas trwania num]]*kursanci[[#This Row],[Stawka za godzinê]]</f>
        <v>78</v>
      </c>
    </row>
    <row r="153" spans="1:8" x14ac:dyDescent="0.25">
      <c r="A153" s="1" t="s">
        <v>6</v>
      </c>
      <c r="B153" s="1" t="s">
        <v>7</v>
      </c>
      <c r="C153" s="1" t="s">
        <v>45</v>
      </c>
      <c r="D153" s="4">
        <v>0.5625</v>
      </c>
      <c r="E153" s="4">
        <v>0.625</v>
      </c>
      <c r="F153">
        <v>60</v>
      </c>
      <c r="G153" s="5">
        <v>1.3</v>
      </c>
      <c r="H153" s="5">
        <f>kursanci[[#This Row],[Czas trwania num]]*kursanci[[#This Row],[Stawka za godzinê]]</f>
        <v>100</v>
      </c>
    </row>
    <row r="154" spans="1:8" x14ac:dyDescent="0.25">
      <c r="A154" s="1" t="s">
        <v>27</v>
      </c>
      <c r="B154" s="1" t="s">
        <v>10</v>
      </c>
      <c r="C154" s="1" t="s">
        <v>45</v>
      </c>
      <c r="D154" s="4">
        <v>0.67708333333333337</v>
      </c>
      <c r="E154" s="4">
        <v>0.76041666666666663</v>
      </c>
      <c r="F154">
        <v>50</v>
      </c>
      <c r="G154" s="5">
        <v>2</v>
      </c>
      <c r="H154" s="5">
        <f>kursanci[[#This Row],[Czas trwania num]]*kursanci[[#This Row],[Stawka za godzinê]]</f>
        <v>65</v>
      </c>
    </row>
    <row r="155" spans="1:8" x14ac:dyDescent="0.25">
      <c r="A155" s="1" t="s">
        <v>9</v>
      </c>
      <c r="B155" s="1" t="s">
        <v>10</v>
      </c>
      <c r="C155" s="1" t="s">
        <v>93</v>
      </c>
      <c r="D155" s="4">
        <v>0.375</v>
      </c>
      <c r="E155" s="4">
        <v>0.4375</v>
      </c>
      <c r="F155">
        <v>50</v>
      </c>
      <c r="G155" s="5">
        <v>1.3</v>
      </c>
      <c r="H155" s="5">
        <f>kursanci[[#This Row],[Czas trwania num]]*kursanci[[#This Row],[Stawka za godzinê]]</f>
        <v>78</v>
      </c>
    </row>
    <row r="156" spans="1:8" x14ac:dyDescent="0.25">
      <c r="A156" s="1" t="s">
        <v>6</v>
      </c>
      <c r="B156" s="1" t="s">
        <v>7</v>
      </c>
      <c r="C156" s="1" t="s">
        <v>93</v>
      </c>
      <c r="D156" s="4">
        <v>0.47916666666666669</v>
      </c>
      <c r="E156" s="4">
        <v>0.54166666666666663</v>
      </c>
      <c r="F156">
        <v>60</v>
      </c>
      <c r="G156" s="5">
        <v>1.3</v>
      </c>
      <c r="H156" s="5">
        <f>kursanci[[#This Row],[Czas trwania num]]*kursanci[[#This Row],[Stawka za godzinê]]</f>
        <v>78</v>
      </c>
    </row>
    <row r="157" spans="1:8" x14ac:dyDescent="0.25">
      <c r="A157" s="1" t="s">
        <v>62</v>
      </c>
      <c r="B157" s="1" t="s">
        <v>7</v>
      </c>
      <c r="C157" s="1" t="s">
        <v>93</v>
      </c>
      <c r="D157" s="4">
        <v>0.58333333333333337</v>
      </c>
      <c r="E157" s="4">
        <v>0.64583333333333337</v>
      </c>
      <c r="F157">
        <v>60</v>
      </c>
      <c r="G157" s="5">
        <v>1.3</v>
      </c>
      <c r="H157" s="5">
        <f>kursanci[[#This Row],[Czas trwania num]]*kursanci[[#This Row],[Stawka za godzinê]]</f>
        <v>60</v>
      </c>
    </row>
    <row r="158" spans="1:8" x14ac:dyDescent="0.25">
      <c r="A158" s="1" t="s">
        <v>12</v>
      </c>
      <c r="B158" s="1" t="s">
        <v>7</v>
      </c>
      <c r="C158" s="1" t="s">
        <v>46</v>
      </c>
      <c r="D158" s="4">
        <v>0.375</v>
      </c>
      <c r="E158" s="4">
        <v>0.41666666666666669</v>
      </c>
      <c r="F158">
        <v>60</v>
      </c>
      <c r="G158" s="5">
        <v>1</v>
      </c>
      <c r="H158" s="5">
        <f>kursanci[[#This Row],[Czas trwania num]]*kursanci[[#This Row],[Stawka za godzinê]]</f>
        <v>46</v>
      </c>
    </row>
    <row r="159" spans="1:8" x14ac:dyDescent="0.25">
      <c r="A159" s="1" t="s">
        <v>26</v>
      </c>
      <c r="B159" s="1" t="s">
        <v>14</v>
      </c>
      <c r="C159" s="1" t="s">
        <v>46</v>
      </c>
      <c r="D159" s="4">
        <v>0.4375</v>
      </c>
      <c r="E159" s="4">
        <v>0.48958333333333331</v>
      </c>
      <c r="F159">
        <v>40</v>
      </c>
      <c r="G159" s="5">
        <v>1.1499999999999999</v>
      </c>
      <c r="H159" s="5">
        <f>kursanci[[#This Row],[Czas trwania num]]*kursanci[[#This Row],[Stawka za godzinê]]</f>
        <v>65</v>
      </c>
    </row>
    <row r="160" spans="1:8" x14ac:dyDescent="0.25">
      <c r="A160" s="1" t="s">
        <v>9</v>
      </c>
      <c r="B160" s="1" t="s">
        <v>10</v>
      </c>
      <c r="C160" s="1" t="s">
        <v>73</v>
      </c>
      <c r="D160" s="4">
        <v>0.375</v>
      </c>
      <c r="E160" s="4">
        <v>0.4375</v>
      </c>
      <c r="F160">
        <v>50</v>
      </c>
      <c r="G160" s="5">
        <v>1.3</v>
      </c>
      <c r="H160" s="5">
        <f>kursanci[[#This Row],[Czas trwania num]]*kursanci[[#This Row],[Stawka za godzinê]]</f>
        <v>78</v>
      </c>
    </row>
    <row r="161" spans="1:8" x14ac:dyDescent="0.25">
      <c r="A161" s="1" t="s">
        <v>62</v>
      </c>
      <c r="B161" s="1" t="s">
        <v>7</v>
      </c>
      <c r="C161" s="1" t="s">
        <v>73</v>
      </c>
      <c r="D161" s="4">
        <v>0.45833333333333331</v>
      </c>
      <c r="E161" s="4">
        <v>0.52083333333333337</v>
      </c>
      <c r="F161">
        <v>60</v>
      </c>
      <c r="G161" s="5">
        <v>1.3</v>
      </c>
      <c r="H161" s="5">
        <f>kursanci[[#This Row],[Czas trwania num]]*kursanci[[#This Row],[Stawka za godzinê]]</f>
        <v>78</v>
      </c>
    </row>
    <row r="162" spans="1:8" x14ac:dyDescent="0.25">
      <c r="A162" s="1" t="s">
        <v>18</v>
      </c>
      <c r="B162" s="1" t="s">
        <v>7</v>
      </c>
      <c r="C162" s="1" t="s">
        <v>73</v>
      </c>
      <c r="D162" s="4">
        <v>0.54166666666666663</v>
      </c>
      <c r="E162" s="4">
        <v>0.60416666666666663</v>
      </c>
      <c r="F162">
        <v>60</v>
      </c>
      <c r="G162" s="5">
        <v>1.3</v>
      </c>
      <c r="H162" s="5">
        <f>kursanci[[#This Row],[Czas trwania num]]*kursanci[[#This Row],[Stawka za godzinê]]</f>
        <v>46</v>
      </c>
    </row>
    <row r="163" spans="1:8" x14ac:dyDescent="0.25">
      <c r="A163" s="1" t="s">
        <v>26</v>
      </c>
      <c r="B163" s="1" t="s">
        <v>14</v>
      </c>
      <c r="C163" s="1" t="s">
        <v>73</v>
      </c>
      <c r="D163" s="4">
        <v>0.63541666666666663</v>
      </c>
      <c r="E163" s="4">
        <v>0.6875</v>
      </c>
      <c r="F163">
        <v>40</v>
      </c>
      <c r="G163" s="5">
        <v>1.1499999999999999</v>
      </c>
      <c r="H163" s="5">
        <f>kursanci[[#This Row],[Czas trwania num]]*kursanci[[#This Row],[Stawka za godzinê]]</f>
        <v>100</v>
      </c>
    </row>
    <row r="164" spans="1:8" x14ac:dyDescent="0.25">
      <c r="A164" s="1" t="s">
        <v>9</v>
      </c>
      <c r="B164" s="1" t="s">
        <v>10</v>
      </c>
      <c r="C164" s="1" t="s">
        <v>94</v>
      </c>
      <c r="D164" s="4">
        <v>0.375</v>
      </c>
      <c r="E164" s="4">
        <v>0.45833333333333331</v>
      </c>
      <c r="F164">
        <v>50</v>
      </c>
      <c r="G164" s="5">
        <v>2</v>
      </c>
      <c r="H164" s="5">
        <f>kursanci[[#This Row],[Czas trwania num]]*kursanci[[#This Row],[Stawka za godzinê]]</f>
        <v>72.5</v>
      </c>
    </row>
    <row r="165" spans="1:8" x14ac:dyDescent="0.25">
      <c r="A165" s="1" t="s">
        <v>24</v>
      </c>
      <c r="B165" s="1" t="s">
        <v>10</v>
      </c>
      <c r="C165" s="1" t="s">
        <v>47</v>
      </c>
      <c r="D165" s="4">
        <v>0.375</v>
      </c>
      <c r="E165" s="4">
        <v>0.44791666666666669</v>
      </c>
      <c r="F165">
        <v>50</v>
      </c>
      <c r="G165" s="5">
        <v>1.45</v>
      </c>
      <c r="H165" s="5">
        <f>kursanci[[#This Row],[Czas trwania num]]*kursanci[[#This Row],[Stawka za godzinê]]</f>
        <v>60</v>
      </c>
    </row>
    <row r="166" spans="1:8" x14ac:dyDescent="0.25">
      <c r="A166" s="1" t="s">
        <v>48</v>
      </c>
      <c r="B166" s="1" t="s">
        <v>7</v>
      </c>
      <c r="C166" s="1" t="s">
        <v>47</v>
      </c>
      <c r="D166" s="4">
        <v>0.46875</v>
      </c>
      <c r="E166" s="4">
        <v>0.51041666666666663</v>
      </c>
      <c r="F166">
        <v>60</v>
      </c>
      <c r="G166" s="5">
        <v>1</v>
      </c>
      <c r="H166" s="5">
        <f>kursanci[[#This Row],[Czas trwania num]]*kursanci[[#This Row],[Stawka za godzinê]]</f>
        <v>58</v>
      </c>
    </row>
    <row r="167" spans="1:8" x14ac:dyDescent="0.25">
      <c r="A167" s="1" t="s">
        <v>26</v>
      </c>
      <c r="B167" s="1" t="s">
        <v>14</v>
      </c>
      <c r="C167" s="1" t="s">
        <v>47</v>
      </c>
      <c r="D167" s="4">
        <v>0.54166666666666663</v>
      </c>
      <c r="E167" s="4">
        <v>0.61458333333333337</v>
      </c>
      <c r="F167">
        <v>40</v>
      </c>
      <c r="G167" s="5">
        <v>1.45</v>
      </c>
      <c r="H167" s="5">
        <f>kursanci[[#This Row],[Czas trwania num]]*kursanci[[#This Row],[Stawka za godzinê]]</f>
        <v>65</v>
      </c>
    </row>
    <row r="168" spans="1:8" x14ac:dyDescent="0.25">
      <c r="A168" s="1" t="s">
        <v>24</v>
      </c>
      <c r="B168" s="1" t="s">
        <v>10</v>
      </c>
      <c r="C168" s="1" t="s">
        <v>47</v>
      </c>
      <c r="D168" s="4">
        <v>0.65625</v>
      </c>
      <c r="E168" s="4">
        <v>0.71875</v>
      </c>
      <c r="F168">
        <v>50</v>
      </c>
      <c r="G168" s="5">
        <v>1.3</v>
      </c>
      <c r="H168" s="5">
        <f>kursanci[[#This Row],[Czas trwania num]]*kursanci[[#This Row],[Stawka za godzinê]]</f>
        <v>52</v>
      </c>
    </row>
    <row r="169" spans="1:8" x14ac:dyDescent="0.25">
      <c r="A169" s="1" t="s">
        <v>26</v>
      </c>
      <c r="B169" s="1" t="s">
        <v>14</v>
      </c>
      <c r="C169" s="1" t="s">
        <v>74</v>
      </c>
      <c r="D169" s="4">
        <v>0.375</v>
      </c>
      <c r="E169" s="4">
        <v>0.4375</v>
      </c>
      <c r="F169">
        <v>40</v>
      </c>
      <c r="G169" s="5">
        <v>1.3</v>
      </c>
      <c r="H169" s="5">
        <f>kursanci[[#This Row],[Czas trwania num]]*kursanci[[#This Row],[Stawka za godzinê]]</f>
        <v>60</v>
      </c>
    </row>
    <row r="170" spans="1:8" x14ac:dyDescent="0.25">
      <c r="A170" s="1" t="s">
        <v>23</v>
      </c>
      <c r="B170" s="1" t="s">
        <v>7</v>
      </c>
      <c r="C170" s="1" t="s">
        <v>74</v>
      </c>
      <c r="D170" s="4">
        <v>0.4375</v>
      </c>
      <c r="E170" s="4">
        <v>0.47916666666666669</v>
      </c>
      <c r="F170">
        <v>60</v>
      </c>
      <c r="G170" s="5">
        <v>1</v>
      </c>
      <c r="H170" s="5">
        <f>kursanci[[#This Row],[Czas trwania num]]*kursanci[[#This Row],[Stawka za godzinê]]</f>
        <v>69</v>
      </c>
    </row>
    <row r="171" spans="1:8" x14ac:dyDescent="0.25">
      <c r="A171" s="1" t="s">
        <v>6</v>
      </c>
      <c r="B171" s="1" t="s">
        <v>7</v>
      </c>
      <c r="C171" s="1" t="s">
        <v>95</v>
      </c>
      <c r="D171" s="4">
        <v>0.375</v>
      </c>
      <c r="E171" s="4">
        <v>0.42708333333333331</v>
      </c>
      <c r="F171">
        <v>60</v>
      </c>
      <c r="G171" s="5">
        <v>1.1499999999999999</v>
      </c>
      <c r="H171" s="5">
        <f>kursanci[[#This Row],[Czas trwania num]]*kursanci[[#This Row],[Stawka za godzinê]]</f>
        <v>69</v>
      </c>
    </row>
    <row r="172" spans="1:8" x14ac:dyDescent="0.25">
      <c r="A172" s="1" t="s">
        <v>6</v>
      </c>
      <c r="B172" s="1" t="s">
        <v>7</v>
      </c>
      <c r="C172" s="1" t="s">
        <v>95</v>
      </c>
      <c r="D172" s="4">
        <v>0.4375</v>
      </c>
      <c r="E172" s="4">
        <v>0.48958333333333331</v>
      </c>
      <c r="F172">
        <v>60</v>
      </c>
      <c r="G172" s="5">
        <v>1.1499999999999999</v>
      </c>
      <c r="H172" s="5">
        <f>kursanci[[#This Row],[Czas trwania num]]*kursanci[[#This Row],[Stawka za godzinê]]</f>
        <v>80</v>
      </c>
    </row>
    <row r="173" spans="1:8" x14ac:dyDescent="0.25">
      <c r="A173" s="1" t="s">
        <v>13</v>
      </c>
      <c r="B173" s="1" t="s">
        <v>14</v>
      </c>
      <c r="C173" s="1" t="s">
        <v>95</v>
      </c>
      <c r="D173" s="4">
        <v>0.51041666666666663</v>
      </c>
      <c r="E173" s="4">
        <v>0.59375</v>
      </c>
      <c r="F173">
        <v>40</v>
      </c>
      <c r="G173" s="5">
        <v>2</v>
      </c>
      <c r="H173" s="5">
        <f>kursanci[[#This Row],[Czas trwania num]]*kursanci[[#This Row],[Stawka za godzinê]]</f>
        <v>57.499999999999993</v>
      </c>
    </row>
    <row r="174" spans="1:8" x14ac:dyDescent="0.25">
      <c r="A174" s="1" t="s">
        <v>24</v>
      </c>
      <c r="B174" s="1" t="s">
        <v>10</v>
      </c>
      <c r="C174" s="1" t="s">
        <v>95</v>
      </c>
      <c r="D174" s="4">
        <v>0.60416666666666663</v>
      </c>
      <c r="E174" s="4">
        <v>0.65625</v>
      </c>
      <c r="F174">
        <v>50</v>
      </c>
      <c r="G174" s="5">
        <v>1.1499999999999999</v>
      </c>
      <c r="H174" s="5">
        <f>kursanci[[#This Row],[Czas trwania num]]*kursanci[[#This Row],[Stawka za godzinê]]</f>
        <v>78</v>
      </c>
    </row>
    <row r="175" spans="1:8" x14ac:dyDescent="0.25">
      <c r="A175" s="1" t="s">
        <v>96</v>
      </c>
      <c r="B175" s="1" t="s">
        <v>7</v>
      </c>
      <c r="C175" s="1" t="s">
        <v>95</v>
      </c>
      <c r="D175" s="4">
        <v>0.69791666666666663</v>
      </c>
      <c r="E175" s="4">
        <v>0.76041666666666663</v>
      </c>
      <c r="F175">
        <v>60</v>
      </c>
      <c r="G175" s="5">
        <v>1.3</v>
      </c>
      <c r="H175" s="5">
        <f>kursanci[[#This Row],[Czas trwania num]]*kursanci[[#This Row],[Stawka za godzinê]]</f>
        <v>65</v>
      </c>
    </row>
    <row r="176" spans="1:8" x14ac:dyDescent="0.25">
      <c r="A176" s="1" t="s">
        <v>9</v>
      </c>
      <c r="B176" s="1" t="s">
        <v>10</v>
      </c>
      <c r="C176" s="1" t="s">
        <v>29</v>
      </c>
      <c r="D176" s="4">
        <v>0.375</v>
      </c>
      <c r="E176" s="4">
        <v>0.4375</v>
      </c>
      <c r="F176">
        <v>50</v>
      </c>
      <c r="G176" s="5">
        <v>1.3</v>
      </c>
      <c r="H176" s="5">
        <f>kursanci[[#This Row],[Czas trwania num]]*kursanci[[#This Row],[Stawka za godzinê]]</f>
        <v>100</v>
      </c>
    </row>
    <row r="177" spans="1:8" x14ac:dyDescent="0.25">
      <c r="A177" s="1" t="s">
        <v>27</v>
      </c>
      <c r="B177" s="1" t="s">
        <v>10</v>
      </c>
      <c r="C177" s="1" t="s">
        <v>29</v>
      </c>
      <c r="D177" s="4">
        <v>0.45833333333333331</v>
      </c>
      <c r="E177" s="4">
        <v>0.54166666666666663</v>
      </c>
      <c r="F177">
        <v>50</v>
      </c>
      <c r="G177" s="5">
        <v>2</v>
      </c>
      <c r="H177" s="5">
        <f>kursanci[[#This Row],[Czas trwania num]]*kursanci[[#This Row],[Stawka za godzinê]]</f>
        <v>60</v>
      </c>
    </row>
    <row r="178" spans="1:8" x14ac:dyDescent="0.25">
      <c r="A178" s="1" t="s">
        <v>23</v>
      </c>
      <c r="B178" s="1" t="s">
        <v>7</v>
      </c>
      <c r="C178" s="1" t="s">
        <v>29</v>
      </c>
      <c r="D178" s="4">
        <v>0.58333333333333337</v>
      </c>
      <c r="E178" s="4">
        <v>0.625</v>
      </c>
      <c r="F178">
        <v>60</v>
      </c>
      <c r="G178" s="5">
        <v>1</v>
      </c>
      <c r="H178" s="5">
        <f>kursanci[[#This Row],[Czas trwania num]]*kursanci[[#This Row],[Stawka za godzinê]]</f>
        <v>52</v>
      </c>
    </row>
    <row r="179" spans="1:8" x14ac:dyDescent="0.25">
      <c r="A179" s="1" t="s">
        <v>13</v>
      </c>
      <c r="B179" s="1" t="s">
        <v>14</v>
      </c>
      <c r="C179" s="1" t="s">
        <v>29</v>
      </c>
      <c r="D179" s="4">
        <v>0.63541666666666663</v>
      </c>
      <c r="E179" s="4">
        <v>0.69791666666666663</v>
      </c>
      <c r="F179">
        <v>40</v>
      </c>
      <c r="G179" s="5">
        <v>1.3</v>
      </c>
      <c r="H179" s="5">
        <f>kursanci[[#This Row],[Czas trwania num]]*kursanci[[#This Row],[Stawka za godzinê]]</f>
        <v>50</v>
      </c>
    </row>
    <row r="180" spans="1:8" x14ac:dyDescent="0.25">
      <c r="A180" s="1" t="s">
        <v>9</v>
      </c>
      <c r="B180" s="1" t="s">
        <v>10</v>
      </c>
      <c r="C180" s="1" t="s">
        <v>49</v>
      </c>
      <c r="D180" s="4">
        <v>0.375</v>
      </c>
      <c r="E180" s="4">
        <v>0.41666666666666669</v>
      </c>
      <c r="F180">
        <v>50</v>
      </c>
      <c r="G180" s="5">
        <v>1</v>
      </c>
      <c r="H180" s="5">
        <f>kursanci[[#This Row],[Czas trwania num]]*kursanci[[#This Row],[Stawka za godzinê]]</f>
        <v>80</v>
      </c>
    </row>
    <row r="181" spans="1:8" x14ac:dyDescent="0.25">
      <c r="A181" s="1" t="s">
        <v>13</v>
      </c>
      <c r="B181" s="1" t="s">
        <v>14</v>
      </c>
      <c r="C181" s="1" t="s">
        <v>49</v>
      </c>
      <c r="D181" s="4">
        <v>0.41666666666666669</v>
      </c>
      <c r="E181" s="4">
        <v>0.5</v>
      </c>
      <c r="F181">
        <v>40</v>
      </c>
      <c r="G181" s="5">
        <v>2</v>
      </c>
      <c r="H181" s="5">
        <f>kursanci[[#This Row],[Czas trwania num]]*kursanci[[#This Row],[Stawka za godzinê]]</f>
        <v>40</v>
      </c>
    </row>
    <row r="182" spans="1:8" x14ac:dyDescent="0.25">
      <c r="A182" s="1" t="s">
        <v>19</v>
      </c>
      <c r="B182" s="1" t="s">
        <v>14</v>
      </c>
      <c r="C182" s="1" t="s">
        <v>49</v>
      </c>
      <c r="D182" s="4">
        <v>0.53125</v>
      </c>
      <c r="E182" s="4">
        <v>0.57291666666666663</v>
      </c>
      <c r="F182">
        <v>40</v>
      </c>
      <c r="G182" s="5">
        <v>1</v>
      </c>
      <c r="H182" s="5">
        <f>kursanci[[#This Row],[Czas trwania num]]*kursanci[[#This Row],[Stawka za godzinê]]</f>
        <v>50</v>
      </c>
    </row>
    <row r="183" spans="1:8" x14ac:dyDescent="0.25">
      <c r="A183" s="1" t="s">
        <v>9</v>
      </c>
      <c r="B183" s="1" t="s">
        <v>10</v>
      </c>
      <c r="C183" s="1" t="s">
        <v>49</v>
      </c>
      <c r="D183" s="4">
        <v>0.59375</v>
      </c>
      <c r="E183" s="4">
        <v>0.63541666666666663</v>
      </c>
      <c r="F183">
        <v>50</v>
      </c>
      <c r="G183" s="5">
        <v>1</v>
      </c>
      <c r="H183" s="5">
        <f>kursanci[[#This Row],[Czas trwania num]]*kursanci[[#This Row],[Stawka za godzinê]]</f>
        <v>50</v>
      </c>
    </row>
    <row r="184" spans="1:8" x14ac:dyDescent="0.25">
      <c r="A184" s="1" t="s">
        <v>27</v>
      </c>
      <c r="B184" s="1" t="s">
        <v>10</v>
      </c>
      <c r="C184" s="1" t="s">
        <v>49</v>
      </c>
      <c r="D184" s="4">
        <v>0.63541666666666663</v>
      </c>
      <c r="E184" s="4">
        <v>0.67708333333333337</v>
      </c>
      <c r="F184">
        <v>50</v>
      </c>
      <c r="G184" s="5">
        <v>1</v>
      </c>
      <c r="H184" s="5">
        <f>kursanci[[#This Row],[Czas trwania num]]*kursanci[[#This Row],[Stawka za godzinê]]</f>
        <v>58</v>
      </c>
    </row>
    <row r="185" spans="1:8" x14ac:dyDescent="0.25">
      <c r="A185" s="1" t="s">
        <v>23</v>
      </c>
      <c r="B185" s="1" t="s">
        <v>14</v>
      </c>
      <c r="C185" s="1" t="s">
        <v>75</v>
      </c>
      <c r="D185" s="4">
        <v>0.375</v>
      </c>
      <c r="E185" s="4">
        <v>0.44791666666666669</v>
      </c>
      <c r="F185">
        <v>40</v>
      </c>
      <c r="G185" s="5">
        <v>1.45</v>
      </c>
      <c r="H185" s="5">
        <f>kursanci[[#This Row],[Czas trwania num]]*kursanci[[#This Row],[Stawka za godzinê]]</f>
        <v>80</v>
      </c>
    </row>
    <row r="186" spans="1:8" x14ac:dyDescent="0.25">
      <c r="A186" s="1" t="s">
        <v>27</v>
      </c>
      <c r="B186" s="1" t="s">
        <v>14</v>
      </c>
      <c r="C186" s="1" t="s">
        <v>75</v>
      </c>
      <c r="D186" s="4">
        <v>0.48958333333333331</v>
      </c>
      <c r="E186" s="4">
        <v>0.57291666666666663</v>
      </c>
      <c r="F186">
        <v>40</v>
      </c>
      <c r="G186" s="5">
        <v>2</v>
      </c>
      <c r="H186" s="5">
        <f>kursanci[[#This Row],[Czas trwania num]]*kursanci[[#This Row],[Stawka za godzinê]]</f>
        <v>100</v>
      </c>
    </row>
    <row r="187" spans="1:8" x14ac:dyDescent="0.25">
      <c r="A187" s="1" t="s">
        <v>12</v>
      </c>
      <c r="B187" s="1" t="s">
        <v>10</v>
      </c>
      <c r="C187" s="1" t="s">
        <v>30</v>
      </c>
      <c r="D187" s="4">
        <v>0.375</v>
      </c>
      <c r="E187" s="4">
        <v>0.45833333333333331</v>
      </c>
      <c r="F187">
        <v>50</v>
      </c>
      <c r="G187" s="5">
        <v>2</v>
      </c>
      <c r="H187" s="5">
        <f>kursanci[[#This Row],[Czas trwania num]]*kursanci[[#This Row],[Stawka za godzinê]]</f>
        <v>87</v>
      </c>
    </row>
    <row r="188" spans="1:8" x14ac:dyDescent="0.25">
      <c r="A188" s="1" t="s">
        <v>12</v>
      </c>
      <c r="B188" s="1" t="s">
        <v>7</v>
      </c>
      <c r="C188" s="1" t="s">
        <v>30</v>
      </c>
      <c r="D188" s="4">
        <v>0.47916666666666669</v>
      </c>
      <c r="E188" s="4">
        <v>0.55208333333333337</v>
      </c>
      <c r="F188">
        <v>60</v>
      </c>
      <c r="G188" s="5">
        <v>1.45</v>
      </c>
      <c r="H188" s="5">
        <f>kursanci[[#This Row],[Czas trwania num]]*kursanci[[#This Row],[Stawka za godzinê]]</f>
        <v>69</v>
      </c>
    </row>
    <row r="189" spans="1:8" x14ac:dyDescent="0.25">
      <c r="A189" s="1" t="s">
        <v>62</v>
      </c>
      <c r="B189" s="1" t="s">
        <v>7</v>
      </c>
      <c r="C189" s="1" t="s">
        <v>76</v>
      </c>
      <c r="D189" s="4">
        <v>0.375</v>
      </c>
      <c r="E189" s="4">
        <v>0.42708333333333331</v>
      </c>
      <c r="F189">
        <v>60</v>
      </c>
      <c r="G189" s="5">
        <v>1.1499999999999999</v>
      </c>
      <c r="H189" s="5">
        <f>kursanci[[#This Row],[Czas trwania num]]*kursanci[[#This Row],[Stawka za godzinê]]</f>
        <v>57.499999999999993</v>
      </c>
    </row>
    <row r="190" spans="1:8" x14ac:dyDescent="0.25">
      <c r="A190" s="1" t="s">
        <v>24</v>
      </c>
      <c r="B190" s="1" t="s">
        <v>10</v>
      </c>
      <c r="C190" s="1" t="s">
        <v>76</v>
      </c>
      <c r="D190" s="4">
        <v>0.4375</v>
      </c>
      <c r="E190" s="4">
        <v>0.48958333333333331</v>
      </c>
      <c r="F190">
        <v>50</v>
      </c>
      <c r="G190" s="5">
        <v>1.1499999999999999</v>
      </c>
      <c r="H190" s="5">
        <f>kursanci[[#This Row],[Czas trwania num]]*kursanci[[#This Row],[Stawka za godzinê]]</f>
        <v>100</v>
      </c>
    </row>
    <row r="191" spans="1:8" x14ac:dyDescent="0.25">
      <c r="A191" s="1" t="s">
        <v>12</v>
      </c>
      <c r="B191" s="1" t="s">
        <v>10</v>
      </c>
      <c r="C191" s="1" t="s">
        <v>76</v>
      </c>
      <c r="D191" s="4">
        <v>0.48958333333333331</v>
      </c>
      <c r="E191" s="4">
        <v>0.57291666666666663</v>
      </c>
      <c r="F191">
        <v>50</v>
      </c>
      <c r="G191" s="5">
        <v>2</v>
      </c>
      <c r="H191" s="5">
        <f>kursanci[[#This Row],[Czas trwania num]]*kursanci[[#This Row],[Stawka za godzinê]]</f>
        <v>50</v>
      </c>
    </row>
    <row r="192" spans="1:8" x14ac:dyDescent="0.25">
      <c r="A192" s="1" t="s">
        <v>9</v>
      </c>
      <c r="B192" s="1" t="s">
        <v>10</v>
      </c>
      <c r="C192" s="1" t="s">
        <v>76</v>
      </c>
      <c r="D192" s="4">
        <v>0.59375</v>
      </c>
      <c r="E192" s="4">
        <v>0.63541666666666663</v>
      </c>
      <c r="F192">
        <v>50</v>
      </c>
      <c r="G192" s="5">
        <v>1</v>
      </c>
      <c r="H192" s="5">
        <f>kursanci[[#This Row],[Czas trwania num]]*kursanci[[#This Row],[Stawka za godzinê]]</f>
        <v>72.5</v>
      </c>
    </row>
    <row r="193" spans="1:8" x14ac:dyDescent="0.25">
      <c r="A193" s="1" t="s">
        <v>9</v>
      </c>
      <c r="B193" s="1" t="s">
        <v>10</v>
      </c>
      <c r="C193" s="1" t="s">
        <v>76</v>
      </c>
      <c r="D193" s="4">
        <v>0.66666666666666663</v>
      </c>
      <c r="E193" s="4">
        <v>0.73958333333333337</v>
      </c>
      <c r="F193">
        <v>50</v>
      </c>
      <c r="G193" s="5">
        <v>1.45</v>
      </c>
      <c r="H193" s="5">
        <f>kursanci[[#This Row],[Czas trwania num]]*kursanci[[#This Row],[Stawka za godzinê]]</f>
        <v>57.499999999999993</v>
      </c>
    </row>
    <row r="194" spans="1:8" x14ac:dyDescent="0.25">
      <c r="A194" s="1" t="s">
        <v>27</v>
      </c>
      <c r="B194" s="1" t="s">
        <v>10</v>
      </c>
      <c r="C194" s="1" t="s">
        <v>31</v>
      </c>
      <c r="D194" s="4">
        <v>0.375</v>
      </c>
      <c r="E194" s="4">
        <v>0.42708333333333331</v>
      </c>
      <c r="F194">
        <v>50</v>
      </c>
      <c r="G194" s="5">
        <v>1.1499999999999999</v>
      </c>
      <c r="H194" s="5">
        <f>kursanci[[#This Row],[Czas trwania num]]*kursanci[[#This Row],[Stawka za godzinê]]</f>
        <v>60</v>
      </c>
    </row>
    <row r="195" spans="1:8" x14ac:dyDescent="0.25">
      <c r="A195" s="1" t="s">
        <v>16</v>
      </c>
      <c r="B195" s="1" t="s">
        <v>7</v>
      </c>
      <c r="C195" s="1" t="s">
        <v>31</v>
      </c>
      <c r="D195" s="4">
        <v>0.44791666666666669</v>
      </c>
      <c r="E195" s="4">
        <v>0.48958333333333331</v>
      </c>
      <c r="F195">
        <v>60</v>
      </c>
      <c r="G195" s="5">
        <v>1</v>
      </c>
      <c r="H195" s="5">
        <f>kursanci[[#This Row],[Czas trwania num]]*kursanci[[#This Row],[Stawka za godzinê]]</f>
        <v>60</v>
      </c>
    </row>
    <row r="196" spans="1:8" x14ac:dyDescent="0.25">
      <c r="A196" s="1" t="s">
        <v>16</v>
      </c>
      <c r="B196" s="1" t="s">
        <v>7</v>
      </c>
      <c r="C196" s="1" t="s">
        <v>77</v>
      </c>
      <c r="D196" s="4">
        <v>0.375</v>
      </c>
      <c r="E196" s="4">
        <v>0.41666666666666669</v>
      </c>
      <c r="F196">
        <v>60</v>
      </c>
      <c r="G196" s="5">
        <v>1</v>
      </c>
      <c r="H196" s="5">
        <f>kursanci[[#This Row],[Czas trwania num]]*kursanci[[#This Row],[Stawka za godzinê]]</f>
        <v>40</v>
      </c>
    </row>
    <row r="197" spans="1:8" x14ac:dyDescent="0.25">
      <c r="A197" s="1" t="s">
        <v>13</v>
      </c>
      <c r="B197" s="1" t="s">
        <v>14</v>
      </c>
      <c r="C197" s="1" t="s">
        <v>77</v>
      </c>
      <c r="D197" s="4">
        <v>0.41666666666666669</v>
      </c>
      <c r="E197" s="4">
        <v>0.45833333333333331</v>
      </c>
      <c r="F197">
        <v>40</v>
      </c>
      <c r="G197" s="5">
        <v>1</v>
      </c>
      <c r="H197" s="5">
        <f>kursanci[[#This Row],[Czas trwania num]]*kursanci[[#This Row],[Stawka za godzinê]]</f>
        <v>65</v>
      </c>
    </row>
    <row r="198" spans="1:8" x14ac:dyDescent="0.25">
      <c r="A198" s="1" t="s">
        <v>16</v>
      </c>
      <c r="B198" s="1" t="s">
        <v>10</v>
      </c>
      <c r="C198" s="1" t="s">
        <v>77</v>
      </c>
      <c r="D198" s="4">
        <v>0.46875</v>
      </c>
      <c r="E198" s="4">
        <v>0.53125</v>
      </c>
      <c r="F198">
        <v>50</v>
      </c>
      <c r="G198" s="5">
        <v>1.3</v>
      </c>
      <c r="H198" s="5">
        <f>kursanci[[#This Row],[Czas trwania num]]*kursanci[[#This Row],[Stawka za godzinê]]</f>
        <v>52</v>
      </c>
    </row>
    <row r="199" spans="1:8" x14ac:dyDescent="0.25">
      <c r="A199" s="1" t="s">
        <v>13</v>
      </c>
      <c r="B199" s="1" t="s">
        <v>14</v>
      </c>
      <c r="C199" s="1" t="s">
        <v>77</v>
      </c>
      <c r="D199" s="4">
        <v>0.57291666666666663</v>
      </c>
      <c r="E199" s="4">
        <v>0.63541666666666663</v>
      </c>
      <c r="F199">
        <v>40</v>
      </c>
      <c r="G199" s="5">
        <v>1.3</v>
      </c>
      <c r="H199" s="5">
        <f>kursanci[[#This Row],[Czas trwania num]]*kursanci[[#This Row],[Stawka za godzinê]]</f>
        <v>50</v>
      </c>
    </row>
    <row r="200" spans="1:8" x14ac:dyDescent="0.25">
      <c r="A200" s="1" t="s">
        <v>9</v>
      </c>
      <c r="B200" s="1" t="s">
        <v>10</v>
      </c>
      <c r="C200" s="1" t="s">
        <v>77</v>
      </c>
      <c r="D200" s="4">
        <v>0.65625</v>
      </c>
      <c r="E200" s="4">
        <v>0.69791666666666663</v>
      </c>
      <c r="F200">
        <v>50</v>
      </c>
      <c r="G200" s="5">
        <v>1</v>
      </c>
      <c r="H200" s="5">
        <f>kursanci[[#This Row],[Czas trwania num]]*kursanci[[#This Row],[Stawka za godzinê]]</f>
        <v>46</v>
      </c>
    </row>
    <row r="201" spans="1:8" x14ac:dyDescent="0.25">
      <c r="A201" s="1" t="s">
        <v>23</v>
      </c>
      <c r="B201" s="1" t="s">
        <v>14</v>
      </c>
      <c r="C201" s="1" t="s">
        <v>97</v>
      </c>
      <c r="D201" s="4">
        <v>0.375</v>
      </c>
      <c r="E201" s="4">
        <v>0.42708333333333331</v>
      </c>
      <c r="F201">
        <v>40</v>
      </c>
      <c r="G201" s="5">
        <v>1.1499999999999999</v>
      </c>
      <c r="H201" s="5">
        <f>kursanci[[#This Row],[Czas trwania num]]*kursanci[[#This Row],[Stawka za godzinê]]</f>
        <v>40</v>
      </c>
    </row>
    <row r="202" spans="1:8" x14ac:dyDescent="0.25">
      <c r="A202" s="1" t="s">
        <v>27</v>
      </c>
      <c r="B202" s="1" t="s">
        <v>14</v>
      </c>
      <c r="C202" s="1" t="s">
        <v>32</v>
      </c>
      <c r="D202" s="4">
        <v>0.375</v>
      </c>
      <c r="E202" s="4">
        <v>0.41666666666666669</v>
      </c>
      <c r="F202">
        <v>40</v>
      </c>
      <c r="G202" s="5">
        <v>1</v>
      </c>
      <c r="H202" s="5">
        <f>kursanci[[#This Row],[Czas trwania num]]*kursanci[[#This Row],[Stawka za godzinê]]</f>
        <v>52</v>
      </c>
    </row>
    <row r="203" spans="1:8" x14ac:dyDescent="0.25">
      <c r="A203" s="1" t="s">
        <v>19</v>
      </c>
      <c r="B203" s="1" t="s">
        <v>14</v>
      </c>
      <c r="C203" s="1" t="s">
        <v>98</v>
      </c>
      <c r="D203" s="4">
        <v>0.375</v>
      </c>
      <c r="E203" s="4">
        <v>0.4375</v>
      </c>
      <c r="F203">
        <v>40</v>
      </c>
      <c r="G203" s="5">
        <v>1.3</v>
      </c>
      <c r="H203" s="5">
        <f>kursanci[[#This Row],[Czas trwania num]]*kursanci[[#This Row],[Stawka za godzinê]]</f>
        <v>87</v>
      </c>
    </row>
    <row r="204" spans="1:8" x14ac:dyDescent="0.25">
      <c r="A204" s="1" t="s">
        <v>6</v>
      </c>
      <c r="B204" s="1" t="s">
        <v>7</v>
      </c>
      <c r="C204" s="1" t="s">
        <v>98</v>
      </c>
      <c r="D204" s="4">
        <v>0.4375</v>
      </c>
      <c r="E204" s="4">
        <v>0.51041666666666663</v>
      </c>
      <c r="F204">
        <v>60</v>
      </c>
      <c r="G204" s="5">
        <v>1.45</v>
      </c>
      <c r="H204" s="5">
        <f>kursanci[[#This Row],[Czas trwania num]]*kursanci[[#This Row],[Stawka za godzinê]]</f>
        <v>52</v>
      </c>
    </row>
    <row r="205" spans="1:8" x14ac:dyDescent="0.25">
      <c r="A205" s="1" t="s">
        <v>27</v>
      </c>
      <c r="B205" s="1" t="s">
        <v>14</v>
      </c>
      <c r="C205" s="1" t="s">
        <v>98</v>
      </c>
      <c r="D205" s="4">
        <v>0.52083333333333337</v>
      </c>
      <c r="E205" s="4">
        <v>0.58333333333333337</v>
      </c>
      <c r="F205">
        <v>40</v>
      </c>
      <c r="G205" s="5">
        <v>1.3</v>
      </c>
      <c r="H205" s="5">
        <f>kursanci[[#This Row],[Czas trwania num]]*kursanci[[#This Row],[Stawka za godzinê]]</f>
        <v>60</v>
      </c>
    </row>
    <row r="206" spans="1:8" x14ac:dyDescent="0.25">
      <c r="A206" s="1" t="s">
        <v>6</v>
      </c>
      <c r="B206" s="1" t="s">
        <v>7</v>
      </c>
      <c r="C206" s="1" t="s">
        <v>33</v>
      </c>
      <c r="D206" s="4">
        <v>0.375</v>
      </c>
      <c r="E206" s="4">
        <v>0.41666666666666669</v>
      </c>
      <c r="F206">
        <v>60</v>
      </c>
      <c r="G206" s="5">
        <v>1</v>
      </c>
      <c r="H206" s="5">
        <f>kursanci[[#This Row],[Czas trwania num]]*kursanci[[#This Row],[Stawka za godzinê]]</f>
        <v>40</v>
      </c>
    </row>
    <row r="207" spans="1:8" x14ac:dyDescent="0.25">
      <c r="A207" s="1" t="s">
        <v>26</v>
      </c>
      <c r="B207" s="1" t="s">
        <v>14</v>
      </c>
      <c r="C207" s="1" t="s">
        <v>33</v>
      </c>
      <c r="D207" s="4">
        <v>0.4375</v>
      </c>
      <c r="E207" s="4">
        <v>0.47916666666666669</v>
      </c>
      <c r="F207">
        <v>40</v>
      </c>
      <c r="G207" s="5">
        <v>1</v>
      </c>
      <c r="H207" s="5">
        <f>kursanci[[#This Row],[Czas trwania num]]*kursanci[[#This Row],[Stawka za godzinê]]</f>
        <v>52</v>
      </c>
    </row>
    <row r="208" spans="1:8" x14ac:dyDescent="0.25">
      <c r="A208" s="1" t="s">
        <v>13</v>
      </c>
      <c r="B208" s="1" t="s">
        <v>14</v>
      </c>
      <c r="C208" s="1" t="s">
        <v>50</v>
      </c>
      <c r="D208" s="4">
        <v>0.375</v>
      </c>
      <c r="E208" s="4">
        <v>0.4375</v>
      </c>
      <c r="F208">
        <v>40</v>
      </c>
      <c r="G208" s="5">
        <v>1.3</v>
      </c>
      <c r="H208" s="5">
        <f>kursanci[[#This Row],[Czas trwania num]]*kursanci[[#This Row],[Stawka za godzinê]]</f>
        <v>46</v>
      </c>
    </row>
    <row r="209" spans="1:8" x14ac:dyDescent="0.25">
      <c r="A209" s="1" t="s">
        <v>19</v>
      </c>
      <c r="B209" s="1" t="s">
        <v>14</v>
      </c>
      <c r="C209" s="1" t="s">
        <v>50</v>
      </c>
      <c r="D209" s="4">
        <v>0.44791666666666669</v>
      </c>
      <c r="E209" s="4">
        <v>0.5</v>
      </c>
      <c r="F209">
        <v>40</v>
      </c>
      <c r="G209" s="5">
        <v>1.1499999999999999</v>
      </c>
      <c r="H209" s="5">
        <f>kursanci[[#This Row],[Czas trwania num]]*kursanci[[#This Row],[Stawka za godzinê]]</f>
        <v>40</v>
      </c>
    </row>
    <row r="210" spans="1:8" x14ac:dyDescent="0.25">
      <c r="A210" s="1" t="s">
        <v>26</v>
      </c>
      <c r="B210" s="1" t="s">
        <v>14</v>
      </c>
      <c r="C210" s="1" t="s">
        <v>50</v>
      </c>
      <c r="D210" s="4">
        <v>0.52083333333333337</v>
      </c>
      <c r="E210" s="4">
        <v>0.5625</v>
      </c>
      <c r="F210">
        <v>40</v>
      </c>
      <c r="G210" s="5">
        <v>1</v>
      </c>
      <c r="H210" s="5">
        <f>kursanci[[#This Row],[Czas trwania num]]*kursanci[[#This Row],[Stawka za godzinê]]</f>
        <v>78</v>
      </c>
    </row>
    <row r="211" spans="1:8" x14ac:dyDescent="0.25">
      <c r="A211" s="1" t="s">
        <v>18</v>
      </c>
      <c r="B211" s="1" t="s">
        <v>7</v>
      </c>
      <c r="C211" s="1" t="s">
        <v>50</v>
      </c>
      <c r="D211" s="4">
        <v>0.60416666666666663</v>
      </c>
      <c r="E211" s="4">
        <v>0.66666666666666663</v>
      </c>
      <c r="F211">
        <v>60</v>
      </c>
      <c r="G211" s="5">
        <v>1.3</v>
      </c>
      <c r="H211" s="5">
        <f>kursanci[[#This Row],[Czas trwania num]]*kursanci[[#This Row],[Stawka za godzinê]]</f>
        <v>78</v>
      </c>
    </row>
    <row r="212" spans="1:8" x14ac:dyDescent="0.25">
      <c r="A212" s="1" t="s">
        <v>19</v>
      </c>
      <c r="B212" s="1" t="s">
        <v>7</v>
      </c>
      <c r="C212" s="1" t="s">
        <v>50</v>
      </c>
      <c r="D212" s="4">
        <v>0.6875</v>
      </c>
      <c r="E212" s="4">
        <v>0.75</v>
      </c>
      <c r="F212">
        <v>60</v>
      </c>
      <c r="G212" s="5">
        <v>1.3</v>
      </c>
      <c r="H212" s="5">
        <f>kursanci[[#This Row],[Czas trwania num]]*kursanci[[#This Row],[Stawka za godzinê]]</f>
        <v>69</v>
      </c>
    </row>
    <row r="213" spans="1:8" x14ac:dyDescent="0.25">
      <c r="A213" s="1" t="s">
        <v>16</v>
      </c>
      <c r="B213" s="1" t="s">
        <v>7</v>
      </c>
      <c r="C213" s="1" t="s">
        <v>51</v>
      </c>
      <c r="D213" s="4">
        <v>0.375</v>
      </c>
      <c r="E213" s="4">
        <v>0.42708333333333331</v>
      </c>
      <c r="F213">
        <v>60</v>
      </c>
      <c r="G213" s="5">
        <v>1.1499999999999999</v>
      </c>
      <c r="H213" s="5">
        <f>kursanci[[#This Row],[Czas trwania num]]*kursanci[[#This Row],[Stawka za godzinê]]</f>
        <v>78</v>
      </c>
    </row>
    <row r="214" spans="1:8" x14ac:dyDescent="0.25">
      <c r="A214" s="1" t="s">
        <v>12</v>
      </c>
      <c r="B214" s="1" t="s">
        <v>7</v>
      </c>
      <c r="C214" s="1" t="s">
        <v>78</v>
      </c>
      <c r="D214" s="4">
        <v>0.375</v>
      </c>
      <c r="E214" s="4">
        <v>0.4375</v>
      </c>
      <c r="F214">
        <v>60</v>
      </c>
      <c r="G214" s="5">
        <v>1.3</v>
      </c>
      <c r="H214" s="5">
        <f>kursanci[[#This Row],[Czas trwania num]]*kursanci[[#This Row],[Stawka za godzinê]]</f>
        <v>80</v>
      </c>
    </row>
    <row r="215" spans="1:8" x14ac:dyDescent="0.25">
      <c r="A215" s="1" t="s">
        <v>23</v>
      </c>
      <c r="B215" s="1" t="s">
        <v>14</v>
      </c>
      <c r="C215" s="1" t="s">
        <v>99</v>
      </c>
      <c r="D215" s="4">
        <v>0.375</v>
      </c>
      <c r="E215" s="4">
        <v>0.45833333333333331</v>
      </c>
      <c r="F215">
        <v>40</v>
      </c>
      <c r="G215" s="5">
        <v>2</v>
      </c>
      <c r="H215" s="5">
        <f>kursanci[[#This Row],[Czas trwania num]]*kursanci[[#This Row],[Stawka za godzinê]]</f>
        <v>46</v>
      </c>
    </row>
    <row r="216" spans="1:8" x14ac:dyDescent="0.25">
      <c r="A216" s="1" t="s">
        <v>26</v>
      </c>
      <c r="B216" s="1" t="s">
        <v>14</v>
      </c>
      <c r="C216" s="1" t="s">
        <v>99</v>
      </c>
      <c r="D216" s="4">
        <v>0.45833333333333331</v>
      </c>
      <c r="E216" s="4">
        <v>0.51041666666666663</v>
      </c>
      <c r="F216">
        <v>40</v>
      </c>
      <c r="G216" s="5">
        <v>1.1499999999999999</v>
      </c>
      <c r="H216" s="5">
        <f>kursanci[[#This Row],[Czas trwania num]]*kursanci[[#This Row],[Stawka za godzinê]]</f>
        <v>78</v>
      </c>
    </row>
    <row r="217" spans="1:8" x14ac:dyDescent="0.25">
      <c r="A217" s="1" t="s">
        <v>18</v>
      </c>
      <c r="B217" s="1" t="s">
        <v>7</v>
      </c>
      <c r="C217" s="1" t="s">
        <v>99</v>
      </c>
      <c r="D217" s="4">
        <v>0.52083333333333337</v>
      </c>
      <c r="E217" s="4">
        <v>0.58333333333333337</v>
      </c>
      <c r="F217">
        <v>60</v>
      </c>
      <c r="G217" s="5">
        <v>1.3</v>
      </c>
      <c r="H217" s="5">
        <f>kursanci[[#This Row],[Czas trwania num]]*kursanci[[#This Row],[Stawka za godzinê]]</f>
        <v>60</v>
      </c>
    </row>
    <row r="218" spans="1:8" x14ac:dyDescent="0.25">
      <c r="A218" s="1" t="s">
        <v>16</v>
      </c>
      <c r="B218" s="1" t="s">
        <v>7</v>
      </c>
      <c r="C218" s="1" t="s">
        <v>52</v>
      </c>
      <c r="D218" s="4">
        <v>0.375</v>
      </c>
      <c r="E218" s="4">
        <v>0.41666666666666669</v>
      </c>
      <c r="F218">
        <v>60</v>
      </c>
      <c r="G218" s="5">
        <v>1</v>
      </c>
      <c r="H218" s="5">
        <f>kursanci[[#This Row],[Czas trwania num]]*kursanci[[#This Row],[Stawka za godzinê]]</f>
        <v>58</v>
      </c>
    </row>
    <row r="219" spans="1:8" x14ac:dyDescent="0.25">
      <c r="A219" s="1" t="s">
        <v>27</v>
      </c>
      <c r="B219" s="1" t="s">
        <v>14</v>
      </c>
      <c r="C219" s="1" t="s">
        <v>52</v>
      </c>
      <c r="D219" s="4">
        <v>0.45833333333333331</v>
      </c>
      <c r="E219" s="4">
        <v>0.53125</v>
      </c>
      <c r="F219">
        <v>40</v>
      </c>
      <c r="G219" s="5">
        <v>1.45</v>
      </c>
      <c r="H219" s="5">
        <f>kursanci[[#This Row],[Czas trwania num]]*kursanci[[#This Row],[Stawka za godzinê]]</f>
        <v>80</v>
      </c>
    </row>
    <row r="220" spans="1:8" x14ac:dyDescent="0.25">
      <c r="A220" s="1" t="s">
        <v>26</v>
      </c>
      <c r="B220" s="1" t="s">
        <v>14</v>
      </c>
      <c r="C220" s="1" t="s">
        <v>52</v>
      </c>
      <c r="D220" s="4">
        <v>0.57291666666666663</v>
      </c>
      <c r="E220" s="4">
        <v>0.65625</v>
      </c>
      <c r="F220">
        <v>40</v>
      </c>
      <c r="G220" s="5">
        <v>2</v>
      </c>
      <c r="H220" s="5">
        <f>kursanci[[#This Row],[Czas trwania num]]*kursanci[[#This Row],[Stawka za godzinê]]</f>
        <v>60</v>
      </c>
    </row>
    <row r="221" spans="1:8" x14ac:dyDescent="0.25">
      <c r="A221" s="1" t="s">
        <v>6</v>
      </c>
      <c r="B221" s="1" t="s">
        <v>7</v>
      </c>
      <c r="C221" s="1" t="s">
        <v>52</v>
      </c>
      <c r="D221" s="4">
        <v>0.6875</v>
      </c>
      <c r="E221" s="4">
        <v>0.72916666666666663</v>
      </c>
      <c r="F221">
        <v>60</v>
      </c>
      <c r="G221" s="5">
        <v>1</v>
      </c>
      <c r="H221" s="5">
        <f>kursanci[[#This Row],[Czas trwania num]]*kursanci[[#This Row],[Stawka za godzinê]]</f>
        <v>80</v>
      </c>
    </row>
    <row r="222" spans="1:8" x14ac:dyDescent="0.25">
      <c r="A222" s="1" t="s">
        <v>27</v>
      </c>
      <c r="B222" s="1" t="s">
        <v>14</v>
      </c>
      <c r="C222" s="1" t="s">
        <v>79</v>
      </c>
      <c r="D222" s="4">
        <v>0.375</v>
      </c>
      <c r="E222" s="4">
        <v>0.45833333333333331</v>
      </c>
      <c r="F222">
        <v>40</v>
      </c>
      <c r="G222" s="5">
        <v>2</v>
      </c>
      <c r="H222" s="5">
        <f>kursanci[[#This Row],[Czas trwania num]]*kursanci[[#This Row],[Stawka za godzinê]]</f>
        <v>78</v>
      </c>
    </row>
    <row r="223" spans="1:8" x14ac:dyDescent="0.25">
      <c r="A223" s="1" t="s">
        <v>18</v>
      </c>
      <c r="B223" s="1" t="s">
        <v>7</v>
      </c>
      <c r="C223" s="1" t="s">
        <v>79</v>
      </c>
      <c r="D223" s="4">
        <v>0.52083333333333337</v>
      </c>
      <c r="E223" s="4">
        <v>0.58333333333333337</v>
      </c>
      <c r="F223">
        <v>60</v>
      </c>
      <c r="G223" s="5">
        <v>1.3</v>
      </c>
      <c r="H223" s="5">
        <f>kursanci[[#This Row],[Czas trwania num]]*kursanci[[#This Row],[Stawka za godzinê]]</f>
        <v>58</v>
      </c>
    </row>
    <row r="224" spans="1:8" x14ac:dyDescent="0.25">
      <c r="A224" s="1" t="s">
        <v>26</v>
      </c>
      <c r="B224" s="1" t="s">
        <v>14</v>
      </c>
      <c r="C224" s="1" t="s">
        <v>100</v>
      </c>
      <c r="D224" s="4">
        <v>0.375</v>
      </c>
      <c r="E224" s="4">
        <v>0.44791666666666669</v>
      </c>
      <c r="F224">
        <v>40</v>
      </c>
      <c r="G224" s="5">
        <v>1.45</v>
      </c>
      <c r="H224" s="5">
        <f>kursanci[[#This Row],[Czas trwania num]]*kursanci[[#This Row],[Stawka za godzinê]]</f>
        <v>58</v>
      </c>
    </row>
    <row r="225" spans="1:8" x14ac:dyDescent="0.25">
      <c r="A225" s="1" t="s">
        <v>27</v>
      </c>
      <c r="B225" s="1" t="s">
        <v>14</v>
      </c>
      <c r="C225" s="1" t="s">
        <v>100</v>
      </c>
      <c r="D225" s="4">
        <v>0.45833333333333331</v>
      </c>
      <c r="E225" s="4">
        <v>0.53125</v>
      </c>
      <c r="F225">
        <v>40</v>
      </c>
      <c r="G225" s="5">
        <v>1.45</v>
      </c>
      <c r="H225" s="5">
        <f>kursanci[[#This Row],[Czas trwania num]]*kursanci[[#This Row],[Stawka za godzinê]]</f>
        <v>69</v>
      </c>
    </row>
    <row r="226" spans="1:8" x14ac:dyDescent="0.25">
      <c r="A226" s="1" t="s">
        <v>12</v>
      </c>
      <c r="B226" s="1" t="s">
        <v>7</v>
      </c>
      <c r="C226" s="1" t="s">
        <v>100</v>
      </c>
      <c r="D226" s="4">
        <v>0.53125</v>
      </c>
      <c r="E226" s="4">
        <v>0.58333333333333337</v>
      </c>
      <c r="F226">
        <v>60</v>
      </c>
      <c r="G226" s="5">
        <v>1.1499999999999999</v>
      </c>
      <c r="H226" s="5">
        <f>kursanci[[#This Row],[Czas trwania num]]*kursanci[[#This Row],[Stawka za godzinê]]</f>
        <v>65</v>
      </c>
    </row>
    <row r="227" spans="1:8" x14ac:dyDescent="0.25">
      <c r="A227" s="1" t="s">
        <v>16</v>
      </c>
      <c r="B227" s="1" t="s">
        <v>10</v>
      </c>
      <c r="C227" s="1" t="s">
        <v>100</v>
      </c>
      <c r="D227" s="4">
        <v>0.59375</v>
      </c>
      <c r="E227" s="4">
        <v>0.65625</v>
      </c>
      <c r="F227">
        <v>50</v>
      </c>
      <c r="G227" s="5">
        <v>1.3</v>
      </c>
      <c r="H227" s="5">
        <f>kursanci[[#This Row],[Czas trwania num]]*kursanci[[#This Row],[Stawka za godzinê]]</f>
        <v>40</v>
      </c>
    </row>
    <row r="228" spans="1:8" x14ac:dyDescent="0.25">
      <c r="A228" s="1" t="s">
        <v>26</v>
      </c>
      <c r="B228" s="1" t="s">
        <v>14</v>
      </c>
      <c r="C228" s="1" t="s">
        <v>80</v>
      </c>
      <c r="D228" s="4">
        <v>0.375</v>
      </c>
      <c r="E228" s="4">
        <v>0.41666666666666669</v>
      </c>
      <c r="F228">
        <v>40</v>
      </c>
      <c r="G228" s="5">
        <v>1</v>
      </c>
      <c r="H228" s="5">
        <f>kursanci[[#This Row],[Czas trwania num]]*kursanci[[#This Row],[Stawka za godzinê]]</f>
        <v>78</v>
      </c>
    </row>
    <row r="229" spans="1:8" x14ac:dyDescent="0.25">
      <c r="A229" s="1" t="s">
        <v>12</v>
      </c>
      <c r="B229" s="1" t="s">
        <v>7</v>
      </c>
      <c r="C229" s="1" t="s">
        <v>53</v>
      </c>
      <c r="D229" s="4">
        <v>0.39583333333333331</v>
      </c>
      <c r="E229" s="4">
        <v>0.45833333333333331</v>
      </c>
      <c r="F229">
        <v>60</v>
      </c>
      <c r="G229" s="5">
        <v>1.3</v>
      </c>
      <c r="H229" s="5">
        <f>kursanci[[#This Row],[Czas trwania num]]*kursanci[[#This Row],[Stawka za godzinê]]</f>
        <v>46</v>
      </c>
    </row>
    <row r="230" spans="1:8" x14ac:dyDescent="0.25">
      <c r="A230" s="1" t="s">
        <v>13</v>
      </c>
      <c r="B230" s="1" t="s">
        <v>14</v>
      </c>
      <c r="C230" s="1" t="s">
        <v>53</v>
      </c>
      <c r="D230" s="4">
        <v>0.47916666666666669</v>
      </c>
      <c r="E230" s="4">
        <v>0.53125</v>
      </c>
      <c r="F230">
        <v>40</v>
      </c>
      <c r="G230" s="5">
        <v>1.1499999999999999</v>
      </c>
      <c r="H230" s="5">
        <f>kursanci[[#This Row],[Czas trwania num]]*kursanci[[#This Row],[Stawka za godzinê]]</f>
        <v>65</v>
      </c>
    </row>
    <row r="231" spans="1:8" x14ac:dyDescent="0.25">
      <c r="A231" s="1" t="s">
        <v>9</v>
      </c>
      <c r="B231" s="1" t="s">
        <v>10</v>
      </c>
      <c r="C231" s="1" t="s">
        <v>81</v>
      </c>
      <c r="D231" s="4">
        <v>0.375</v>
      </c>
      <c r="E231" s="4">
        <v>0.4375</v>
      </c>
      <c r="F231">
        <v>50</v>
      </c>
      <c r="G231" s="5">
        <v>1.3</v>
      </c>
      <c r="H231" s="5">
        <f>kursanci[[#This Row],[Czas trwania num]]*kursanci[[#This Row],[Stawka za godzinê]]</f>
        <v>58</v>
      </c>
    </row>
    <row r="232" spans="1:8" x14ac:dyDescent="0.25">
      <c r="A232" s="1" t="s">
        <v>26</v>
      </c>
      <c r="B232" s="1" t="s">
        <v>14</v>
      </c>
      <c r="C232" s="1" t="s">
        <v>81</v>
      </c>
      <c r="D232" s="4">
        <v>0.4375</v>
      </c>
      <c r="E232" s="4">
        <v>0.51041666666666663</v>
      </c>
      <c r="F232">
        <v>40</v>
      </c>
      <c r="G232" s="5">
        <v>1.45</v>
      </c>
      <c r="H232" s="5">
        <f>kursanci[[#This Row],[Czas trwania num]]*kursanci[[#This Row],[Stawka za godzinê]]</f>
        <v>60</v>
      </c>
    </row>
    <row r="233" spans="1:8" x14ac:dyDescent="0.25">
      <c r="A233" s="1" t="s">
        <v>19</v>
      </c>
      <c r="B233" s="1" t="s">
        <v>7</v>
      </c>
      <c r="C233" s="1" t="s">
        <v>81</v>
      </c>
      <c r="D233" s="4">
        <v>0.53125</v>
      </c>
      <c r="E233" s="4">
        <v>0.57291666666666663</v>
      </c>
      <c r="F233">
        <v>60</v>
      </c>
      <c r="G233" s="5">
        <v>1</v>
      </c>
      <c r="H233" s="5">
        <f>kursanci[[#This Row],[Czas trwania num]]*kursanci[[#This Row],[Stawka za godzinê]]</f>
        <v>87</v>
      </c>
    </row>
    <row r="234" spans="1:8" x14ac:dyDescent="0.25">
      <c r="A234" s="1" t="s">
        <v>19</v>
      </c>
      <c r="B234" s="1" t="s">
        <v>7</v>
      </c>
      <c r="C234" s="1" t="s">
        <v>34</v>
      </c>
      <c r="D234" s="4">
        <v>0.375</v>
      </c>
      <c r="E234" s="4">
        <v>0.44791666666666669</v>
      </c>
      <c r="F234">
        <v>60</v>
      </c>
      <c r="G234" s="5">
        <v>1.45</v>
      </c>
      <c r="H234" s="5">
        <f>kursanci[[#This Row],[Czas trwania num]]*kursanci[[#This Row],[Stawka za godzinê]]</f>
        <v>78</v>
      </c>
    </row>
    <row r="235" spans="1:8" x14ac:dyDescent="0.25">
      <c r="A235" s="1" t="s">
        <v>18</v>
      </c>
      <c r="B235" s="1" t="s">
        <v>7</v>
      </c>
      <c r="C235" s="1" t="s">
        <v>34</v>
      </c>
      <c r="D235" s="4">
        <v>0.44791666666666669</v>
      </c>
      <c r="E235" s="4">
        <v>0.51041666666666663</v>
      </c>
      <c r="F235">
        <v>60</v>
      </c>
      <c r="G235" s="5">
        <v>1.3</v>
      </c>
      <c r="H235" s="5">
        <f>kursanci[[#This Row],[Czas trwania num]]*kursanci[[#This Row],[Stawka za godzinê]]</f>
        <v>58</v>
      </c>
    </row>
    <row r="236" spans="1:8" x14ac:dyDescent="0.25">
      <c r="A236" s="1" t="s">
        <v>26</v>
      </c>
      <c r="B236" s="1" t="s">
        <v>14</v>
      </c>
      <c r="C236" s="1" t="s">
        <v>34</v>
      </c>
      <c r="D236" s="4">
        <v>0.53125</v>
      </c>
      <c r="E236" s="4">
        <v>0.60416666666666663</v>
      </c>
      <c r="F236">
        <v>40</v>
      </c>
      <c r="G236" s="5">
        <v>1.45</v>
      </c>
      <c r="H236" s="5">
        <f>kursanci[[#This Row],[Czas trwania num]]*kursanci[[#This Row],[Stawka za godzinê]]</f>
        <v>87</v>
      </c>
    </row>
    <row r="237" spans="1:8" x14ac:dyDescent="0.25">
      <c r="A237" s="1" t="s">
        <v>6</v>
      </c>
      <c r="B237" s="1" t="s">
        <v>7</v>
      </c>
      <c r="C237" s="1" t="s">
        <v>34</v>
      </c>
      <c r="D237" s="4">
        <v>0.60416666666666663</v>
      </c>
      <c r="E237" s="4">
        <v>0.67708333333333337</v>
      </c>
      <c r="F237">
        <v>60</v>
      </c>
      <c r="G237" s="5">
        <v>1.45</v>
      </c>
      <c r="H237" s="5" t="e">
        <f>kursanci[[#This Row],[Czas trwania num]]*kursanci[[#This Row],[Stawka za godzinê]]</f>
        <v>#VALUE!</v>
      </c>
    </row>
  </sheetData>
  <conditionalFormatting sqref="H1:H1048576">
    <cfRule type="top10" dxfId="1" priority="1" rank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01335-2B7A-46F7-AAD7-73E0C982BD1C}">
  <dimension ref="A1:M236"/>
  <sheetViews>
    <sheetView workbookViewId="0">
      <selection activeCell="J11" sqref="J11"/>
    </sheetView>
  </sheetViews>
  <sheetFormatPr defaultRowHeight="15" x14ac:dyDescent="0.25"/>
  <cols>
    <col min="1" max="1" width="15.42578125" bestFit="1" customWidth="1"/>
    <col min="2" max="2" width="12.42578125" bestFit="1" customWidth="1"/>
    <col min="3" max="3" width="15.42578125" customWidth="1"/>
    <col min="4" max="4" width="21.5703125" bestFit="1" customWidth="1"/>
    <col min="5" max="5" width="22" bestFit="1" customWidth="1"/>
    <col min="6" max="6" width="19.5703125" bestFit="1" customWidth="1"/>
    <col min="7" max="7" width="18.85546875" bestFit="1" customWidth="1"/>
    <col min="8" max="8" width="14.140625" bestFit="1" customWidth="1"/>
    <col min="9" max="9" width="9.5703125" bestFit="1" customWidth="1"/>
    <col min="10" max="10" width="29.85546875" customWidth="1"/>
    <col min="11" max="11" width="16.28515625" customWidth="1"/>
    <col min="12" max="12" width="15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s="4" t="s">
        <v>3</v>
      </c>
      <c r="E1" s="4" t="s">
        <v>4</v>
      </c>
      <c r="F1" t="s">
        <v>5</v>
      </c>
      <c r="G1" s="5" t="s">
        <v>105</v>
      </c>
      <c r="H1" s="5" t="s">
        <v>106</v>
      </c>
      <c r="I1" t="s">
        <v>108</v>
      </c>
      <c r="J1" t="s">
        <v>109</v>
      </c>
      <c r="K1" t="s">
        <v>104</v>
      </c>
    </row>
    <row r="2" spans="1:13" x14ac:dyDescent="0.25">
      <c r="A2" s="1" t="s">
        <v>16</v>
      </c>
      <c r="B2" s="1" t="s">
        <v>10</v>
      </c>
      <c r="C2" s="1" t="s">
        <v>17</v>
      </c>
      <c r="D2" s="4">
        <v>0.375</v>
      </c>
      <c r="E2" s="4">
        <v>0.42708333333333331</v>
      </c>
      <c r="F2">
        <v>50</v>
      </c>
      <c r="G2" s="5">
        <v>1.1499999999999999</v>
      </c>
      <c r="H2" s="5">
        <f>kursanci3[[#This Row],[Czas trwania num]]*kursanci3[[#This Row],[Stawka za godzinê]]</f>
        <v>57.499999999999993</v>
      </c>
      <c r="I2">
        <v>1</v>
      </c>
      <c r="J2" t="str">
        <f>IF(AND(kursanci3[[#This Row],[Imiê kursanta]]&lt;&gt;A3,kursanci3[[#This Row],[ile razy]]=1),"NIE","TAK")</f>
        <v>TAK</v>
      </c>
      <c r="L2" s="6" t="s">
        <v>110</v>
      </c>
      <c r="M2" s="6">
        <f>COUNTIF(J:J,"NIE")</f>
        <v>5</v>
      </c>
    </row>
    <row r="3" spans="1:13" x14ac:dyDescent="0.25">
      <c r="A3" s="1" t="s">
        <v>16</v>
      </c>
      <c r="B3" s="1" t="s">
        <v>7</v>
      </c>
      <c r="C3" s="1" t="s">
        <v>31</v>
      </c>
      <c r="D3" s="4">
        <v>0.44791666666666669</v>
      </c>
      <c r="E3" s="4">
        <v>0.48958333333333331</v>
      </c>
      <c r="F3">
        <v>60</v>
      </c>
      <c r="G3" s="5">
        <v>1</v>
      </c>
      <c r="H3" s="5">
        <f>kursanci3[[#This Row],[Czas trwania num]]*kursanci3[[#This Row],[Stawka za godzinê]]</f>
        <v>60</v>
      </c>
      <c r="I3">
        <f>IF(kursanci3[[#This Row],[Imiê kursanta]]=A2,I2+1,1)</f>
        <v>2</v>
      </c>
      <c r="J3" t="str">
        <f>IF(AND(kursanci3[[#This Row],[Imiê kursanta]]&lt;&gt;A4,kursanci3[[#This Row],[ile razy]]=1),"NIE","TAK")</f>
        <v>TAK</v>
      </c>
    </row>
    <row r="4" spans="1:13" x14ac:dyDescent="0.25">
      <c r="A4" s="1" t="s">
        <v>16</v>
      </c>
      <c r="B4" s="1" t="s">
        <v>7</v>
      </c>
      <c r="C4" s="1" t="s">
        <v>37</v>
      </c>
      <c r="D4" s="4">
        <v>0.64583333333333337</v>
      </c>
      <c r="E4" s="4">
        <v>0.70833333333333337</v>
      </c>
      <c r="F4">
        <v>60</v>
      </c>
      <c r="G4" s="5">
        <v>1.3</v>
      </c>
      <c r="H4" s="5">
        <f>kursanci3[[#This Row],[Czas trwania num]]*kursanci3[[#This Row],[Stawka za godzinê]]</f>
        <v>78</v>
      </c>
      <c r="I4">
        <f>IF(kursanci3[[#This Row],[Imiê kursanta]]=A3,I3+1,1)</f>
        <v>3</v>
      </c>
      <c r="J4" t="str">
        <f>IF(AND(kursanci3[[#This Row],[Imiê kursanta]]&lt;&gt;A5,kursanci3[[#This Row],[ile razy]]=1),"NIE","TAK")</f>
        <v>TAK</v>
      </c>
    </row>
    <row r="5" spans="1:13" x14ac:dyDescent="0.25">
      <c r="A5" s="1" t="s">
        <v>16</v>
      </c>
      <c r="B5" s="1" t="s">
        <v>7</v>
      </c>
      <c r="C5" s="1" t="s">
        <v>38</v>
      </c>
      <c r="D5" s="4">
        <v>0.44791666666666669</v>
      </c>
      <c r="E5" s="4">
        <v>0.51041666666666663</v>
      </c>
      <c r="F5">
        <v>60</v>
      </c>
      <c r="G5" s="5">
        <v>1.3</v>
      </c>
      <c r="H5" s="5">
        <f>kursanci3[[#This Row],[Czas trwania num]]*kursanci3[[#This Row],[Stawka za godzinê]]</f>
        <v>78</v>
      </c>
      <c r="I5">
        <f>IF(kursanci3[[#This Row],[Imiê kursanta]]=A4,I4+1,1)</f>
        <v>4</v>
      </c>
      <c r="J5" t="str">
        <f>IF(AND(kursanci3[[#This Row],[Imiê kursanta]]&lt;&gt;A6,kursanci3[[#This Row],[ile razy]]=1),"NIE","TAK")</f>
        <v>TAK</v>
      </c>
    </row>
    <row r="6" spans="1:13" x14ac:dyDescent="0.25">
      <c r="A6" s="1" t="s">
        <v>16</v>
      </c>
      <c r="B6" s="1" t="s">
        <v>7</v>
      </c>
      <c r="C6" s="1" t="s">
        <v>40</v>
      </c>
      <c r="D6" s="4">
        <v>0.46875</v>
      </c>
      <c r="E6" s="4">
        <v>0.51041666666666663</v>
      </c>
      <c r="F6">
        <v>60</v>
      </c>
      <c r="G6" s="5">
        <v>1</v>
      </c>
      <c r="H6" s="5">
        <f>kursanci3[[#This Row],[Czas trwania num]]*kursanci3[[#This Row],[Stawka za godzinê]]</f>
        <v>60</v>
      </c>
      <c r="I6">
        <f>IF(kursanci3[[#This Row],[Imiê kursanta]]=A5,I5+1,1)</f>
        <v>5</v>
      </c>
      <c r="J6" t="str">
        <f>IF(AND(kursanci3[[#This Row],[Imiê kursanta]]&lt;&gt;A7,kursanci3[[#This Row],[ile razy]]=1),"NIE","TAK")</f>
        <v>TAK</v>
      </c>
    </row>
    <row r="7" spans="1:13" x14ac:dyDescent="0.25">
      <c r="A7" s="1" t="s">
        <v>16</v>
      </c>
      <c r="B7" s="1" t="s">
        <v>7</v>
      </c>
      <c r="C7" s="1" t="s">
        <v>41</v>
      </c>
      <c r="D7" s="4">
        <v>0.57291666666666663</v>
      </c>
      <c r="E7" s="4">
        <v>0.625</v>
      </c>
      <c r="F7">
        <v>60</v>
      </c>
      <c r="G7" s="5">
        <v>1.1499999999999999</v>
      </c>
      <c r="H7" s="5">
        <f>kursanci3[[#This Row],[Czas trwania num]]*kursanci3[[#This Row],[Stawka za godzinê]]</f>
        <v>69</v>
      </c>
      <c r="I7">
        <f>IF(kursanci3[[#This Row],[Imiê kursanta]]=A6,I6+1,1)</f>
        <v>6</v>
      </c>
      <c r="J7" t="str">
        <f>IF(AND(kursanci3[[#This Row],[Imiê kursanta]]&lt;&gt;A8,kursanci3[[#This Row],[ile razy]]=1),"NIE","TAK")</f>
        <v>TAK</v>
      </c>
    </row>
    <row r="8" spans="1:13" x14ac:dyDescent="0.25">
      <c r="A8" s="1" t="s">
        <v>16</v>
      </c>
      <c r="B8" s="1" t="s">
        <v>10</v>
      </c>
      <c r="C8" s="1" t="s">
        <v>42</v>
      </c>
      <c r="D8" s="4">
        <v>0.5625</v>
      </c>
      <c r="E8" s="4">
        <v>0.63541666666666663</v>
      </c>
      <c r="F8">
        <v>50</v>
      </c>
      <c r="G8" s="5">
        <v>1.45</v>
      </c>
      <c r="H8" s="5">
        <f>kursanci3[[#This Row],[Czas trwania num]]*kursanci3[[#This Row],[Stawka za godzinê]]</f>
        <v>72.5</v>
      </c>
      <c r="I8">
        <f>IF(kursanci3[[#This Row],[Imiê kursanta]]=A7,I7+1,1)</f>
        <v>7</v>
      </c>
      <c r="J8" t="str">
        <f>IF(AND(kursanci3[[#This Row],[Imiê kursanta]]&lt;&gt;A9,kursanci3[[#This Row],[ile razy]]=1),"NIE","TAK")</f>
        <v>TAK</v>
      </c>
    </row>
    <row r="9" spans="1:13" x14ac:dyDescent="0.25">
      <c r="A9" s="1" t="s">
        <v>16</v>
      </c>
      <c r="B9" s="1" t="s">
        <v>7</v>
      </c>
      <c r="C9" s="1" t="s">
        <v>51</v>
      </c>
      <c r="D9" s="4">
        <v>0.375</v>
      </c>
      <c r="E9" s="4">
        <v>0.42708333333333331</v>
      </c>
      <c r="F9">
        <v>60</v>
      </c>
      <c r="G9" s="5">
        <v>1.1499999999999999</v>
      </c>
      <c r="H9" s="5">
        <f>kursanci3[[#This Row],[Czas trwania num]]*kursanci3[[#This Row],[Stawka za godzinê]]</f>
        <v>69</v>
      </c>
      <c r="I9">
        <f>IF(kursanci3[[#This Row],[Imiê kursanta]]=A8,I8+1,1)</f>
        <v>8</v>
      </c>
      <c r="J9" t="str">
        <f>IF(AND(kursanci3[[#This Row],[Imiê kursanta]]&lt;&gt;A10,kursanci3[[#This Row],[ile razy]]=1),"NIE","TAK")</f>
        <v>TAK</v>
      </c>
    </row>
    <row r="10" spans="1:13" x14ac:dyDescent="0.25">
      <c r="A10" s="1" t="s">
        <v>16</v>
      </c>
      <c r="B10" s="1" t="s">
        <v>7</v>
      </c>
      <c r="C10" s="1" t="s">
        <v>52</v>
      </c>
      <c r="D10" s="4">
        <v>0.375</v>
      </c>
      <c r="E10" s="4">
        <v>0.41666666666666669</v>
      </c>
      <c r="F10">
        <v>60</v>
      </c>
      <c r="G10" s="5">
        <v>1</v>
      </c>
      <c r="H10" s="5">
        <f>kursanci3[[#This Row],[Czas trwania num]]*kursanci3[[#This Row],[Stawka za godzinê]]</f>
        <v>60</v>
      </c>
      <c r="I10">
        <f>IF(kursanci3[[#This Row],[Imiê kursanta]]=A9,I9+1,1)</f>
        <v>9</v>
      </c>
      <c r="J10" t="str">
        <f>IF(AND(kursanci3[[#This Row],[Imiê kursanta]]&lt;&gt;A11,kursanci3[[#This Row],[ile razy]]=1),"NIE","TAK")</f>
        <v>TAK</v>
      </c>
    </row>
    <row r="11" spans="1:13" x14ac:dyDescent="0.25">
      <c r="A11" s="1" t="s">
        <v>16</v>
      </c>
      <c r="B11" s="1" t="s">
        <v>7</v>
      </c>
      <c r="C11" s="1" t="s">
        <v>61</v>
      </c>
      <c r="D11" s="4">
        <v>0.54166666666666663</v>
      </c>
      <c r="E11" s="4">
        <v>0.59375</v>
      </c>
      <c r="F11">
        <v>60</v>
      </c>
      <c r="G11" s="5">
        <v>1.1499999999999999</v>
      </c>
      <c r="H11" s="5">
        <f>kursanci3[[#This Row],[Czas trwania num]]*kursanci3[[#This Row],[Stawka za godzinê]]</f>
        <v>69</v>
      </c>
      <c r="I11">
        <f>IF(kursanci3[[#This Row],[Imiê kursanta]]=A10,I10+1,1)</f>
        <v>10</v>
      </c>
      <c r="J11" t="str">
        <f>IF(AND(kursanci3[[#This Row],[Imiê kursanta]]&lt;&gt;A12,kursanci3[[#This Row],[ile razy]]=1),"NIE","TAK")</f>
        <v>TAK</v>
      </c>
    </row>
    <row r="12" spans="1:13" x14ac:dyDescent="0.25">
      <c r="A12" s="1" t="s">
        <v>16</v>
      </c>
      <c r="B12" s="1" t="s">
        <v>10</v>
      </c>
      <c r="C12" s="1" t="s">
        <v>70</v>
      </c>
      <c r="D12" s="4">
        <v>0.375</v>
      </c>
      <c r="E12" s="4">
        <v>0.45833333333333331</v>
      </c>
      <c r="F12">
        <v>50</v>
      </c>
      <c r="G12" s="5">
        <v>2</v>
      </c>
      <c r="H12" s="5">
        <f>kursanci3[[#This Row],[Czas trwania num]]*kursanci3[[#This Row],[Stawka za godzinê]]</f>
        <v>100</v>
      </c>
      <c r="I12">
        <f>IF(kursanci3[[#This Row],[Imiê kursanta]]=A11,I11+1,1)</f>
        <v>11</v>
      </c>
      <c r="J12" t="str">
        <f>IF(AND(kursanci3[[#This Row],[Imiê kursanta]]&lt;&gt;A13,kursanci3[[#This Row],[ile razy]]=1),"NIE","TAK")</f>
        <v>TAK</v>
      </c>
    </row>
    <row r="13" spans="1:13" x14ac:dyDescent="0.25">
      <c r="A13" s="1" t="s">
        <v>16</v>
      </c>
      <c r="B13" s="1" t="s">
        <v>10</v>
      </c>
      <c r="C13" s="1" t="s">
        <v>72</v>
      </c>
      <c r="D13" s="4">
        <v>0.60416666666666663</v>
      </c>
      <c r="E13" s="4">
        <v>0.67708333333333337</v>
      </c>
      <c r="F13">
        <v>50</v>
      </c>
      <c r="G13" s="5">
        <v>1.45</v>
      </c>
      <c r="H13" s="5">
        <f>kursanci3[[#This Row],[Czas trwania num]]*kursanci3[[#This Row],[Stawka za godzinê]]</f>
        <v>72.5</v>
      </c>
      <c r="I13">
        <f>IF(kursanci3[[#This Row],[Imiê kursanta]]=A12,I12+1,1)</f>
        <v>12</v>
      </c>
      <c r="J13" t="str">
        <f>IF(AND(kursanci3[[#This Row],[Imiê kursanta]]&lt;&gt;A14,kursanci3[[#This Row],[ile razy]]=1),"NIE","TAK")</f>
        <v>TAK</v>
      </c>
    </row>
    <row r="14" spans="1:13" x14ac:dyDescent="0.25">
      <c r="A14" s="1" t="s">
        <v>16</v>
      </c>
      <c r="B14" s="1" t="s">
        <v>7</v>
      </c>
      <c r="C14" s="1" t="s">
        <v>77</v>
      </c>
      <c r="D14" s="4">
        <v>0.375</v>
      </c>
      <c r="E14" s="4">
        <v>0.41666666666666669</v>
      </c>
      <c r="F14">
        <v>60</v>
      </c>
      <c r="G14" s="5">
        <v>1</v>
      </c>
      <c r="H14" s="5">
        <f>kursanci3[[#This Row],[Czas trwania num]]*kursanci3[[#This Row],[Stawka za godzinê]]</f>
        <v>60</v>
      </c>
      <c r="I14">
        <f>IF(kursanci3[[#This Row],[Imiê kursanta]]=A13,I13+1,1)</f>
        <v>13</v>
      </c>
      <c r="J14" t="str">
        <f>IF(AND(kursanci3[[#This Row],[Imiê kursanta]]&lt;&gt;A15,kursanci3[[#This Row],[ile razy]]=1),"NIE","TAK")</f>
        <v>TAK</v>
      </c>
    </row>
    <row r="15" spans="1:13" x14ac:dyDescent="0.25">
      <c r="A15" s="1" t="s">
        <v>16</v>
      </c>
      <c r="B15" s="1" t="s">
        <v>10</v>
      </c>
      <c r="C15" s="1" t="s">
        <v>77</v>
      </c>
      <c r="D15" s="4">
        <v>0.46875</v>
      </c>
      <c r="E15" s="4">
        <v>0.53125</v>
      </c>
      <c r="F15">
        <v>50</v>
      </c>
      <c r="G15" s="5">
        <v>1.3</v>
      </c>
      <c r="H15" s="5">
        <f>kursanci3[[#This Row],[Czas trwania num]]*kursanci3[[#This Row],[Stawka za godzinê]]</f>
        <v>65</v>
      </c>
      <c r="I15">
        <f>IF(kursanci3[[#This Row],[Imiê kursanta]]=A14,I14+1,1)</f>
        <v>14</v>
      </c>
      <c r="J15" t="str">
        <f>IF(AND(kursanci3[[#This Row],[Imiê kursanta]]&lt;&gt;A16,kursanci3[[#This Row],[ile razy]]=1),"NIE","TAK")</f>
        <v>TAK</v>
      </c>
    </row>
    <row r="16" spans="1:13" x14ac:dyDescent="0.25">
      <c r="A16" s="1" t="s">
        <v>16</v>
      </c>
      <c r="B16" s="1" t="s">
        <v>7</v>
      </c>
      <c r="C16" s="1" t="s">
        <v>88</v>
      </c>
      <c r="D16" s="4">
        <v>0.55208333333333337</v>
      </c>
      <c r="E16" s="4">
        <v>0.59375</v>
      </c>
      <c r="F16">
        <v>60</v>
      </c>
      <c r="G16" s="5">
        <v>1</v>
      </c>
      <c r="H16" s="5">
        <f>kursanci3[[#This Row],[Czas trwania num]]*kursanci3[[#This Row],[Stawka za godzinê]]</f>
        <v>60</v>
      </c>
      <c r="I16">
        <f>IF(kursanci3[[#This Row],[Imiê kursanta]]=A15,I15+1,1)</f>
        <v>15</v>
      </c>
      <c r="J16" t="str">
        <f>IF(AND(kursanci3[[#This Row],[Imiê kursanta]]&lt;&gt;A17,kursanci3[[#This Row],[ile razy]]=1),"NIE","TAK")</f>
        <v>TAK</v>
      </c>
    </row>
    <row r="17" spans="1:10" x14ac:dyDescent="0.25">
      <c r="A17" s="1" t="s">
        <v>16</v>
      </c>
      <c r="B17" s="1" t="s">
        <v>10</v>
      </c>
      <c r="C17" s="1" t="s">
        <v>100</v>
      </c>
      <c r="D17" s="4">
        <v>0.59375</v>
      </c>
      <c r="E17" s="4">
        <v>0.65625</v>
      </c>
      <c r="F17">
        <v>50</v>
      </c>
      <c r="G17" s="5">
        <v>1.3</v>
      </c>
      <c r="H17" s="5">
        <f>kursanci3[[#This Row],[Czas trwania num]]*kursanci3[[#This Row],[Stawka za godzinê]]</f>
        <v>65</v>
      </c>
      <c r="I17">
        <f>IF(kursanci3[[#This Row],[Imiê kursanta]]=A16,I16+1,1)</f>
        <v>16</v>
      </c>
      <c r="J17" t="str">
        <f>IF(AND(kursanci3[[#This Row],[Imiê kursanta]]&lt;&gt;A18,kursanci3[[#This Row],[ile razy]]=1),"NIE","TAK")</f>
        <v>TAK</v>
      </c>
    </row>
    <row r="18" spans="1:10" x14ac:dyDescent="0.25">
      <c r="A18" s="1" t="s">
        <v>48</v>
      </c>
      <c r="B18" s="1" t="s">
        <v>7</v>
      </c>
      <c r="C18" s="1" t="s">
        <v>47</v>
      </c>
      <c r="D18" s="4">
        <v>0.46875</v>
      </c>
      <c r="E18" s="4">
        <v>0.51041666666666663</v>
      </c>
      <c r="F18">
        <v>60</v>
      </c>
      <c r="G18" s="5">
        <v>1</v>
      </c>
      <c r="H18" s="5">
        <f>kursanci3[[#This Row],[Czas trwania num]]*kursanci3[[#This Row],[Stawka za godzinê]]</f>
        <v>60</v>
      </c>
      <c r="I18">
        <f>IF(kursanci3[[#This Row],[Imiê kursanta]]=A17,I17+1,1)</f>
        <v>1</v>
      </c>
      <c r="J18" t="str">
        <f>IF(AND(kursanci3[[#This Row],[Imiê kursanta]]&lt;&gt;A19,kursanci3[[#This Row],[ile razy]]=1),"NIE","TAK")</f>
        <v>NIE</v>
      </c>
    </row>
    <row r="19" spans="1:10" x14ac:dyDescent="0.25">
      <c r="A19" s="1" t="s">
        <v>62</v>
      </c>
      <c r="B19" s="1" t="s">
        <v>7</v>
      </c>
      <c r="C19" s="1" t="s">
        <v>61</v>
      </c>
      <c r="D19" s="4">
        <v>0.4375</v>
      </c>
      <c r="E19" s="4">
        <v>0.5</v>
      </c>
      <c r="F19">
        <v>60</v>
      </c>
      <c r="G19" s="5">
        <v>1.3</v>
      </c>
      <c r="H19" s="5">
        <f>kursanci3[[#This Row],[Czas trwania num]]*kursanci3[[#This Row],[Stawka za godzinê]]</f>
        <v>78</v>
      </c>
      <c r="I19">
        <f>IF(kursanci3[[#This Row],[Imiê kursanta]]=A18,I18+1,1)</f>
        <v>1</v>
      </c>
      <c r="J19" t="str">
        <f>IF(AND(kursanci3[[#This Row],[Imiê kursanta]]&lt;&gt;A20,kursanci3[[#This Row],[ile razy]]=1),"NIE","TAK")</f>
        <v>TAK</v>
      </c>
    </row>
    <row r="20" spans="1:10" x14ac:dyDescent="0.25">
      <c r="A20" s="1" t="s">
        <v>62</v>
      </c>
      <c r="B20" s="1" t="s">
        <v>7</v>
      </c>
      <c r="C20" s="1" t="s">
        <v>66</v>
      </c>
      <c r="D20" s="4">
        <v>0.375</v>
      </c>
      <c r="E20" s="4">
        <v>0.41666666666666669</v>
      </c>
      <c r="F20">
        <v>60</v>
      </c>
      <c r="G20" s="5">
        <v>1</v>
      </c>
      <c r="H20" s="5">
        <f>kursanci3[[#This Row],[Czas trwania num]]*kursanci3[[#This Row],[Stawka za godzinê]]</f>
        <v>60</v>
      </c>
      <c r="I20">
        <f>IF(kursanci3[[#This Row],[Imiê kursanta]]=A19,I19+1,1)</f>
        <v>2</v>
      </c>
      <c r="J20" t="str">
        <f>IF(AND(kursanci3[[#This Row],[Imiê kursanta]]&lt;&gt;A21,kursanci3[[#This Row],[ile razy]]=1),"NIE","TAK")</f>
        <v>TAK</v>
      </c>
    </row>
    <row r="21" spans="1:10" x14ac:dyDescent="0.25">
      <c r="A21" s="1" t="s">
        <v>62</v>
      </c>
      <c r="B21" s="1" t="s">
        <v>7</v>
      </c>
      <c r="C21" s="1" t="s">
        <v>67</v>
      </c>
      <c r="D21" s="4">
        <v>0.57291666666666663</v>
      </c>
      <c r="E21" s="4">
        <v>0.61458333333333337</v>
      </c>
      <c r="F21">
        <v>60</v>
      </c>
      <c r="G21" s="5">
        <v>1</v>
      </c>
      <c r="H21" s="5">
        <f>kursanci3[[#This Row],[Czas trwania num]]*kursanci3[[#This Row],[Stawka za godzinê]]</f>
        <v>60</v>
      </c>
      <c r="I21">
        <f>IF(kursanci3[[#This Row],[Imiê kursanta]]=A20,I20+1,1)</f>
        <v>3</v>
      </c>
      <c r="J21" t="str">
        <f>IF(AND(kursanci3[[#This Row],[Imiê kursanta]]&lt;&gt;A22,kursanci3[[#This Row],[ile razy]]=1),"NIE","TAK")</f>
        <v>TAK</v>
      </c>
    </row>
    <row r="22" spans="1:10" x14ac:dyDescent="0.25">
      <c r="A22" s="1" t="s">
        <v>62</v>
      </c>
      <c r="B22" s="1" t="s">
        <v>7</v>
      </c>
      <c r="C22" s="1" t="s">
        <v>68</v>
      </c>
      <c r="D22" s="4">
        <v>0.46875</v>
      </c>
      <c r="E22" s="4">
        <v>0.54166666666666663</v>
      </c>
      <c r="F22">
        <v>60</v>
      </c>
      <c r="G22" s="5">
        <v>1.45</v>
      </c>
      <c r="H22" s="5">
        <f>kursanci3[[#This Row],[Czas trwania num]]*kursanci3[[#This Row],[Stawka za godzinê]]</f>
        <v>87</v>
      </c>
      <c r="I22">
        <f>IF(kursanci3[[#This Row],[Imiê kursanta]]=A21,I21+1,1)</f>
        <v>4</v>
      </c>
      <c r="J22" t="str">
        <f>IF(AND(kursanci3[[#This Row],[Imiê kursanta]]&lt;&gt;A23,kursanci3[[#This Row],[ile razy]]=1),"NIE","TAK")</f>
        <v>TAK</v>
      </c>
    </row>
    <row r="23" spans="1:10" x14ac:dyDescent="0.25">
      <c r="A23" s="1" t="s">
        <v>62</v>
      </c>
      <c r="B23" s="1" t="s">
        <v>7</v>
      </c>
      <c r="C23" s="1" t="s">
        <v>69</v>
      </c>
      <c r="D23" s="4">
        <v>0.44791666666666669</v>
      </c>
      <c r="E23" s="4">
        <v>0.5</v>
      </c>
      <c r="F23">
        <v>60</v>
      </c>
      <c r="G23" s="5">
        <v>1.1499999999999999</v>
      </c>
      <c r="H23" s="5">
        <f>kursanci3[[#This Row],[Czas trwania num]]*kursanci3[[#This Row],[Stawka za godzinê]]</f>
        <v>69</v>
      </c>
      <c r="I23">
        <f>IF(kursanci3[[#This Row],[Imiê kursanta]]=A22,I22+1,1)</f>
        <v>5</v>
      </c>
      <c r="J23" t="str">
        <f>IF(AND(kursanci3[[#This Row],[Imiê kursanta]]&lt;&gt;A24,kursanci3[[#This Row],[ile razy]]=1),"NIE","TAK")</f>
        <v>TAK</v>
      </c>
    </row>
    <row r="24" spans="1:10" x14ac:dyDescent="0.25">
      <c r="A24" s="1" t="s">
        <v>62</v>
      </c>
      <c r="B24" s="1" t="s">
        <v>7</v>
      </c>
      <c r="C24" s="1" t="s">
        <v>69</v>
      </c>
      <c r="D24" s="4">
        <v>0.5</v>
      </c>
      <c r="E24" s="4">
        <v>0.54166666666666663</v>
      </c>
      <c r="F24">
        <v>60</v>
      </c>
      <c r="G24" s="5">
        <v>1</v>
      </c>
      <c r="H24" s="5">
        <f>kursanci3[[#This Row],[Czas trwania num]]*kursanci3[[#This Row],[Stawka za godzinê]]</f>
        <v>60</v>
      </c>
      <c r="I24">
        <f>IF(kursanci3[[#This Row],[Imiê kursanta]]=A23,I23+1,1)</f>
        <v>6</v>
      </c>
      <c r="J24" t="str">
        <f>IF(AND(kursanci3[[#This Row],[Imiê kursanta]]&lt;&gt;A25,kursanci3[[#This Row],[ile razy]]=1),"NIE","TAK")</f>
        <v>TAK</v>
      </c>
    </row>
    <row r="25" spans="1:10" x14ac:dyDescent="0.25">
      <c r="A25" s="1" t="s">
        <v>62</v>
      </c>
      <c r="B25" s="1" t="s">
        <v>7</v>
      </c>
      <c r="C25" s="1" t="s">
        <v>73</v>
      </c>
      <c r="D25" s="4">
        <v>0.45833333333333331</v>
      </c>
      <c r="E25" s="4">
        <v>0.52083333333333337</v>
      </c>
      <c r="F25">
        <v>60</v>
      </c>
      <c r="G25" s="5">
        <v>1.3</v>
      </c>
      <c r="H25" s="5">
        <f>kursanci3[[#This Row],[Czas trwania num]]*kursanci3[[#This Row],[Stawka za godzinê]]</f>
        <v>78</v>
      </c>
      <c r="I25">
        <f>IF(kursanci3[[#This Row],[Imiê kursanta]]=A24,I24+1,1)</f>
        <v>7</v>
      </c>
      <c r="J25" t="str">
        <f>IF(AND(kursanci3[[#This Row],[Imiê kursanta]]&lt;&gt;A26,kursanci3[[#This Row],[ile razy]]=1),"NIE","TAK")</f>
        <v>TAK</v>
      </c>
    </row>
    <row r="26" spans="1:10" x14ac:dyDescent="0.25">
      <c r="A26" s="1" t="s">
        <v>62</v>
      </c>
      <c r="B26" s="1" t="s">
        <v>7</v>
      </c>
      <c r="C26" s="1" t="s">
        <v>76</v>
      </c>
      <c r="D26" s="4">
        <v>0.375</v>
      </c>
      <c r="E26" s="4">
        <v>0.42708333333333331</v>
      </c>
      <c r="F26">
        <v>60</v>
      </c>
      <c r="G26" s="5">
        <v>1.1499999999999999</v>
      </c>
      <c r="H26" s="5">
        <f>kursanci3[[#This Row],[Czas trwania num]]*kursanci3[[#This Row],[Stawka za godzinê]]</f>
        <v>69</v>
      </c>
      <c r="I26">
        <f>IF(kursanci3[[#This Row],[Imiê kursanta]]=A25,I25+1,1)</f>
        <v>8</v>
      </c>
      <c r="J26" t="str">
        <f>IF(AND(kursanci3[[#This Row],[Imiê kursanta]]&lt;&gt;A27,kursanci3[[#This Row],[ile razy]]=1),"NIE","TAK")</f>
        <v>TAK</v>
      </c>
    </row>
    <row r="27" spans="1:10" x14ac:dyDescent="0.25">
      <c r="A27" s="1" t="s">
        <v>62</v>
      </c>
      <c r="B27" s="1" t="s">
        <v>7</v>
      </c>
      <c r="C27" s="1" t="s">
        <v>88</v>
      </c>
      <c r="D27" s="4">
        <v>0.44791666666666669</v>
      </c>
      <c r="E27" s="4">
        <v>0.5</v>
      </c>
      <c r="F27">
        <v>60</v>
      </c>
      <c r="G27" s="5">
        <v>1.1499999999999999</v>
      </c>
      <c r="H27" s="5">
        <f>kursanci3[[#This Row],[Czas trwania num]]*kursanci3[[#This Row],[Stawka za godzinê]]</f>
        <v>69</v>
      </c>
      <c r="I27">
        <f>IF(kursanci3[[#This Row],[Imiê kursanta]]=A26,I26+1,1)</f>
        <v>9</v>
      </c>
      <c r="J27" t="str">
        <f>IF(AND(kursanci3[[#This Row],[Imiê kursanta]]&lt;&gt;A28,kursanci3[[#This Row],[ile razy]]=1),"NIE","TAK")</f>
        <v>TAK</v>
      </c>
    </row>
    <row r="28" spans="1:10" x14ac:dyDescent="0.25">
      <c r="A28" s="1" t="s">
        <v>62</v>
      </c>
      <c r="B28" s="1" t="s">
        <v>7</v>
      </c>
      <c r="C28" s="1" t="s">
        <v>93</v>
      </c>
      <c r="D28" s="4">
        <v>0.58333333333333337</v>
      </c>
      <c r="E28" s="4">
        <v>0.64583333333333337</v>
      </c>
      <c r="F28">
        <v>60</v>
      </c>
      <c r="G28" s="5">
        <v>1.3</v>
      </c>
      <c r="H28" s="5">
        <f>kursanci3[[#This Row],[Czas trwania num]]*kursanci3[[#This Row],[Stawka za godzinê]]</f>
        <v>78</v>
      </c>
      <c r="I28">
        <f>IF(kursanci3[[#This Row],[Imiê kursanta]]=A27,I27+1,1)</f>
        <v>10</v>
      </c>
      <c r="J28" t="str">
        <f>IF(AND(kursanci3[[#This Row],[Imiê kursanta]]&lt;&gt;A29,kursanci3[[#This Row],[ile razy]]=1),"NIE","TAK")</f>
        <v>TAK</v>
      </c>
    </row>
    <row r="29" spans="1:10" x14ac:dyDescent="0.25">
      <c r="A29" s="1" t="s">
        <v>6</v>
      </c>
      <c r="B29" s="1" t="s">
        <v>7</v>
      </c>
      <c r="C29" s="1" t="s">
        <v>8</v>
      </c>
      <c r="D29" s="4">
        <v>0.375</v>
      </c>
      <c r="E29" s="4">
        <v>0.41666666666666669</v>
      </c>
      <c r="F29">
        <v>60</v>
      </c>
      <c r="G29" s="5">
        <v>1</v>
      </c>
      <c r="H29" s="5">
        <f>kursanci3[[#This Row],[Czas trwania num]]*kursanci3[[#This Row],[Stawka za godzinê]]</f>
        <v>60</v>
      </c>
      <c r="I29">
        <f>IF(kursanci3[[#This Row],[Imiê kursanta]]=A28,I28+1,1)</f>
        <v>1</v>
      </c>
      <c r="J29" t="str">
        <f>IF(AND(kursanci3[[#This Row],[Imiê kursanta]]&lt;&gt;A30,kursanci3[[#This Row],[ile razy]]=1),"NIE","TAK")</f>
        <v>TAK</v>
      </c>
    </row>
    <row r="30" spans="1:10" x14ac:dyDescent="0.25">
      <c r="A30" s="1" t="s">
        <v>6</v>
      </c>
      <c r="B30" s="1" t="s">
        <v>7</v>
      </c>
      <c r="C30" s="1" t="s">
        <v>21</v>
      </c>
      <c r="D30" s="4">
        <v>0.4375</v>
      </c>
      <c r="E30" s="4">
        <v>0.5</v>
      </c>
      <c r="F30">
        <v>60</v>
      </c>
      <c r="G30" s="5">
        <v>1.3</v>
      </c>
      <c r="H30" s="5">
        <f>kursanci3[[#This Row],[Czas trwania num]]*kursanci3[[#This Row],[Stawka za godzinê]]</f>
        <v>78</v>
      </c>
      <c r="I30">
        <f>IF(kursanci3[[#This Row],[Imiê kursanta]]=A29,I29+1,1)</f>
        <v>2</v>
      </c>
      <c r="J30" t="str">
        <f>IF(AND(kursanci3[[#This Row],[Imiê kursanta]]&lt;&gt;A31,kursanci3[[#This Row],[ile razy]]=1),"NIE","TAK")</f>
        <v>TAK</v>
      </c>
    </row>
    <row r="31" spans="1:10" x14ac:dyDescent="0.25">
      <c r="A31" s="1" t="s">
        <v>6</v>
      </c>
      <c r="B31" s="1" t="s">
        <v>7</v>
      </c>
      <c r="C31" s="1" t="s">
        <v>21</v>
      </c>
      <c r="D31" s="4">
        <v>0.59375</v>
      </c>
      <c r="E31" s="4">
        <v>0.65625</v>
      </c>
      <c r="F31">
        <v>60</v>
      </c>
      <c r="G31" s="5">
        <v>1.3</v>
      </c>
      <c r="H31" s="5">
        <f>kursanci3[[#This Row],[Czas trwania num]]*kursanci3[[#This Row],[Stawka za godzinê]]</f>
        <v>78</v>
      </c>
      <c r="I31">
        <f>IF(kursanci3[[#This Row],[Imiê kursanta]]=A30,I30+1,1)</f>
        <v>3</v>
      </c>
      <c r="J31" t="str">
        <f>IF(AND(kursanci3[[#This Row],[Imiê kursanta]]&lt;&gt;A32,kursanci3[[#This Row],[ile razy]]=1),"NIE","TAK")</f>
        <v>TAK</v>
      </c>
    </row>
    <row r="32" spans="1:10" x14ac:dyDescent="0.25">
      <c r="A32" s="1" t="s">
        <v>6</v>
      </c>
      <c r="B32" s="1" t="s">
        <v>7</v>
      </c>
      <c r="C32" s="1" t="s">
        <v>33</v>
      </c>
      <c r="D32" s="4">
        <v>0.375</v>
      </c>
      <c r="E32" s="4">
        <v>0.41666666666666669</v>
      </c>
      <c r="F32">
        <v>60</v>
      </c>
      <c r="G32" s="5">
        <v>1</v>
      </c>
      <c r="H32" s="5">
        <f>kursanci3[[#This Row],[Czas trwania num]]*kursanci3[[#This Row],[Stawka za godzinê]]</f>
        <v>60</v>
      </c>
      <c r="I32">
        <f>IF(kursanci3[[#This Row],[Imiê kursanta]]=A31,I31+1,1)</f>
        <v>4</v>
      </c>
      <c r="J32" t="str">
        <f>IF(AND(kursanci3[[#This Row],[Imiê kursanta]]&lt;&gt;A33,kursanci3[[#This Row],[ile razy]]=1),"NIE","TAK")</f>
        <v>TAK</v>
      </c>
    </row>
    <row r="33" spans="1:10" x14ac:dyDescent="0.25">
      <c r="A33" s="1" t="s">
        <v>6</v>
      </c>
      <c r="B33" s="1" t="s">
        <v>7</v>
      </c>
      <c r="C33" s="1" t="s">
        <v>34</v>
      </c>
      <c r="D33" s="4">
        <v>0.60416666666666663</v>
      </c>
      <c r="E33" s="4">
        <v>0.67708333333333337</v>
      </c>
      <c r="F33">
        <v>60</v>
      </c>
      <c r="G33" s="5">
        <v>1.45</v>
      </c>
      <c r="H33" s="5">
        <f>kursanci3[[#This Row],[Czas trwania num]]*kursanci3[[#This Row],[Stawka za godzinê]]</f>
        <v>87</v>
      </c>
      <c r="I33">
        <f>IF(kursanci3[[#This Row],[Imiê kursanta]]=A32,I32+1,1)</f>
        <v>5</v>
      </c>
      <c r="J33" t="str">
        <f>IF(AND(kursanci3[[#This Row],[Imiê kursanta]]&lt;&gt;A34,kursanci3[[#This Row],[ile razy]]=1),"NIE","TAK")</f>
        <v>TAK</v>
      </c>
    </row>
    <row r="34" spans="1:10" x14ac:dyDescent="0.25">
      <c r="A34" s="1" t="s">
        <v>6</v>
      </c>
      <c r="B34" s="1" t="s">
        <v>7</v>
      </c>
      <c r="C34" s="1" t="s">
        <v>37</v>
      </c>
      <c r="D34" s="4">
        <v>0.375</v>
      </c>
      <c r="E34" s="4">
        <v>0.4375</v>
      </c>
      <c r="F34">
        <v>60</v>
      </c>
      <c r="G34" s="5">
        <v>1.3</v>
      </c>
      <c r="H34" s="5">
        <f>kursanci3[[#This Row],[Czas trwania num]]*kursanci3[[#This Row],[Stawka za godzinê]]</f>
        <v>78</v>
      </c>
      <c r="I34">
        <f>IF(kursanci3[[#This Row],[Imiê kursanta]]=A33,I33+1,1)</f>
        <v>6</v>
      </c>
      <c r="J34" t="str">
        <f>IF(AND(kursanci3[[#This Row],[Imiê kursanta]]&lt;&gt;A35,kursanci3[[#This Row],[ile razy]]=1),"NIE","TAK")</f>
        <v>TAK</v>
      </c>
    </row>
    <row r="35" spans="1:10" x14ac:dyDescent="0.25">
      <c r="A35" s="1" t="s">
        <v>6</v>
      </c>
      <c r="B35" s="1" t="s">
        <v>7</v>
      </c>
      <c r="C35" s="1" t="s">
        <v>41</v>
      </c>
      <c r="D35" s="4">
        <v>0.53125</v>
      </c>
      <c r="E35" s="4">
        <v>0.57291666666666663</v>
      </c>
      <c r="F35">
        <v>60</v>
      </c>
      <c r="G35" s="5">
        <v>1</v>
      </c>
      <c r="H35" s="5">
        <f>kursanci3[[#This Row],[Czas trwania num]]*kursanci3[[#This Row],[Stawka za godzinê]]</f>
        <v>60</v>
      </c>
      <c r="I35">
        <f>IF(kursanci3[[#This Row],[Imiê kursanta]]=A34,I34+1,1)</f>
        <v>7</v>
      </c>
      <c r="J35" t="str">
        <f>IF(AND(kursanci3[[#This Row],[Imiê kursanta]]&lt;&gt;A36,kursanci3[[#This Row],[ile razy]]=1),"NIE","TAK")</f>
        <v>TAK</v>
      </c>
    </row>
    <row r="36" spans="1:10" x14ac:dyDescent="0.25">
      <c r="A36" s="1" t="s">
        <v>6</v>
      </c>
      <c r="B36" s="1" t="s">
        <v>7</v>
      </c>
      <c r="C36" s="1" t="s">
        <v>45</v>
      </c>
      <c r="D36" s="4">
        <v>0.47916666666666669</v>
      </c>
      <c r="E36" s="4">
        <v>0.55208333333333337</v>
      </c>
      <c r="F36">
        <v>60</v>
      </c>
      <c r="G36" s="5">
        <v>1.45</v>
      </c>
      <c r="H36" s="5">
        <f>kursanci3[[#This Row],[Czas trwania num]]*kursanci3[[#This Row],[Stawka za godzinê]]</f>
        <v>87</v>
      </c>
      <c r="I36">
        <f>IF(kursanci3[[#This Row],[Imiê kursanta]]=A35,I35+1,1)</f>
        <v>8</v>
      </c>
      <c r="J36" t="str">
        <f>IF(AND(kursanci3[[#This Row],[Imiê kursanta]]&lt;&gt;A37,kursanci3[[#This Row],[ile razy]]=1),"NIE","TAK")</f>
        <v>TAK</v>
      </c>
    </row>
    <row r="37" spans="1:10" x14ac:dyDescent="0.25">
      <c r="A37" s="1" t="s">
        <v>6</v>
      </c>
      <c r="B37" s="1" t="s">
        <v>7</v>
      </c>
      <c r="C37" s="1" t="s">
        <v>45</v>
      </c>
      <c r="D37" s="4">
        <v>0.5625</v>
      </c>
      <c r="E37" s="4">
        <v>0.625</v>
      </c>
      <c r="F37">
        <v>60</v>
      </c>
      <c r="G37" s="5">
        <v>1.3</v>
      </c>
      <c r="H37" s="5">
        <f>kursanci3[[#This Row],[Czas trwania num]]*kursanci3[[#This Row],[Stawka za godzinê]]</f>
        <v>78</v>
      </c>
      <c r="I37">
        <f>IF(kursanci3[[#This Row],[Imiê kursanta]]=A36,I36+1,1)</f>
        <v>9</v>
      </c>
      <c r="J37" t="str">
        <f>IF(AND(kursanci3[[#This Row],[Imiê kursanta]]&lt;&gt;A38,kursanci3[[#This Row],[ile razy]]=1),"NIE","TAK")</f>
        <v>TAK</v>
      </c>
    </row>
    <row r="38" spans="1:10" x14ac:dyDescent="0.25">
      <c r="A38" s="1" t="s">
        <v>6</v>
      </c>
      <c r="B38" s="1" t="s">
        <v>7</v>
      </c>
      <c r="C38" s="1" t="s">
        <v>52</v>
      </c>
      <c r="D38" s="4">
        <v>0.6875</v>
      </c>
      <c r="E38" s="4">
        <v>0.72916666666666663</v>
      </c>
      <c r="F38">
        <v>60</v>
      </c>
      <c r="G38" s="5">
        <v>1</v>
      </c>
      <c r="H38" s="5">
        <f>kursanci3[[#This Row],[Czas trwania num]]*kursanci3[[#This Row],[Stawka za godzinê]]</f>
        <v>60</v>
      </c>
      <c r="I38">
        <f>IF(kursanci3[[#This Row],[Imiê kursanta]]=A37,I37+1,1)</f>
        <v>10</v>
      </c>
      <c r="J38" t="str">
        <f>IF(AND(kursanci3[[#This Row],[Imiê kursanta]]&lt;&gt;A39,kursanci3[[#This Row],[ile razy]]=1),"NIE","TAK")</f>
        <v>TAK</v>
      </c>
    </row>
    <row r="39" spans="1:10" x14ac:dyDescent="0.25">
      <c r="A39" s="1" t="s">
        <v>6</v>
      </c>
      <c r="B39" s="1" t="s">
        <v>7</v>
      </c>
      <c r="C39" s="1" t="s">
        <v>55</v>
      </c>
      <c r="D39" s="4">
        <v>0.47916666666666669</v>
      </c>
      <c r="E39" s="4">
        <v>0.5625</v>
      </c>
      <c r="F39">
        <v>60</v>
      </c>
      <c r="G39" s="5">
        <v>2</v>
      </c>
      <c r="H39" s="5">
        <f>kursanci3[[#This Row],[Czas trwania num]]*kursanci3[[#This Row],[Stawka za godzinê]]</f>
        <v>120</v>
      </c>
      <c r="I39">
        <f>IF(kursanci3[[#This Row],[Imiê kursanta]]=A38,I38+1,1)</f>
        <v>11</v>
      </c>
      <c r="J39" t="str">
        <f>IF(AND(kursanci3[[#This Row],[Imiê kursanta]]&lt;&gt;A40,kursanci3[[#This Row],[ile razy]]=1),"NIE","TAK")</f>
        <v>TAK</v>
      </c>
    </row>
    <row r="40" spans="1:10" x14ac:dyDescent="0.25">
      <c r="A40" s="1" t="s">
        <v>6</v>
      </c>
      <c r="B40" s="1" t="s">
        <v>7</v>
      </c>
      <c r="C40" s="1" t="s">
        <v>64</v>
      </c>
      <c r="D40" s="4">
        <v>0.47916666666666669</v>
      </c>
      <c r="E40" s="4">
        <v>0.55208333333333337</v>
      </c>
      <c r="F40">
        <v>60</v>
      </c>
      <c r="G40" s="5">
        <v>1.45</v>
      </c>
      <c r="H40" s="5">
        <f>kursanci3[[#This Row],[Czas trwania num]]*kursanci3[[#This Row],[Stawka za godzinê]]</f>
        <v>87</v>
      </c>
      <c r="I40">
        <f>IF(kursanci3[[#This Row],[Imiê kursanta]]=A39,I39+1,1)</f>
        <v>12</v>
      </c>
      <c r="J40" t="str">
        <f>IF(AND(kursanci3[[#This Row],[Imiê kursanta]]&lt;&gt;A41,kursanci3[[#This Row],[ile razy]]=1),"NIE","TAK")</f>
        <v>TAK</v>
      </c>
    </row>
    <row r="41" spans="1:10" x14ac:dyDescent="0.25">
      <c r="A41" s="1" t="s">
        <v>6</v>
      </c>
      <c r="B41" s="1" t="s">
        <v>7</v>
      </c>
      <c r="C41" s="1" t="s">
        <v>67</v>
      </c>
      <c r="D41" s="4">
        <v>0.375</v>
      </c>
      <c r="E41" s="4">
        <v>0.44791666666666669</v>
      </c>
      <c r="F41">
        <v>60</v>
      </c>
      <c r="G41" s="5">
        <v>1.45</v>
      </c>
      <c r="H41" s="5">
        <f>kursanci3[[#This Row],[Czas trwania num]]*kursanci3[[#This Row],[Stawka za godzinê]]</f>
        <v>87</v>
      </c>
      <c r="I41">
        <f>IF(kursanci3[[#This Row],[Imiê kursanta]]=A40,I40+1,1)</f>
        <v>13</v>
      </c>
      <c r="J41" t="str">
        <f>IF(AND(kursanci3[[#This Row],[Imiê kursanta]]&lt;&gt;A42,kursanci3[[#This Row],[ile razy]]=1),"NIE","TAK")</f>
        <v>TAK</v>
      </c>
    </row>
    <row r="42" spans="1:10" x14ac:dyDescent="0.25">
      <c r="A42" s="1" t="s">
        <v>6</v>
      </c>
      <c r="B42" s="1" t="s">
        <v>7</v>
      </c>
      <c r="C42" s="1" t="s">
        <v>70</v>
      </c>
      <c r="D42" s="4">
        <v>0.65625</v>
      </c>
      <c r="E42" s="4">
        <v>0.72916666666666663</v>
      </c>
      <c r="F42">
        <v>60</v>
      </c>
      <c r="G42" s="5">
        <v>1.45</v>
      </c>
      <c r="H42" s="5">
        <f>kursanci3[[#This Row],[Czas trwania num]]*kursanci3[[#This Row],[Stawka za godzinê]]</f>
        <v>87</v>
      </c>
      <c r="I42">
        <f>IF(kursanci3[[#This Row],[Imiê kursanta]]=A41,I41+1,1)</f>
        <v>14</v>
      </c>
      <c r="J42" t="str">
        <f>IF(AND(kursanci3[[#This Row],[Imiê kursanta]]&lt;&gt;A43,kursanci3[[#This Row],[ile razy]]=1),"NIE","TAK")</f>
        <v>TAK</v>
      </c>
    </row>
    <row r="43" spans="1:10" x14ac:dyDescent="0.25">
      <c r="A43" s="1" t="s">
        <v>6</v>
      </c>
      <c r="B43" s="1" t="s">
        <v>7</v>
      </c>
      <c r="C43" s="1" t="s">
        <v>72</v>
      </c>
      <c r="D43" s="4">
        <v>0.45833333333333331</v>
      </c>
      <c r="E43" s="4">
        <v>0.51041666666666663</v>
      </c>
      <c r="F43">
        <v>60</v>
      </c>
      <c r="G43" s="5">
        <v>1.1499999999999999</v>
      </c>
      <c r="H43" s="5">
        <f>kursanci3[[#This Row],[Czas trwania num]]*kursanci3[[#This Row],[Stawka za godzinê]]</f>
        <v>69</v>
      </c>
      <c r="I43">
        <f>IF(kursanci3[[#This Row],[Imiê kursanta]]=A42,I42+1,1)</f>
        <v>15</v>
      </c>
      <c r="J43" t="str">
        <f>IF(AND(kursanci3[[#This Row],[Imiê kursanta]]&lt;&gt;A44,kursanci3[[#This Row],[ile razy]]=1),"NIE","TAK")</f>
        <v>TAK</v>
      </c>
    </row>
    <row r="44" spans="1:10" x14ac:dyDescent="0.25">
      <c r="A44" s="1" t="s">
        <v>6</v>
      </c>
      <c r="B44" s="1" t="s">
        <v>7</v>
      </c>
      <c r="C44" s="1" t="s">
        <v>84</v>
      </c>
      <c r="D44" s="4">
        <v>0.57291666666666663</v>
      </c>
      <c r="E44" s="4">
        <v>0.63541666666666663</v>
      </c>
      <c r="F44">
        <v>60</v>
      </c>
      <c r="G44" s="5">
        <v>1.3</v>
      </c>
      <c r="H44" s="5">
        <f>kursanci3[[#This Row],[Czas trwania num]]*kursanci3[[#This Row],[Stawka za godzinê]]</f>
        <v>78</v>
      </c>
      <c r="I44">
        <f>IF(kursanci3[[#This Row],[Imiê kursanta]]=A43,I43+1,1)</f>
        <v>16</v>
      </c>
      <c r="J44" t="str">
        <f>IF(AND(kursanci3[[#This Row],[Imiê kursanta]]&lt;&gt;A45,kursanci3[[#This Row],[ile razy]]=1),"NIE","TAK")</f>
        <v>TAK</v>
      </c>
    </row>
    <row r="45" spans="1:10" x14ac:dyDescent="0.25">
      <c r="A45" s="1" t="s">
        <v>6</v>
      </c>
      <c r="B45" s="1" t="s">
        <v>7</v>
      </c>
      <c r="C45" s="1" t="s">
        <v>93</v>
      </c>
      <c r="D45" s="4">
        <v>0.47916666666666669</v>
      </c>
      <c r="E45" s="4">
        <v>0.54166666666666663</v>
      </c>
      <c r="F45">
        <v>60</v>
      </c>
      <c r="G45" s="5">
        <v>1.3</v>
      </c>
      <c r="H45" s="5">
        <f>kursanci3[[#This Row],[Czas trwania num]]*kursanci3[[#This Row],[Stawka za godzinê]]</f>
        <v>78</v>
      </c>
      <c r="I45">
        <f>IF(kursanci3[[#This Row],[Imiê kursanta]]=A44,I44+1,1)</f>
        <v>17</v>
      </c>
      <c r="J45" t="str">
        <f>IF(AND(kursanci3[[#This Row],[Imiê kursanta]]&lt;&gt;A46,kursanci3[[#This Row],[ile razy]]=1),"NIE","TAK")</f>
        <v>TAK</v>
      </c>
    </row>
    <row r="46" spans="1:10" x14ac:dyDescent="0.25">
      <c r="A46" s="1" t="s">
        <v>6</v>
      </c>
      <c r="B46" s="1" t="s">
        <v>7</v>
      </c>
      <c r="C46" s="1" t="s">
        <v>95</v>
      </c>
      <c r="D46" s="4">
        <v>0.375</v>
      </c>
      <c r="E46" s="4">
        <v>0.42708333333333331</v>
      </c>
      <c r="F46">
        <v>60</v>
      </c>
      <c r="G46" s="5">
        <v>1.1499999999999999</v>
      </c>
      <c r="H46" s="5">
        <f>kursanci3[[#This Row],[Czas trwania num]]*kursanci3[[#This Row],[Stawka za godzinê]]</f>
        <v>69</v>
      </c>
      <c r="I46">
        <f>IF(kursanci3[[#This Row],[Imiê kursanta]]=A45,I45+1,1)</f>
        <v>18</v>
      </c>
      <c r="J46" t="str">
        <f>IF(AND(kursanci3[[#This Row],[Imiê kursanta]]&lt;&gt;A47,kursanci3[[#This Row],[ile razy]]=1),"NIE","TAK")</f>
        <v>TAK</v>
      </c>
    </row>
    <row r="47" spans="1:10" x14ac:dyDescent="0.25">
      <c r="A47" s="1" t="s">
        <v>6</v>
      </c>
      <c r="B47" s="1" t="s">
        <v>7</v>
      </c>
      <c r="C47" s="1" t="s">
        <v>95</v>
      </c>
      <c r="D47" s="4">
        <v>0.4375</v>
      </c>
      <c r="E47" s="4">
        <v>0.48958333333333331</v>
      </c>
      <c r="F47">
        <v>60</v>
      </c>
      <c r="G47" s="5">
        <v>1.1499999999999999</v>
      </c>
      <c r="H47" s="5">
        <f>kursanci3[[#This Row],[Czas trwania num]]*kursanci3[[#This Row],[Stawka za godzinê]]</f>
        <v>69</v>
      </c>
      <c r="I47">
        <f>IF(kursanci3[[#This Row],[Imiê kursanta]]=A46,I46+1,1)</f>
        <v>19</v>
      </c>
      <c r="J47" t="str">
        <f>IF(AND(kursanci3[[#This Row],[Imiê kursanta]]&lt;&gt;A48,kursanci3[[#This Row],[ile razy]]=1),"NIE","TAK")</f>
        <v>TAK</v>
      </c>
    </row>
    <row r="48" spans="1:10" x14ac:dyDescent="0.25">
      <c r="A48" s="1" t="s">
        <v>6</v>
      </c>
      <c r="B48" s="1" t="s">
        <v>7</v>
      </c>
      <c r="C48" s="1" t="s">
        <v>98</v>
      </c>
      <c r="D48" s="4">
        <v>0.4375</v>
      </c>
      <c r="E48" s="4">
        <v>0.51041666666666663</v>
      </c>
      <c r="F48">
        <v>60</v>
      </c>
      <c r="G48" s="5">
        <v>1.45</v>
      </c>
      <c r="H48" s="5">
        <f>kursanci3[[#This Row],[Czas trwania num]]*kursanci3[[#This Row],[Stawka za godzinê]]</f>
        <v>87</v>
      </c>
      <c r="I48">
        <f>IF(kursanci3[[#This Row],[Imiê kursanta]]=A47,I47+1,1)</f>
        <v>20</v>
      </c>
      <c r="J48" t="str">
        <f>IF(AND(kursanci3[[#This Row],[Imiê kursanta]]&lt;&gt;A49,kursanci3[[#This Row],[ile razy]]=1),"NIE","TAK")</f>
        <v>TAK</v>
      </c>
    </row>
    <row r="49" spans="1:10" x14ac:dyDescent="0.25">
      <c r="A49" s="1" t="s">
        <v>24</v>
      </c>
      <c r="B49" s="1" t="s">
        <v>10</v>
      </c>
      <c r="C49" s="1" t="s">
        <v>25</v>
      </c>
      <c r="D49" s="4">
        <v>0.375</v>
      </c>
      <c r="E49" s="4">
        <v>0.42708333333333331</v>
      </c>
      <c r="F49">
        <v>50</v>
      </c>
      <c r="G49" s="5">
        <v>1.1499999999999999</v>
      </c>
      <c r="H49" s="5">
        <f>kursanci3[[#This Row],[Czas trwania num]]*kursanci3[[#This Row],[Stawka za godzinê]]</f>
        <v>57.499999999999993</v>
      </c>
      <c r="I49">
        <f>IF(kursanci3[[#This Row],[Imiê kursanta]]=A48,I48+1,1)</f>
        <v>1</v>
      </c>
      <c r="J49" t="str">
        <f>IF(AND(kursanci3[[#This Row],[Imiê kursanta]]&lt;&gt;A50,kursanci3[[#This Row],[ile razy]]=1),"NIE","TAK")</f>
        <v>TAK</v>
      </c>
    </row>
    <row r="50" spans="1:10" x14ac:dyDescent="0.25">
      <c r="A50" s="1" t="s">
        <v>24</v>
      </c>
      <c r="B50" s="1" t="s">
        <v>10</v>
      </c>
      <c r="C50" s="1" t="s">
        <v>28</v>
      </c>
      <c r="D50" s="4">
        <v>0.375</v>
      </c>
      <c r="E50" s="4">
        <v>0.42708333333333331</v>
      </c>
      <c r="F50">
        <v>50</v>
      </c>
      <c r="G50" s="5">
        <v>1.1499999999999999</v>
      </c>
      <c r="H50" s="5">
        <f>kursanci3[[#This Row],[Czas trwania num]]*kursanci3[[#This Row],[Stawka za godzinê]]</f>
        <v>57.499999999999993</v>
      </c>
      <c r="I50">
        <f>IF(kursanci3[[#This Row],[Imiê kursanta]]=A49,I49+1,1)</f>
        <v>2</v>
      </c>
      <c r="J50" t="str">
        <f>IF(AND(kursanci3[[#This Row],[Imiê kursanta]]&lt;&gt;A51,kursanci3[[#This Row],[ile razy]]=1),"NIE","TAK")</f>
        <v>TAK</v>
      </c>
    </row>
    <row r="51" spans="1:10" x14ac:dyDescent="0.25">
      <c r="A51" s="1" t="s">
        <v>24</v>
      </c>
      <c r="B51" s="1" t="s">
        <v>10</v>
      </c>
      <c r="C51" s="1" t="s">
        <v>37</v>
      </c>
      <c r="D51" s="4">
        <v>0.45833333333333331</v>
      </c>
      <c r="E51" s="4">
        <v>0.53125</v>
      </c>
      <c r="F51">
        <v>50</v>
      </c>
      <c r="G51" s="5">
        <v>1.45</v>
      </c>
      <c r="H51" s="5">
        <f>kursanci3[[#This Row],[Czas trwania num]]*kursanci3[[#This Row],[Stawka za godzinê]]</f>
        <v>72.5</v>
      </c>
      <c r="I51">
        <f>IF(kursanci3[[#This Row],[Imiê kursanta]]=A50,I50+1,1)</f>
        <v>3</v>
      </c>
      <c r="J51" t="str">
        <f>IF(AND(kursanci3[[#This Row],[Imiê kursanta]]&lt;&gt;A52,kursanci3[[#This Row],[ile razy]]=1),"NIE","TAK")</f>
        <v>TAK</v>
      </c>
    </row>
    <row r="52" spans="1:10" x14ac:dyDescent="0.25">
      <c r="A52" s="1" t="s">
        <v>24</v>
      </c>
      <c r="B52" s="1" t="s">
        <v>10</v>
      </c>
      <c r="C52" s="1" t="s">
        <v>47</v>
      </c>
      <c r="D52" s="4">
        <v>0.375</v>
      </c>
      <c r="E52" s="4">
        <v>0.44791666666666669</v>
      </c>
      <c r="F52">
        <v>50</v>
      </c>
      <c r="G52" s="5">
        <v>1.45</v>
      </c>
      <c r="H52" s="5">
        <f>kursanci3[[#This Row],[Czas trwania num]]*kursanci3[[#This Row],[Stawka za godzinê]]</f>
        <v>72.5</v>
      </c>
      <c r="I52">
        <f>IF(kursanci3[[#This Row],[Imiê kursanta]]=A51,I51+1,1)</f>
        <v>4</v>
      </c>
      <c r="J52" t="str">
        <f>IF(AND(kursanci3[[#This Row],[Imiê kursanta]]&lt;&gt;A53,kursanci3[[#This Row],[ile razy]]=1),"NIE","TAK")</f>
        <v>TAK</v>
      </c>
    </row>
    <row r="53" spans="1:10" x14ac:dyDescent="0.25">
      <c r="A53" s="1" t="s">
        <v>24</v>
      </c>
      <c r="B53" s="1" t="s">
        <v>10</v>
      </c>
      <c r="C53" s="1" t="s">
        <v>47</v>
      </c>
      <c r="D53" s="4">
        <v>0.65625</v>
      </c>
      <c r="E53" s="4">
        <v>0.71875</v>
      </c>
      <c r="F53">
        <v>50</v>
      </c>
      <c r="G53" s="5">
        <v>1.3</v>
      </c>
      <c r="H53" s="5">
        <f>kursanci3[[#This Row],[Czas trwania num]]*kursanci3[[#This Row],[Stawka za godzinê]]</f>
        <v>65</v>
      </c>
      <c r="I53">
        <f>IF(kursanci3[[#This Row],[Imiê kursanta]]=A52,I52+1,1)</f>
        <v>5</v>
      </c>
      <c r="J53" t="str">
        <f>IF(AND(kursanci3[[#This Row],[Imiê kursanta]]&lt;&gt;A54,kursanci3[[#This Row],[ile razy]]=1),"NIE","TAK")</f>
        <v>TAK</v>
      </c>
    </row>
    <row r="54" spans="1:10" x14ac:dyDescent="0.25">
      <c r="A54" s="1" t="s">
        <v>24</v>
      </c>
      <c r="B54" s="1" t="s">
        <v>10</v>
      </c>
      <c r="C54" s="1" t="s">
        <v>56</v>
      </c>
      <c r="D54" s="4">
        <v>0.375</v>
      </c>
      <c r="E54" s="4">
        <v>0.44791666666666669</v>
      </c>
      <c r="F54">
        <v>50</v>
      </c>
      <c r="G54" s="5">
        <v>1.45</v>
      </c>
      <c r="H54" s="5">
        <f>kursanci3[[#This Row],[Czas trwania num]]*kursanci3[[#This Row],[Stawka za godzinê]]</f>
        <v>72.5</v>
      </c>
      <c r="I54">
        <f>IF(kursanci3[[#This Row],[Imiê kursanta]]=A53,I53+1,1)</f>
        <v>6</v>
      </c>
      <c r="J54" t="str">
        <f>IF(AND(kursanci3[[#This Row],[Imiê kursanta]]&lt;&gt;A55,kursanci3[[#This Row],[ile razy]]=1),"NIE","TAK")</f>
        <v>TAK</v>
      </c>
    </row>
    <row r="55" spans="1:10" x14ac:dyDescent="0.25">
      <c r="A55" s="1" t="s">
        <v>24</v>
      </c>
      <c r="B55" s="1" t="s">
        <v>10</v>
      </c>
      <c r="C55" s="1" t="s">
        <v>56</v>
      </c>
      <c r="D55" s="4">
        <v>0.57291666666666663</v>
      </c>
      <c r="E55" s="4">
        <v>0.61458333333333337</v>
      </c>
      <c r="F55">
        <v>50</v>
      </c>
      <c r="G55" s="5">
        <v>1</v>
      </c>
      <c r="H55" s="5">
        <f>kursanci3[[#This Row],[Czas trwania num]]*kursanci3[[#This Row],[Stawka za godzinê]]</f>
        <v>50</v>
      </c>
      <c r="I55">
        <f>IF(kursanci3[[#This Row],[Imiê kursanta]]=A54,I54+1,1)</f>
        <v>7</v>
      </c>
      <c r="J55" t="str">
        <f>IF(AND(kursanci3[[#This Row],[Imiê kursanta]]&lt;&gt;A56,kursanci3[[#This Row],[ile razy]]=1),"NIE","TAK")</f>
        <v>TAK</v>
      </c>
    </row>
    <row r="56" spans="1:10" x14ac:dyDescent="0.25">
      <c r="A56" s="1" t="s">
        <v>24</v>
      </c>
      <c r="B56" s="1" t="s">
        <v>10</v>
      </c>
      <c r="C56" s="1" t="s">
        <v>69</v>
      </c>
      <c r="D56" s="4">
        <v>0.55208333333333337</v>
      </c>
      <c r="E56" s="4">
        <v>0.63541666666666663</v>
      </c>
      <c r="F56">
        <v>50</v>
      </c>
      <c r="G56" s="5">
        <v>2</v>
      </c>
      <c r="H56" s="5">
        <f>kursanci3[[#This Row],[Czas trwania num]]*kursanci3[[#This Row],[Stawka za godzinê]]</f>
        <v>100</v>
      </c>
      <c r="I56">
        <f>IF(kursanci3[[#This Row],[Imiê kursanta]]=A55,I55+1,1)</f>
        <v>8</v>
      </c>
      <c r="J56" t="str">
        <f>IF(AND(kursanci3[[#This Row],[Imiê kursanta]]&lt;&gt;A57,kursanci3[[#This Row],[ile razy]]=1),"NIE","TAK")</f>
        <v>TAK</v>
      </c>
    </row>
    <row r="57" spans="1:10" x14ac:dyDescent="0.25">
      <c r="A57" s="1" t="s">
        <v>24</v>
      </c>
      <c r="B57" s="1" t="s">
        <v>10</v>
      </c>
      <c r="C57" s="1" t="s">
        <v>71</v>
      </c>
      <c r="D57" s="4">
        <v>0.46875</v>
      </c>
      <c r="E57" s="4">
        <v>0.55208333333333337</v>
      </c>
      <c r="F57">
        <v>50</v>
      </c>
      <c r="G57" s="5">
        <v>2</v>
      </c>
      <c r="H57" s="5">
        <f>kursanci3[[#This Row],[Czas trwania num]]*kursanci3[[#This Row],[Stawka za godzinê]]</f>
        <v>100</v>
      </c>
      <c r="I57">
        <f>IF(kursanci3[[#This Row],[Imiê kursanta]]=A56,I56+1,1)</f>
        <v>9</v>
      </c>
      <c r="J57" t="str">
        <f>IF(AND(kursanci3[[#This Row],[Imiê kursanta]]&lt;&gt;A58,kursanci3[[#This Row],[ile razy]]=1),"NIE","TAK")</f>
        <v>TAK</v>
      </c>
    </row>
    <row r="58" spans="1:10" x14ac:dyDescent="0.25">
      <c r="A58" s="1" t="s">
        <v>24</v>
      </c>
      <c r="B58" s="1" t="s">
        <v>10</v>
      </c>
      <c r="C58" s="1" t="s">
        <v>72</v>
      </c>
      <c r="D58" s="4">
        <v>0.375</v>
      </c>
      <c r="E58" s="4">
        <v>0.45833333333333331</v>
      </c>
      <c r="F58">
        <v>50</v>
      </c>
      <c r="G58" s="5">
        <v>2</v>
      </c>
      <c r="H58" s="5">
        <f>kursanci3[[#This Row],[Czas trwania num]]*kursanci3[[#This Row],[Stawka za godzinê]]</f>
        <v>100</v>
      </c>
      <c r="I58">
        <f>IF(kursanci3[[#This Row],[Imiê kursanta]]=A57,I57+1,1)</f>
        <v>10</v>
      </c>
      <c r="J58" t="str">
        <f>IF(AND(kursanci3[[#This Row],[Imiê kursanta]]&lt;&gt;A59,kursanci3[[#This Row],[ile razy]]=1),"NIE","TAK")</f>
        <v>TAK</v>
      </c>
    </row>
    <row r="59" spans="1:10" x14ac:dyDescent="0.25">
      <c r="A59" s="1" t="s">
        <v>24</v>
      </c>
      <c r="B59" s="1" t="s">
        <v>10</v>
      </c>
      <c r="C59" s="1" t="s">
        <v>76</v>
      </c>
      <c r="D59" s="4">
        <v>0.4375</v>
      </c>
      <c r="E59" s="4">
        <v>0.48958333333333331</v>
      </c>
      <c r="F59">
        <v>50</v>
      </c>
      <c r="G59" s="5">
        <v>1.1499999999999999</v>
      </c>
      <c r="H59" s="5">
        <f>kursanci3[[#This Row],[Czas trwania num]]*kursanci3[[#This Row],[Stawka za godzinê]]</f>
        <v>57.499999999999993</v>
      </c>
      <c r="I59">
        <f>IF(kursanci3[[#This Row],[Imiê kursanta]]=A58,I58+1,1)</f>
        <v>11</v>
      </c>
      <c r="J59" t="str">
        <f>IF(AND(kursanci3[[#This Row],[Imiê kursanta]]&lt;&gt;A60,kursanci3[[#This Row],[ile razy]]=1),"NIE","TAK")</f>
        <v>TAK</v>
      </c>
    </row>
    <row r="60" spans="1:10" x14ac:dyDescent="0.25">
      <c r="A60" s="1" t="s">
        <v>24</v>
      </c>
      <c r="B60" s="1" t="s">
        <v>10</v>
      </c>
      <c r="C60" s="1" t="s">
        <v>82</v>
      </c>
      <c r="D60" s="4">
        <v>0.58333333333333337</v>
      </c>
      <c r="E60" s="4">
        <v>0.66666666666666663</v>
      </c>
      <c r="F60">
        <v>50</v>
      </c>
      <c r="G60" s="5">
        <v>2</v>
      </c>
      <c r="H60" s="5">
        <f>kursanci3[[#This Row],[Czas trwania num]]*kursanci3[[#This Row],[Stawka za godzinê]]</f>
        <v>100</v>
      </c>
      <c r="I60">
        <f>IF(kursanci3[[#This Row],[Imiê kursanta]]=A59,I59+1,1)</f>
        <v>12</v>
      </c>
      <c r="J60" t="str">
        <f>IF(AND(kursanci3[[#This Row],[Imiê kursanta]]&lt;&gt;A61,kursanci3[[#This Row],[ile razy]]=1),"NIE","TAK")</f>
        <v>TAK</v>
      </c>
    </row>
    <row r="61" spans="1:10" x14ac:dyDescent="0.25">
      <c r="A61" s="1" t="s">
        <v>24</v>
      </c>
      <c r="B61" s="1" t="s">
        <v>10</v>
      </c>
      <c r="C61" s="1" t="s">
        <v>90</v>
      </c>
      <c r="D61" s="4">
        <v>0.52083333333333337</v>
      </c>
      <c r="E61" s="4">
        <v>0.57291666666666663</v>
      </c>
      <c r="F61">
        <v>50</v>
      </c>
      <c r="G61" s="5">
        <v>1.1499999999999999</v>
      </c>
      <c r="H61" s="5">
        <f>kursanci3[[#This Row],[Czas trwania num]]*kursanci3[[#This Row],[Stawka za godzinê]]</f>
        <v>57.499999999999993</v>
      </c>
      <c r="I61">
        <f>IF(kursanci3[[#This Row],[Imiê kursanta]]=A60,I60+1,1)</f>
        <v>13</v>
      </c>
      <c r="J61" t="str">
        <f>IF(AND(kursanci3[[#This Row],[Imiê kursanta]]&lt;&gt;A62,kursanci3[[#This Row],[ile razy]]=1),"NIE","TAK")</f>
        <v>TAK</v>
      </c>
    </row>
    <row r="62" spans="1:10" x14ac:dyDescent="0.25">
      <c r="A62" s="1" t="s">
        <v>24</v>
      </c>
      <c r="B62" s="1" t="s">
        <v>10</v>
      </c>
      <c r="C62" s="1" t="s">
        <v>95</v>
      </c>
      <c r="D62" s="4">
        <v>0.60416666666666663</v>
      </c>
      <c r="E62" s="4">
        <v>0.65625</v>
      </c>
      <c r="F62">
        <v>50</v>
      </c>
      <c r="G62" s="5">
        <v>1.1499999999999999</v>
      </c>
      <c r="H62" s="5">
        <f>kursanci3[[#This Row],[Czas trwania num]]*kursanci3[[#This Row],[Stawka za godzinê]]</f>
        <v>57.499999999999993</v>
      </c>
      <c r="I62">
        <f>IF(kursanci3[[#This Row],[Imiê kursanta]]=A61,I61+1,1)</f>
        <v>14</v>
      </c>
      <c r="J62" t="str">
        <f>IF(AND(kursanci3[[#This Row],[Imiê kursanta]]&lt;&gt;A63,kursanci3[[#This Row],[ile razy]]=1),"NIE","TAK")</f>
        <v>TAK</v>
      </c>
    </row>
    <row r="63" spans="1:10" x14ac:dyDescent="0.25">
      <c r="A63" s="1" t="s">
        <v>13</v>
      </c>
      <c r="B63" s="1" t="s">
        <v>14</v>
      </c>
      <c r="C63" s="1" t="s">
        <v>15</v>
      </c>
      <c r="D63" s="4">
        <v>0.375</v>
      </c>
      <c r="E63" s="4">
        <v>0.45833333333333331</v>
      </c>
      <c r="F63">
        <v>40</v>
      </c>
      <c r="G63" s="5">
        <v>2</v>
      </c>
      <c r="H63" s="5">
        <f>kursanci3[[#This Row],[Czas trwania num]]*kursanci3[[#This Row],[Stawka za godzinê]]</f>
        <v>80</v>
      </c>
      <c r="I63">
        <f>IF(kursanci3[[#This Row],[Imiê kursanta]]=A62,I62+1,1)</f>
        <v>1</v>
      </c>
      <c r="J63" t="str">
        <f>IF(AND(kursanci3[[#This Row],[Imiê kursanta]]&lt;&gt;A64,kursanci3[[#This Row],[ile razy]]=1),"NIE","TAK")</f>
        <v>TAK</v>
      </c>
    </row>
    <row r="64" spans="1:10" x14ac:dyDescent="0.25">
      <c r="A64" s="1" t="s">
        <v>13</v>
      </c>
      <c r="B64" s="1" t="s">
        <v>14</v>
      </c>
      <c r="C64" s="1" t="s">
        <v>20</v>
      </c>
      <c r="D64" s="4">
        <v>0.44791666666666669</v>
      </c>
      <c r="E64" s="4">
        <v>0.51041666666666663</v>
      </c>
      <c r="F64">
        <v>40</v>
      </c>
      <c r="G64" s="5">
        <v>1.3</v>
      </c>
      <c r="H64" s="5">
        <f>kursanci3[[#This Row],[Czas trwania num]]*kursanci3[[#This Row],[Stawka za godzinê]]</f>
        <v>52</v>
      </c>
      <c r="I64">
        <f>IF(kursanci3[[#This Row],[Imiê kursanta]]=A63,I63+1,1)</f>
        <v>2</v>
      </c>
      <c r="J64" t="str">
        <f>IF(AND(kursanci3[[#This Row],[Imiê kursanta]]&lt;&gt;A65,kursanci3[[#This Row],[ile razy]]=1),"NIE","TAK")</f>
        <v>TAK</v>
      </c>
    </row>
    <row r="65" spans="1:10" x14ac:dyDescent="0.25">
      <c r="A65" s="1" t="s">
        <v>13</v>
      </c>
      <c r="B65" s="1" t="s">
        <v>14</v>
      </c>
      <c r="C65" s="1" t="s">
        <v>20</v>
      </c>
      <c r="D65" s="4">
        <v>0.52083333333333337</v>
      </c>
      <c r="E65" s="4">
        <v>0.59375</v>
      </c>
      <c r="F65">
        <v>40</v>
      </c>
      <c r="G65" s="5">
        <v>1.45</v>
      </c>
      <c r="H65" s="5">
        <f>kursanci3[[#This Row],[Czas trwania num]]*kursanci3[[#This Row],[Stawka za godzinê]]</f>
        <v>58</v>
      </c>
      <c r="I65">
        <f>IF(kursanci3[[#This Row],[Imiê kursanta]]=A64,I64+1,1)</f>
        <v>3</v>
      </c>
      <c r="J65" t="str">
        <f>IF(AND(kursanci3[[#This Row],[Imiê kursanta]]&lt;&gt;A66,kursanci3[[#This Row],[ile razy]]=1),"NIE","TAK")</f>
        <v>TAK</v>
      </c>
    </row>
    <row r="66" spans="1:10" x14ac:dyDescent="0.25">
      <c r="A66" s="1" t="s">
        <v>13</v>
      </c>
      <c r="B66" s="1" t="s">
        <v>14</v>
      </c>
      <c r="C66" s="1" t="s">
        <v>22</v>
      </c>
      <c r="D66" s="4">
        <v>0.46875</v>
      </c>
      <c r="E66" s="4">
        <v>0.52083333333333337</v>
      </c>
      <c r="F66">
        <v>40</v>
      </c>
      <c r="G66" s="5">
        <v>1.1499999999999999</v>
      </c>
      <c r="H66" s="5">
        <f>kursanci3[[#This Row],[Czas trwania num]]*kursanci3[[#This Row],[Stawka za godzinê]]</f>
        <v>46</v>
      </c>
      <c r="I66">
        <f>IF(kursanci3[[#This Row],[Imiê kursanta]]=A65,I65+1,1)</f>
        <v>4</v>
      </c>
      <c r="J66" t="str">
        <f>IF(AND(kursanci3[[#This Row],[Imiê kursanta]]&lt;&gt;A67,kursanci3[[#This Row],[ile razy]]=1),"NIE","TAK")</f>
        <v>TAK</v>
      </c>
    </row>
    <row r="67" spans="1:10" x14ac:dyDescent="0.25">
      <c r="A67" s="1" t="s">
        <v>13</v>
      </c>
      <c r="B67" s="1" t="s">
        <v>14</v>
      </c>
      <c r="C67" s="1" t="s">
        <v>22</v>
      </c>
      <c r="D67" s="4">
        <v>0.625</v>
      </c>
      <c r="E67" s="4">
        <v>0.70833333333333337</v>
      </c>
      <c r="F67">
        <v>40</v>
      </c>
      <c r="G67" s="5">
        <v>2</v>
      </c>
      <c r="H67" s="5">
        <f>kursanci3[[#This Row],[Czas trwania num]]*kursanci3[[#This Row],[Stawka za godzinê]]</f>
        <v>80</v>
      </c>
      <c r="I67">
        <f>IF(kursanci3[[#This Row],[Imiê kursanta]]=A66,I66+1,1)</f>
        <v>5</v>
      </c>
      <c r="J67" t="str">
        <f>IF(AND(kursanci3[[#This Row],[Imiê kursanta]]&lt;&gt;A68,kursanci3[[#This Row],[ile razy]]=1),"NIE","TAK")</f>
        <v>TAK</v>
      </c>
    </row>
    <row r="68" spans="1:10" x14ac:dyDescent="0.25">
      <c r="A68" s="1" t="s">
        <v>13</v>
      </c>
      <c r="B68" s="1" t="s">
        <v>14</v>
      </c>
      <c r="C68" s="1" t="s">
        <v>29</v>
      </c>
      <c r="D68" s="4">
        <v>0.63541666666666663</v>
      </c>
      <c r="E68" s="4">
        <v>0.69791666666666663</v>
      </c>
      <c r="F68">
        <v>40</v>
      </c>
      <c r="G68" s="5">
        <v>1.3</v>
      </c>
      <c r="H68" s="5">
        <f>kursanci3[[#This Row],[Czas trwania num]]*kursanci3[[#This Row],[Stawka za godzinê]]</f>
        <v>52</v>
      </c>
      <c r="I68">
        <f>IF(kursanci3[[#This Row],[Imiê kursanta]]=A67,I67+1,1)</f>
        <v>6</v>
      </c>
      <c r="J68" t="str">
        <f>IF(AND(kursanci3[[#This Row],[Imiê kursanta]]&lt;&gt;A69,kursanci3[[#This Row],[ile razy]]=1),"NIE","TAK")</f>
        <v>TAK</v>
      </c>
    </row>
    <row r="69" spans="1:10" x14ac:dyDescent="0.25">
      <c r="A69" s="1" t="s">
        <v>13</v>
      </c>
      <c r="B69" s="1" t="s">
        <v>14</v>
      </c>
      <c r="C69" s="1" t="s">
        <v>39</v>
      </c>
      <c r="D69" s="4">
        <v>0.375</v>
      </c>
      <c r="E69" s="4">
        <v>0.42708333333333331</v>
      </c>
      <c r="F69">
        <v>40</v>
      </c>
      <c r="G69" s="5">
        <v>1.1499999999999999</v>
      </c>
      <c r="H69" s="5">
        <f>kursanci3[[#This Row],[Czas trwania num]]*kursanci3[[#This Row],[Stawka za godzinê]]</f>
        <v>46</v>
      </c>
      <c r="I69">
        <f>IF(kursanci3[[#This Row],[Imiê kursanta]]=A68,I68+1,1)</f>
        <v>7</v>
      </c>
      <c r="J69" t="str">
        <f>IF(AND(kursanci3[[#This Row],[Imiê kursanta]]&lt;&gt;A70,kursanci3[[#This Row],[ile razy]]=1),"NIE","TAK")</f>
        <v>TAK</v>
      </c>
    </row>
    <row r="70" spans="1:10" x14ac:dyDescent="0.25">
      <c r="A70" s="1" t="s">
        <v>13</v>
      </c>
      <c r="B70" s="1" t="s">
        <v>14</v>
      </c>
      <c r="C70" s="1" t="s">
        <v>39</v>
      </c>
      <c r="D70" s="4">
        <v>0.42708333333333331</v>
      </c>
      <c r="E70" s="4">
        <v>0.47916666666666669</v>
      </c>
      <c r="F70">
        <v>40</v>
      </c>
      <c r="G70" s="5">
        <v>1.1499999999999999</v>
      </c>
      <c r="H70" s="5">
        <f>kursanci3[[#This Row],[Czas trwania num]]*kursanci3[[#This Row],[Stawka za godzinê]]</f>
        <v>46</v>
      </c>
      <c r="I70">
        <f>IF(kursanci3[[#This Row],[Imiê kursanta]]=A69,I69+1,1)</f>
        <v>8</v>
      </c>
      <c r="J70" t="str">
        <f>IF(AND(kursanci3[[#This Row],[Imiê kursanta]]&lt;&gt;A71,kursanci3[[#This Row],[ile razy]]=1),"NIE","TAK")</f>
        <v>TAK</v>
      </c>
    </row>
    <row r="71" spans="1:10" x14ac:dyDescent="0.25">
      <c r="A71" s="1" t="s">
        <v>13</v>
      </c>
      <c r="B71" s="1" t="s">
        <v>14</v>
      </c>
      <c r="C71" s="1" t="s">
        <v>44</v>
      </c>
      <c r="D71" s="4">
        <v>0.51041666666666663</v>
      </c>
      <c r="E71" s="4">
        <v>0.59375</v>
      </c>
      <c r="F71">
        <v>40</v>
      </c>
      <c r="G71" s="5">
        <v>2</v>
      </c>
      <c r="H71" s="5">
        <f>kursanci3[[#This Row],[Czas trwania num]]*kursanci3[[#This Row],[Stawka za godzinê]]</f>
        <v>80</v>
      </c>
      <c r="I71">
        <f>IF(kursanci3[[#This Row],[Imiê kursanta]]=A70,I70+1,1)</f>
        <v>9</v>
      </c>
      <c r="J71" t="str">
        <f>IF(AND(kursanci3[[#This Row],[Imiê kursanta]]&lt;&gt;A72,kursanci3[[#This Row],[ile razy]]=1),"NIE","TAK")</f>
        <v>TAK</v>
      </c>
    </row>
    <row r="72" spans="1:10" x14ac:dyDescent="0.25">
      <c r="A72" s="1" t="s">
        <v>13</v>
      </c>
      <c r="B72" s="1" t="s">
        <v>14</v>
      </c>
      <c r="C72" s="1" t="s">
        <v>45</v>
      </c>
      <c r="D72" s="4">
        <v>0.375</v>
      </c>
      <c r="E72" s="4">
        <v>0.45833333333333331</v>
      </c>
      <c r="F72">
        <v>40</v>
      </c>
      <c r="G72" s="5">
        <v>2</v>
      </c>
      <c r="H72" s="5">
        <f>kursanci3[[#This Row],[Czas trwania num]]*kursanci3[[#This Row],[Stawka za godzinê]]</f>
        <v>80</v>
      </c>
      <c r="I72">
        <f>IF(kursanci3[[#This Row],[Imiê kursanta]]=A71,I71+1,1)</f>
        <v>10</v>
      </c>
      <c r="J72" t="str">
        <f>IF(AND(kursanci3[[#This Row],[Imiê kursanta]]&lt;&gt;A73,kursanci3[[#This Row],[ile razy]]=1),"NIE","TAK")</f>
        <v>TAK</v>
      </c>
    </row>
    <row r="73" spans="1:10" x14ac:dyDescent="0.25">
      <c r="A73" s="1" t="s">
        <v>13</v>
      </c>
      <c r="B73" s="1" t="s">
        <v>14</v>
      </c>
      <c r="C73" s="1" t="s">
        <v>49</v>
      </c>
      <c r="D73" s="4">
        <v>0.41666666666666669</v>
      </c>
      <c r="E73" s="4">
        <v>0.5</v>
      </c>
      <c r="F73">
        <v>40</v>
      </c>
      <c r="G73" s="5">
        <v>2</v>
      </c>
      <c r="H73" s="5">
        <f>kursanci3[[#This Row],[Czas trwania num]]*kursanci3[[#This Row],[Stawka za godzinê]]</f>
        <v>80</v>
      </c>
      <c r="I73">
        <f>IF(kursanci3[[#This Row],[Imiê kursanta]]=A72,I72+1,1)</f>
        <v>11</v>
      </c>
      <c r="J73" t="str">
        <f>IF(AND(kursanci3[[#This Row],[Imiê kursanta]]&lt;&gt;A74,kursanci3[[#This Row],[ile razy]]=1),"NIE","TAK")</f>
        <v>TAK</v>
      </c>
    </row>
    <row r="74" spans="1:10" x14ac:dyDescent="0.25">
      <c r="A74" s="1" t="s">
        <v>13</v>
      </c>
      <c r="B74" s="1" t="s">
        <v>14</v>
      </c>
      <c r="C74" s="1" t="s">
        <v>50</v>
      </c>
      <c r="D74" s="4">
        <v>0.375</v>
      </c>
      <c r="E74" s="4">
        <v>0.4375</v>
      </c>
      <c r="F74">
        <v>40</v>
      </c>
      <c r="G74" s="5">
        <v>1.3</v>
      </c>
      <c r="H74" s="5">
        <f>kursanci3[[#This Row],[Czas trwania num]]*kursanci3[[#This Row],[Stawka za godzinê]]</f>
        <v>52</v>
      </c>
      <c r="I74">
        <f>IF(kursanci3[[#This Row],[Imiê kursanta]]=A73,I73+1,1)</f>
        <v>12</v>
      </c>
      <c r="J74" t="str">
        <f>IF(AND(kursanci3[[#This Row],[Imiê kursanta]]&lt;&gt;A75,kursanci3[[#This Row],[ile razy]]=1),"NIE","TAK")</f>
        <v>TAK</v>
      </c>
    </row>
    <row r="75" spans="1:10" x14ac:dyDescent="0.25">
      <c r="A75" s="1" t="s">
        <v>13</v>
      </c>
      <c r="B75" s="1" t="s">
        <v>14</v>
      </c>
      <c r="C75" s="1" t="s">
        <v>53</v>
      </c>
      <c r="D75" s="4">
        <v>0.47916666666666669</v>
      </c>
      <c r="E75" s="4">
        <v>0.53125</v>
      </c>
      <c r="F75">
        <v>40</v>
      </c>
      <c r="G75" s="5">
        <v>1.1499999999999999</v>
      </c>
      <c r="H75" s="5">
        <f>kursanci3[[#This Row],[Czas trwania num]]*kursanci3[[#This Row],[Stawka za godzinê]]</f>
        <v>46</v>
      </c>
      <c r="I75">
        <f>IF(kursanci3[[#This Row],[Imiê kursanta]]=A74,I74+1,1)</f>
        <v>13</v>
      </c>
      <c r="J75" t="str">
        <f>IF(AND(kursanci3[[#This Row],[Imiê kursanta]]&lt;&gt;A76,kursanci3[[#This Row],[ile razy]]=1),"NIE","TAK")</f>
        <v>TAK</v>
      </c>
    </row>
    <row r="76" spans="1:10" x14ac:dyDescent="0.25">
      <c r="A76" s="1" t="s">
        <v>13</v>
      </c>
      <c r="B76" s="1" t="s">
        <v>14</v>
      </c>
      <c r="C76" s="1" t="s">
        <v>59</v>
      </c>
      <c r="D76" s="4">
        <v>0.46875</v>
      </c>
      <c r="E76" s="4">
        <v>0.54166666666666663</v>
      </c>
      <c r="F76">
        <v>40</v>
      </c>
      <c r="G76" s="5">
        <v>1.45</v>
      </c>
      <c r="H76" s="5">
        <f>kursanci3[[#This Row],[Czas trwania num]]*kursanci3[[#This Row],[Stawka za godzinê]]</f>
        <v>58</v>
      </c>
      <c r="I76">
        <f>IF(kursanci3[[#This Row],[Imiê kursanta]]=A75,I75+1,1)</f>
        <v>14</v>
      </c>
      <c r="J76" t="str">
        <f>IF(AND(kursanci3[[#This Row],[Imiê kursanta]]&lt;&gt;A77,kursanci3[[#This Row],[ile razy]]=1),"NIE","TAK")</f>
        <v>TAK</v>
      </c>
    </row>
    <row r="77" spans="1:10" x14ac:dyDescent="0.25">
      <c r="A77" s="1" t="s">
        <v>13</v>
      </c>
      <c r="B77" s="1" t="s">
        <v>14</v>
      </c>
      <c r="C77" s="1" t="s">
        <v>61</v>
      </c>
      <c r="D77" s="4">
        <v>0.67708333333333337</v>
      </c>
      <c r="E77" s="4">
        <v>0.73958333333333337</v>
      </c>
      <c r="F77">
        <v>40</v>
      </c>
      <c r="G77" s="5">
        <v>1.3</v>
      </c>
      <c r="H77" s="5">
        <f>kursanci3[[#This Row],[Czas trwania num]]*kursanci3[[#This Row],[Stawka za godzinê]]</f>
        <v>52</v>
      </c>
      <c r="I77">
        <f>IF(kursanci3[[#This Row],[Imiê kursanta]]=A76,I76+1,1)</f>
        <v>15</v>
      </c>
      <c r="J77" t="str">
        <f>IF(AND(kursanci3[[#This Row],[Imiê kursanta]]&lt;&gt;A78,kursanci3[[#This Row],[ile razy]]=1),"NIE","TAK")</f>
        <v>TAK</v>
      </c>
    </row>
    <row r="78" spans="1:10" x14ac:dyDescent="0.25">
      <c r="A78" s="1" t="s">
        <v>13</v>
      </c>
      <c r="B78" s="1" t="s">
        <v>14</v>
      </c>
      <c r="C78" s="1" t="s">
        <v>64</v>
      </c>
      <c r="D78" s="4">
        <v>0.375</v>
      </c>
      <c r="E78" s="4">
        <v>0.42708333333333331</v>
      </c>
      <c r="F78">
        <v>40</v>
      </c>
      <c r="G78" s="5">
        <v>1.1499999999999999</v>
      </c>
      <c r="H78" s="5">
        <f>kursanci3[[#This Row],[Czas trwania num]]*kursanci3[[#This Row],[Stawka za godzinê]]</f>
        <v>46</v>
      </c>
      <c r="I78">
        <f>IF(kursanci3[[#This Row],[Imiê kursanta]]=A77,I77+1,1)</f>
        <v>16</v>
      </c>
      <c r="J78" t="str">
        <f>IF(AND(kursanci3[[#This Row],[Imiê kursanta]]&lt;&gt;A79,kursanci3[[#This Row],[ile razy]]=1),"NIE","TAK")</f>
        <v>TAK</v>
      </c>
    </row>
    <row r="79" spans="1:10" x14ac:dyDescent="0.25">
      <c r="A79" s="1" t="s">
        <v>13</v>
      </c>
      <c r="B79" s="1" t="s">
        <v>14</v>
      </c>
      <c r="C79" s="1" t="s">
        <v>71</v>
      </c>
      <c r="D79" s="4">
        <v>0.57291666666666663</v>
      </c>
      <c r="E79" s="4">
        <v>0.61458333333333337</v>
      </c>
      <c r="F79">
        <v>40</v>
      </c>
      <c r="G79" s="5">
        <v>1</v>
      </c>
      <c r="H79" s="5">
        <f>kursanci3[[#This Row],[Czas trwania num]]*kursanci3[[#This Row],[Stawka za godzinê]]</f>
        <v>40</v>
      </c>
      <c r="I79">
        <f>IF(kursanci3[[#This Row],[Imiê kursanta]]=A78,I78+1,1)</f>
        <v>17</v>
      </c>
      <c r="J79" t="str">
        <f>IF(AND(kursanci3[[#This Row],[Imiê kursanta]]&lt;&gt;A80,kursanci3[[#This Row],[ile razy]]=1),"NIE","TAK")</f>
        <v>TAK</v>
      </c>
    </row>
    <row r="80" spans="1:10" x14ac:dyDescent="0.25">
      <c r="A80" s="1" t="s">
        <v>13</v>
      </c>
      <c r="B80" s="1" t="s">
        <v>14</v>
      </c>
      <c r="C80" s="1" t="s">
        <v>77</v>
      </c>
      <c r="D80" s="4">
        <v>0.41666666666666669</v>
      </c>
      <c r="E80" s="4">
        <v>0.45833333333333331</v>
      </c>
      <c r="F80">
        <v>40</v>
      </c>
      <c r="G80" s="5">
        <v>1</v>
      </c>
      <c r="H80" s="5">
        <f>kursanci3[[#This Row],[Czas trwania num]]*kursanci3[[#This Row],[Stawka za godzinê]]</f>
        <v>40</v>
      </c>
      <c r="I80">
        <f>IF(kursanci3[[#This Row],[Imiê kursanta]]=A79,I79+1,1)</f>
        <v>18</v>
      </c>
      <c r="J80" t="str">
        <f>IF(AND(kursanci3[[#This Row],[Imiê kursanta]]&lt;&gt;A81,kursanci3[[#This Row],[ile razy]]=1),"NIE","TAK")</f>
        <v>TAK</v>
      </c>
    </row>
    <row r="81" spans="1:10" x14ac:dyDescent="0.25">
      <c r="A81" s="1" t="s">
        <v>13</v>
      </c>
      <c r="B81" s="1" t="s">
        <v>14</v>
      </c>
      <c r="C81" s="1" t="s">
        <v>77</v>
      </c>
      <c r="D81" s="4">
        <v>0.57291666666666663</v>
      </c>
      <c r="E81" s="4">
        <v>0.63541666666666663</v>
      </c>
      <c r="F81">
        <v>40</v>
      </c>
      <c r="G81" s="5">
        <v>1.3</v>
      </c>
      <c r="H81" s="5">
        <f>kursanci3[[#This Row],[Czas trwania num]]*kursanci3[[#This Row],[Stawka za godzinê]]</f>
        <v>52</v>
      </c>
      <c r="I81">
        <f>IF(kursanci3[[#This Row],[Imiê kursanta]]=A80,I80+1,1)</f>
        <v>19</v>
      </c>
      <c r="J81" t="str">
        <f>IF(AND(kursanci3[[#This Row],[Imiê kursanta]]&lt;&gt;A82,kursanci3[[#This Row],[ile razy]]=1),"NIE","TAK")</f>
        <v>TAK</v>
      </c>
    </row>
    <row r="82" spans="1:10" x14ac:dyDescent="0.25">
      <c r="A82" s="1" t="s">
        <v>13</v>
      </c>
      <c r="B82" s="1" t="s">
        <v>14</v>
      </c>
      <c r="C82" s="1" t="s">
        <v>82</v>
      </c>
      <c r="D82" s="4">
        <v>0.66666666666666663</v>
      </c>
      <c r="E82" s="4">
        <v>0.72916666666666663</v>
      </c>
      <c r="F82">
        <v>40</v>
      </c>
      <c r="G82" s="5">
        <v>1.3</v>
      </c>
      <c r="H82" s="5">
        <f>kursanci3[[#This Row],[Czas trwania num]]*kursanci3[[#This Row],[Stawka za godzinê]]</f>
        <v>52</v>
      </c>
      <c r="I82">
        <f>IF(kursanci3[[#This Row],[Imiê kursanta]]=A81,I81+1,1)</f>
        <v>20</v>
      </c>
      <c r="J82" t="str">
        <f>IF(AND(kursanci3[[#This Row],[Imiê kursanta]]&lt;&gt;A83,kursanci3[[#This Row],[ile razy]]=1),"NIE","TAK")</f>
        <v>TAK</v>
      </c>
    </row>
    <row r="83" spans="1:10" x14ac:dyDescent="0.25">
      <c r="A83" s="1" t="s">
        <v>13</v>
      </c>
      <c r="B83" s="1" t="s">
        <v>14</v>
      </c>
      <c r="C83" s="1" t="s">
        <v>85</v>
      </c>
      <c r="D83" s="4">
        <v>0.64583333333333337</v>
      </c>
      <c r="E83" s="4">
        <v>0.72916666666666663</v>
      </c>
      <c r="F83">
        <v>40</v>
      </c>
      <c r="G83" s="5">
        <v>2</v>
      </c>
      <c r="H83" s="5">
        <f>kursanci3[[#This Row],[Czas trwania num]]*kursanci3[[#This Row],[Stawka za godzinê]]</f>
        <v>80</v>
      </c>
      <c r="I83">
        <f>IF(kursanci3[[#This Row],[Imiê kursanta]]=A82,I82+1,1)</f>
        <v>21</v>
      </c>
      <c r="J83" t="str">
        <f>IF(AND(kursanci3[[#This Row],[Imiê kursanta]]&lt;&gt;A84,kursanci3[[#This Row],[ile razy]]=1),"NIE","TAK")</f>
        <v>TAK</v>
      </c>
    </row>
    <row r="84" spans="1:10" x14ac:dyDescent="0.25">
      <c r="A84" s="1" t="s">
        <v>13</v>
      </c>
      <c r="B84" s="1" t="s">
        <v>14</v>
      </c>
      <c r="C84" s="1" t="s">
        <v>88</v>
      </c>
      <c r="D84" s="4">
        <v>0.375</v>
      </c>
      <c r="E84" s="4">
        <v>0.42708333333333331</v>
      </c>
      <c r="F84">
        <v>40</v>
      </c>
      <c r="G84" s="5">
        <v>1.1499999999999999</v>
      </c>
      <c r="H84" s="5">
        <f>kursanci3[[#This Row],[Czas trwania num]]*kursanci3[[#This Row],[Stawka za godzinê]]</f>
        <v>46</v>
      </c>
      <c r="I84">
        <f>IF(kursanci3[[#This Row],[Imiê kursanta]]=A83,I83+1,1)</f>
        <v>22</v>
      </c>
      <c r="J84" t="str">
        <f>IF(AND(kursanci3[[#This Row],[Imiê kursanta]]&lt;&gt;A85,kursanci3[[#This Row],[ile razy]]=1),"NIE","TAK")</f>
        <v>TAK</v>
      </c>
    </row>
    <row r="85" spans="1:10" x14ac:dyDescent="0.25">
      <c r="A85" s="1" t="s">
        <v>13</v>
      </c>
      <c r="B85" s="1" t="s">
        <v>14</v>
      </c>
      <c r="C85" s="1" t="s">
        <v>92</v>
      </c>
      <c r="D85" s="4">
        <v>0.55208333333333337</v>
      </c>
      <c r="E85" s="4">
        <v>0.63541666666666663</v>
      </c>
      <c r="F85">
        <v>40</v>
      </c>
      <c r="G85" s="5">
        <v>2</v>
      </c>
      <c r="H85" s="5">
        <f>kursanci3[[#This Row],[Czas trwania num]]*kursanci3[[#This Row],[Stawka za godzinê]]</f>
        <v>80</v>
      </c>
      <c r="I85">
        <f>IF(kursanci3[[#This Row],[Imiê kursanta]]=A84,I84+1,1)</f>
        <v>23</v>
      </c>
      <c r="J85" t="str">
        <f>IF(AND(kursanci3[[#This Row],[Imiê kursanta]]&lt;&gt;A86,kursanci3[[#This Row],[ile razy]]=1),"NIE","TAK")</f>
        <v>TAK</v>
      </c>
    </row>
    <row r="86" spans="1:10" x14ac:dyDescent="0.25">
      <c r="A86" s="1" t="s">
        <v>13</v>
      </c>
      <c r="B86" s="1" t="s">
        <v>14</v>
      </c>
      <c r="C86" s="1" t="s">
        <v>95</v>
      </c>
      <c r="D86" s="4">
        <v>0.51041666666666663</v>
      </c>
      <c r="E86" s="4">
        <v>0.59375</v>
      </c>
      <c r="F86">
        <v>40</v>
      </c>
      <c r="G86" s="5">
        <v>2</v>
      </c>
      <c r="H86" s="5">
        <f>kursanci3[[#This Row],[Czas trwania num]]*kursanci3[[#This Row],[Stawka za godzinê]]</f>
        <v>80</v>
      </c>
      <c r="I86">
        <f>IF(kursanci3[[#This Row],[Imiê kursanta]]=A85,I85+1,1)</f>
        <v>24</v>
      </c>
      <c r="J86" t="str">
        <f>IF(AND(kursanci3[[#This Row],[Imiê kursanta]]&lt;&gt;A87,kursanci3[[#This Row],[ile razy]]=1),"NIE","TAK")</f>
        <v>TAK</v>
      </c>
    </row>
    <row r="87" spans="1:10" x14ac:dyDescent="0.25">
      <c r="A87" s="1" t="s">
        <v>23</v>
      </c>
      <c r="B87" s="1" t="s">
        <v>7</v>
      </c>
      <c r="C87" s="1" t="s">
        <v>22</v>
      </c>
      <c r="D87" s="4">
        <v>0.70833333333333337</v>
      </c>
      <c r="E87" s="4">
        <v>0.76041666666666663</v>
      </c>
      <c r="F87">
        <v>60</v>
      </c>
      <c r="G87" s="5">
        <v>1.1499999999999999</v>
      </c>
      <c r="H87" s="5">
        <f>kursanci3[[#This Row],[Czas trwania num]]*kursanci3[[#This Row],[Stawka za godzinê]]</f>
        <v>69</v>
      </c>
      <c r="I87">
        <f>IF(kursanci3[[#This Row],[Imiê kursanta]]=A86,I86+1,1)</f>
        <v>1</v>
      </c>
      <c r="J87" t="str">
        <f>IF(AND(kursanci3[[#This Row],[Imiê kursanta]]&lt;&gt;A88,kursanci3[[#This Row],[ile razy]]=1),"NIE","TAK")</f>
        <v>TAK</v>
      </c>
    </row>
    <row r="88" spans="1:10" x14ac:dyDescent="0.25">
      <c r="A88" s="1" t="s">
        <v>23</v>
      </c>
      <c r="B88" s="1" t="s">
        <v>7</v>
      </c>
      <c r="C88" s="1" t="s">
        <v>29</v>
      </c>
      <c r="D88" s="4">
        <v>0.58333333333333337</v>
      </c>
      <c r="E88" s="4">
        <v>0.625</v>
      </c>
      <c r="F88">
        <v>60</v>
      </c>
      <c r="G88" s="5">
        <v>1</v>
      </c>
      <c r="H88" s="5">
        <f>kursanci3[[#This Row],[Czas trwania num]]*kursanci3[[#This Row],[Stawka za godzinê]]</f>
        <v>60</v>
      </c>
      <c r="I88">
        <f>IF(kursanci3[[#This Row],[Imiê kursanta]]=A87,I87+1,1)</f>
        <v>2</v>
      </c>
      <c r="J88" t="str">
        <f>IF(AND(kursanci3[[#This Row],[Imiê kursanta]]&lt;&gt;A89,kursanci3[[#This Row],[ile razy]]=1),"NIE","TAK")</f>
        <v>TAK</v>
      </c>
    </row>
    <row r="89" spans="1:10" x14ac:dyDescent="0.25">
      <c r="A89" s="1" t="s">
        <v>23</v>
      </c>
      <c r="B89" s="1" t="s">
        <v>14</v>
      </c>
      <c r="C89" s="1" t="s">
        <v>40</v>
      </c>
      <c r="D89" s="4">
        <v>0.375</v>
      </c>
      <c r="E89" s="4">
        <v>0.41666666666666669</v>
      </c>
      <c r="F89">
        <v>40</v>
      </c>
      <c r="G89" s="5">
        <v>1</v>
      </c>
      <c r="H89" s="5">
        <f>kursanci3[[#This Row],[Czas trwania num]]*kursanci3[[#This Row],[Stawka za godzinê]]</f>
        <v>40</v>
      </c>
      <c r="I89">
        <f>IF(kursanci3[[#This Row],[Imiê kursanta]]=A88,I88+1,1)</f>
        <v>3</v>
      </c>
      <c r="J89" t="str">
        <f>IF(AND(kursanci3[[#This Row],[Imiê kursanta]]&lt;&gt;A90,kursanci3[[#This Row],[ile razy]]=1),"NIE","TAK")</f>
        <v>TAK</v>
      </c>
    </row>
    <row r="90" spans="1:10" x14ac:dyDescent="0.25">
      <c r="A90" s="1" t="s">
        <v>23</v>
      </c>
      <c r="B90" s="1" t="s">
        <v>7</v>
      </c>
      <c r="C90" s="1" t="s">
        <v>41</v>
      </c>
      <c r="D90" s="4">
        <v>0.45833333333333331</v>
      </c>
      <c r="E90" s="4">
        <v>0.52083333333333337</v>
      </c>
      <c r="F90">
        <v>60</v>
      </c>
      <c r="G90" s="5">
        <v>1.3</v>
      </c>
      <c r="H90" s="5">
        <f>kursanci3[[#This Row],[Czas trwania num]]*kursanci3[[#This Row],[Stawka za godzinê]]</f>
        <v>78</v>
      </c>
      <c r="I90">
        <f>IF(kursanci3[[#This Row],[Imiê kursanta]]=A89,I89+1,1)</f>
        <v>4</v>
      </c>
      <c r="J90" t="str">
        <f>IF(AND(kursanci3[[#This Row],[Imiê kursanta]]&lt;&gt;A91,kursanci3[[#This Row],[ile razy]]=1),"NIE","TAK")</f>
        <v>TAK</v>
      </c>
    </row>
    <row r="91" spans="1:10" x14ac:dyDescent="0.25">
      <c r="A91" s="1" t="s">
        <v>23</v>
      </c>
      <c r="B91" s="1" t="s">
        <v>14</v>
      </c>
      <c r="C91" s="1" t="s">
        <v>44</v>
      </c>
      <c r="D91" s="4">
        <v>0.375</v>
      </c>
      <c r="E91" s="4">
        <v>0.42708333333333331</v>
      </c>
      <c r="F91">
        <v>40</v>
      </c>
      <c r="G91" s="5">
        <v>1.1499999999999999</v>
      </c>
      <c r="H91" s="5">
        <f>kursanci3[[#This Row],[Czas trwania num]]*kursanci3[[#This Row],[Stawka za godzinê]]</f>
        <v>46</v>
      </c>
      <c r="I91">
        <f>IF(kursanci3[[#This Row],[Imiê kursanta]]=A90,I90+1,1)</f>
        <v>5</v>
      </c>
      <c r="J91" t="str">
        <f>IF(AND(kursanci3[[#This Row],[Imiê kursanta]]&lt;&gt;A92,kursanci3[[#This Row],[ile razy]]=1),"NIE","TAK")</f>
        <v>TAK</v>
      </c>
    </row>
    <row r="92" spans="1:10" x14ac:dyDescent="0.25">
      <c r="A92" s="1" t="s">
        <v>23</v>
      </c>
      <c r="B92" s="1" t="s">
        <v>14</v>
      </c>
      <c r="C92" s="1" t="s">
        <v>57</v>
      </c>
      <c r="D92" s="4">
        <v>0.45833333333333331</v>
      </c>
      <c r="E92" s="4">
        <v>0.5</v>
      </c>
      <c r="F92">
        <v>40</v>
      </c>
      <c r="G92" s="5">
        <v>1</v>
      </c>
      <c r="H92" s="5">
        <f>kursanci3[[#This Row],[Czas trwania num]]*kursanci3[[#This Row],[Stawka za godzinê]]</f>
        <v>40</v>
      </c>
      <c r="I92">
        <f>IF(kursanci3[[#This Row],[Imiê kursanta]]=A91,I91+1,1)</f>
        <v>6</v>
      </c>
      <c r="J92" t="str">
        <f>IF(AND(kursanci3[[#This Row],[Imiê kursanta]]&lt;&gt;A93,kursanci3[[#This Row],[ile razy]]=1),"NIE","TAK")</f>
        <v>TAK</v>
      </c>
    </row>
    <row r="93" spans="1:10" x14ac:dyDescent="0.25">
      <c r="A93" s="1" t="s">
        <v>23</v>
      </c>
      <c r="B93" s="1" t="s">
        <v>7</v>
      </c>
      <c r="C93" s="1" t="s">
        <v>61</v>
      </c>
      <c r="D93" s="4">
        <v>0.61458333333333337</v>
      </c>
      <c r="E93" s="4">
        <v>0.65625</v>
      </c>
      <c r="F93">
        <v>60</v>
      </c>
      <c r="G93" s="5">
        <v>1</v>
      </c>
      <c r="H93" s="5">
        <f>kursanci3[[#This Row],[Czas trwania num]]*kursanci3[[#This Row],[Stawka za godzinê]]</f>
        <v>60</v>
      </c>
      <c r="I93">
        <f>IF(kursanci3[[#This Row],[Imiê kursanta]]=A92,I92+1,1)</f>
        <v>7</v>
      </c>
      <c r="J93" t="str">
        <f>IF(AND(kursanci3[[#This Row],[Imiê kursanta]]&lt;&gt;A94,kursanci3[[#This Row],[ile razy]]=1),"NIE","TAK")</f>
        <v>TAK</v>
      </c>
    </row>
    <row r="94" spans="1:10" x14ac:dyDescent="0.25">
      <c r="A94" s="1" t="s">
        <v>23</v>
      </c>
      <c r="B94" s="1" t="s">
        <v>7</v>
      </c>
      <c r="C94" s="1" t="s">
        <v>69</v>
      </c>
      <c r="D94" s="4">
        <v>0.64583333333333337</v>
      </c>
      <c r="E94" s="4">
        <v>0.71875</v>
      </c>
      <c r="F94">
        <v>60</v>
      </c>
      <c r="G94" s="5">
        <v>1.45</v>
      </c>
      <c r="H94" s="5">
        <f>kursanci3[[#This Row],[Czas trwania num]]*kursanci3[[#This Row],[Stawka za godzinê]]</f>
        <v>87</v>
      </c>
      <c r="I94">
        <f>IF(kursanci3[[#This Row],[Imiê kursanta]]=A93,I93+1,1)</f>
        <v>8</v>
      </c>
      <c r="J94" t="str">
        <f>IF(AND(kursanci3[[#This Row],[Imiê kursanta]]&lt;&gt;A95,kursanci3[[#This Row],[ile razy]]=1),"NIE","TAK")</f>
        <v>TAK</v>
      </c>
    </row>
    <row r="95" spans="1:10" x14ac:dyDescent="0.25">
      <c r="A95" s="1" t="s">
        <v>23</v>
      </c>
      <c r="B95" s="1" t="s">
        <v>14</v>
      </c>
      <c r="C95" s="1" t="s">
        <v>70</v>
      </c>
      <c r="D95" s="4">
        <v>0.54166666666666663</v>
      </c>
      <c r="E95" s="4">
        <v>0.625</v>
      </c>
      <c r="F95">
        <v>40</v>
      </c>
      <c r="G95" s="5">
        <v>2</v>
      </c>
      <c r="H95" s="5">
        <f>kursanci3[[#This Row],[Czas trwania num]]*kursanci3[[#This Row],[Stawka za godzinê]]</f>
        <v>80</v>
      </c>
      <c r="I95">
        <f>IF(kursanci3[[#This Row],[Imiê kursanta]]=A94,I94+1,1)</f>
        <v>9</v>
      </c>
      <c r="J95" t="str">
        <f>IF(AND(kursanci3[[#This Row],[Imiê kursanta]]&lt;&gt;A96,kursanci3[[#This Row],[ile razy]]=1),"NIE","TAK")</f>
        <v>TAK</v>
      </c>
    </row>
    <row r="96" spans="1:10" x14ac:dyDescent="0.25">
      <c r="A96" s="1" t="s">
        <v>23</v>
      </c>
      <c r="B96" s="1" t="s">
        <v>7</v>
      </c>
      <c r="C96" s="1" t="s">
        <v>74</v>
      </c>
      <c r="D96" s="4">
        <v>0.4375</v>
      </c>
      <c r="E96" s="4">
        <v>0.47916666666666669</v>
      </c>
      <c r="F96">
        <v>60</v>
      </c>
      <c r="G96" s="5">
        <v>1</v>
      </c>
      <c r="H96" s="5">
        <f>kursanci3[[#This Row],[Czas trwania num]]*kursanci3[[#This Row],[Stawka za godzinê]]</f>
        <v>60</v>
      </c>
      <c r="I96">
        <f>IF(kursanci3[[#This Row],[Imiê kursanta]]=A95,I95+1,1)</f>
        <v>10</v>
      </c>
      <c r="J96" t="str">
        <f>IF(AND(kursanci3[[#This Row],[Imiê kursanta]]&lt;&gt;A97,kursanci3[[#This Row],[ile razy]]=1),"NIE","TAK")</f>
        <v>TAK</v>
      </c>
    </row>
    <row r="97" spans="1:10" x14ac:dyDescent="0.25">
      <c r="A97" s="1" t="s">
        <v>23</v>
      </c>
      <c r="B97" s="1" t="s">
        <v>14</v>
      </c>
      <c r="C97" s="1" t="s">
        <v>75</v>
      </c>
      <c r="D97" s="4">
        <v>0.375</v>
      </c>
      <c r="E97" s="4">
        <v>0.44791666666666669</v>
      </c>
      <c r="F97">
        <v>40</v>
      </c>
      <c r="G97" s="5">
        <v>1.45</v>
      </c>
      <c r="H97" s="5">
        <f>kursanci3[[#This Row],[Czas trwania num]]*kursanci3[[#This Row],[Stawka za godzinê]]</f>
        <v>58</v>
      </c>
      <c r="I97">
        <f>IF(kursanci3[[#This Row],[Imiê kursanta]]=A96,I96+1,1)</f>
        <v>11</v>
      </c>
      <c r="J97" t="str">
        <f>IF(AND(kursanci3[[#This Row],[Imiê kursanta]]&lt;&gt;A98,kursanci3[[#This Row],[ile razy]]=1),"NIE","TAK")</f>
        <v>TAK</v>
      </c>
    </row>
    <row r="98" spans="1:10" x14ac:dyDescent="0.25">
      <c r="A98" s="1" t="s">
        <v>23</v>
      </c>
      <c r="B98" s="1" t="s">
        <v>7</v>
      </c>
      <c r="C98" s="1" t="s">
        <v>82</v>
      </c>
      <c r="D98" s="4">
        <v>0.375</v>
      </c>
      <c r="E98" s="4">
        <v>0.42708333333333331</v>
      </c>
      <c r="F98">
        <v>60</v>
      </c>
      <c r="G98" s="5">
        <v>1.1499999999999999</v>
      </c>
      <c r="H98" s="5">
        <f>kursanci3[[#This Row],[Czas trwania num]]*kursanci3[[#This Row],[Stawka za godzinê]]</f>
        <v>69</v>
      </c>
      <c r="I98">
        <f>IF(kursanci3[[#This Row],[Imiê kursanta]]=A97,I97+1,1)</f>
        <v>12</v>
      </c>
      <c r="J98" t="str">
        <f>IF(AND(kursanci3[[#This Row],[Imiê kursanta]]&lt;&gt;A99,kursanci3[[#This Row],[ile razy]]=1),"NIE","TAK")</f>
        <v>TAK</v>
      </c>
    </row>
    <row r="99" spans="1:10" x14ac:dyDescent="0.25">
      <c r="A99" s="1" t="s">
        <v>23</v>
      </c>
      <c r="B99" s="1" t="s">
        <v>7</v>
      </c>
      <c r="C99" s="1" t="s">
        <v>82</v>
      </c>
      <c r="D99" s="4">
        <v>0.46875</v>
      </c>
      <c r="E99" s="4">
        <v>0.54166666666666663</v>
      </c>
      <c r="F99">
        <v>60</v>
      </c>
      <c r="G99" s="5">
        <v>1.45</v>
      </c>
      <c r="H99" s="5">
        <f>kursanci3[[#This Row],[Czas trwania num]]*kursanci3[[#This Row],[Stawka za godzinê]]</f>
        <v>87</v>
      </c>
      <c r="I99">
        <f>IF(kursanci3[[#This Row],[Imiê kursanta]]=A98,I98+1,1)</f>
        <v>13</v>
      </c>
      <c r="J99" t="str">
        <f>IF(AND(kursanci3[[#This Row],[Imiê kursanta]]&lt;&gt;A100,kursanci3[[#This Row],[ile razy]]=1),"NIE","TAK")</f>
        <v>TAK</v>
      </c>
    </row>
    <row r="100" spans="1:10" x14ac:dyDescent="0.25">
      <c r="A100" s="1" t="s">
        <v>23</v>
      </c>
      <c r="B100" s="1" t="s">
        <v>7</v>
      </c>
      <c r="C100" s="1" t="s">
        <v>87</v>
      </c>
      <c r="D100" s="4">
        <v>0.44791666666666669</v>
      </c>
      <c r="E100" s="4">
        <v>0.52083333333333337</v>
      </c>
      <c r="F100">
        <v>60</v>
      </c>
      <c r="G100" s="5">
        <v>1.45</v>
      </c>
      <c r="H100" s="5">
        <f>kursanci3[[#This Row],[Czas trwania num]]*kursanci3[[#This Row],[Stawka za godzinê]]</f>
        <v>87</v>
      </c>
      <c r="I100">
        <f>IF(kursanci3[[#This Row],[Imiê kursanta]]=A99,I99+1,1)</f>
        <v>14</v>
      </c>
      <c r="J100" t="str">
        <f>IF(AND(kursanci3[[#This Row],[Imiê kursanta]]&lt;&gt;A101,kursanci3[[#This Row],[ile razy]]=1),"NIE","TAK")</f>
        <v>TAK</v>
      </c>
    </row>
    <row r="101" spans="1:10" x14ac:dyDescent="0.25">
      <c r="A101" s="1" t="s">
        <v>23</v>
      </c>
      <c r="B101" s="1" t="s">
        <v>7</v>
      </c>
      <c r="C101" s="1" t="s">
        <v>89</v>
      </c>
      <c r="D101" s="4">
        <v>0.55208333333333337</v>
      </c>
      <c r="E101" s="4">
        <v>0.60416666666666663</v>
      </c>
      <c r="F101">
        <v>60</v>
      </c>
      <c r="G101" s="5">
        <v>1.1499999999999999</v>
      </c>
      <c r="H101" s="5">
        <f>kursanci3[[#This Row],[Czas trwania num]]*kursanci3[[#This Row],[Stawka za godzinê]]</f>
        <v>69</v>
      </c>
      <c r="I101">
        <f>IF(kursanci3[[#This Row],[Imiê kursanta]]=A100,I100+1,1)</f>
        <v>15</v>
      </c>
      <c r="J101" t="str">
        <f>IF(AND(kursanci3[[#This Row],[Imiê kursanta]]&lt;&gt;A102,kursanci3[[#This Row],[ile razy]]=1),"NIE","TAK")</f>
        <v>TAK</v>
      </c>
    </row>
    <row r="102" spans="1:10" x14ac:dyDescent="0.25">
      <c r="A102" s="1" t="s">
        <v>23</v>
      </c>
      <c r="B102" s="1" t="s">
        <v>7</v>
      </c>
      <c r="C102" s="1" t="s">
        <v>90</v>
      </c>
      <c r="D102" s="4">
        <v>0.375</v>
      </c>
      <c r="E102" s="4">
        <v>0.42708333333333331</v>
      </c>
      <c r="F102">
        <v>60</v>
      </c>
      <c r="G102" s="5">
        <v>1.1499999999999999</v>
      </c>
      <c r="H102" s="5">
        <f>kursanci3[[#This Row],[Czas trwania num]]*kursanci3[[#This Row],[Stawka za godzinê]]</f>
        <v>69</v>
      </c>
      <c r="I102">
        <f>IF(kursanci3[[#This Row],[Imiê kursanta]]=A101,I101+1,1)</f>
        <v>16</v>
      </c>
      <c r="J102" t="str">
        <f>IF(AND(kursanci3[[#This Row],[Imiê kursanta]]&lt;&gt;A103,kursanci3[[#This Row],[ile razy]]=1),"NIE","TAK")</f>
        <v>TAK</v>
      </c>
    </row>
    <row r="103" spans="1:10" x14ac:dyDescent="0.25">
      <c r="A103" s="1" t="s">
        <v>23</v>
      </c>
      <c r="B103" s="1" t="s">
        <v>14</v>
      </c>
      <c r="C103" s="1" t="s">
        <v>97</v>
      </c>
      <c r="D103" s="4">
        <v>0.375</v>
      </c>
      <c r="E103" s="4">
        <v>0.42708333333333331</v>
      </c>
      <c r="F103">
        <v>40</v>
      </c>
      <c r="G103" s="5">
        <v>1.1499999999999999</v>
      </c>
      <c r="H103" s="5">
        <f>kursanci3[[#This Row],[Czas trwania num]]*kursanci3[[#This Row],[Stawka za godzinê]]</f>
        <v>46</v>
      </c>
      <c r="I103">
        <f>IF(kursanci3[[#This Row],[Imiê kursanta]]=A102,I102+1,1)</f>
        <v>17</v>
      </c>
      <c r="J103" t="str">
        <f>IF(AND(kursanci3[[#This Row],[Imiê kursanta]]&lt;&gt;A104,kursanci3[[#This Row],[ile razy]]=1),"NIE","TAK")</f>
        <v>TAK</v>
      </c>
    </row>
    <row r="104" spans="1:10" x14ac:dyDescent="0.25">
      <c r="A104" s="1" t="s">
        <v>23</v>
      </c>
      <c r="B104" s="1" t="s">
        <v>14</v>
      </c>
      <c r="C104" s="1" t="s">
        <v>99</v>
      </c>
      <c r="D104" s="4">
        <v>0.375</v>
      </c>
      <c r="E104" s="4">
        <v>0.45833333333333331</v>
      </c>
      <c r="F104">
        <v>40</v>
      </c>
      <c r="G104" s="5">
        <v>2</v>
      </c>
      <c r="H104" s="5">
        <f>kursanci3[[#This Row],[Czas trwania num]]*kursanci3[[#This Row],[Stawka za godzinê]]</f>
        <v>80</v>
      </c>
      <c r="I104">
        <f>IF(kursanci3[[#This Row],[Imiê kursanta]]=A103,I103+1,1)</f>
        <v>18</v>
      </c>
      <c r="J104" t="str">
        <f>IF(AND(kursanci3[[#This Row],[Imiê kursanta]]&lt;&gt;A105,kursanci3[[#This Row],[ile razy]]=1),"NIE","TAK")</f>
        <v>TAK</v>
      </c>
    </row>
    <row r="105" spans="1:10" x14ac:dyDescent="0.25">
      <c r="A105" s="1" t="s">
        <v>18</v>
      </c>
      <c r="B105" s="1" t="s">
        <v>7</v>
      </c>
      <c r="C105" s="1" t="s">
        <v>17</v>
      </c>
      <c r="D105" s="4">
        <v>0.45833333333333331</v>
      </c>
      <c r="E105" s="4">
        <v>0.53125</v>
      </c>
      <c r="F105">
        <v>60</v>
      </c>
      <c r="G105" s="5">
        <v>1.45</v>
      </c>
      <c r="H105" s="5">
        <f>kursanci3[[#This Row],[Czas trwania num]]*kursanci3[[#This Row],[Stawka za godzinê]]</f>
        <v>87</v>
      </c>
      <c r="I105">
        <f>IF(kursanci3[[#This Row],[Imiê kursanta]]=A104,I104+1,1)</f>
        <v>1</v>
      </c>
      <c r="J105" t="str">
        <f>IF(AND(kursanci3[[#This Row],[Imiê kursanta]]&lt;&gt;A106,kursanci3[[#This Row],[ile razy]]=1),"NIE","TAK")</f>
        <v>TAK</v>
      </c>
    </row>
    <row r="106" spans="1:10" x14ac:dyDescent="0.25">
      <c r="A106" s="1" t="s">
        <v>18</v>
      </c>
      <c r="B106" s="1" t="s">
        <v>7</v>
      </c>
      <c r="C106" s="1" t="s">
        <v>20</v>
      </c>
      <c r="D106" s="4">
        <v>0.375</v>
      </c>
      <c r="E106" s="4">
        <v>0.41666666666666669</v>
      </c>
      <c r="F106">
        <v>60</v>
      </c>
      <c r="G106" s="5">
        <v>1</v>
      </c>
      <c r="H106" s="5">
        <f>kursanci3[[#This Row],[Czas trwania num]]*kursanci3[[#This Row],[Stawka za godzinê]]</f>
        <v>60</v>
      </c>
      <c r="I106">
        <f>IF(kursanci3[[#This Row],[Imiê kursanta]]=A105,I105+1,1)</f>
        <v>2</v>
      </c>
      <c r="J106" t="str">
        <f>IF(AND(kursanci3[[#This Row],[Imiê kursanta]]&lt;&gt;A107,kursanci3[[#This Row],[ile razy]]=1),"NIE","TAK")</f>
        <v>TAK</v>
      </c>
    </row>
    <row r="107" spans="1:10" x14ac:dyDescent="0.25">
      <c r="A107" s="1" t="s">
        <v>18</v>
      </c>
      <c r="B107" s="1" t="s">
        <v>7</v>
      </c>
      <c r="C107" s="1" t="s">
        <v>21</v>
      </c>
      <c r="D107" s="4">
        <v>0.53125</v>
      </c>
      <c r="E107" s="4">
        <v>0.57291666666666663</v>
      </c>
      <c r="F107">
        <v>60</v>
      </c>
      <c r="G107" s="5">
        <v>1</v>
      </c>
      <c r="H107" s="5">
        <f>kursanci3[[#This Row],[Czas trwania num]]*kursanci3[[#This Row],[Stawka za godzinê]]</f>
        <v>60</v>
      </c>
      <c r="I107">
        <f>IF(kursanci3[[#This Row],[Imiê kursanta]]=A106,I106+1,1)</f>
        <v>3</v>
      </c>
      <c r="J107" t="str">
        <f>IF(AND(kursanci3[[#This Row],[Imiê kursanta]]&lt;&gt;A108,kursanci3[[#This Row],[ile razy]]=1),"NIE","TAK")</f>
        <v>TAK</v>
      </c>
    </row>
    <row r="108" spans="1:10" x14ac:dyDescent="0.25">
      <c r="A108" s="1" t="s">
        <v>18</v>
      </c>
      <c r="B108" s="1" t="s">
        <v>7</v>
      </c>
      <c r="C108" s="1" t="s">
        <v>28</v>
      </c>
      <c r="D108" s="4">
        <v>0.42708333333333331</v>
      </c>
      <c r="E108" s="4">
        <v>0.47916666666666669</v>
      </c>
      <c r="F108">
        <v>60</v>
      </c>
      <c r="G108" s="5">
        <v>1.1499999999999999</v>
      </c>
      <c r="H108" s="5">
        <f>kursanci3[[#This Row],[Czas trwania num]]*kursanci3[[#This Row],[Stawka za godzinê]]</f>
        <v>69</v>
      </c>
      <c r="I108">
        <f>IF(kursanci3[[#This Row],[Imiê kursanta]]=A107,I107+1,1)</f>
        <v>4</v>
      </c>
      <c r="J108" t="str">
        <f>IF(AND(kursanci3[[#This Row],[Imiê kursanta]]&lt;&gt;A109,kursanci3[[#This Row],[ile razy]]=1),"NIE","TAK")</f>
        <v>TAK</v>
      </c>
    </row>
    <row r="109" spans="1:10" x14ac:dyDescent="0.25">
      <c r="A109" s="1" t="s">
        <v>18</v>
      </c>
      <c r="B109" s="1" t="s">
        <v>7</v>
      </c>
      <c r="C109" s="1" t="s">
        <v>34</v>
      </c>
      <c r="D109" s="4">
        <v>0.44791666666666669</v>
      </c>
      <c r="E109" s="4">
        <v>0.51041666666666663</v>
      </c>
      <c r="F109">
        <v>60</v>
      </c>
      <c r="G109" s="5">
        <v>1.3</v>
      </c>
      <c r="H109" s="5">
        <f>kursanci3[[#This Row],[Czas trwania num]]*kursanci3[[#This Row],[Stawka za godzinê]]</f>
        <v>78</v>
      </c>
      <c r="I109">
        <f>IF(kursanci3[[#This Row],[Imiê kursanta]]=A108,I108+1,1)</f>
        <v>5</v>
      </c>
      <c r="J109" t="str">
        <f>IF(AND(kursanci3[[#This Row],[Imiê kursanta]]&lt;&gt;A110,kursanci3[[#This Row],[ile razy]]=1),"NIE","TAK")</f>
        <v>TAK</v>
      </c>
    </row>
    <row r="110" spans="1:10" x14ac:dyDescent="0.25">
      <c r="A110" s="1" t="s">
        <v>18</v>
      </c>
      <c r="B110" s="1" t="s">
        <v>7</v>
      </c>
      <c r="C110" s="1" t="s">
        <v>38</v>
      </c>
      <c r="D110" s="4">
        <v>0.375</v>
      </c>
      <c r="E110" s="4">
        <v>0.41666666666666669</v>
      </c>
      <c r="F110">
        <v>60</v>
      </c>
      <c r="G110" s="5">
        <v>1</v>
      </c>
      <c r="H110" s="5">
        <f>kursanci3[[#This Row],[Czas trwania num]]*kursanci3[[#This Row],[Stawka za godzinê]]</f>
        <v>60</v>
      </c>
      <c r="I110">
        <f>IF(kursanci3[[#This Row],[Imiê kursanta]]=A109,I109+1,1)</f>
        <v>6</v>
      </c>
      <c r="J110" t="str">
        <f>IF(AND(kursanci3[[#This Row],[Imiê kursanta]]&lt;&gt;A111,kursanci3[[#This Row],[ile razy]]=1),"NIE","TAK")</f>
        <v>TAK</v>
      </c>
    </row>
    <row r="111" spans="1:10" x14ac:dyDescent="0.25">
      <c r="A111" s="1" t="s">
        <v>18</v>
      </c>
      <c r="B111" s="1" t="s">
        <v>7</v>
      </c>
      <c r="C111" s="1" t="s">
        <v>41</v>
      </c>
      <c r="D111" s="4">
        <v>0.65625</v>
      </c>
      <c r="E111" s="4">
        <v>0.71875</v>
      </c>
      <c r="F111">
        <v>60</v>
      </c>
      <c r="G111" s="5">
        <v>1.3</v>
      </c>
      <c r="H111" s="5">
        <f>kursanci3[[#This Row],[Czas trwania num]]*kursanci3[[#This Row],[Stawka za godzinê]]</f>
        <v>78</v>
      </c>
      <c r="I111">
        <f>IF(kursanci3[[#This Row],[Imiê kursanta]]=A110,I110+1,1)</f>
        <v>7</v>
      </c>
      <c r="J111" t="str">
        <f>IF(AND(kursanci3[[#This Row],[Imiê kursanta]]&lt;&gt;A112,kursanci3[[#This Row],[ile razy]]=1),"NIE","TAK")</f>
        <v>TAK</v>
      </c>
    </row>
    <row r="112" spans="1:10" x14ac:dyDescent="0.25">
      <c r="A112" s="1" t="s">
        <v>18</v>
      </c>
      <c r="B112" s="1" t="s">
        <v>7</v>
      </c>
      <c r="C112" s="1" t="s">
        <v>50</v>
      </c>
      <c r="D112" s="4">
        <v>0.60416666666666663</v>
      </c>
      <c r="E112" s="4">
        <v>0.66666666666666663</v>
      </c>
      <c r="F112">
        <v>60</v>
      </c>
      <c r="G112" s="5">
        <v>1.3</v>
      </c>
      <c r="H112" s="5">
        <f>kursanci3[[#This Row],[Czas trwania num]]*kursanci3[[#This Row],[Stawka za godzinê]]</f>
        <v>78</v>
      </c>
      <c r="I112">
        <f>IF(kursanci3[[#This Row],[Imiê kursanta]]=A111,I111+1,1)</f>
        <v>8</v>
      </c>
      <c r="J112" t="str">
        <f>IF(AND(kursanci3[[#This Row],[Imiê kursanta]]&lt;&gt;A113,kursanci3[[#This Row],[ile razy]]=1),"NIE","TAK")</f>
        <v>TAK</v>
      </c>
    </row>
    <row r="113" spans="1:10" x14ac:dyDescent="0.25">
      <c r="A113" s="1" t="s">
        <v>18</v>
      </c>
      <c r="B113" s="1" t="s">
        <v>7</v>
      </c>
      <c r="C113" s="1" t="s">
        <v>57</v>
      </c>
      <c r="D113" s="4">
        <v>0.375</v>
      </c>
      <c r="E113" s="4">
        <v>0.44791666666666669</v>
      </c>
      <c r="F113">
        <v>60</v>
      </c>
      <c r="G113" s="5">
        <v>1.45</v>
      </c>
      <c r="H113" s="5">
        <f>kursanci3[[#This Row],[Czas trwania num]]*kursanci3[[#This Row],[Stawka za godzinê]]</f>
        <v>87</v>
      </c>
      <c r="I113">
        <f>IF(kursanci3[[#This Row],[Imiê kursanta]]=A112,I112+1,1)</f>
        <v>9</v>
      </c>
      <c r="J113" t="str">
        <f>IF(AND(kursanci3[[#This Row],[Imiê kursanta]]&lt;&gt;A114,kursanci3[[#This Row],[ile razy]]=1),"NIE","TAK")</f>
        <v>TAK</v>
      </c>
    </row>
    <row r="114" spans="1:10" x14ac:dyDescent="0.25">
      <c r="A114" s="1" t="s">
        <v>18</v>
      </c>
      <c r="B114" s="1" t="s">
        <v>7</v>
      </c>
      <c r="C114" s="1" t="s">
        <v>60</v>
      </c>
      <c r="D114" s="4">
        <v>0.375</v>
      </c>
      <c r="E114" s="4">
        <v>0.42708333333333331</v>
      </c>
      <c r="F114">
        <v>60</v>
      </c>
      <c r="G114" s="5">
        <v>1.1499999999999999</v>
      </c>
      <c r="H114" s="5">
        <f>kursanci3[[#This Row],[Czas trwania num]]*kursanci3[[#This Row],[Stawka za godzinê]]</f>
        <v>69</v>
      </c>
      <c r="I114">
        <f>IF(kursanci3[[#This Row],[Imiê kursanta]]=A113,I113+1,1)</f>
        <v>10</v>
      </c>
      <c r="J114" t="str">
        <f>IF(AND(kursanci3[[#This Row],[Imiê kursanta]]&lt;&gt;A115,kursanci3[[#This Row],[ile razy]]=1),"NIE","TAK")</f>
        <v>TAK</v>
      </c>
    </row>
    <row r="115" spans="1:10" x14ac:dyDescent="0.25">
      <c r="A115" s="1" t="s">
        <v>18</v>
      </c>
      <c r="B115" s="1" t="s">
        <v>7</v>
      </c>
      <c r="C115" s="1" t="s">
        <v>65</v>
      </c>
      <c r="D115" s="4">
        <v>0.39583333333333331</v>
      </c>
      <c r="E115" s="4">
        <v>0.45833333333333331</v>
      </c>
      <c r="F115">
        <v>60</v>
      </c>
      <c r="G115" s="5">
        <v>1.3</v>
      </c>
      <c r="H115" s="5">
        <f>kursanci3[[#This Row],[Czas trwania num]]*kursanci3[[#This Row],[Stawka za godzinê]]</f>
        <v>78</v>
      </c>
      <c r="I115">
        <f>IF(kursanci3[[#This Row],[Imiê kursanta]]=A114,I114+1,1)</f>
        <v>11</v>
      </c>
      <c r="J115" t="str">
        <f>IF(AND(kursanci3[[#This Row],[Imiê kursanta]]&lt;&gt;A116,kursanci3[[#This Row],[ile razy]]=1),"NIE","TAK")</f>
        <v>TAK</v>
      </c>
    </row>
    <row r="116" spans="1:10" x14ac:dyDescent="0.25">
      <c r="A116" s="1" t="s">
        <v>18</v>
      </c>
      <c r="B116" s="1" t="s">
        <v>7</v>
      </c>
      <c r="C116" s="1" t="s">
        <v>65</v>
      </c>
      <c r="D116" s="4">
        <v>0.46875</v>
      </c>
      <c r="E116" s="4">
        <v>0.53125</v>
      </c>
      <c r="F116">
        <v>60</v>
      </c>
      <c r="G116" s="5">
        <v>1.3</v>
      </c>
      <c r="H116" s="5">
        <f>kursanci3[[#This Row],[Czas trwania num]]*kursanci3[[#This Row],[Stawka za godzinê]]</f>
        <v>78</v>
      </c>
      <c r="I116">
        <f>IF(kursanci3[[#This Row],[Imiê kursanta]]=A115,I115+1,1)</f>
        <v>12</v>
      </c>
      <c r="J116" t="str">
        <f>IF(AND(kursanci3[[#This Row],[Imiê kursanta]]&lt;&gt;A117,kursanci3[[#This Row],[ile razy]]=1),"NIE","TAK")</f>
        <v>TAK</v>
      </c>
    </row>
    <row r="117" spans="1:10" x14ac:dyDescent="0.25">
      <c r="A117" s="1" t="s">
        <v>18</v>
      </c>
      <c r="B117" s="1" t="s">
        <v>7</v>
      </c>
      <c r="C117" s="1" t="s">
        <v>67</v>
      </c>
      <c r="D117" s="4">
        <v>0.47916666666666669</v>
      </c>
      <c r="E117" s="4">
        <v>0.54166666666666663</v>
      </c>
      <c r="F117">
        <v>60</v>
      </c>
      <c r="G117" s="5">
        <v>1.3</v>
      </c>
      <c r="H117" s="5">
        <f>kursanci3[[#This Row],[Czas trwania num]]*kursanci3[[#This Row],[Stawka za godzinê]]</f>
        <v>78</v>
      </c>
      <c r="I117">
        <f>IF(kursanci3[[#This Row],[Imiê kursanta]]=A116,I116+1,1)</f>
        <v>13</v>
      </c>
      <c r="J117" t="str">
        <f>IF(AND(kursanci3[[#This Row],[Imiê kursanta]]&lt;&gt;A118,kursanci3[[#This Row],[ile razy]]=1),"NIE","TAK")</f>
        <v>TAK</v>
      </c>
    </row>
    <row r="118" spans="1:10" x14ac:dyDescent="0.25">
      <c r="A118" s="1" t="s">
        <v>18</v>
      </c>
      <c r="B118" s="1" t="s">
        <v>7</v>
      </c>
      <c r="C118" s="1" t="s">
        <v>67</v>
      </c>
      <c r="D118" s="4">
        <v>0.72916666666666663</v>
      </c>
      <c r="E118" s="4">
        <v>0.79166666666666663</v>
      </c>
      <c r="F118">
        <v>60</v>
      </c>
      <c r="G118" s="5">
        <v>1.3</v>
      </c>
      <c r="H118" s="5">
        <f>kursanci3[[#This Row],[Czas trwania num]]*kursanci3[[#This Row],[Stawka za godzinê]]</f>
        <v>78</v>
      </c>
      <c r="I118">
        <f>IF(kursanci3[[#This Row],[Imiê kursanta]]=A117,I117+1,1)</f>
        <v>14</v>
      </c>
      <c r="J118" t="str">
        <f>IF(AND(kursanci3[[#This Row],[Imiê kursanta]]&lt;&gt;A119,kursanci3[[#This Row],[ile razy]]=1),"NIE","TAK")</f>
        <v>TAK</v>
      </c>
    </row>
    <row r="119" spans="1:10" x14ac:dyDescent="0.25">
      <c r="A119" s="1" t="s">
        <v>18</v>
      </c>
      <c r="B119" s="1" t="s">
        <v>7</v>
      </c>
      <c r="C119" s="1" t="s">
        <v>71</v>
      </c>
      <c r="D119" s="4">
        <v>0.375</v>
      </c>
      <c r="E119" s="4">
        <v>0.4375</v>
      </c>
      <c r="F119">
        <v>60</v>
      </c>
      <c r="G119" s="5">
        <v>1.3</v>
      </c>
      <c r="H119" s="5">
        <f>kursanci3[[#This Row],[Czas trwania num]]*kursanci3[[#This Row],[Stawka za godzinê]]</f>
        <v>78</v>
      </c>
      <c r="I119">
        <f>IF(kursanci3[[#This Row],[Imiê kursanta]]=A118,I118+1,1)</f>
        <v>15</v>
      </c>
      <c r="J119" t="str">
        <f>IF(AND(kursanci3[[#This Row],[Imiê kursanta]]&lt;&gt;A120,kursanci3[[#This Row],[ile razy]]=1),"NIE","TAK")</f>
        <v>TAK</v>
      </c>
    </row>
    <row r="120" spans="1:10" x14ac:dyDescent="0.25">
      <c r="A120" s="1" t="s">
        <v>18</v>
      </c>
      <c r="B120" s="1" t="s">
        <v>7</v>
      </c>
      <c r="C120" s="1" t="s">
        <v>73</v>
      </c>
      <c r="D120" s="4">
        <v>0.54166666666666663</v>
      </c>
      <c r="E120" s="4">
        <v>0.60416666666666663</v>
      </c>
      <c r="F120">
        <v>60</v>
      </c>
      <c r="G120" s="5">
        <v>1.3</v>
      </c>
      <c r="H120" s="5">
        <f>kursanci3[[#This Row],[Czas trwania num]]*kursanci3[[#This Row],[Stawka za godzinê]]</f>
        <v>78</v>
      </c>
      <c r="I120">
        <f>IF(kursanci3[[#This Row],[Imiê kursanta]]=A119,I119+1,1)</f>
        <v>16</v>
      </c>
      <c r="J120" t="str">
        <f>IF(AND(kursanci3[[#This Row],[Imiê kursanta]]&lt;&gt;A121,kursanci3[[#This Row],[ile razy]]=1),"NIE","TAK")</f>
        <v>TAK</v>
      </c>
    </row>
    <row r="121" spans="1:10" x14ac:dyDescent="0.25">
      <c r="A121" s="1" t="s">
        <v>18</v>
      </c>
      <c r="B121" s="1" t="s">
        <v>7</v>
      </c>
      <c r="C121" s="1" t="s">
        <v>79</v>
      </c>
      <c r="D121" s="4">
        <v>0.52083333333333337</v>
      </c>
      <c r="E121" s="4">
        <v>0.58333333333333337</v>
      </c>
      <c r="F121">
        <v>60</v>
      </c>
      <c r="G121" s="5">
        <v>1.3</v>
      </c>
      <c r="H121" s="5">
        <f>kursanci3[[#This Row],[Czas trwania num]]*kursanci3[[#This Row],[Stawka za godzinê]]</f>
        <v>78</v>
      </c>
      <c r="I121">
        <f>IF(kursanci3[[#This Row],[Imiê kursanta]]=A120,I120+1,1)</f>
        <v>17</v>
      </c>
      <c r="J121" t="str">
        <f>IF(AND(kursanci3[[#This Row],[Imiê kursanta]]&lt;&gt;A122,kursanci3[[#This Row],[ile razy]]=1),"NIE","TAK")</f>
        <v>TAK</v>
      </c>
    </row>
    <row r="122" spans="1:10" x14ac:dyDescent="0.25">
      <c r="A122" s="1" t="s">
        <v>18</v>
      </c>
      <c r="B122" s="1" t="s">
        <v>7</v>
      </c>
      <c r="C122" s="1" t="s">
        <v>83</v>
      </c>
      <c r="D122" s="4">
        <v>0.375</v>
      </c>
      <c r="E122" s="4">
        <v>0.41666666666666669</v>
      </c>
      <c r="F122">
        <v>60</v>
      </c>
      <c r="G122" s="5">
        <v>1</v>
      </c>
      <c r="H122" s="5">
        <f>kursanci3[[#This Row],[Czas trwania num]]*kursanci3[[#This Row],[Stawka za godzinê]]</f>
        <v>60</v>
      </c>
      <c r="I122">
        <f>IF(kursanci3[[#This Row],[Imiê kursanta]]=A121,I121+1,1)</f>
        <v>18</v>
      </c>
      <c r="J122" t="str">
        <f>IF(AND(kursanci3[[#This Row],[Imiê kursanta]]&lt;&gt;A123,kursanci3[[#This Row],[ile razy]]=1),"NIE","TAK")</f>
        <v>TAK</v>
      </c>
    </row>
    <row r="123" spans="1:10" x14ac:dyDescent="0.25">
      <c r="A123" s="1" t="s">
        <v>18</v>
      </c>
      <c r="B123" s="1" t="s">
        <v>7</v>
      </c>
      <c r="C123" s="1" t="s">
        <v>83</v>
      </c>
      <c r="D123" s="4">
        <v>0.5</v>
      </c>
      <c r="E123" s="4">
        <v>0.5625</v>
      </c>
      <c r="F123">
        <v>60</v>
      </c>
      <c r="G123" s="5">
        <v>1.3</v>
      </c>
      <c r="H123" s="5">
        <f>kursanci3[[#This Row],[Czas trwania num]]*kursanci3[[#This Row],[Stawka za godzinê]]</f>
        <v>78</v>
      </c>
      <c r="I123">
        <f>IF(kursanci3[[#This Row],[Imiê kursanta]]=A122,I122+1,1)</f>
        <v>19</v>
      </c>
      <c r="J123" t="str">
        <f>IF(AND(kursanci3[[#This Row],[Imiê kursanta]]&lt;&gt;A124,kursanci3[[#This Row],[ile razy]]=1),"NIE","TAK")</f>
        <v>TAK</v>
      </c>
    </row>
    <row r="124" spans="1:10" x14ac:dyDescent="0.25">
      <c r="A124" s="1" t="s">
        <v>18</v>
      </c>
      <c r="B124" s="1" t="s">
        <v>7</v>
      </c>
      <c r="C124" s="1" t="s">
        <v>84</v>
      </c>
      <c r="D124" s="4">
        <v>0.375</v>
      </c>
      <c r="E124" s="4">
        <v>0.4375</v>
      </c>
      <c r="F124">
        <v>60</v>
      </c>
      <c r="G124" s="5">
        <v>1.3</v>
      </c>
      <c r="H124" s="5">
        <f>kursanci3[[#This Row],[Czas trwania num]]*kursanci3[[#This Row],[Stawka za godzinê]]</f>
        <v>78</v>
      </c>
      <c r="I124">
        <f>IF(kursanci3[[#This Row],[Imiê kursanta]]=A123,I123+1,1)</f>
        <v>20</v>
      </c>
      <c r="J124" t="str">
        <f>IF(AND(kursanci3[[#This Row],[Imiê kursanta]]&lt;&gt;A125,kursanci3[[#This Row],[ile razy]]=1),"NIE","TAK")</f>
        <v>TAK</v>
      </c>
    </row>
    <row r="125" spans="1:10" x14ac:dyDescent="0.25">
      <c r="A125" s="1" t="s">
        <v>18</v>
      </c>
      <c r="B125" s="1" t="s">
        <v>7</v>
      </c>
      <c r="C125" s="1" t="s">
        <v>84</v>
      </c>
      <c r="D125" s="4">
        <v>0.45833333333333331</v>
      </c>
      <c r="E125" s="4">
        <v>0.53125</v>
      </c>
      <c r="F125">
        <v>60</v>
      </c>
      <c r="G125" s="5">
        <v>1.45</v>
      </c>
      <c r="H125" s="5">
        <f>kursanci3[[#This Row],[Czas trwania num]]*kursanci3[[#This Row],[Stawka za godzinê]]</f>
        <v>87</v>
      </c>
      <c r="I125">
        <f>IF(kursanci3[[#This Row],[Imiê kursanta]]=A124,I124+1,1)</f>
        <v>21</v>
      </c>
      <c r="J125" t="str">
        <f>IF(AND(kursanci3[[#This Row],[Imiê kursanta]]&lt;&gt;A126,kursanci3[[#This Row],[ile razy]]=1),"NIE","TAK")</f>
        <v>TAK</v>
      </c>
    </row>
    <row r="126" spans="1:10" x14ac:dyDescent="0.25">
      <c r="A126" s="1" t="s">
        <v>18</v>
      </c>
      <c r="B126" s="1" t="s">
        <v>7</v>
      </c>
      <c r="C126" s="1" t="s">
        <v>87</v>
      </c>
      <c r="D126" s="4">
        <v>0.375</v>
      </c>
      <c r="E126" s="4">
        <v>0.41666666666666669</v>
      </c>
      <c r="F126">
        <v>60</v>
      </c>
      <c r="G126" s="5">
        <v>1</v>
      </c>
      <c r="H126" s="5">
        <f>kursanci3[[#This Row],[Czas trwania num]]*kursanci3[[#This Row],[Stawka za godzinê]]</f>
        <v>60</v>
      </c>
      <c r="I126">
        <f>IF(kursanci3[[#This Row],[Imiê kursanta]]=A125,I125+1,1)</f>
        <v>22</v>
      </c>
      <c r="J126" t="str">
        <f>IF(AND(kursanci3[[#This Row],[Imiê kursanta]]&lt;&gt;A127,kursanci3[[#This Row],[ile razy]]=1),"NIE","TAK")</f>
        <v>TAK</v>
      </c>
    </row>
    <row r="127" spans="1:10" x14ac:dyDescent="0.25">
      <c r="A127" s="1" t="s">
        <v>18</v>
      </c>
      <c r="B127" s="1" t="s">
        <v>7</v>
      </c>
      <c r="C127" s="1" t="s">
        <v>87</v>
      </c>
      <c r="D127" s="4">
        <v>0.69791666666666663</v>
      </c>
      <c r="E127" s="4">
        <v>0.77083333333333337</v>
      </c>
      <c r="F127">
        <v>60</v>
      </c>
      <c r="G127" s="5">
        <v>1.45</v>
      </c>
      <c r="H127" s="5">
        <f>kursanci3[[#This Row],[Czas trwania num]]*kursanci3[[#This Row],[Stawka za godzinê]]</f>
        <v>87</v>
      </c>
      <c r="I127">
        <f>IF(kursanci3[[#This Row],[Imiê kursanta]]=A126,I126+1,1)</f>
        <v>23</v>
      </c>
      <c r="J127" t="str">
        <f>IF(AND(kursanci3[[#This Row],[Imiê kursanta]]&lt;&gt;A128,kursanci3[[#This Row],[ile razy]]=1),"NIE","TAK")</f>
        <v>TAK</v>
      </c>
    </row>
    <row r="128" spans="1:10" x14ac:dyDescent="0.25">
      <c r="A128" s="1" t="s">
        <v>18</v>
      </c>
      <c r="B128" s="1" t="s">
        <v>7</v>
      </c>
      <c r="C128" s="1" t="s">
        <v>99</v>
      </c>
      <c r="D128" s="4">
        <v>0.52083333333333337</v>
      </c>
      <c r="E128" s="4">
        <v>0.58333333333333337</v>
      </c>
      <c r="F128">
        <v>60</v>
      </c>
      <c r="G128" s="5">
        <v>1.3</v>
      </c>
      <c r="H128" s="5">
        <f>kursanci3[[#This Row],[Czas trwania num]]*kursanci3[[#This Row],[Stawka za godzinê]]</f>
        <v>78</v>
      </c>
      <c r="I128">
        <f>IF(kursanci3[[#This Row],[Imiê kursanta]]=A127,I127+1,1)</f>
        <v>24</v>
      </c>
      <c r="J128" t="str">
        <f>IF(AND(kursanci3[[#This Row],[Imiê kursanta]]&lt;&gt;A129,kursanci3[[#This Row],[ile razy]]=1),"NIE","TAK")</f>
        <v>TAK</v>
      </c>
    </row>
    <row r="129" spans="1:10" x14ac:dyDescent="0.25">
      <c r="A129" s="1" t="s">
        <v>26</v>
      </c>
      <c r="B129" s="1" t="s">
        <v>14</v>
      </c>
      <c r="C129" s="1" t="s">
        <v>25</v>
      </c>
      <c r="D129" s="4">
        <v>0.4375</v>
      </c>
      <c r="E129" s="4">
        <v>0.47916666666666669</v>
      </c>
      <c r="F129">
        <v>40</v>
      </c>
      <c r="G129" s="5">
        <v>1</v>
      </c>
      <c r="H129" s="5">
        <f>kursanci3[[#This Row],[Czas trwania num]]*kursanci3[[#This Row],[Stawka za godzinê]]</f>
        <v>40</v>
      </c>
      <c r="I129">
        <f>IF(kursanci3[[#This Row],[Imiê kursanta]]=A128,I128+1,1)</f>
        <v>1</v>
      </c>
      <c r="J129" t="str">
        <f>IF(AND(kursanci3[[#This Row],[Imiê kursanta]]&lt;&gt;A130,kursanci3[[#This Row],[ile razy]]=1),"NIE","TAK")</f>
        <v>TAK</v>
      </c>
    </row>
    <row r="130" spans="1:10" x14ac:dyDescent="0.25">
      <c r="A130" s="1" t="s">
        <v>26</v>
      </c>
      <c r="B130" s="1" t="s">
        <v>14</v>
      </c>
      <c r="C130" s="1" t="s">
        <v>25</v>
      </c>
      <c r="D130" s="4">
        <v>0.47916666666666669</v>
      </c>
      <c r="E130" s="4">
        <v>0.53125</v>
      </c>
      <c r="F130">
        <v>40</v>
      </c>
      <c r="G130" s="5">
        <v>1.1499999999999999</v>
      </c>
      <c r="H130" s="5">
        <f>kursanci3[[#This Row],[Czas trwania num]]*kursanci3[[#This Row],[Stawka za godzinê]]</f>
        <v>46</v>
      </c>
      <c r="I130">
        <f>IF(kursanci3[[#This Row],[Imiê kursanta]]=A129,I129+1,1)</f>
        <v>2</v>
      </c>
      <c r="J130" t="str">
        <f>IF(AND(kursanci3[[#This Row],[Imiê kursanta]]&lt;&gt;A131,kursanci3[[#This Row],[ile razy]]=1),"NIE","TAK")</f>
        <v>TAK</v>
      </c>
    </row>
    <row r="131" spans="1:10" x14ac:dyDescent="0.25">
      <c r="A131" s="1" t="s">
        <v>26</v>
      </c>
      <c r="B131" s="1" t="s">
        <v>14</v>
      </c>
      <c r="C131" s="1" t="s">
        <v>33</v>
      </c>
      <c r="D131" s="4">
        <v>0.4375</v>
      </c>
      <c r="E131" s="4">
        <v>0.47916666666666669</v>
      </c>
      <c r="F131">
        <v>40</v>
      </c>
      <c r="G131" s="5">
        <v>1</v>
      </c>
      <c r="H131" s="5">
        <f>kursanci3[[#This Row],[Czas trwania num]]*kursanci3[[#This Row],[Stawka za godzinê]]</f>
        <v>40</v>
      </c>
      <c r="I131">
        <f>IF(kursanci3[[#This Row],[Imiê kursanta]]=A130,I130+1,1)</f>
        <v>3</v>
      </c>
      <c r="J131" t="str">
        <f>IF(AND(kursanci3[[#This Row],[Imiê kursanta]]&lt;&gt;A132,kursanci3[[#This Row],[ile razy]]=1),"NIE","TAK")</f>
        <v>TAK</v>
      </c>
    </row>
    <row r="132" spans="1:10" x14ac:dyDescent="0.25">
      <c r="A132" s="1" t="s">
        <v>26</v>
      </c>
      <c r="B132" s="1" t="s">
        <v>14</v>
      </c>
      <c r="C132" s="1" t="s">
        <v>34</v>
      </c>
      <c r="D132" s="4">
        <v>0.53125</v>
      </c>
      <c r="E132" s="4">
        <v>0.60416666666666663</v>
      </c>
      <c r="F132">
        <v>40</v>
      </c>
      <c r="G132" s="5">
        <v>1.45</v>
      </c>
      <c r="H132" s="5">
        <f>kursanci3[[#This Row],[Czas trwania num]]*kursanci3[[#This Row],[Stawka za godzinê]]</f>
        <v>58</v>
      </c>
      <c r="I132">
        <f>IF(kursanci3[[#This Row],[Imiê kursanta]]=A131,I131+1,1)</f>
        <v>4</v>
      </c>
      <c r="J132" t="str">
        <f>IF(AND(kursanci3[[#This Row],[Imiê kursanta]]&lt;&gt;A133,kursanci3[[#This Row],[ile razy]]=1),"NIE","TAK")</f>
        <v>TAK</v>
      </c>
    </row>
    <row r="133" spans="1:10" x14ac:dyDescent="0.25">
      <c r="A133" s="1" t="s">
        <v>26</v>
      </c>
      <c r="B133" s="1" t="s">
        <v>14</v>
      </c>
      <c r="C133" s="1" t="s">
        <v>41</v>
      </c>
      <c r="D133" s="4">
        <v>0.375</v>
      </c>
      <c r="E133" s="4">
        <v>0.41666666666666669</v>
      </c>
      <c r="F133">
        <v>40</v>
      </c>
      <c r="G133" s="5">
        <v>1</v>
      </c>
      <c r="H133" s="5">
        <f>kursanci3[[#This Row],[Czas trwania num]]*kursanci3[[#This Row],[Stawka za godzinê]]</f>
        <v>40</v>
      </c>
      <c r="I133">
        <f>IF(kursanci3[[#This Row],[Imiê kursanta]]=A132,I132+1,1)</f>
        <v>5</v>
      </c>
      <c r="J133" t="str">
        <f>IF(AND(kursanci3[[#This Row],[Imiê kursanta]]&lt;&gt;A134,kursanci3[[#This Row],[ile razy]]=1),"NIE","TAK")</f>
        <v>TAK</v>
      </c>
    </row>
    <row r="134" spans="1:10" x14ac:dyDescent="0.25">
      <c r="A134" s="1" t="s">
        <v>26</v>
      </c>
      <c r="B134" s="1" t="s">
        <v>14</v>
      </c>
      <c r="C134" s="1" t="s">
        <v>42</v>
      </c>
      <c r="D134" s="4">
        <v>0.375</v>
      </c>
      <c r="E134" s="4">
        <v>0.45833333333333331</v>
      </c>
      <c r="F134">
        <v>40</v>
      </c>
      <c r="G134" s="5">
        <v>2</v>
      </c>
      <c r="H134" s="5">
        <f>kursanci3[[#This Row],[Czas trwania num]]*kursanci3[[#This Row],[Stawka za godzinê]]</f>
        <v>80</v>
      </c>
      <c r="I134">
        <f>IF(kursanci3[[#This Row],[Imiê kursanta]]=A133,I133+1,1)</f>
        <v>6</v>
      </c>
      <c r="J134" t="str">
        <f>IF(AND(kursanci3[[#This Row],[Imiê kursanta]]&lt;&gt;A135,kursanci3[[#This Row],[ile razy]]=1),"NIE","TAK")</f>
        <v>TAK</v>
      </c>
    </row>
    <row r="135" spans="1:10" x14ac:dyDescent="0.25">
      <c r="A135" s="1" t="s">
        <v>26</v>
      </c>
      <c r="B135" s="1" t="s">
        <v>14</v>
      </c>
      <c r="C135" s="1" t="s">
        <v>42</v>
      </c>
      <c r="D135" s="4">
        <v>0.46875</v>
      </c>
      <c r="E135" s="4">
        <v>0.53125</v>
      </c>
      <c r="F135">
        <v>40</v>
      </c>
      <c r="G135" s="5">
        <v>1.3</v>
      </c>
      <c r="H135" s="5">
        <f>kursanci3[[#This Row],[Czas trwania num]]*kursanci3[[#This Row],[Stawka za godzinê]]</f>
        <v>52</v>
      </c>
      <c r="I135">
        <f>IF(kursanci3[[#This Row],[Imiê kursanta]]=A134,I134+1,1)</f>
        <v>7</v>
      </c>
      <c r="J135" t="str">
        <f>IF(AND(kursanci3[[#This Row],[Imiê kursanta]]&lt;&gt;A136,kursanci3[[#This Row],[ile razy]]=1),"NIE","TAK")</f>
        <v>TAK</v>
      </c>
    </row>
    <row r="136" spans="1:10" x14ac:dyDescent="0.25">
      <c r="A136" s="1" t="s">
        <v>26</v>
      </c>
      <c r="B136" s="1" t="s">
        <v>14</v>
      </c>
      <c r="C136" s="1" t="s">
        <v>46</v>
      </c>
      <c r="D136" s="4">
        <v>0.4375</v>
      </c>
      <c r="E136" s="4">
        <v>0.48958333333333331</v>
      </c>
      <c r="F136">
        <v>40</v>
      </c>
      <c r="G136" s="5">
        <v>1.1499999999999999</v>
      </c>
      <c r="H136" s="5">
        <f>kursanci3[[#This Row],[Czas trwania num]]*kursanci3[[#This Row],[Stawka za godzinê]]</f>
        <v>46</v>
      </c>
      <c r="I136">
        <f>IF(kursanci3[[#This Row],[Imiê kursanta]]=A135,I135+1,1)</f>
        <v>8</v>
      </c>
      <c r="J136" t="str">
        <f>IF(AND(kursanci3[[#This Row],[Imiê kursanta]]&lt;&gt;A137,kursanci3[[#This Row],[ile razy]]=1),"NIE","TAK")</f>
        <v>TAK</v>
      </c>
    </row>
    <row r="137" spans="1:10" x14ac:dyDescent="0.25">
      <c r="A137" s="1" t="s">
        <v>26</v>
      </c>
      <c r="B137" s="1" t="s">
        <v>14</v>
      </c>
      <c r="C137" s="1" t="s">
        <v>47</v>
      </c>
      <c r="D137" s="4">
        <v>0.54166666666666663</v>
      </c>
      <c r="E137" s="4">
        <v>0.61458333333333337</v>
      </c>
      <c r="F137">
        <v>40</v>
      </c>
      <c r="G137" s="5">
        <v>1.45</v>
      </c>
      <c r="H137" s="5">
        <f>kursanci3[[#This Row],[Czas trwania num]]*kursanci3[[#This Row],[Stawka za godzinê]]</f>
        <v>58</v>
      </c>
      <c r="I137">
        <f>IF(kursanci3[[#This Row],[Imiê kursanta]]=A136,I136+1,1)</f>
        <v>9</v>
      </c>
      <c r="J137" t="str">
        <f>IF(AND(kursanci3[[#This Row],[Imiê kursanta]]&lt;&gt;A138,kursanci3[[#This Row],[ile razy]]=1),"NIE","TAK")</f>
        <v>TAK</v>
      </c>
    </row>
    <row r="138" spans="1:10" x14ac:dyDescent="0.25">
      <c r="A138" s="1" t="s">
        <v>26</v>
      </c>
      <c r="B138" s="1" t="s">
        <v>14</v>
      </c>
      <c r="C138" s="1" t="s">
        <v>50</v>
      </c>
      <c r="D138" s="4">
        <v>0.52083333333333337</v>
      </c>
      <c r="E138" s="4">
        <v>0.5625</v>
      </c>
      <c r="F138">
        <v>40</v>
      </c>
      <c r="G138" s="5">
        <v>1</v>
      </c>
      <c r="H138" s="5">
        <f>kursanci3[[#This Row],[Czas trwania num]]*kursanci3[[#This Row],[Stawka za godzinê]]</f>
        <v>40</v>
      </c>
      <c r="I138">
        <f>IF(kursanci3[[#This Row],[Imiê kursanta]]=A137,I137+1,1)</f>
        <v>10</v>
      </c>
      <c r="J138" t="str">
        <f>IF(AND(kursanci3[[#This Row],[Imiê kursanta]]&lt;&gt;A139,kursanci3[[#This Row],[ile razy]]=1),"NIE","TAK")</f>
        <v>TAK</v>
      </c>
    </row>
    <row r="139" spans="1:10" x14ac:dyDescent="0.25">
      <c r="A139" s="1" t="s">
        <v>26</v>
      </c>
      <c r="B139" s="1" t="s">
        <v>14</v>
      </c>
      <c r="C139" s="1" t="s">
        <v>52</v>
      </c>
      <c r="D139" s="4">
        <v>0.57291666666666663</v>
      </c>
      <c r="E139" s="4">
        <v>0.65625</v>
      </c>
      <c r="F139">
        <v>40</v>
      </c>
      <c r="G139" s="5">
        <v>2</v>
      </c>
      <c r="H139" s="5">
        <f>kursanci3[[#This Row],[Czas trwania num]]*kursanci3[[#This Row],[Stawka za godzinê]]</f>
        <v>80</v>
      </c>
      <c r="I139">
        <f>IF(kursanci3[[#This Row],[Imiê kursanta]]=A138,I138+1,1)</f>
        <v>11</v>
      </c>
      <c r="J139" t="str">
        <f>IF(AND(kursanci3[[#This Row],[Imiê kursanta]]&lt;&gt;A140,kursanci3[[#This Row],[ile razy]]=1),"NIE","TAK")</f>
        <v>TAK</v>
      </c>
    </row>
    <row r="140" spans="1:10" x14ac:dyDescent="0.25">
      <c r="A140" s="1" t="s">
        <v>26</v>
      </c>
      <c r="B140" s="1" t="s">
        <v>14</v>
      </c>
      <c r="C140" s="1" t="s">
        <v>56</v>
      </c>
      <c r="D140" s="4">
        <v>0.47916666666666669</v>
      </c>
      <c r="E140" s="4">
        <v>0.54166666666666663</v>
      </c>
      <c r="F140">
        <v>40</v>
      </c>
      <c r="G140" s="5">
        <v>1.3</v>
      </c>
      <c r="H140" s="5">
        <f>kursanci3[[#This Row],[Czas trwania num]]*kursanci3[[#This Row],[Stawka za godzinê]]</f>
        <v>52</v>
      </c>
      <c r="I140">
        <f>IF(kursanci3[[#This Row],[Imiê kursanta]]=A139,I139+1,1)</f>
        <v>12</v>
      </c>
      <c r="J140" t="str">
        <f>IF(AND(kursanci3[[#This Row],[Imiê kursanta]]&lt;&gt;A141,kursanci3[[#This Row],[ile razy]]=1),"NIE","TAK")</f>
        <v>TAK</v>
      </c>
    </row>
    <row r="141" spans="1:10" x14ac:dyDescent="0.25">
      <c r="A141" s="1" t="s">
        <v>26</v>
      </c>
      <c r="B141" s="1" t="s">
        <v>14</v>
      </c>
      <c r="C141" s="1" t="s">
        <v>56</v>
      </c>
      <c r="D141" s="4">
        <v>0.75</v>
      </c>
      <c r="E141" s="4">
        <v>0.79166666666666663</v>
      </c>
      <c r="F141">
        <v>40</v>
      </c>
      <c r="G141" s="5">
        <v>1</v>
      </c>
      <c r="H141" s="5">
        <f>kursanci3[[#This Row],[Czas trwania num]]*kursanci3[[#This Row],[Stawka za godzinê]]</f>
        <v>40</v>
      </c>
      <c r="I141">
        <f>IF(kursanci3[[#This Row],[Imiê kursanta]]=A140,I140+1,1)</f>
        <v>13</v>
      </c>
      <c r="J141" t="str">
        <f>IF(AND(kursanci3[[#This Row],[Imiê kursanta]]&lt;&gt;A142,kursanci3[[#This Row],[ile razy]]=1),"NIE","TAK")</f>
        <v>TAK</v>
      </c>
    </row>
    <row r="142" spans="1:10" x14ac:dyDescent="0.25">
      <c r="A142" s="1" t="s">
        <v>26</v>
      </c>
      <c r="B142" s="1" t="s">
        <v>14</v>
      </c>
      <c r="C142" s="1" t="s">
        <v>61</v>
      </c>
      <c r="D142" s="4">
        <v>0.375</v>
      </c>
      <c r="E142" s="4">
        <v>0.4375</v>
      </c>
      <c r="F142">
        <v>40</v>
      </c>
      <c r="G142" s="5">
        <v>1.3</v>
      </c>
      <c r="H142" s="5">
        <f>kursanci3[[#This Row],[Czas trwania num]]*kursanci3[[#This Row],[Stawka za godzinê]]</f>
        <v>52</v>
      </c>
      <c r="I142">
        <f>IF(kursanci3[[#This Row],[Imiê kursanta]]=A141,I141+1,1)</f>
        <v>14</v>
      </c>
      <c r="J142" t="str">
        <f>IF(AND(kursanci3[[#This Row],[Imiê kursanta]]&lt;&gt;A143,kursanci3[[#This Row],[ile razy]]=1),"NIE","TAK")</f>
        <v>TAK</v>
      </c>
    </row>
    <row r="143" spans="1:10" x14ac:dyDescent="0.25">
      <c r="A143" s="1" t="s">
        <v>26</v>
      </c>
      <c r="B143" s="1" t="s">
        <v>14</v>
      </c>
      <c r="C143" s="1" t="s">
        <v>73</v>
      </c>
      <c r="D143" s="4">
        <v>0.63541666666666663</v>
      </c>
      <c r="E143" s="4">
        <v>0.6875</v>
      </c>
      <c r="F143">
        <v>40</v>
      </c>
      <c r="G143" s="5">
        <v>1.1499999999999999</v>
      </c>
      <c r="H143" s="5">
        <f>kursanci3[[#This Row],[Czas trwania num]]*kursanci3[[#This Row],[Stawka za godzinê]]</f>
        <v>46</v>
      </c>
      <c r="I143">
        <f>IF(kursanci3[[#This Row],[Imiê kursanta]]=A142,I142+1,1)</f>
        <v>15</v>
      </c>
      <c r="J143" t="str">
        <f>IF(AND(kursanci3[[#This Row],[Imiê kursanta]]&lt;&gt;A144,kursanci3[[#This Row],[ile razy]]=1),"NIE","TAK")</f>
        <v>TAK</v>
      </c>
    </row>
    <row r="144" spans="1:10" x14ac:dyDescent="0.25">
      <c r="A144" s="1" t="s">
        <v>26</v>
      </c>
      <c r="B144" s="1" t="s">
        <v>14</v>
      </c>
      <c r="C144" s="1" t="s">
        <v>74</v>
      </c>
      <c r="D144" s="4">
        <v>0.375</v>
      </c>
      <c r="E144" s="4">
        <v>0.4375</v>
      </c>
      <c r="F144">
        <v>40</v>
      </c>
      <c r="G144" s="5">
        <v>1.3</v>
      </c>
      <c r="H144" s="5">
        <f>kursanci3[[#This Row],[Czas trwania num]]*kursanci3[[#This Row],[Stawka za godzinê]]</f>
        <v>52</v>
      </c>
      <c r="I144">
        <f>IF(kursanci3[[#This Row],[Imiê kursanta]]=A143,I143+1,1)</f>
        <v>16</v>
      </c>
      <c r="J144" t="str">
        <f>IF(AND(kursanci3[[#This Row],[Imiê kursanta]]&lt;&gt;A145,kursanci3[[#This Row],[ile razy]]=1),"NIE","TAK")</f>
        <v>TAK</v>
      </c>
    </row>
    <row r="145" spans="1:10" x14ac:dyDescent="0.25">
      <c r="A145" s="1" t="s">
        <v>26</v>
      </c>
      <c r="B145" s="1" t="s">
        <v>14</v>
      </c>
      <c r="C145" s="1" t="s">
        <v>80</v>
      </c>
      <c r="D145" s="4">
        <v>0.375</v>
      </c>
      <c r="E145" s="4">
        <v>0.41666666666666669</v>
      </c>
      <c r="F145">
        <v>40</v>
      </c>
      <c r="G145" s="5">
        <v>1</v>
      </c>
      <c r="H145" s="5">
        <f>kursanci3[[#This Row],[Czas trwania num]]*kursanci3[[#This Row],[Stawka za godzinê]]</f>
        <v>40</v>
      </c>
      <c r="I145">
        <f>IF(kursanci3[[#This Row],[Imiê kursanta]]=A144,I144+1,1)</f>
        <v>17</v>
      </c>
      <c r="J145" t="str">
        <f>IF(AND(kursanci3[[#This Row],[Imiê kursanta]]&lt;&gt;A146,kursanci3[[#This Row],[ile razy]]=1),"NIE","TAK")</f>
        <v>TAK</v>
      </c>
    </row>
    <row r="146" spans="1:10" x14ac:dyDescent="0.25">
      <c r="A146" s="1" t="s">
        <v>26</v>
      </c>
      <c r="B146" s="1" t="s">
        <v>14</v>
      </c>
      <c r="C146" s="1" t="s">
        <v>81</v>
      </c>
      <c r="D146" s="4">
        <v>0.4375</v>
      </c>
      <c r="E146" s="4">
        <v>0.51041666666666663</v>
      </c>
      <c r="F146">
        <v>40</v>
      </c>
      <c r="G146" s="5">
        <v>1.45</v>
      </c>
      <c r="H146" s="5">
        <f>kursanci3[[#This Row],[Czas trwania num]]*kursanci3[[#This Row],[Stawka za godzinê]]</f>
        <v>58</v>
      </c>
      <c r="I146">
        <f>IF(kursanci3[[#This Row],[Imiê kursanta]]=A145,I145+1,1)</f>
        <v>18</v>
      </c>
      <c r="J146" t="str">
        <f>IF(AND(kursanci3[[#This Row],[Imiê kursanta]]&lt;&gt;A147,kursanci3[[#This Row],[ile razy]]=1),"NIE","TAK")</f>
        <v>TAK</v>
      </c>
    </row>
    <row r="147" spans="1:10" x14ac:dyDescent="0.25">
      <c r="A147" s="1" t="s">
        <v>26</v>
      </c>
      <c r="B147" s="1" t="s">
        <v>14</v>
      </c>
      <c r="C147" s="1" t="s">
        <v>88</v>
      </c>
      <c r="D147" s="4">
        <v>0.59375</v>
      </c>
      <c r="E147" s="4">
        <v>0.63541666666666663</v>
      </c>
      <c r="F147">
        <v>40</v>
      </c>
      <c r="G147" s="5">
        <v>1</v>
      </c>
      <c r="H147" s="5">
        <f>kursanci3[[#This Row],[Czas trwania num]]*kursanci3[[#This Row],[Stawka za godzinê]]</f>
        <v>40</v>
      </c>
      <c r="I147">
        <f>IF(kursanci3[[#This Row],[Imiê kursanta]]=A146,I146+1,1)</f>
        <v>19</v>
      </c>
      <c r="J147" t="str">
        <f>IF(AND(kursanci3[[#This Row],[Imiê kursanta]]&lt;&gt;A148,kursanci3[[#This Row],[ile razy]]=1),"NIE","TAK")</f>
        <v>TAK</v>
      </c>
    </row>
    <row r="148" spans="1:10" x14ac:dyDescent="0.25">
      <c r="A148" s="1" t="s">
        <v>26</v>
      </c>
      <c r="B148" s="1" t="s">
        <v>14</v>
      </c>
      <c r="C148" s="1" t="s">
        <v>90</v>
      </c>
      <c r="D148" s="4">
        <v>0.45833333333333331</v>
      </c>
      <c r="E148" s="4">
        <v>0.5</v>
      </c>
      <c r="F148">
        <v>40</v>
      </c>
      <c r="G148" s="5">
        <v>1</v>
      </c>
      <c r="H148" s="5">
        <f>kursanci3[[#This Row],[Czas trwania num]]*kursanci3[[#This Row],[Stawka za godzinê]]</f>
        <v>40</v>
      </c>
      <c r="I148">
        <f>IF(kursanci3[[#This Row],[Imiê kursanta]]=A147,I147+1,1)</f>
        <v>20</v>
      </c>
      <c r="J148" t="str">
        <f>IF(AND(kursanci3[[#This Row],[Imiê kursanta]]&lt;&gt;A149,kursanci3[[#This Row],[ile razy]]=1),"NIE","TAK")</f>
        <v>TAK</v>
      </c>
    </row>
    <row r="149" spans="1:10" x14ac:dyDescent="0.25">
      <c r="A149" s="1" t="s">
        <v>26</v>
      </c>
      <c r="B149" s="1" t="s">
        <v>14</v>
      </c>
      <c r="C149" s="1" t="s">
        <v>99</v>
      </c>
      <c r="D149" s="4">
        <v>0.45833333333333331</v>
      </c>
      <c r="E149" s="4">
        <v>0.51041666666666663</v>
      </c>
      <c r="F149">
        <v>40</v>
      </c>
      <c r="G149" s="5">
        <v>1.1499999999999999</v>
      </c>
      <c r="H149" s="5">
        <f>kursanci3[[#This Row],[Czas trwania num]]*kursanci3[[#This Row],[Stawka za godzinê]]</f>
        <v>46</v>
      </c>
      <c r="I149">
        <f>IF(kursanci3[[#This Row],[Imiê kursanta]]=A148,I148+1,1)</f>
        <v>21</v>
      </c>
      <c r="J149" t="str">
        <f>IF(AND(kursanci3[[#This Row],[Imiê kursanta]]&lt;&gt;A150,kursanci3[[#This Row],[ile razy]]=1),"NIE","TAK")</f>
        <v>TAK</v>
      </c>
    </row>
    <row r="150" spans="1:10" x14ac:dyDescent="0.25">
      <c r="A150" s="1" t="s">
        <v>26</v>
      </c>
      <c r="B150" s="1" t="s">
        <v>14</v>
      </c>
      <c r="C150" s="1" t="s">
        <v>100</v>
      </c>
      <c r="D150" s="4">
        <v>0.375</v>
      </c>
      <c r="E150" s="4">
        <v>0.44791666666666669</v>
      </c>
      <c r="F150">
        <v>40</v>
      </c>
      <c r="G150" s="5">
        <v>1.45</v>
      </c>
      <c r="H150" s="5">
        <f>kursanci3[[#This Row],[Czas trwania num]]*kursanci3[[#This Row],[Stawka za godzinê]]</f>
        <v>58</v>
      </c>
      <c r="I150">
        <f>IF(kursanci3[[#This Row],[Imiê kursanta]]=A149,I149+1,1)</f>
        <v>22</v>
      </c>
      <c r="J150" t="str">
        <f>IF(AND(kursanci3[[#This Row],[Imiê kursanta]]&lt;&gt;A151,kursanci3[[#This Row],[ile razy]]=1),"NIE","TAK")</f>
        <v>TAK</v>
      </c>
    </row>
    <row r="151" spans="1:10" x14ac:dyDescent="0.25">
      <c r="A151" s="1" t="s">
        <v>54</v>
      </c>
      <c r="B151" s="1" t="s">
        <v>10</v>
      </c>
      <c r="C151" s="1" t="s">
        <v>55</v>
      </c>
      <c r="D151" s="4">
        <v>0.375</v>
      </c>
      <c r="E151" s="4">
        <v>0.41666666666666669</v>
      </c>
      <c r="F151">
        <v>50</v>
      </c>
      <c r="G151" s="5">
        <v>1</v>
      </c>
      <c r="H151" s="5">
        <f>kursanci3[[#This Row],[Czas trwania num]]*kursanci3[[#This Row],[Stawka za godzinê]]</f>
        <v>50</v>
      </c>
      <c r="I151">
        <f>IF(kursanci3[[#This Row],[Imiê kursanta]]=A150,I150+1,1)</f>
        <v>1</v>
      </c>
      <c r="J151" t="str">
        <f>IF(AND(kursanci3[[#This Row],[Imiê kursanta]]&lt;&gt;A152,kursanci3[[#This Row],[ile razy]]=1),"NIE","TAK")</f>
        <v>NIE</v>
      </c>
    </row>
    <row r="152" spans="1:10" x14ac:dyDescent="0.25">
      <c r="A152" s="1" t="s">
        <v>96</v>
      </c>
      <c r="B152" s="1" t="s">
        <v>7</v>
      </c>
      <c r="C152" s="1" t="s">
        <v>95</v>
      </c>
      <c r="D152" s="4">
        <v>0.69791666666666663</v>
      </c>
      <c r="E152" s="4">
        <v>0.76041666666666663</v>
      </c>
      <c r="F152">
        <v>60</v>
      </c>
      <c r="G152" s="5">
        <v>1.3</v>
      </c>
      <c r="H152" s="5">
        <f>kursanci3[[#This Row],[Czas trwania num]]*kursanci3[[#This Row],[Stawka za godzinê]]</f>
        <v>78</v>
      </c>
      <c r="I152">
        <f>IF(kursanci3[[#This Row],[Imiê kursanta]]=A151,I151+1,1)</f>
        <v>1</v>
      </c>
      <c r="J152" t="str">
        <f>IF(AND(kursanci3[[#This Row],[Imiê kursanta]]&lt;&gt;A153,kursanci3[[#This Row],[ile razy]]=1),"NIE","TAK")</f>
        <v>NIE</v>
      </c>
    </row>
    <row r="153" spans="1:10" x14ac:dyDescent="0.25">
      <c r="A153" s="1" t="s">
        <v>58</v>
      </c>
      <c r="B153" s="1" t="s">
        <v>7</v>
      </c>
      <c r="C153" s="1" t="s">
        <v>59</v>
      </c>
      <c r="D153" s="4">
        <v>0.375</v>
      </c>
      <c r="E153" s="4">
        <v>0.44791666666666669</v>
      </c>
      <c r="F153">
        <v>60</v>
      </c>
      <c r="G153" s="5">
        <v>1.45</v>
      </c>
      <c r="H153" s="5">
        <f>kursanci3[[#This Row],[Czas trwania num]]*kursanci3[[#This Row],[Stawka za godzinê]]</f>
        <v>87</v>
      </c>
      <c r="I153">
        <f>IF(kursanci3[[#This Row],[Imiê kursanta]]=A152,I152+1,1)</f>
        <v>1</v>
      </c>
      <c r="J153" t="str">
        <f>IF(AND(kursanci3[[#This Row],[Imiê kursanta]]&lt;&gt;A154,kursanci3[[#This Row],[ile razy]]=1),"NIE","TAK")</f>
        <v>NIE</v>
      </c>
    </row>
    <row r="154" spans="1:10" x14ac:dyDescent="0.25">
      <c r="A154" s="1" t="s">
        <v>43</v>
      </c>
      <c r="B154" s="1" t="s">
        <v>14</v>
      </c>
      <c r="C154" s="1" t="s">
        <v>42</v>
      </c>
      <c r="D154" s="4">
        <v>0.66666666666666663</v>
      </c>
      <c r="E154" s="4">
        <v>0.75</v>
      </c>
      <c r="F154">
        <v>40</v>
      </c>
      <c r="G154" s="5">
        <v>2</v>
      </c>
      <c r="H154" s="5">
        <f>kursanci3[[#This Row],[Czas trwania num]]*kursanci3[[#This Row],[Stawka za godzinê]]</f>
        <v>80</v>
      </c>
      <c r="I154">
        <f>IF(kursanci3[[#This Row],[Imiê kursanta]]=A153,I153+1,1)</f>
        <v>1</v>
      </c>
      <c r="J154" t="str">
        <f>IF(AND(kursanci3[[#This Row],[Imiê kursanta]]&lt;&gt;A155,kursanci3[[#This Row],[ile razy]]=1),"NIE","TAK")</f>
        <v>NIE</v>
      </c>
    </row>
    <row r="155" spans="1:10" x14ac:dyDescent="0.25">
      <c r="A155" s="1" t="s">
        <v>9</v>
      </c>
      <c r="B155" s="1" t="s">
        <v>10</v>
      </c>
      <c r="C155" s="1" t="s">
        <v>11</v>
      </c>
      <c r="D155" s="4">
        <v>0.375</v>
      </c>
      <c r="E155" s="4">
        <v>0.44791666666666669</v>
      </c>
      <c r="F155">
        <v>50</v>
      </c>
      <c r="G155" s="5">
        <v>1.45</v>
      </c>
      <c r="H155" s="5">
        <f>kursanci3[[#This Row],[Czas trwania num]]*kursanci3[[#This Row],[Stawka za godzinê]]</f>
        <v>72.5</v>
      </c>
      <c r="I155">
        <f>IF(kursanci3[[#This Row],[Imiê kursanta]]=A154,I154+1,1)</f>
        <v>1</v>
      </c>
      <c r="J155" t="str">
        <f>IF(AND(kursanci3[[#This Row],[Imiê kursanta]]&lt;&gt;A156,kursanci3[[#This Row],[ile razy]]=1),"NIE","TAK")</f>
        <v>TAK</v>
      </c>
    </row>
    <row r="156" spans="1:10" x14ac:dyDescent="0.25">
      <c r="A156" s="1" t="s">
        <v>9</v>
      </c>
      <c r="B156" s="1" t="s">
        <v>10</v>
      </c>
      <c r="C156" s="1" t="s">
        <v>15</v>
      </c>
      <c r="D156" s="4">
        <v>0.47916666666666669</v>
      </c>
      <c r="E156" s="4">
        <v>0.52083333333333337</v>
      </c>
      <c r="F156">
        <v>50</v>
      </c>
      <c r="G156" s="5">
        <v>1</v>
      </c>
      <c r="H156" s="5">
        <f>kursanci3[[#This Row],[Czas trwania num]]*kursanci3[[#This Row],[Stawka za godzinê]]</f>
        <v>50</v>
      </c>
      <c r="I156">
        <f>IF(kursanci3[[#This Row],[Imiê kursanta]]=A155,I155+1,1)</f>
        <v>2</v>
      </c>
      <c r="J156" t="str">
        <f>IF(AND(kursanci3[[#This Row],[Imiê kursanta]]&lt;&gt;A157,kursanci3[[#This Row],[ile razy]]=1),"NIE","TAK")</f>
        <v>TAK</v>
      </c>
    </row>
    <row r="157" spans="1:10" x14ac:dyDescent="0.25">
      <c r="A157" s="1" t="s">
        <v>9</v>
      </c>
      <c r="B157" s="1" t="s">
        <v>10</v>
      </c>
      <c r="C157" s="1" t="s">
        <v>21</v>
      </c>
      <c r="D157" s="4">
        <v>0.375</v>
      </c>
      <c r="E157" s="4">
        <v>0.41666666666666669</v>
      </c>
      <c r="F157">
        <v>50</v>
      </c>
      <c r="G157" s="5">
        <v>1</v>
      </c>
      <c r="H157" s="5">
        <f>kursanci3[[#This Row],[Czas trwania num]]*kursanci3[[#This Row],[Stawka za godzinê]]</f>
        <v>50</v>
      </c>
      <c r="I157">
        <f>IF(kursanci3[[#This Row],[Imiê kursanta]]=A156,I156+1,1)</f>
        <v>3</v>
      </c>
      <c r="J157" t="str">
        <f>IF(AND(kursanci3[[#This Row],[Imiê kursanta]]&lt;&gt;A158,kursanci3[[#This Row],[ile razy]]=1),"NIE","TAK")</f>
        <v>TAK</v>
      </c>
    </row>
    <row r="158" spans="1:10" x14ac:dyDescent="0.25">
      <c r="A158" s="1" t="s">
        <v>9</v>
      </c>
      <c r="B158" s="1" t="s">
        <v>10</v>
      </c>
      <c r="C158" s="1" t="s">
        <v>22</v>
      </c>
      <c r="D158" s="4">
        <v>0.53125</v>
      </c>
      <c r="E158" s="4">
        <v>0.61458333333333337</v>
      </c>
      <c r="F158">
        <v>50</v>
      </c>
      <c r="G158" s="5">
        <v>2</v>
      </c>
      <c r="H158" s="5">
        <f>kursanci3[[#This Row],[Czas trwania num]]*kursanci3[[#This Row],[Stawka za godzinê]]</f>
        <v>100</v>
      </c>
      <c r="I158">
        <f>IF(kursanci3[[#This Row],[Imiê kursanta]]=A157,I157+1,1)</f>
        <v>4</v>
      </c>
      <c r="J158" t="str">
        <f>IF(AND(kursanci3[[#This Row],[Imiê kursanta]]&lt;&gt;A159,kursanci3[[#This Row],[ile razy]]=1),"NIE","TAK")</f>
        <v>TAK</v>
      </c>
    </row>
    <row r="159" spans="1:10" x14ac:dyDescent="0.25">
      <c r="A159" s="1" t="s">
        <v>9</v>
      </c>
      <c r="B159" s="1" t="s">
        <v>10</v>
      </c>
      <c r="C159" s="1" t="s">
        <v>25</v>
      </c>
      <c r="D159" s="4">
        <v>0.53125</v>
      </c>
      <c r="E159" s="4">
        <v>0.59375</v>
      </c>
      <c r="F159">
        <v>50</v>
      </c>
      <c r="G159" s="5">
        <v>1.3</v>
      </c>
      <c r="H159" s="5">
        <f>kursanci3[[#This Row],[Czas trwania num]]*kursanci3[[#This Row],[Stawka za godzinê]]</f>
        <v>65</v>
      </c>
      <c r="I159">
        <f>IF(kursanci3[[#This Row],[Imiê kursanta]]=A158,I158+1,1)</f>
        <v>5</v>
      </c>
      <c r="J159" t="str">
        <f>IF(AND(kursanci3[[#This Row],[Imiê kursanta]]&lt;&gt;A160,kursanci3[[#This Row],[ile razy]]=1),"NIE","TAK")</f>
        <v>TAK</v>
      </c>
    </row>
    <row r="160" spans="1:10" x14ac:dyDescent="0.25">
      <c r="A160" s="1" t="s">
        <v>9</v>
      </c>
      <c r="B160" s="1" t="s">
        <v>10</v>
      </c>
      <c r="C160" s="1" t="s">
        <v>29</v>
      </c>
      <c r="D160" s="4">
        <v>0.375</v>
      </c>
      <c r="E160" s="4">
        <v>0.4375</v>
      </c>
      <c r="F160">
        <v>50</v>
      </c>
      <c r="G160" s="5">
        <v>1.3</v>
      </c>
      <c r="H160" s="5">
        <f>kursanci3[[#This Row],[Czas trwania num]]*kursanci3[[#This Row],[Stawka za godzinê]]</f>
        <v>65</v>
      </c>
      <c r="I160">
        <f>IF(kursanci3[[#This Row],[Imiê kursanta]]=A159,I159+1,1)</f>
        <v>6</v>
      </c>
      <c r="J160" t="str">
        <f>IF(AND(kursanci3[[#This Row],[Imiê kursanta]]&lt;&gt;A161,kursanci3[[#This Row],[ile razy]]=1),"NIE","TAK")</f>
        <v>TAK</v>
      </c>
    </row>
    <row r="161" spans="1:10" x14ac:dyDescent="0.25">
      <c r="A161" s="1" t="s">
        <v>9</v>
      </c>
      <c r="B161" s="1" t="s">
        <v>10</v>
      </c>
      <c r="C161" s="1" t="s">
        <v>36</v>
      </c>
      <c r="D161" s="4">
        <v>0.375</v>
      </c>
      <c r="E161" s="4">
        <v>0.41666666666666669</v>
      </c>
      <c r="F161">
        <v>50</v>
      </c>
      <c r="G161" s="5">
        <v>1</v>
      </c>
      <c r="H161" s="5">
        <f>kursanci3[[#This Row],[Czas trwania num]]*kursanci3[[#This Row],[Stawka za godzinê]]</f>
        <v>50</v>
      </c>
      <c r="I161">
        <f>IF(kursanci3[[#This Row],[Imiê kursanta]]=A160,I160+1,1)</f>
        <v>7</v>
      </c>
      <c r="J161" t="str">
        <f>IF(AND(kursanci3[[#This Row],[Imiê kursanta]]&lt;&gt;A162,kursanci3[[#This Row],[ile razy]]=1),"NIE","TAK")</f>
        <v>TAK</v>
      </c>
    </row>
    <row r="162" spans="1:10" x14ac:dyDescent="0.25">
      <c r="A162" s="1" t="s">
        <v>9</v>
      </c>
      <c r="B162" s="1" t="s">
        <v>10</v>
      </c>
      <c r="C162" s="1" t="s">
        <v>36</v>
      </c>
      <c r="D162" s="4">
        <v>0.41666666666666669</v>
      </c>
      <c r="E162" s="4">
        <v>0.5</v>
      </c>
      <c r="F162">
        <v>50</v>
      </c>
      <c r="G162" s="5">
        <v>2</v>
      </c>
      <c r="H162" s="5">
        <f>kursanci3[[#This Row],[Czas trwania num]]*kursanci3[[#This Row],[Stawka za godzinê]]</f>
        <v>100</v>
      </c>
      <c r="I162">
        <f>IF(kursanci3[[#This Row],[Imiê kursanta]]=A161,I161+1,1)</f>
        <v>8</v>
      </c>
      <c r="J162" t="str">
        <f>IF(AND(kursanci3[[#This Row],[Imiê kursanta]]&lt;&gt;A163,kursanci3[[#This Row],[ile razy]]=1),"NIE","TAK")</f>
        <v>TAK</v>
      </c>
    </row>
    <row r="163" spans="1:10" x14ac:dyDescent="0.25">
      <c r="A163" s="1" t="s">
        <v>9</v>
      </c>
      <c r="B163" s="1" t="s">
        <v>10</v>
      </c>
      <c r="C163" s="1" t="s">
        <v>44</v>
      </c>
      <c r="D163" s="4">
        <v>0.4375</v>
      </c>
      <c r="E163" s="4">
        <v>0.48958333333333331</v>
      </c>
      <c r="F163">
        <v>50</v>
      </c>
      <c r="G163" s="5">
        <v>1.1499999999999999</v>
      </c>
      <c r="H163" s="5">
        <f>kursanci3[[#This Row],[Czas trwania num]]*kursanci3[[#This Row],[Stawka za godzinê]]</f>
        <v>57.499999999999993</v>
      </c>
      <c r="I163">
        <f>IF(kursanci3[[#This Row],[Imiê kursanta]]=A162,I162+1,1)</f>
        <v>9</v>
      </c>
      <c r="J163" t="str">
        <f>IF(AND(kursanci3[[#This Row],[Imiê kursanta]]&lt;&gt;A164,kursanci3[[#This Row],[ile razy]]=1),"NIE","TAK")</f>
        <v>TAK</v>
      </c>
    </row>
    <row r="164" spans="1:10" x14ac:dyDescent="0.25">
      <c r="A164" s="1" t="s">
        <v>9</v>
      </c>
      <c r="B164" s="1" t="s">
        <v>10</v>
      </c>
      <c r="C164" s="1" t="s">
        <v>49</v>
      </c>
      <c r="D164" s="4">
        <v>0.375</v>
      </c>
      <c r="E164" s="4">
        <v>0.41666666666666669</v>
      </c>
      <c r="F164">
        <v>50</v>
      </c>
      <c r="G164" s="5">
        <v>1</v>
      </c>
      <c r="H164" s="5">
        <f>kursanci3[[#This Row],[Czas trwania num]]*kursanci3[[#This Row],[Stawka za godzinê]]</f>
        <v>50</v>
      </c>
      <c r="I164">
        <f>IF(kursanci3[[#This Row],[Imiê kursanta]]=A163,I163+1,1)</f>
        <v>10</v>
      </c>
      <c r="J164" t="str">
        <f>IF(AND(kursanci3[[#This Row],[Imiê kursanta]]&lt;&gt;A165,kursanci3[[#This Row],[ile razy]]=1),"NIE","TAK")</f>
        <v>TAK</v>
      </c>
    </row>
    <row r="165" spans="1:10" x14ac:dyDescent="0.25">
      <c r="A165" s="1" t="s">
        <v>9</v>
      </c>
      <c r="B165" s="1" t="s">
        <v>10</v>
      </c>
      <c r="C165" s="1" t="s">
        <v>49</v>
      </c>
      <c r="D165" s="4">
        <v>0.59375</v>
      </c>
      <c r="E165" s="4">
        <v>0.63541666666666663</v>
      </c>
      <c r="F165">
        <v>50</v>
      </c>
      <c r="G165" s="5">
        <v>1</v>
      </c>
      <c r="H165" s="5">
        <f>kursanci3[[#This Row],[Czas trwania num]]*kursanci3[[#This Row],[Stawka za godzinê]]</f>
        <v>50</v>
      </c>
      <c r="I165">
        <f>IF(kursanci3[[#This Row],[Imiê kursanta]]=A164,I164+1,1)</f>
        <v>11</v>
      </c>
      <c r="J165" t="str">
        <f>IF(AND(kursanci3[[#This Row],[Imiê kursanta]]&lt;&gt;A166,kursanci3[[#This Row],[ile razy]]=1),"NIE","TAK")</f>
        <v>TAK</v>
      </c>
    </row>
    <row r="166" spans="1:10" x14ac:dyDescent="0.25">
      <c r="A166" s="1" t="s">
        <v>9</v>
      </c>
      <c r="B166" s="1" t="s">
        <v>10</v>
      </c>
      <c r="C166" s="1" t="s">
        <v>68</v>
      </c>
      <c r="D166" s="4">
        <v>0.58333333333333337</v>
      </c>
      <c r="E166" s="4">
        <v>0.625</v>
      </c>
      <c r="F166">
        <v>50</v>
      </c>
      <c r="G166" s="5">
        <v>1</v>
      </c>
      <c r="H166" s="5">
        <f>kursanci3[[#This Row],[Czas trwania num]]*kursanci3[[#This Row],[Stawka za godzinê]]</f>
        <v>50</v>
      </c>
      <c r="I166">
        <f>IF(kursanci3[[#This Row],[Imiê kursanta]]=A165,I165+1,1)</f>
        <v>12</v>
      </c>
      <c r="J166" t="str">
        <f>IF(AND(kursanci3[[#This Row],[Imiê kursanta]]&lt;&gt;A167,kursanci3[[#This Row],[ile razy]]=1),"NIE","TAK")</f>
        <v>TAK</v>
      </c>
    </row>
    <row r="167" spans="1:10" x14ac:dyDescent="0.25">
      <c r="A167" s="1" t="s">
        <v>9</v>
      </c>
      <c r="B167" s="1" t="s">
        <v>10</v>
      </c>
      <c r="C167" s="1" t="s">
        <v>69</v>
      </c>
      <c r="D167" s="4">
        <v>0.375</v>
      </c>
      <c r="E167" s="4">
        <v>0.4375</v>
      </c>
      <c r="F167">
        <v>50</v>
      </c>
      <c r="G167" s="5">
        <v>1.3</v>
      </c>
      <c r="H167" s="5">
        <f>kursanci3[[#This Row],[Czas trwania num]]*kursanci3[[#This Row],[Stawka za godzinê]]</f>
        <v>65</v>
      </c>
      <c r="I167">
        <f>IF(kursanci3[[#This Row],[Imiê kursanta]]=A166,I166+1,1)</f>
        <v>13</v>
      </c>
      <c r="J167" t="str">
        <f>IF(AND(kursanci3[[#This Row],[Imiê kursanta]]&lt;&gt;A168,kursanci3[[#This Row],[ile razy]]=1),"NIE","TAK")</f>
        <v>TAK</v>
      </c>
    </row>
    <row r="168" spans="1:10" x14ac:dyDescent="0.25">
      <c r="A168" s="1" t="s">
        <v>9</v>
      </c>
      <c r="B168" s="1" t="s">
        <v>10</v>
      </c>
      <c r="C168" s="1" t="s">
        <v>72</v>
      </c>
      <c r="D168" s="4">
        <v>0.52083333333333337</v>
      </c>
      <c r="E168" s="4">
        <v>0.58333333333333337</v>
      </c>
      <c r="F168">
        <v>50</v>
      </c>
      <c r="G168" s="5">
        <v>1.3</v>
      </c>
      <c r="H168" s="5">
        <f>kursanci3[[#This Row],[Czas trwania num]]*kursanci3[[#This Row],[Stawka za godzinê]]</f>
        <v>65</v>
      </c>
      <c r="I168">
        <f>IF(kursanci3[[#This Row],[Imiê kursanta]]=A167,I167+1,1)</f>
        <v>14</v>
      </c>
      <c r="J168" t="str">
        <f>IF(AND(kursanci3[[#This Row],[Imiê kursanta]]&lt;&gt;A169,kursanci3[[#This Row],[ile razy]]=1),"NIE","TAK")</f>
        <v>TAK</v>
      </c>
    </row>
    <row r="169" spans="1:10" x14ac:dyDescent="0.25">
      <c r="A169" s="1" t="s">
        <v>9</v>
      </c>
      <c r="B169" s="1" t="s">
        <v>10</v>
      </c>
      <c r="C169" s="1" t="s">
        <v>73</v>
      </c>
      <c r="D169" s="4">
        <v>0.375</v>
      </c>
      <c r="E169" s="4">
        <v>0.4375</v>
      </c>
      <c r="F169">
        <v>50</v>
      </c>
      <c r="G169" s="5">
        <v>1.3</v>
      </c>
      <c r="H169" s="5">
        <f>kursanci3[[#This Row],[Czas trwania num]]*kursanci3[[#This Row],[Stawka za godzinê]]</f>
        <v>65</v>
      </c>
      <c r="I169">
        <f>IF(kursanci3[[#This Row],[Imiê kursanta]]=A168,I168+1,1)</f>
        <v>15</v>
      </c>
      <c r="J169" t="str">
        <f>IF(AND(kursanci3[[#This Row],[Imiê kursanta]]&lt;&gt;A170,kursanci3[[#This Row],[ile razy]]=1),"NIE","TAK")</f>
        <v>TAK</v>
      </c>
    </row>
    <row r="170" spans="1:10" x14ac:dyDescent="0.25">
      <c r="A170" s="1" t="s">
        <v>9</v>
      </c>
      <c r="B170" s="1" t="s">
        <v>10</v>
      </c>
      <c r="C170" s="1" t="s">
        <v>76</v>
      </c>
      <c r="D170" s="4">
        <v>0.59375</v>
      </c>
      <c r="E170" s="4">
        <v>0.63541666666666663</v>
      </c>
      <c r="F170">
        <v>50</v>
      </c>
      <c r="G170" s="5">
        <v>1</v>
      </c>
      <c r="H170" s="5">
        <f>kursanci3[[#This Row],[Czas trwania num]]*kursanci3[[#This Row],[Stawka za godzinê]]</f>
        <v>50</v>
      </c>
      <c r="I170">
        <f>IF(kursanci3[[#This Row],[Imiê kursanta]]=A169,I169+1,1)</f>
        <v>16</v>
      </c>
      <c r="J170" t="str">
        <f>IF(AND(kursanci3[[#This Row],[Imiê kursanta]]&lt;&gt;A171,kursanci3[[#This Row],[ile razy]]=1),"NIE","TAK")</f>
        <v>TAK</v>
      </c>
    </row>
    <row r="171" spans="1:10" x14ac:dyDescent="0.25">
      <c r="A171" s="1" t="s">
        <v>9</v>
      </c>
      <c r="B171" s="1" t="s">
        <v>10</v>
      </c>
      <c r="C171" s="1" t="s">
        <v>76</v>
      </c>
      <c r="D171" s="4">
        <v>0.66666666666666663</v>
      </c>
      <c r="E171" s="4">
        <v>0.73958333333333337</v>
      </c>
      <c r="F171">
        <v>50</v>
      </c>
      <c r="G171" s="5">
        <v>1.45</v>
      </c>
      <c r="H171" s="5">
        <f>kursanci3[[#This Row],[Czas trwania num]]*kursanci3[[#This Row],[Stawka za godzinê]]</f>
        <v>72.5</v>
      </c>
      <c r="I171">
        <f>IF(kursanci3[[#This Row],[Imiê kursanta]]=A170,I170+1,1)</f>
        <v>17</v>
      </c>
      <c r="J171" t="str">
        <f>IF(AND(kursanci3[[#This Row],[Imiê kursanta]]&lt;&gt;A172,kursanci3[[#This Row],[ile razy]]=1),"NIE","TAK")</f>
        <v>TAK</v>
      </c>
    </row>
    <row r="172" spans="1:10" x14ac:dyDescent="0.25">
      <c r="A172" s="1" t="s">
        <v>9</v>
      </c>
      <c r="B172" s="1" t="s">
        <v>10</v>
      </c>
      <c r="C172" s="1" t="s">
        <v>77</v>
      </c>
      <c r="D172" s="4">
        <v>0.65625</v>
      </c>
      <c r="E172" s="4">
        <v>0.69791666666666663</v>
      </c>
      <c r="F172">
        <v>50</v>
      </c>
      <c r="G172" s="5">
        <v>1</v>
      </c>
      <c r="H172" s="5">
        <f>kursanci3[[#This Row],[Czas trwania num]]*kursanci3[[#This Row],[Stawka za godzinê]]</f>
        <v>50</v>
      </c>
      <c r="I172">
        <f>IF(kursanci3[[#This Row],[Imiê kursanta]]=A171,I171+1,1)</f>
        <v>18</v>
      </c>
      <c r="J172" t="str">
        <f>IF(AND(kursanci3[[#This Row],[Imiê kursanta]]&lt;&gt;A173,kursanci3[[#This Row],[ile razy]]=1),"NIE","TAK")</f>
        <v>TAK</v>
      </c>
    </row>
    <row r="173" spans="1:10" x14ac:dyDescent="0.25">
      <c r="A173" s="1" t="s">
        <v>9</v>
      </c>
      <c r="B173" s="1" t="s">
        <v>10</v>
      </c>
      <c r="C173" s="1" t="s">
        <v>81</v>
      </c>
      <c r="D173" s="4">
        <v>0.375</v>
      </c>
      <c r="E173" s="4">
        <v>0.4375</v>
      </c>
      <c r="F173">
        <v>50</v>
      </c>
      <c r="G173" s="5">
        <v>1.3</v>
      </c>
      <c r="H173" s="5">
        <f>kursanci3[[#This Row],[Czas trwania num]]*kursanci3[[#This Row],[Stawka za godzinê]]</f>
        <v>65</v>
      </c>
      <c r="I173">
        <f>IF(kursanci3[[#This Row],[Imiê kursanta]]=A172,I172+1,1)</f>
        <v>19</v>
      </c>
      <c r="J173" t="str">
        <f>IF(AND(kursanci3[[#This Row],[Imiê kursanta]]&lt;&gt;A174,kursanci3[[#This Row],[ile razy]]=1),"NIE","TAK")</f>
        <v>TAK</v>
      </c>
    </row>
    <row r="174" spans="1:10" x14ac:dyDescent="0.25">
      <c r="A174" s="1" t="s">
        <v>9</v>
      </c>
      <c r="B174" s="1" t="s">
        <v>10</v>
      </c>
      <c r="C174" s="1" t="s">
        <v>83</v>
      </c>
      <c r="D174" s="4">
        <v>0.59375</v>
      </c>
      <c r="E174" s="4">
        <v>0.63541666666666663</v>
      </c>
      <c r="F174">
        <v>50</v>
      </c>
      <c r="G174" s="5">
        <v>1</v>
      </c>
      <c r="H174" s="5">
        <f>kursanci3[[#This Row],[Czas trwania num]]*kursanci3[[#This Row],[Stawka za godzinê]]</f>
        <v>50</v>
      </c>
      <c r="I174">
        <f>IF(kursanci3[[#This Row],[Imiê kursanta]]=A173,I173+1,1)</f>
        <v>20</v>
      </c>
      <c r="J174" t="str">
        <f>IF(AND(kursanci3[[#This Row],[Imiê kursanta]]&lt;&gt;A175,kursanci3[[#This Row],[ile razy]]=1),"NIE","TAK")</f>
        <v>TAK</v>
      </c>
    </row>
    <row r="175" spans="1:10" x14ac:dyDescent="0.25">
      <c r="A175" s="1" t="s">
        <v>9</v>
      </c>
      <c r="B175" s="1" t="s">
        <v>10</v>
      </c>
      <c r="C175" s="1" t="s">
        <v>85</v>
      </c>
      <c r="D175" s="4">
        <v>0.45833333333333331</v>
      </c>
      <c r="E175" s="4">
        <v>0.54166666666666663</v>
      </c>
      <c r="F175">
        <v>50</v>
      </c>
      <c r="G175" s="5">
        <v>2</v>
      </c>
      <c r="H175" s="5">
        <f>kursanci3[[#This Row],[Czas trwania num]]*kursanci3[[#This Row],[Stawka za godzinê]]</f>
        <v>100</v>
      </c>
      <c r="I175">
        <f>IF(kursanci3[[#This Row],[Imiê kursanta]]=A174,I174+1,1)</f>
        <v>21</v>
      </c>
      <c r="J175" t="str">
        <f>IF(AND(kursanci3[[#This Row],[Imiê kursanta]]&lt;&gt;A176,kursanci3[[#This Row],[ile razy]]=1),"NIE","TAK")</f>
        <v>TAK</v>
      </c>
    </row>
    <row r="176" spans="1:10" x14ac:dyDescent="0.25">
      <c r="A176" s="1" t="s">
        <v>9</v>
      </c>
      <c r="B176" s="1" t="s">
        <v>10</v>
      </c>
      <c r="C176" s="1" t="s">
        <v>86</v>
      </c>
      <c r="D176" s="4">
        <v>0.375</v>
      </c>
      <c r="E176" s="4">
        <v>0.42708333333333331</v>
      </c>
      <c r="F176">
        <v>50</v>
      </c>
      <c r="G176" s="5">
        <v>1.1499999999999999</v>
      </c>
      <c r="H176" s="5">
        <f>kursanci3[[#This Row],[Czas trwania num]]*kursanci3[[#This Row],[Stawka za godzinê]]</f>
        <v>57.499999999999993</v>
      </c>
      <c r="I176">
        <f>IF(kursanci3[[#This Row],[Imiê kursanta]]=A175,I175+1,1)</f>
        <v>22</v>
      </c>
      <c r="J176" t="str">
        <f>IF(AND(kursanci3[[#This Row],[Imiê kursanta]]&lt;&gt;A177,kursanci3[[#This Row],[ile razy]]=1),"NIE","TAK")</f>
        <v>TAK</v>
      </c>
    </row>
    <row r="177" spans="1:10" x14ac:dyDescent="0.25">
      <c r="A177" s="1" t="s">
        <v>9</v>
      </c>
      <c r="B177" s="1" t="s">
        <v>10</v>
      </c>
      <c r="C177" s="1" t="s">
        <v>87</v>
      </c>
      <c r="D177" s="4">
        <v>0.5625</v>
      </c>
      <c r="E177" s="4">
        <v>0.63541666666666663</v>
      </c>
      <c r="F177">
        <v>50</v>
      </c>
      <c r="G177" s="5">
        <v>1.45</v>
      </c>
      <c r="H177" s="5">
        <f>kursanci3[[#This Row],[Czas trwania num]]*kursanci3[[#This Row],[Stawka za godzinê]]</f>
        <v>72.5</v>
      </c>
      <c r="I177">
        <f>IF(kursanci3[[#This Row],[Imiê kursanta]]=A176,I176+1,1)</f>
        <v>23</v>
      </c>
      <c r="J177" t="str">
        <f>IF(AND(kursanci3[[#This Row],[Imiê kursanta]]&lt;&gt;A178,kursanci3[[#This Row],[ile razy]]=1),"NIE","TAK")</f>
        <v>TAK</v>
      </c>
    </row>
    <row r="178" spans="1:10" x14ac:dyDescent="0.25">
      <c r="A178" s="1" t="s">
        <v>9</v>
      </c>
      <c r="B178" s="1" t="s">
        <v>10</v>
      </c>
      <c r="C178" s="1" t="s">
        <v>88</v>
      </c>
      <c r="D178" s="4">
        <v>0.5</v>
      </c>
      <c r="E178" s="4">
        <v>0.54166666666666663</v>
      </c>
      <c r="F178">
        <v>50</v>
      </c>
      <c r="G178" s="5">
        <v>1</v>
      </c>
      <c r="H178" s="5">
        <f>kursanci3[[#This Row],[Czas trwania num]]*kursanci3[[#This Row],[Stawka za godzinê]]</f>
        <v>50</v>
      </c>
      <c r="I178">
        <f>IF(kursanci3[[#This Row],[Imiê kursanta]]=A177,I177+1,1)</f>
        <v>24</v>
      </c>
      <c r="J178" t="str">
        <f>IF(AND(kursanci3[[#This Row],[Imiê kursanta]]&lt;&gt;A179,kursanci3[[#This Row],[ile razy]]=1),"NIE","TAK")</f>
        <v>TAK</v>
      </c>
    </row>
    <row r="179" spans="1:10" x14ac:dyDescent="0.25">
      <c r="A179" s="1" t="s">
        <v>9</v>
      </c>
      <c r="B179" s="1" t="s">
        <v>10</v>
      </c>
      <c r="C179" s="1" t="s">
        <v>90</v>
      </c>
      <c r="D179" s="4">
        <v>0.60416666666666663</v>
      </c>
      <c r="E179" s="4">
        <v>0.67708333333333337</v>
      </c>
      <c r="F179">
        <v>50</v>
      </c>
      <c r="G179" s="5">
        <v>1.45</v>
      </c>
      <c r="H179" s="5">
        <f>kursanci3[[#This Row],[Czas trwania num]]*kursanci3[[#This Row],[Stawka za godzinê]]</f>
        <v>72.5</v>
      </c>
      <c r="I179">
        <f>IF(kursanci3[[#This Row],[Imiê kursanta]]=A178,I178+1,1)</f>
        <v>25</v>
      </c>
      <c r="J179" t="str">
        <f>IF(AND(kursanci3[[#This Row],[Imiê kursanta]]&lt;&gt;A180,kursanci3[[#This Row],[ile razy]]=1),"NIE","TAK")</f>
        <v>TAK</v>
      </c>
    </row>
    <row r="180" spans="1:10" x14ac:dyDescent="0.25">
      <c r="A180" s="1" t="s">
        <v>9</v>
      </c>
      <c r="B180" s="1" t="s">
        <v>10</v>
      </c>
      <c r="C180" s="1" t="s">
        <v>91</v>
      </c>
      <c r="D180" s="4">
        <v>0.47916666666666669</v>
      </c>
      <c r="E180" s="4">
        <v>0.54166666666666663</v>
      </c>
      <c r="F180">
        <v>50</v>
      </c>
      <c r="G180" s="5">
        <v>1.3</v>
      </c>
      <c r="H180" s="5">
        <f>kursanci3[[#This Row],[Czas trwania num]]*kursanci3[[#This Row],[Stawka za godzinê]]</f>
        <v>65</v>
      </c>
      <c r="I180">
        <f>IF(kursanci3[[#This Row],[Imiê kursanta]]=A179,I179+1,1)</f>
        <v>26</v>
      </c>
      <c r="J180" t="str">
        <f>IF(AND(kursanci3[[#This Row],[Imiê kursanta]]&lt;&gt;A181,kursanci3[[#This Row],[ile razy]]=1),"NIE","TAK")</f>
        <v>TAK</v>
      </c>
    </row>
    <row r="181" spans="1:10" x14ac:dyDescent="0.25">
      <c r="A181" s="1" t="s">
        <v>9</v>
      </c>
      <c r="B181" s="1" t="s">
        <v>10</v>
      </c>
      <c r="C181" s="1" t="s">
        <v>92</v>
      </c>
      <c r="D181" s="4">
        <v>0.4375</v>
      </c>
      <c r="E181" s="4">
        <v>0.51041666666666663</v>
      </c>
      <c r="F181">
        <v>50</v>
      </c>
      <c r="G181" s="5">
        <v>1.45</v>
      </c>
      <c r="H181" s="5">
        <f>kursanci3[[#This Row],[Czas trwania num]]*kursanci3[[#This Row],[Stawka za godzinê]]</f>
        <v>72.5</v>
      </c>
      <c r="I181">
        <f>IF(kursanci3[[#This Row],[Imiê kursanta]]=A180,I180+1,1)</f>
        <v>27</v>
      </c>
      <c r="J181" t="str">
        <f>IF(AND(kursanci3[[#This Row],[Imiê kursanta]]&lt;&gt;A182,kursanci3[[#This Row],[ile razy]]=1),"NIE","TAK")</f>
        <v>TAK</v>
      </c>
    </row>
    <row r="182" spans="1:10" x14ac:dyDescent="0.25">
      <c r="A182" s="1" t="s">
        <v>9</v>
      </c>
      <c r="B182" s="1" t="s">
        <v>10</v>
      </c>
      <c r="C182" s="1" t="s">
        <v>93</v>
      </c>
      <c r="D182" s="4">
        <v>0.375</v>
      </c>
      <c r="E182" s="4">
        <v>0.4375</v>
      </c>
      <c r="F182">
        <v>50</v>
      </c>
      <c r="G182" s="5">
        <v>1.3</v>
      </c>
      <c r="H182" s="5">
        <f>kursanci3[[#This Row],[Czas trwania num]]*kursanci3[[#This Row],[Stawka za godzinê]]</f>
        <v>65</v>
      </c>
      <c r="I182">
        <f>IF(kursanci3[[#This Row],[Imiê kursanta]]=A181,I181+1,1)</f>
        <v>28</v>
      </c>
      <c r="J182" t="str">
        <f>IF(AND(kursanci3[[#This Row],[Imiê kursanta]]&lt;&gt;A183,kursanci3[[#This Row],[ile razy]]=1),"NIE","TAK")</f>
        <v>TAK</v>
      </c>
    </row>
    <row r="183" spans="1:10" x14ac:dyDescent="0.25">
      <c r="A183" s="1" t="s">
        <v>9</v>
      </c>
      <c r="B183" s="1" t="s">
        <v>10</v>
      </c>
      <c r="C183" s="1" t="s">
        <v>94</v>
      </c>
      <c r="D183" s="4">
        <v>0.375</v>
      </c>
      <c r="E183" s="4">
        <v>0.45833333333333331</v>
      </c>
      <c r="F183">
        <v>50</v>
      </c>
      <c r="G183" s="5">
        <v>2</v>
      </c>
      <c r="H183" s="5">
        <f>kursanci3[[#This Row],[Czas trwania num]]*kursanci3[[#This Row],[Stawka za godzinê]]</f>
        <v>100</v>
      </c>
      <c r="I183">
        <f>IF(kursanci3[[#This Row],[Imiê kursanta]]=A182,I182+1,1)</f>
        <v>29</v>
      </c>
      <c r="J183" t="str">
        <f>IF(AND(kursanci3[[#This Row],[Imiê kursanta]]&lt;&gt;A184,kursanci3[[#This Row],[ile razy]]=1),"NIE","TAK")</f>
        <v>TAK</v>
      </c>
    </row>
    <row r="184" spans="1:10" x14ac:dyDescent="0.25">
      <c r="A184" s="1" t="s">
        <v>19</v>
      </c>
      <c r="B184" s="1" t="s">
        <v>14</v>
      </c>
      <c r="C184" s="1" t="s">
        <v>17</v>
      </c>
      <c r="D184" s="4">
        <v>0.5625</v>
      </c>
      <c r="E184" s="4">
        <v>0.61458333333333337</v>
      </c>
      <c r="F184">
        <v>40</v>
      </c>
      <c r="G184" s="5">
        <v>1.1499999999999999</v>
      </c>
      <c r="H184" s="5">
        <f>kursanci3[[#This Row],[Czas trwania num]]*kursanci3[[#This Row],[Stawka za godzinê]]</f>
        <v>46</v>
      </c>
      <c r="I184">
        <f>IF(kursanci3[[#This Row],[Imiê kursanta]]=A183,I183+1,1)</f>
        <v>1</v>
      </c>
      <c r="J184" t="str">
        <f>IF(AND(kursanci3[[#This Row],[Imiê kursanta]]&lt;&gt;A185,kursanci3[[#This Row],[ile razy]]=1),"NIE","TAK")</f>
        <v>TAK</v>
      </c>
    </row>
    <row r="185" spans="1:10" x14ac:dyDescent="0.25">
      <c r="A185" s="1" t="s">
        <v>19</v>
      </c>
      <c r="B185" s="1" t="s">
        <v>7</v>
      </c>
      <c r="C185" s="1" t="s">
        <v>28</v>
      </c>
      <c r="D185" s="4">
        <v>0.51041666666666663</v>
      </c>
      <c r="E185" s="4">
        <v>0.58333333333333337</v>
      </c>
      <c r="F185">
        <v>60</v>
      </c>
      <c r="G185" s="5">
        <v>1.45</v>
      </c>
      <c r="H185" s="5">
        <f>kursanci3[[#This Row],[Czas trwania num]]*kursanci3[[#This Row],[Stawka za godzinê]]</f>
        <v>87</v>
      </c>
      <c r="I185">
        <f>IF(kursanci3[[#This Row],[Imiê kursanta]]=A184,I184+1,1)</f>
        <v>2</v>
      </c>
      <c r="J185" t="str">
        <f>IF(AND(kursanci3[[#This Row],[Imiê kursanta]]&lt;&gt;A186,kursanci3[[#This Row],[ile razy]]=1),"NIE","TAK")</f>
        <v>TAK</v>
      </c>
    </row>
    <row r="186" spans="1:10" x14ac:dyDescent="0.25">
      <c r="A186" s="1" t="s">
        <v>19</v>
      </c>
      <c r="B186" s="1" t="s">
        <v>7</v>
      </c>
      <c r="C186" s="1" t="s">
        <v>34</v>
      </c>
      <c r="D186" s="4">
        <v>0.375</v>
      </c>
      <c r="E186" s="4">
        <v>0.44791666666666669</v>
      </c>
      <c r="F186">
        <v>60</v>
      </c>
      <c r="G186" s="5">
        <v>1.45</v>
      </c>
      <c r="H186" s="5">
        <f>kursanci3[[#This Row],[Czas trwania num]]*kursanci3[[#This Row],[Stawka za godzinê]]</f>
        <v>87</v>
      </c>
      <c r="I186">
        <f>IF(kursanci3[[#This Row],[Imiê kursanta]]=A185,I185+1,1)</f>
        <v>3</v>
      </c>
      <c r="J186" t="str">
        <f>IF(AND(kursanci3[[#This Row],[Imiê kursanta]]&lt;&gt;A187,kursanci3[[#This Row],[ile razy]]=1),"NIE","TAK")</f>
        <v>TAK</v>
      </c>
    </row>
    <row r="187" spans="1:10" x14ac:dyDescent="0.25">
      <c r="A187" s="1" t="s">
        <v>19</v>
      </c>
      <c r="B187" s="1" t="s">
        <v>14</v>
      </c>
      <c r="C187" s="1" t="s">
        <v>37</v>
      </c>
      <c r="D187" s="4">
        <v>0.57291666666666663</v>
      </c>
      <c r="E187" s="4">
        <v>0.64583333333333337</v>
      </c>
      <c r="F187">
        <v>40</v>
      </c>
      <c r="G187" s="5">
        <v>1.45</v>
      </c>
      <c r="H187" s="5">
        <f>kursanci3[[#This Row],[Czas trwania num]]*kursanci3[[#This Row],[Stawka za godzinê]]</f>
        <v>58</v>
      </c>
      <c r="I187">
        <f>IF(kursanci3[[#This Row],[Imiê kursanta]]=A186,I186+1,1)</f>
        <v>4</v>
      </c>
      <c r="J187" t="str">
        <f>IF(AND(kursanci3[[#This Row],[Imiê kursanta]]&lt;&gt;A188,kursanci3[[#This Row],[ile razy]]=1),"NIE","TAK")</f>
        <v>TAK</v>
      </c>
    </row>
    <row r="188" spans="1:10" x14ac:dyDescent="0.25">
      <c r="A188" s="1" t="s">
        <v>19</v>
      </c>
      <c r="B188" s="1" t="s">
        <v>14</v>
      </c>
      <c r="C188" s="1" t="s">
        <v>49</v>
      </c>
      <c r="D188" s="4">
        <v>0.53125</v>
      </c>
      <c r="E188" s="4">
        <v>0.57291666666666663</v>
      </c>
      <c r="F188">
        <v>40</v>
      </c>
      <c r="G188" s="5">
        <v>1</v>
      </c>
      <c r="H188" s="5">
        <f>kursanci3[[#This Row],[Czas trwania num]]*kursanci3[[#This Row],[Stawka za godzinê]]</f>
        <v>40</v>
      </c>
      <c r="I188">
        <f>IF(kursanci3[[#This Row],[Imiê kursanta]]=A187,I187+1,1)</f>
        <v>5</v>
      </c>
      <c r="J188" t="str">
        <f>IF(AND(kursanci3[[#This Row],[Imiê kursanta]]&lt;&gt;A189,kursanci3[[#This Row],[ile razy]]=1),"NIE","TAK")</f>
        <v>TAK</v>
      </c>
    </row>
    <row r="189" spans="1:10" x14ac:dyDescent="0.25">
      <c r="A189" s="1" t="s">
        <v>19</v>
      </c>
      <c r="B189" s="1" t="s">
        <v>14</v>
      </c>
      <c r="C189" s="1" t="s">
        <v>50</v>
      </c>
      <c r="D189" s="4">
        <v>0.44791666666666669</v>
      </c>
      <c r="E189" s="4">
        <v>0.5</v>
      </c>
      <c r="F189">
        <v>40</v>
      </c>
      <c r="G189" s="5">
        <v>1.1499999999999999</v>
      </c>
      <c r="H189" s="5">
        <f>kursanci3[[#This Row],[Czas trwania num]]*kursanci3[[#This Row],[Stawka za godzinê]]</f>
        <v>46</v>
      </c>
      <c r="I189">
        <f>IF(kursanci3[[#This Row],[Imiê kursanta]]=A188,I188+1,1)</f>
        <v>6</v>
      </c>
      <c r="J189" t="str">
        <f>IF(AND(kursanci3[[#This Row],[Imiê kursanta]]&lt;&gt;A190,kursanci3[[#This Row],[ile razy]]=1),"NIE","TAK")</f>
        <v>TAK</v>
      </c>
    </row>
    <row r="190" spans="1:10" x14ac:dyDescent="0.25">
      <c r="A190" s="1" t="s">
        <v>19</v>
      </c>
      <c r="B190" s="1" t="s">
        <v>7</v>
      </c>
      <c r="C190" s="1" t="s">
        <v>50</v>
      </c>
      <c r="D190" s="4">
        <v>0.6875</v>
      </c>
      <c r="E190" s="4">
        <v>0.75</v>
      </c>
      <c r="F190">
        <v>60</v>
      </c>
      <c r="G190" s="5">
        <v>1.3</v>
      </c>
      <c r="H190" s="5">
        <f>kursanci3[[#This Row],[Czas trwania num]]*kursanci3[[#This Row],[Stawka za godzinê]]</f>
        <v>78</v>
      </c>
      <c r="I190">
        <f>IF(kursanci3[[#This Row],[Imiê kursanta]]=A189,I189+1,1)</f>
        <v>7</v>
      </c>
      <c r="J190" t="str">
        <f>IF(AND(kursanci3[[#This Row],[Imiê kursanta]]&lt;&gt;A191,kursanci3[[#This Row],[ile razy]]=1),"NIE","TAK")</f>
        <v>TAK</v>
      </c>
    </row>
    <row r="191" spans="1:10" x14ac:dyDescent="0.25">
      <c r="A191" s="1" t="s">
        <v>19</v>
      </c>
      <c r="B191" s="1" t="s">
        <v>7</v>
      </c>
      <c r="C191" s="1" t="s">
        <v>55</v>
      </c>
      <c r="D191" s="4">
        <v>0.4375</v>
      </c>
      <c r="E191" s="4">
        <v>0.47916666666666669</v>
      </c>
      <c r="F191">
        <v>60</v>
      </c>
      <c r="G191" s="5">
        <v>1</v>
      </c>
      <c r="H191" s="5">
        <f>kursanci3[[#This Row],[Czas trwania num]]*kursanci3[[#This Row],[Stawka za godzinê]]</f>
        <v>60</v>
      </c>
      <c r="I191">
        <f>IF(kursanci3[[#This Row],[Imiê kursanta]]=A190,I190+1,1)</f>
        <v>8</v>
      </c>
      <c r="J191" t="str">
        <f>IF(AND(kursanci3[[#This Row],[Imiê kursanta]]&lt;&gt;A192,kursanci3[[#This Row],[ile razy]]=1),"NIE","TAK")</f>
        <v>TAK</v>
      </c>
    </row>
    <row r="192" spans="1:10" x14ac:dyDescent="0.25">
      <c r="A192" s="1" t="s">
        <v>19</v>
      </c>
      <c r="B192" s="1" t="s">
        <v>14</v>
      </c>
      <c r="C192" s="1" t="s">
        <v>63</v>
      </c>
      <c r="D192" s="4">
        <v>0.375</v>
      </c>
      <c r="E192" s="4">
        <v>0.42708333333333331</v>
      </c>
      <c r="F192">
        <v>40</v>
      </c>
      <c r="G192" s="5">
        <v>1.1499999999999999</v>
      </c>
      <c r="H192" s="5">
        <f>kursanci3[[#This Row],[Czas trwania num]]*kursanci3[[#This Row],[Stawka za godzinê]]</f>
        <v>46</v>
      </c>
      <c r="I192">
        <f>IF(kursanci3[[#This Row],[Imiê kursanta]]=A191,I191+1,1)</f>
        <v>9</v>
      </c>
      <c r="J192" t="str">
        <f>IF(AND(kursanci3[[#This Row],[Imiê kursanta]]&lt;&gt;A193,kursanci3[[#This Row],[ile razy]]=1),"NIE","TAK")</f>
        <v>TAK</v>
      </c>
    </row>
    <row r="193" spans="1:10" x14ac:dyDescent="0.25">
      <c r="A193" s="1" t="s">
        <v>19</v>
      </c>
      <c r="B193" s="1" t="s">
        <v>7</v>
      </c>
      <c r="C193" s="1" t="s">
        <v>64</v>
      </c>
      <c r="D193" s="4">
        <v>0.4375</v>
      </c>
      <c r="E193" s="4">
        <v>0.47916666666666669</v>
      </c>
      <c r="F193">
        <v>60</v>
      </c>
      <c r="G193" s="5">
        <v>1</v>
      </c>
      <c r="H193" s="5">
        <f>kursanci3[[#This Row],[Czas trwania num]]*kursanci3[[#This Row],[Stawka za godzinê]]</f>
        <v>60</v>
      </c>
      <c r="I193">
        <f>IF(kursanci3[[#This Row],[Imiê kursanta]]=A192,I192+1,1)</f>
        <v>10</v>
      </c>
      <c r="J193" t="str">
        <f>IF(AND(kursanci3[[#This Row],[Imiê kursanta]]&lt;&gt;A194,kursanci3[[#This Row],[ile razy]]=1),"NIE","TAK")</f>
        <v>TAK</v>
      </c>
    </row>
    <row r="194" spans="1:10" x14ac:dyDescent="0.25">
      <c r="A194" s="1" t="s">
        <v>19</v>
      </c>
      <c r="B194" s="1" t="s">
        <v>14</v>
      </c>
      <c r="C194" s="1" t="s">
        <v>68</v>
      </c>
      <c r="D194" s="4">
        <v>0.375</v>
      </c>
      <c r="E194" s="4">
        <v>0.44791666666666669</v>
      </c>
      <c r="F194">
        <v>40</v>
      </c>
      <c r="G194" s="5">
        <v>1.45</v>
      </c>
      <c r="H194" s="5">
        <f>kursanci3[[#This Row],[Czas trwania num]]*kursanci3[[#This Row],[Stawka za godzinê]]</f>
        <v>58</v>
      </c>
      <c r="I194">
        <f>IF(kursanci3[[#This Row],[Imiê kursanta]]=A193,I193+1,1)</f>
        <v>11</v>
      </c>
      <c r="J194" t="str">
        <f>IF(AND(kursanci3[[#This Row],[Imiê kursanta]]&lt;&gt;A195,kursanci3[[#This Row],[ile razy]]=1),"NIE","TAK")</f>
        <v>TAK</v>
      </c>
    </row>
    <row r="195" spans="1:10" x14ac:dyDescent="0.25">
      <c r="A195" s="1" t="s">
        <v>19</v>
      </c>
      <c r="B195" s="1" t="s">
        <v>7</v>
      </c>
      <c r="C195" s="1" t="s">
        <v>81</v>
      </c>
      <c r="D195" s="4">
        <v>0.53125</v>
      </c>
      <c r="E195" s="4">
        <v>0.57291666666666663</v>
      </c>
      <c r="F195">
        <v>60</v>
      </c>
      <c r="G195" s="5">
        <v>1</v>
      </c>
      <c r="H195" s="5">
        <f>kursanci3[[#This Row],[Czas trwania num]]*kursanci3[[#This Row],[Stawka za godzinê]]</f>
        <v>60</v>
      </c>
      <c r="I195">
        <f>IF(kursanci3[[#This Row],[Imiê kursanta]]=A194,I194+1,1)</f>
        <v>12</v>
      </c>
      <c r="J195" t="str">
        <f>IF(AND(kursanci3[[#This Row],[Imiê kursanta]]&lt;&gt;A196,kursanci3[[#This Row],[ile razy]]=1),"NIE","TAK")</f>
        <v>TAK</v>
      </c>
    </row>
    <row r="196" spans="1:10" x14ac:dyDescent="0.25">
      <c r="A196" s="1" t="s">
        <v>19</v>
      </c>
      <c r="B196" s="1" t="s">
        <v>7</v>
      </c>
      <c r="C196" s="1" t="s">
        <v>89</v>
      </c>
      <c r="D196" s="4">
        <v>0.39583333333333331</v>
      </c>
      <c r="E196" s="4">
        <v>0.45833333333333331</v>
      </c>
      <c r="F196">
        <v>60</v>
      </c>
      <c r="G196" s="5">
        <v>1.3</v>
      </c>
      <c r="H196" s="5">
        <f>kursanci3[[#This Row],[Czas trwania num]]*kursanci3[[#This Row],[Stawka za godzinê]]</f>
        <v>78</v>
      </c>
      <c r="I196">
        <f>IF(kursanci3[[#This Row],[Imiê kursanta]]=A195,I195+1,1)</f>
        <v>13</v>
      </c>
      <c r="J196" t="str">
        <f>IF(AND(kursanci3[[#This Row],[Imiê kursanta]]&lt;&gt;A197,kursanci3[[#This Row],[ile razy]]=1),"NIE","TAK")</f>
        <v>TAK</v>
      </c>
    </row>
    <row r="197" spans="1:10" x14ac:dyDescent="0.25">
      <c r="A197" s="1" t="s">
        <v>19</v>
      </c>
      <c r="B197" s="1" t="s">
        <v>14</v>
      </c>
      <c r="C197" s="1" t="s">
        <v>91</v>
      </c>
      <c r="D197" s="4">
        <v>0.375</v>
      </c>
      <c r="E197" s="4">
        <v>0.4375</v>
      </c>
      <c r="F197">
        <v>40</v>
      </c>
      <c r="G197" s="5">
        <v>1.3</v>
      </c>
      <c r="H197" s="5">
        <f>kursanci3[[#This Row],[Czas trwania num]]*kursanci3[[#This Row],[Stawka za godzinê]]</f>
        <v>52</v>
      </c>
      <c r="I197">
        <f>IF(kursanci3[[#This Row],[Imiê kursanta]]=A196,I196+1,1)</f>
        <v>14</v>
      </c>
      <c r="J197" t="str">
        <f>IF(AND(kursanci3[[#This Row],[Imiê kursanta]]&lt;&gt;A198,kursanci3[[#This Row],[ile razy]]=1),"NIE","TAK")</f>
        <v>TAK</v>
      </c>
    </row>
    <row r="198" spans="1:10" x14ac:dyDescent="0.25">
      <c r="A198" s="1" t="s">
        <v>19</v>
      </c>
      <c r="B198" s="1" t="s">
        <v>7</v>
      </c>
      <c r="C198" s="1" t="s">
        <v>92</v>
      </c>
      <c r="D198" s="4">
        <v>0.375</v>
      </c>
      <c r="E198" s="4">
        <v>0.42708333333333331</v>
      </c>
      <c r="F198">
        <v>60</v>
      </c>
      <c r="G198" s="5">
        <v>1.1499999999999999</v>
      </c>
      <c r="H198" s="5">
        <f>kursanci3[[#This Row],[Czas trwania num]]*kursanci3[[#This Row],[Stawka za godzinê]]</f>
        <v>69</v>
      </c>
      <c r="I198">
        <f>IF(kursanci3[[#This Row],[Imiê kursanta]]=A197,I197+1,1)</f>
        <v>15</v>
      </c>
      <c r="J198" t="str">
        <f>IF(AND(kursanci3[[#This Row],[Imiê kursanta]]&lt;&gt;A199,kursanci3[[#This Row],[ile razy]]=1),"NIE","TAK")</f>
        <v>TAK</v>
      </c>
    </row>
    <row r="199" spans="1:10" x14ac:dyDescent="0.25">
      <c r="A199" s="1" t="s">
        <v>19</v>
      </c>
      <c r="B199" s="1" t="s">
        <v>14</v>
      </c>
      <c r="C199" s="1" t="s">
        <v>98</v>
      </c>
      <c r="D199" s="4">
        <v>0.375</v>
      </c>
      <c r="E199" s="4">
        <v>0.4375</v>
      </c>
      <c r="F199">
        <v>40</v>
      </c>
      <c r="G199" s="5">
        <v>1.3</v>
      </c>
      <c r="H199" s="5">
        <f>kursanci3[[#This Row],[Czas trwania num]]*kursanci3[[#This Row],[Stawka za godzinê]]</f>
        <v>52</v>
      </c>
      <c r="I199">
        <f>IF(kursanci3[[#This Row],[Imiê kursanta]]=A198,I198+1,1)</f>
        <v>16</v>
      </c>
      <c r="J199" t="str">
        <f>IF(AND(kursanci3[[#This Row],[Imiê kursanta]]&lt;&gt;A200,kursanci3[[#This Row],[ile razy]]=1),"NIE","TAK")</f>
        <v>TAK</v>
      </c>
    </row>
    <row r="200" spans="1:10" x14ac:dyDescent="0.25">
      <c r="A200" s="1" t="s">
        <v>27</v>
      </c>
      <c r="B200" s="1" t="s">
        <v>10</v>
      </c>
      <c r="C200" s="1" t="s">
        <v>25</v>
      </c>
      <c r="D200" s="4">
        <v>0.60416666666666663</v>
      </c>
      <c r="E200" s="4">
        <v>0.64583333333333337</v>
      </c>
      <c r="F200">
        <v>50</v>
      </c>
      <c r="G200" s="5">
        <v>1</v>
      </c>
      <c r="H200" s="5">
        <f>kursanci3[[#This Row],[Czas trwania num]]*kursanci3[[#This Row],[Stawka za godzinê]]</f>
        <v>50</v>
      </c>
      <c r="I200">
        <f>IF(kursanci3[[#This Row],[Imiê kursanta]]=A199,I199+1,1)</f>
        <v>1</v>
      </c>
      <c r="J200" t="str">
        <f>IF(AND(kursanci3[[#This Row],[Imiê kursanta]]&lt;&gt;A201,kursanci3[[#This Row],[ile razy]]=1),"NIE","TAK")</f>
        <v>TAK</v>
      </c>
    </row>
    <row r="201" spans="1:10" x14ac:dyDescent="0.25">
      <c r="A201" s="1" t="s">
        <v>27</v>
      </c>
      <c r="B201" s="1" t="s">
        <v>10</v>
      </c>
      <c r="C201" s="1" t="s">
        <v>29</v>
      </c>
      <c r="D201" s="4">
        <v>0.45833333333333331</v>
      </c>
      <c r="E201" s="4">
        <v>0.54166666666666663</v>
      </c>
      <c r="F201">
        <v>50</v>
      </c>
      <c r="G201" s="5">
        <v>2</v>
      </c>
      <c r="H201" s="5">
        <f>kursanci3[[#This Row],[Czas trwania num]]*kursanci3[[#This Row],[Stawka za godzinê]]</f>
        <v>100</v>
      </c>
      <c r="I201">
        <f>IF(kursanci3[[#This Row],[Imiê kursanta]]=A200,I200+1,1)</f>
        <v>2</v>
      </c>
      <c r="J201" t="str">
        <f>IF(AND(kursanci3[[#This Row],[Imiê kursanta]]&lt;&gt;A202,kursanci3[[#This Row],[ile razy]]=1),"NIE","TAK")</f>
        <v>TAK</v>
      </c>
    </row>
    <row r="202" spans="1:10" x14ac:dyDescent="0.25">
      <c r="A202" s="1" t="s">
        <v>27</v>
      </c>
      <c r="B202" s="1" t="s">
        <v>10</v>
      </c>
      <c r="C202" s="1" t="s">
        <v>31</v>
      </c>
      <c r="D202" s="4">
        <v>0.375</v>
      </c>
      <c r="E202" s="4">
        <v>0.42708333333333331</v>
      </c>
      <c r="F202">
        <v>50</v>
      </c>
      <c r="G202" s="5">
        <v>1.1499999999999999</v>
      </c>
      <c r="H202" s="5">
        <f>kursanci3[[#This Row],[Czas trwania num]]*kursanci3[[#This Row],[Stawka za godzinê]]</f>
        <v>57.499999999999993</v>
      </c>
      <c r="I202">
        <f>IF(kursanci3[[#This Row],[Imiê kursanta]]=A201,I201+1,1)</f>
        <v>3</v>
      </c>
      <c r="J202" t="str">
        <f>IF(AND(kursanci3[[#This Row],[Imiê kursanta]]&lt;&gt;A203,kursanci3[[#This Row],[ile razy]]=1),"NIE","TAK")</f>
        <v>TAK</v>
      </c>
    </row>
    <row r="203" spans="1:10" x14ac:dyDescent="0.25">
      <c r="A203" s="1" t="s">
        <v>27</v>
      </c>
      <c r="B203" s="1" t="s">
        <v>14</v>
      </c>
      <c r="C203" s="1" t="s">
        <v>32</v>
      </c>
      <c r="D203" s="4">
        <v>0.375</v>
      </c>
      <c r="E203" s="4">
        <v>0.41666666666666669</v>
      </c>
      <c r="F203">
        <v>40</v>
      </c>
      <c r="G203" s="5">
        <v>1</v>
      </c>
      <c r="H203" s="5">
        <f>kursanci3[[#This Row],[Czas trwania num]]*kursanci3[[#This Row],[Stawka za godzinê]]</f>
        <v>40</v>
      </c>
      <c r="I203">
        <f>IF(kursanci3[[#This Row],[Imiê kursanta]]=A202,I202+1,1)</f>
        <v>4</v>
      </c>
      <c r="J203" t="str">
        <f>IF(AND(kursanci3[[#This Row],[Imiê kursanta]]&lt;&gt;A204,kursanci3[[#This Row],[ile razy]]=1),"NIE","TAK")</f>
        <v>TAK</v>
      </c>
    </row>
    <row r="204" spans="1:10" x14ac:dyDescent="0.25">
      <c r="A204" s="1" t="s">
        <v>27</v>
      </c>
      <c r="B204" s="1" t="s">
        <v>10</v>
      </c>
      <c r="C204" s="1" t="s">
        <v>45</v>
      </c>
      <c r="D204" s="4">
        <v>0.67708333333333337</v>
      </c>
      <c r="E204" s="4">
        <v>0.76041666666666663</v>
      </c>
      <c r="F204">
        <v>50</v>
      </c>
      <c r="G204" s="5">
        <v>2</v>
      </c>
      <c r="H204" s="5">
        <f>kursanci3[[#This Row],[Czas trwania num]]*kursanci3[[#This Row],[Stawka za godzinê]]</f>
        <v>100</v>
      </c>
      <c r="I204">
        <f>IF(kursanci3[[#This Row],[Imiê kursanta]]=A203,I203+1,1)</f>
        <v>5</v>
      </c>
      <c r="J204" t="str">
        <f>IF(AND(kursanci3[[#This Row],[Imiê kursanta]]&lt;&gt;A205,kursanci3[[#This Row],[ile razy]]=1),"NIE","TAK")</f>
        <v>TAK</v>
      </c>
    </row>
    <row r="205" spans="1:10" x14ac:dyDescent="0.25">
      <c r="A205" s="1" t="s">
        <v>27</v>
      </c>
      <c r="B205" s="1" t="s">
        <v>10</v>
      </c>
      <c r="C205" s="1" t="s">
        <v>49</v>
      </c>
      <c r="D205" s="4">
        <v>0.63541666666666663</v>
      </c>
      <c r="E205" s="4">
        <v>0.67708333333333337</v>
      </c>
      <c r="F205">
        <v>50</v>
      </c>
      <c r="G205" s="5">
        <v>1</v>
      </c>
      <c r="H205" s="5">
        <f>kursanci3[[#This Row],[Czas trwania num]]*kursanci3[[#This Row],[Stawka za godzinê]]</f>
        <v>50</v>
      </c>
      <c r="I205">
        <f>IF(kursanci3[[#This Row],[Imiê kursanta]]=A204,I204+1,1)</f>
        <v>6</v>
      </c>
      <c r="J205" t="str">
        <f>IF(AND(kursanci3[[#This Row],[Imiê kursanta]]&lt;&gt;A206,kursanci3[[#This Row],[ile razy]]=1),"NIE","TAK")</f>
        <v>TAK</v>
      </c>
    </row>
    <row r="206" spans="1:10" x14ac:dyDescent="0.25">
      <c r="A206" s="1" t="s">
        <v>27</v>
      </c>
      <c r="B206" s="1" t="s">
        <v>14</v>
      </c>
      <c r="C206" s="1" t="s">
        <v>52</v>
      </c>
      <c r="D206" s="4">
        <v>0.45833333333333331</v>
      </c>
      <c r="E206" s="4">
        <v>0.53125</v>
      </c>
      <c r="F206">
        <v>40</v>
      </c>
      <c r="G206" s="5">
        <v>1.45</v>
      </c>
      <c r="H206" s="5">
        <f>kursanci3[[#This Row],[Czas trwania num]]*kursanci3[[#This Row],[Stawka za godzinê]]</f>
        <v>58</v>
      </c>
      <c r="I206">
        <f>IF(kursanci3[[#This Row],[Imiê kursanta]]=A205,I205+1,1)</f>
        <v>7</v>
      </c>
      <c r="J206" t="str">
        <f>IF(AND(kursanci3[[#This Row],[Imiê kursanta]]&lt;&gt;A207,kursanci3[[#This Row],[ile razy]]=1),"NIE","TAK")</f>
        <v>TAK</v>
      </c>
    </row>
    <row r="207" spans="1:10" x14ac:dyDescent="0.25">
      <c r="A207" s="1" t="s">
        <v>27</v>
      </c>
      <c r="B207" s="1" t="s">
        <v>10</v>
      </c>
      <c r="C207" s="1" t="s">
        <v>56</v>
      </c>
      <c r="D207" s="4">
        <v>0.65625</v>
      </c>
      <c r="E207" s="4">
        <v>0.71875</v>
      </c>
      <c r="F207">
        <v>50</v>
      </c>
      <c r="G207" s="5">
        <v>1.3</v>
      </c>
      <c r="H207" s="5">
        <f>kursanci3[[#This Row],[Czas trwania num]]*kursanci3[[#This Row],[Stawka za godzinê]]</f>
        <v>65</v>
      </c>
      <c r="I207">
        <f>IF(kursanci3[[#This Row],[Imiê kursanta]]=A206,I206+1,1)</f>
        <v>8</v>
      </c>
      <c r="J207" t="str">
        <f>IF(AND(kursanci3[[#This Row],[Imiê kursanta]]&lt;&gt;A208,kursanci3[[#This Row],[ile razy]]=1),"NIE","TAK")</f>
        <v>TAK</v>
      </c>
    </row>
    <row r="208" spans="1:10" x14ac:dyDescent="0.25">
      <c r="A208" s="1" t="s">
        <v>27</v>
      </c>
      <c r="B208" s="1" t="s">
        <v>10</v>
      </c>
      <c r="C208" s="1" t="s">
        <v>60</v>
      </c>
      <c r="D208" s="4">
        <v>0.4375</v>
      </c>
      <c r="E208" s="4">
        <v>0.47916666666666669</v>
      </c>
      <c r="F208">
        <v>50</v>
      </c>
      <c r="G208" s="5">
        <v>1</v>
      </c>
      <c r="H208" s="5">
        <f>kursanci3[[#This Row],[Czas trwania num]]*kursanci3[[#This Row],[Stawka za godzinê]]</f>
        <v>50</v>
      </c>
      <c r="I208">
        <f>IF(kursanci3[[#This Row],[Imiê kursanta]]=A207,I207+1,1)</f>
        <v>9</v>
      </c>
      <c r="J208" t="str">
        <f>IF(AND(kursanci3[[#This Row],[Imiê kursanta]]&lt;&gt;A209,kursanci3[[#This Row],[ile razy]]=1),"NIE","TAK")</f>
        <v>TAK</v>
      </c>
    </row>
    <row r="209" spans="1:10" x14ac:dyDescent="0.25">
      <c r="A209" s="1" t="s">
        <v>27</v>
      </c>
      <c r="B209" s="1" t="s">
        <v>10</v>
      </c>
      <c r="C209" s="1" t="s">
        <v>70</v>
      </c>
      <c r="D209" s="4">
        <v>0.45833333333333331</v>
      </c>
      <c r="E209" s="4">
        <v>0.5</v>
      </c>
      <c r="F209">
        <v>50</v>
      </c>
      <c r="G209" s="5">
        <v>1</v>
      </c>
      <c r="H209" s="5">
        <f>kursanci3[[#This Row],[Czas trwania num]]*kursanci3[[#This Row],[Stawka za godzinê]]</f>
        <v>50</v>
      </c>
      <c r="I209">
        <f>IF(kursanci3[[#This Row],[Imiê kursanta]]=A208,I208+1,1)</f>
        <v>10</v>
      </c>
      <c r="J209" t="str">
        <f>IF(AND(kursanci3[[#This Row],[Imiê kursanta]]&lt;&gt;A210,kursanci3[[#This Row],[ile razy]]=1),"NIE","TAK")</f>
        <v>TAK</v>
      </c>
    </row>
    <row r="210" spans="1:10" x14ac:dyDescent="0.25">
      <c r="A210" s="1" t="s">
        <v>27</v>
      </c>
      <c r="B210" s="1" t="s">
        <v>14</v>
      </c>
      <c r="C210" s="1" t="s">
        <v>75</v>
      </c>
      <c r="D210" s="4">
        <v>0.48958333333333331</v>
      </c>
      <c r="E210" s="4">
        <v>0.57291666666666663</v>
      </c>
      <c r="F210">
        <v>40</v>
      </c>
      <c r="G210" s="5">
        <v>2</v>
      </c>
      <c r="H210" s="5">
        <f>kursanci3[[#This Row],[Czas trwania num]]*kursanci3[[#This Row],[Stawka za godzinê]]</f>
        <v>80</v>
      </c>
      <c r="I210">
        <f>IF(kursanci3[[#This Row],[Imiê kursanta]]=A209,I209+1,1)</f>
        <v>11</v>
      </c>
      <c r="J210" t="str">
        <f>IF(AND(kursanci3[[#This Row],[Imiê kursanta]]&lt;&gt;A211,kursanci3[[#This Row],[ile razy]]=1),"NIE","TAK")</f>
        <v>TAK</v>
      </c>
    </row>
    <row r="211" spans="1:10" x14ac:dyDescent="0.25">
      <c r="A211" s="1" t="s">
        <v>27</v>
      </c>
      <c r="B211" s="1" t="s">
        <v>14</v>
      </c>
      <c r="C211" s="1" t="s">
        <v>79</v>
      </c>
      <c r="D211" s="4">
        <v>0.375</v>
      </c>
      <c r="E211" s="4">
        <v>0.45833333333333331</v>
      </c>
      <c r="F211">
        <v>40</v>
      </c>
      <c r="G211" s="5">
        <v>2</v>
      </c>
      <c r="H211" s="5">
        <f>kursanci3[[#This Row],[Czas trwania num]]*kursanci3[[#This Row],[Stawka za godzinê]]</f>
        <v>80</v>
      </c>
      <c r="I211">
        <f>IF(kursanci3[[#This Row],[Imiê kursanta]]=A210,I210+1,1)</f>
        <v>12</v>
      </c>
      <c r="J211" t="str">
        <f>IF(AND(kursanci3[[#This Row],[Imiê kursanta]]&lt;&gt;A212,kursanci3[[#This Row],[ile razy]]=1),"NIE","TAK")</f>
        <v>TAK</v>
      </c>
    </row>
    <row r="212" spans="1:10" x14ac:dyDescent="0.25">
      <c r="A212" s="1" t="s">
        <v>27</v>
      </c>
      <c r="B212" s="1" t="s">
        <v>14</v>
      </c>
      <c r="C212" s="1" t="s">
        <v>83</v>
      </c>
      <c r="D212" s="4">
        <v>0.42708333333333331</v>
      </c>
      <c r="E212" s="4">
        <v>0.48958333333333331</v>
      </c>
      <c r="F212">
        <v>40</v>
      </c>
      <c r="G212" s="5">
        <v>1.3</v>
      </c>
      <c r="H212" s="5">
        <f>kursanci3[[#This Row],[Czas trwania num]]*kursanci3[[#This Row],[Stawka za godzinê]]</f>
        <v>52</v>
      </c>
      <c r="I212">
        <f>IF(kursanci3[[#This Row],[Imiê kursanta]]=A211,I211+1,1)</f>
        <v>13</v>
      </c>
      <c r="J212" t="str">
        <f>IF(AND(kursanci3[[#This Row],[Imiê kursanta]]&lt;&gt;A213,kursanci3[[#This Row],[ile razy]]=1),"NIE","TAK")</f>
        <v>TAK</v>
      </c>
    </row>
    <row r="213" spans="1:10" x14ac:dyDescent="0.25">
      <c r="A213" s="1" t="s">
        <v>27</v>
      </c>
      <c r="B213" s="1" t="s">
        <v>14</v>
      </c>
      <c r="C213" s="1" t="s">
        <v>84</v>
      </c>
      <c r="D213" s="4">
        <v>0.53125</v>
      </c>
      <c r="E213" s="4">
        <v>0.57291666666666663</v>
      </c>
      <c r="F213">
        <v>40</v>
      </c>
      <c r="G213" s="5">
        <v>1</v>
      </c>
      <c r="H213" s="5">
        <f>kursanci3[[#This Row],[Czas trwania num]]*kursanci3[[#This Row],[Stawka za godzinê]]</f>
        <v>40</v>
      </c>
      <c r="I213">
        <f>IF(kursanci3[[#This Row],[Imiê kursanta]]=A212,I212+1,1)</f>
        <v>14</v>
      </c>
      <c r="J213" t="str">
        <f>IF(AND(kursanci3[[#This Row],[Imiê kursanta]]&lt;&gt;A214,kursanci3[[#This Row],[ile razy]]=1),"NIE","TAK")</f>
        <v>TAK</v>
      </c>
    </row>
    <row r="214" spans="1:10" x14ac:dyDescent="0.25">
      <c r="A214" s="1" t="s">
        <v>27</v>
      </c>
      <c r="B214" s="1" t="s">
        <v>10</v>
      </c>
      <c r="C214" s="1" t="s">
        <v>85</v>
      </c>
      <c r="D214" s="4">
        <v>0.375</v>
      </c>
      <c r="E214" s="4">
        <v>0.44791666666666669</v>
      </c>
      <c r="F214">
        <v>50</v>
      </c>
      <c r="G214" s="5">
        <v>1.45</v>
      </c>
      <c r="H214" s="5">
        <f>kursanci3[[#This Row],[Czas trwania num]]*kursanci3[[#This Row],[Stawka za godzinê]]</f>
        <v>72.5</v>
      </c>
      <c r="I214">
        <f>IF(kursanci3[[#This Row],[Imiê kursanta]]=A213,I213+1,1)</f>
        <v>15</v>
      </c>
      <c r="J214" t="str">
        <f>IF(AND(kursanci3[[#This Row],[Imiê kursanta]]&lt;&gt;A215,kursanci3[[#This Row],[ile razy]]=1),"NIE","TAK")</f>
        <v>TAK</v>
      </c>
    </row>
    <row r="215" spans="1:10" x14ac:dyDescent="0.25">
      <c r="A215" s="1" t="s">
        <v>27</v>
      </c>
      <c r="B215" s="1" t="s">
        <v>10</v>
      </c>
      <c r="C215" s="1" t="s">
        <v>87</v>
      </c>
      <c r="D215" s="4">
        <v>0.64583333333333337</v>
      </c>
      <c r="E215" s="4">
        <v>0.6875</v>
      </c>
      <c r="F215">
        <v>50</v>
      </c>
      <c r="G215" s="5">
        <v>1</v>
      </c>
      <c r="H215" s="5">
        <f>kursanci3[[#This Row],[Czas trwania num]]*kursanci3[[#This Row],[Stawka za godzinê]]</f>
        <v>50</v>
      </c>
      <c r="I215">
        <f>IF(kursanci3[[#This Row],[Imiê kursanta]]=A214,I214+1,1)</f>
        <v>16</v>
      </c>
      <c r="J215" t="str">
        <f>IF(AND(kursanci3[[#This Row],[Imiê kursanta]]&lt;&gt;A216,kursanci3[[#This Row],[ile razy]]=1),"NIE","TAK")</f>
        <v>TAK</v>
      </c>
    </row>
    <row r="216" spans="1:10" x14ac:dyDescent="0.25">
      <c r="A216" s="1" t="s">
        <v>27</v>
      </c>
      <c r="B216" s="1" t="s">
        <v>14</v>
      </c>
      <c r="C216" s="1" t="s">
        <v>98</v>
      </c>
      <c r="D216" s="4">
        <v>0.52083333333333337</v>
      </c>
      <c r="E216" s="4">
        <v>0.58333333333333337</v>
      </c>
      <c r="F216">
        <v>40</v>
      </c>
      <c r="G216" s="5">
        <v>1.3</v>
      </c>
      <c r="H216" s="5">
        <f>kursanci3[[#This Row],[Czas trwania num]]*kursanci3[[#This Row],[Stawka za godzinê]]</f>
        <v>52</v>
      </c>
      <c r="I216">
        <f>IF(kursanci3[[#This Row],[Imiê kursanta]]=A215,I215+1,1)</f>
        <v>17</v>
      </c>
      <c r="J216" t="str">
        <f>IF(AND(kursanci3[[#This Row],[Imiê kursanta]]&lt;&gt;A217,kursanci3[[#This Row],[ile razy]]=1),"NIE","TAK")</f>
        <v>TAK</v>
      </c>
    </row>
    <row r="217" spans="1:10" x14ac:dyDescent="0.25">
      <c r="A217" s="1" t="s">
        <v>27</v>
      </c>
      <c r="B217" s="1" t="s">
        <v>14</v>
      </c>
      <c r="C217" s="1" t="s">
        <v>100</v>
      </c>
      <c r="D217" s="4">
        <v>0.45833333333333331</v>
      </c>
      <c r="E217" s="4">
        <v>0.53125</v>
      </c>
      <c r="F217">
        <v>40</v>
      </c>
      <c r="G217" s="5">
        <v>1.45</v>
      </c>
      <c r="H217" s="5">
        <f>kursanci3[[#This Row],[Czas trwania num]]*kursanci3[[#This Row],[Stawka za godzinê]]</f>
        <v>58</v>
      </c>
      <c r="I217">
        <f>IF(kursanci3[[#This Row],[Imiê kursanta]]=A216,I216+1,1)</f>
        <v>18</v>
      </c>
      <c r="J217" t="str">
        <f>IF(AND(kursanci3[[#This Row],[Imiê kursanta]]&lt;&gt;A218,kursanci3[[#This Row],[ile razy]]=1),"NIE","TAK")</f>
        <v>TAK</v>
      </c>
    </row>
    <row r="218" spans="1:10" x14ac:dyDescent="0.25">
      <c r="A218" s="1" t="s">
        <v>12</v>
      </c>
      <c r="B218" s="1" t="s">
        <v>10</v>
      </c>
      <c r="C218" s="1" t="s">
        <v>11</v>
      </c>
      <c r="D218" s="4">
        <v>0.46875</v>
      </c>
      <c r="E218" s="4">
        <v>0.55208333333333337</v>
      </c>
      <c r="F218">
        <v>50</v>
      </c>
      <c r="G218" s="5">
        <v>2</v>
      </c>
      <c r="H218" s="5">
        <f>kursanci3[[#This Row],[Czas trwania num]]*kursanci3[[#This Row],[Stawka za godzinê]]</f>
        <v>100</v>
      </c>
      <c r="I218">
        <f>IF(kursanci3[[#This Row],[Imiê kursanta]]=A217,I217+1,1)</f>
        <v>1</v>
      </c>
      <c r="J218" t="str">
        <f>IF(AND(kursanci3[[#This Row],[Imiê kursanta]]&lt;&gt;A219,kursanci3[[#This Row],[ile razy]]=1),"NIE","TAK")</f>
        <v>TAK</v>
      </c>
    </row>
    <row r="219" spans="1:10" x14ac:dyDescent="0.25">
      <c r="A219" s="1" t="s">
        <v>12</v>
      </c>
      <c r="B219" s="1" t="s">
        <v>7</v>
      </c>
      <c r="C219" s="1" t="s">
        <v>22</v>
      </c>
      <c r="D219" s="4">
        <v>0.39583333333333331</v>
      </c>
      <c r="E219" s="4">
        <v>0.45833333333333331</v>
      </c>
      <c r="F219">
        <v>60</v>
      </c>
      <c r="G219" s="5">
        <v>1.3</v>
      </c>
      <c r="H219" s="5">
        <f>kursanci3[[#This Row],[Czas trwania num]]*kursanci3[[#This Row],[Stawka za godzinê]]</f>
        <v>78</v>
      </c>
      <c r="I219">
        <f>IF(kursanci3[[#This Row],[Imiê kursanta]]=A218,I218+1,1)</f>
        <v>2</v>
      </c>
      <c r="J219" t="str">
        <f>IF(AND(kursanci3[[#This Row],[Imiê kursanta]]&lt;&gt;A220,kursanci3[[#This Row],[ile razy]]=1),"NIE","TAK")</f>
        <v>TAK</v>
      </c>
    </row>
    <row r="220" spans="1:10" x14ac:dyDescent="0.25">
      <c r="A220" s="1" t="s">
        <v>12</v>
      </c>
      <c r="B220" s="1" t="s">
        <v>10</v>
      </c>
      <c r="C220" s="1" t="s">
        <v>30</v>
      </c>
      <c r="D220" s="4">
        <v>0.375</v>
      </c>
      <c r="E220" s="4">
        <v>0.45833333333333331</v>
      </c>
      <c r="F220">
        <v>50</v>
      </c>
      <c r="G220" s="5">
        <v>2</v>
      </c>
      <c r="H220" s="5">
        <f>kursanci3[[#This Row],[Czas trwania num]]*kursanci3[[#This Row],[Stawka za godzinê]]</f>
        <v>100</v>
      </c>
      <c r="I220">
        <f>IF(kursanci3[[#This Row],[Imiê kursanta]]=A219,I219+1,1)</f>
        <v>3</v>
      </c>
      <c r="J220" t="str">
        <f>IF(AND(kursanci3[[#This Row],[Imiê kursanta]]&lt;&gt;A221,kursanci3[[#This Row],[ile razy]]=1),"NIE","TAK")</f>
        <v>TAK</v>
      </c>
    </row>
    <row r="221" spans="1:10" x14ac:dyDescent="0.25">
      <c r="A221" s="1" t="s">
        <v>12</v>
      </c>
      <c r="B221" s="1" t="s">
        <v>7</v>
      </c>
      <c r="C221" s="1" t="s">
        <v>30</v>
      </c>
      <c r="D221" s="4">
        <v>0.47916666666666669</v>
      </c>
      <c r="E221" s="4">
        <v>0.55208333333333337</v>
      </c>
      <c r="F221">
        <v>60</v>
      </c>
      <c r="G221" s="5">
        <v>1.45</v>
      </c>
      <c r="H221" s="5">
        <f>kursanci3[[#This Row],[Czas trwania num]]*kursanci3[[#This Row],[Stawka za godzinê]]</f>
        <v>87</v>
      </c>
      <c r="I221">
        <f>IF(kursanci3[[#This Row],[Imiê kursanta]]=A220,I220+1,1)</f>
        <v>4</v>
      </c>
      <c r="J221" t="str">
        <f>IF(AND(kursanci3[[#This Row],[Imiê kursanta]]&lt;&gt;A222,kursanci3[[#This Row],[ile razy]]=1),"NIE","TAK")</f>
        <v>TAK</v>
      </c>
    </row>
    <row r="222" spans="1:10" x14ac:dyDescent="0.25">
      <c r="A222" s="1" t="s">
        <v>12</v>
      </c>
      <c r="B222" s="1" t="s">
        <v>7</v>
      </c>
      <c r="C222" s="1" t="s">
        <v>35</v>
      </c>
      <c r="D222" s="4">
        <v>0.375</v>
      </c>
      <c r="E222" s="4">
        <v>0.4375</v>
      </c>
      <c r="F222">
        <v>60</v>
      </c>
      <c r="G222" s="5">
        <v>1.3</v>
      </c>
      <c r="H222" s="5">
        <f>kursanci3[[#This Row],[Czas trwania num]]*kursanci3[[#This Row],[Stawka za godzinê]]</f>
        <v>78</v>
      </c>
      <c r="I222">
        <f>IF(kursanci3[[#This Row],[Imiê kursanta]]=A221,I221+1,1)</f>
        <v>5</v>
      </c>
      <c r="J222" t="str">
        <f>IF(AND(kursanci3[[#This Row],[Imiê kursanta]]&lt;&gt;A223,kursanci3[[#This Row],[ile razy]]=1),"NIE","TAK")</f>
        <v>TAK</v>
      </c>
    </row>
    <row r="223" spans="1:10" x14ac:dyDescent="0.25">
      <c r="A223" s="1" t="s">
        <v>12</v>
      </c>
      <c r="B223" s="1" t="s">
        <v>7</v>
      </c>
      <c r="C223" s="1" t="s">
        <v>36</v>
      </c>
      <c r="D223" s="4">
        <v>0.52083333333333337</v>
      </c>
      <c r="E223" s="4">
        <v>0.58333333333333337</v>
      </c>
      <c r="F223">
        <v>60</v>
      </c>
      <c r="G223" s="5">
        <v>1.3</v>
      </c>
      <c r="H223" s="5">
        <f>kursanci3[[#This Row],[Czas trwania num]]*kursanci3[[#This Row],[Stawka za godzinê]]</f>
        <v>78</v>
      </c>
      <c r="I223">
        <f>IF(kursanci3[[#This Row],[Imiê kursanta]]=A222,I222+1,1)</f>
        <v>6</v>
      </c>
      <c r="J223" t="str">
        <f>IF(AND(kursanci3[[#This Row],[Imiê kursanta]]&lt;&gt;A224,kursanci3[[#This Row],[ile razy]]=1),"NIE","TAK")</f>
        <v>TAK</v>
      </c>
    </row>
    <row r="224" spans="1:10" x14ac:dyDescent="0.25">
      <c r="A224" s="1" t="s">
        <v>12</v>
      </c>
      <c r="B224" s="1" t="s">
        <v>10</v>
      </c>
      <c r="C224" s="1" t="s">
        <v>37</v>
      </c>
      <c r="D224" s="4">
        <v>0.70833333333333337</v>
      </c>
      <c r="E224" s="4">
        <v>0.75</v>
      </c>
      <c r="F224">
        <v>50</v>
      </c>
      <c r="G224" s="5">
        <v>1</v>
      </c>
      <c r="H224" s="5">
        <f>kursanci3[[#This Row],[Czas trwania num]]*kursanci3[[#This Row],[Stawka za godzinê]]</f>
        <v>50</v>
      </c>
      <c r="I224">
        <f>IF(kursanci3[[#This Row],[Imiê kursanta]]=A223,I223+1,1)</f>
        <v>7</v>
      </c>
      <c r="J224" t="str">
        <f>IF(AND(kursanci3[[#This Row],[Imiê kursanta]]&lt;&gt;A225,kursanci3[[#This Row],[ile razy]]=1),"NIE","TAK")</f>
        <v>TAK</v>
      </c>
    </row>
    <row r="225" spans="1:10" x14ac:dyDescent="0.25">
      <c r="A225" s="1" t="s">
        <v>12</v>
      </c>
      <c r="B225" s="1" t="s">
        <v>7</v>
      </c>
      <c r="C225" s="1" t="s">
        <v>40</v>
      </c>
      <c r="D225" s="4">
        <v>0.41666666666666669</v>
      </c>
      <c r="E225" s="4">
        <v>0.46875</v>
      </c>
      <c r="F225">
        <v>60</v>
      </c>
      <c r="G225" s="5">
        <v>1.1499999999999999</v>
      </c>
      <c r="H225" s="5">
        <f>kursanci3[[#This Row],[Czas trwania num]]*kursanci3[[#This Row],[Stawka za godzinê]]</f>
        <v>69</v>
      </c>
      <c r="I225">
        <f>IF(kursanci3[[#This Row],[Imiê kursanta]]=A224,I224+1,1)</f>
        <v>8</v>
      </c>
      <c r="J225" t="str">
        <f>IF(AND(kursanci3[[#This Row],[Imiê kursanta]]&lt;&gt;A226,kursanci3[[#This Row],[ile razy]]=1),"NIE","TAK")</f>
        <v>TAK</v>
      </c>
    </row>
    <row r="226" spans="1:10" x14ac:dyDescent="0.25">
      <c r="A226" s="1" t="s">
        <v>12</v>
      </c>
      <c r="B226" s="1" t="s">
        <v>7</v>
      </c>
      <c r="C226" s="1" t="s">
        <v>46</v>
      </c>
      <c r="D226" s="4">
        <v>0.375</v>
      </c>
      <c r="E226" s="4">
        <v>0.41666666666666669</v>
      </c>
      <c r="F226">
        <v>60</v>
      </c>
      <c r="G226" s="5">
        <v>1</v>
      </c>
      <c r="H226" s="5">
        <f>kursanci3[[#This Row],[Czas trwania num]]*kursanci3[[#This Row],[Stawka za godzinê]]</f>
        <v>60</v>
      </c>
      <c r="I226">
        <f>IF(kursanci3[[#This Row],[Imiê kursanta]]=A225,I225+1,1)</f>
        <v>9</v>
      </c>
      <c r="J226" t="str">
        <f>IF(AND(kursanci3[[#This Row],[Imiê kursanta]]&lt;&gt;A227,kursanci3[[#This Row],[ile razy]]=1),"NIE","TAK")</f>
        <v>TAK</v>
      </c>
    </row>
    <row r="227" spans="1:10" x14ac:dyDescent="0.25">
      <c r="A227" s="1" t="s">
        <v>12</v>
      </c>
      <c r="B227" s="1" t="s">
        <v>7</v>
      </c>
      <c r="C227" s="1" t="s">
        <v>53</v>
      </c>
      <c r="D227" s="4">
        <v>0.39583333333333331</v>
      </c>
      <c r="E227" s="4">
        <v>0.45833333333333331</v>
      </c>
      <c r="F227">
        <v>60</v>
      </c>
      <c r="G227" s="5">
        <v>1.3</v>
      </c>
      <c r="H227" s="5">
        <f>kursanci3[[#This Row],[Czas trwania num]]*kursanci3[[#This Row],[Stawka za godzinê]]</f>
        <v>78</v>
      </c>
      <c r="I227">
        <f>IF(kursanci3[[#This Row],[Imiê kursanta]]=A226,I226+1,1)</f>
        <v>10</v>
      </c>
      <c r="J227" t="str">
        <f>IF(AND(kursanci3[[#This Row],[Imiê kursanta]]&lt;&gt;A228,kursanci3[[#This Row],[ile razy]]=1),"NIE","TAK")</f>
        <v>TAK</v>
      </c>
    </row>
    <row r="228" spans="1:10" x14ac:dyDescent="0.25">
      <c r="A228" s="1" t="s">
        <v>12</v>
      </c>
      <c r="B228" s="1" t="s">
        <v>7</v>
      </c>
      <c r="C228" s="1" t="s">
        <v>57</v>
      </c>
      <c r="D228" s="4">
        <v>0.53125</v>
      </c>
      <c r="E228" s="4">
        <v>0.59375</v>
      </c>
      <c r="F228">
        <v>60</v>
      </c>
      <c r="G228" s="5">
        <v>1.3</v>
      </c>
      <c r="H228" s="5">
        <f>kursanci3[[#This Row],[Czas trwania num]]*kursanci3[[#This Row],[Stawka za godzinê]]</f>
        <v>78</v>
      </c>
      <c r="I228">
        <f>IF(kursanci3[[#This Row],[Imiê kursanta]]=A227,I227+1,1)</f>
        <v>11</v>
      </c>
      <c r="J228" t="str">
        <f>IF(AND(kursanci3[[#This Row],[Imiê kursanta]]&lt;&gt;A229,kursanci3[[#This Row],[ile razy]]=1),"NIE","TAK")</f>
        <v>TAK</v>
      </c>
    </row>
    <row r="229" spans="1:10" x14ac:dyDescent="0.25">
      <c r="A229" s="1" t="s">
        <v>12</v>
      </c>
      <c r="B229" s="1" t="s">
        <v>7</v>
      </c>
      <c r="C229" s="1" t="s">
        <v>63</v>
      </c>
      <c r="D229" s="4">
        <v>0.4375</v>
      </c>
      <c r="E229" s="4">
        <v>0.48958333333333331</v>
      </c>
      <c r="F229">
        <v>60</v>
      </c>
      <c r="G229" s="5">
        <v>1.1499999999999999</v>
      </c>
      <c r="H229" s="5">
        <f>kursanci3[[#This Row],[Czas trwania num]]*kursanci3[[#This Row],[Stawka za godzinê]]</f>
        <v>69</v>
      </c>
      <c r="I229">
        <f>IF(kursanci3[[#This Row],[Imiê kursanta]]=A228,I228+1,1)</f>
        <v>12</v>
      </c>
      <c r="J229" t="str">
        <f>IF(AND(kursanci3[[#This Row],[Imiê kursanta]]&lt;&gt;A230,kursanci3[[#This Row],[ile razy]]=1),"NIE","TAK")</f>
        <v>TAK</v>
      </c>
    </row>
    <row r="230" spans="1:10" x14ac:dyDescent="0.25">
      <c r="A230" s="1" t="s">
        <v>12</v>
      </c>
      <c r="B230" s="1" t="s">
        <v>10</v>
      </c>
      <c r="C230" s="1" t="s">
        <v>67</v>
      </c>
      <c r="D230" s="4">
        <v>0.64583333333333337</v>
      </c>
      <c r="E230" s="4">
        <v>0.69791666666666663</v>
      </c>
      <c r="F230">
        <v>50</v>
      </c>
      <c r="G230" s="5">
        <v>1.1499999999999999</v>
      </c>
      <c r="H230" s="5">
        <f>kursanci3[[#This Row],[Czas trwania num]]*kursanci3[[#This Row],[Stawka za godzinê]]</f>
        <v>57.499999999999993</v>
      </c>
      <c r="I230">
        <f>IF(kursanci3[[#This Row],[Imiê kursanta]]=A229,I229+1,1)</f>
        <v>13</v>
      </c>
      <c r="J230" t="str">
        <f>IF(AND(kursanci3[[#This Row],[Imiê kursanta]]&lt;&gt;A231,kursanci3[[#This Row],[ile razy]]=1),"NIE","TAK")</f>
        <v>TAK</v>
      </c>
    </row>
    <row r="231" spans="1:10" x14ac:dyDescent="0.25">
      <c r="A231" s="1" t="s">
        <v>12</v>
      </c>
      <c r="B231" s="1" t="s">
        <v>10</v>
      </c>
      <c r="C231" s="1" t="s">
        <v>76</v>
      </c>
      <c r="D231" s="4">
        <v>0.48958333333333331</v>
      </c>
      <c r="E231" s="4">
        <v>0.57291666666666663</v>
      </c>
      <c r="F231">
        <v>50</v>
      </c>
      <c r="G231" s="5">
        <v>2</v>
      </c>
      <c r="H231" s="5">
        <f>kursanci3[[#This Row],[Czas trwania num]]*kursanci3[[#This Row],[Stawka za godzinê]]</f>
        <v>100</v>
      </c>
      <c r="I231">
        <f>IF(kursanci3[[#This Row],[Imiê kursanta]]=A230,I230+1,1)</f>
        <v>14</v>
      </c>
      <c r="J231" t="str">
        <f>IF(AND(kursanci3[[#This Row],[Imiê kursanta]]&lt;&gt;A232,kursanci3[[#This Row],[ile razy]]=1),"NIE","TAK")</f>
        <v>TAK</v>
      </c>
    </row>
    <row r="232" spans="1:10" x14ac:dyDescent="0.25">
      <c r="A232" s="1" t="s">
        <v>12</v>
      </c>
      <c r="B232" s="1" t="s">
        <v>7</v>
      </c>
      <c r="C232" s="1" t="s">
        <v>78</v>
      </c>
      <c r="D232" s="4">
        <v>0.375</v>
      </c>
      <c r="E232" s="4">
        <v>0.4375</v>
      </c>
      <c r="F232">
        <v>60</v>
      </c>
      <c r="G232" s="5">
        <v>1.3</v>
      </c>
      <c r="H232" s="5">
        <f>kursanci3[[#This Row],[Czas trwania num]]*kursanci3[[#This Row],[Stawka za godzinê]]</f>
        <v>78</v>
      </c>
      <c r="I232">
        <f>IF(kursanci3[[#This Row],[Imiê kursanta]]=A231,I231+1,1)</f>
        <v>15</v>
      </c>
      <c r="J232" t="str">
        <f>IF(AND(kursanci3[[#This Row],[Imiê kursanta]]&lt;&gt;A233,kursanci3[[#This Row],[ile razy]]=1),"NIE","TAK")</f>
        <v>TAK</v>
      </c>
    </row>
    <row r="233" spans="1:10" x14ac:dyDescent="0.25">
      <c r="A233" s="1" t="s">
        <v>12</v>
      </c>
      <c r="B233" s="1" t="s">
        <v>7</v>
      </c>
      <c r="C233" s="1" t="s">
        <v>85</v>
      </c>
      <c r="D233" s="4">
        <v>0.57291666666666663</v>
      </c>
      <c r="E233" s="4">
        <v>0.61458333333333337</v>
      </c>
      <c r="F233">
        <v>60</v>
      </c>
      <c r="G233" s="5">
        <v>1</v>
      </c>
      <c r="H233" s="5">
        <f>kursanci3[[#This Row],[Czas trwania num]]*kursanci3[[#This Row],[Stawka za godzinê]]</f>
        <v>60</v>
      </c>
      <c r="I233">
        <f>IF(kursanci3[[#This Row],[Imiê kursanta]]=A232,I232+1,1)</f>
        <v>16</v>
      </c>
      <c r="J233" t="str">
        <f>IF(AND(kursanci3[[#This Row],[Imiê kursanta]]&lt;&gt;A234,kursanci3[[#This Row],[ile razy]]=1),"NIE","TAK")</f>
        <v>TAK</v>
      </c>
    </row>
    <row r="234" spans="1:10" x14ac:dyDescent="0.25">
      <c r="A234" s="1" t="s">
        <v>12</v>
      </c>
      <c r="B234" s="1" t="s">
        <v>10</v>
      </c>
      <c r="C234" s="1" t="s">
        <v>89</v>
      </c>
      <c r="D234" s="4">
        <v>0.45833333333333331</v>
      </c>
      <c r="E234" s="4">
        <v>0.51041666666666663</v>
      </c>
      <c r="F234">
        <v>50</v>
      </c>
      <c r="G234" s="5">
        <v>1.1499999999999999</v>
      </c>
      <c r="H234" s="5">
        <f>kursanci3[[#This Row],[Czas trwania num]]*kursanci3[[#This Row],[Stawka za godzinê]]</f>
        <v>57.499999999999993</v>
      </c>
      <c r="I234">
        <f>IF(kursanci3[[#This Row],[Imiê kursanta]]=A233,I233+1,1)</f>
        <v>17</v>
      </c>
      <c r="J234" t="str">
        <f>IF(AND(kursanci3[[#This Row],[Imiê kursanta]]&lt;&gt;A235,kursanci3[[#This Row],[ile razy]]=1),"NIE","TAK")</f>
        <v>TAK</v>
      </c>
    </row>
    <row r="235" spans="1:10" x14ac:dyDescent="0.25">
      <c r="A235" s="1" t="s">
        <v>12</v>
      </c>
      <c r="B235" s="1" t="s">
        <v>10</v>
      </c>
      <c r="C235" s="1" t="s">
        <v>92</v>
      </c>
      <c r="D235" s="4">
        <v>0.63541666666666663</v>
      </c>
      <c r="E235" s="4">
        <v>0.69791666666666663</v>
      </c>
      <c r="F235">
        <v>50</v>
      </c>
      <c r="G235" s="5">
        <v>1.3</v>
      </c>
      <c r="H235" s="5">
        <f>kursanci3[[#This Row],[Czas trwania num]]*kursanci3[[#This Row],[Stawka za godzinê]]</f>
        <v>65</v>
      </c>
      <c r="I235">
        <f>IF(kursanci3[[#This Row],[Imiê kursanta]]=A234,I234+1,1)</f>
        <v>18</v>
      </c>
      <c r="J235" t="str">
        <f>IF(AND(kursanci3[[#This Row],[Imiê kursanta]]&lt;&gt;A236,kursanci3[[#This Row],[ile razy]]=1),"NIE","TAK")</f>
        <v>TAK</v>
      </c>
    </row>
    <row r="236" spans="1:10" x14ac:dyDescent="0.25">
      <c r="A236" s="1" t="s">
        <v>12</v>
      </c>
      <c r="B236" s="1" t="s">
        <v>7</v>
      </c>
      <c r="C236" s="1" t="s">
        <v>100</v>
      </c>
      <c r="D236" s="4">
        <v>0.53125</v>
      </c>
      <c r="E236" s="4">
        <v>0.58333333333333337</v>
      </c>
      <c r="F236">
        <v>60</v>
      </c>
      <c r="G236" s="5">
        <v>1.1499999999999999</v>
      </c>
      <c r="H236" s="5">
        <f>kursanci3[[#This Row],[Czas trwania num]]*kursanci3[[#This Row],[Stawka za godzinê]]</f>
        <v>69</v>
      </c>
      <c r="I236">
        <f>IF(kursanci3[[#This Row],[Imiê kursanta]]=A235,I235+1,1)</f>
        <v>19</v>
      </c>
      <c r="J236" t="str">
        <f>IF(AND(kursanci3[[#This Row],[Imiê kursanta]]&lt;&gt;A237,kursanci3[[#This Row],[ile razy]]=1),"NIE","TAK")</f>
        <v>TAK</v>
      </c>
    </row>
  </sheetData>
  <phoneticPr fontId="2" type="noConversion"/>
  <conditionalFormatting sqref="H1:H236">
    <cfRule type="top10" dxfId="0" priority="1" rank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8 b d e 5 4 8 - a b 5 e - 4 b b b - 8 e 1 a - 0 d 3 3 d 3 0 e d 8 1 c "   x m l n s = " h t t p : / / s c h e m a s . m i c r o s o f t . c o m / D a t a M a s h u p " > A A A A A K k E A A B Q S w M E F A A C A A g A j Z a Z W k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I 2 W m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N l p l a M e Y v J q I B A A C G C Q A A E w A c A E Z v c m 1 1 b G F z L 1 N l Y 3 R p b 2 4 x L m 0 g o h g A K K A U A A A A A A A A A A A A A A A A A A A A A A A A A A A A 7 Z L P T u M w E M b P V O o 7 W O a S S l G k d k u 1 Y p U D a v c P W g l Y t V y W c D D J U K z E n s i e U J K q F x 6 n t 1 V P K 3 G L + l 5 r K E t B c N j D c o s v 9 o w / f 5 4 Z / S z E J F G z 8 W b v f m q 3 2 i 1 7 J Q w k L C 2 M F T q W L G Q Z U L v F 3 F r / N v U q W d + i S w 7 t d T D C u F C g y f s i M w i G q M k F 1 u P D / e j U g r G R p S J x q Y / R C G x K m E f f j / v d 6 K 9 1 Q D f E O / 7 Z C D K p J I E J + Q 7 3 2 R C z Q m k b D n z 2 W c e Y S D 0 N u 7 2 9 n s 9 + F E g w p j K D c H s M j l D D e c f f l L j L j 8 R 0 f V u v Z q l k y H J M Z u X 6 z l a o S + W i S q K S w F 3 9 E 3 H h 3 p 4 Y V M 7 o G 4 j E 1 e s 9 N e i z s 8 e r g y w b x y I T x o Z k i u c f / X R O 2 o 0 N G Z X 5 1 n J i h L a X a N S m j 0 m Z g / X + r S x / P u e H S t b L x + m T c O N w 5 s A I b m j h s z k / M R U k S i K 9 u h m J N + R f M a m k F s x g l W N c 1 c t Y b k V S w Q t R J V K s f 8 W V 6 + q 1 a E x i l t 5 r 2 P R B X i + d 5 F D T o B / c t 7 h Y d N o t q d + e z X O u d v k T W V 6 v w x u 8 G r z e C 6 8 P D V 4 N X u + H V 7 / B q 8 H r P + D 1 B 1 B L A Q I t A B Q A A g A I A I 2 W m V p D H n C b p Q A A A P c A A A A S A A A A A A A A A A A A A A A A A A A A A A B D b 2 5 m a W c v U G F j a 2 F n Z S 5 4 b W x Q S w E C L Q A U A A I A C A C N l p l a D 8 r p q 6 Q A A A D p A A A A E w A A A A A A A A A A A A A A A A D x A A A A W 0 N v b n R l b n R f V H l w Z X N d L n h t b F B L A Q I t A B Q A A g A I A I 2 W m V o x 5 i 8 m o g E A A I Y J A A A T A A A A A A A A A A A A A A A A A O I B A A B G b 3 J t d W x h c y 9 T Z W N 0 a W 9 u M S 5 t U E s F B g A A A A A D A A M A w g A A A N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A q A A A A A A A A z i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X J z Y W 5 j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t 1 c n N h b m N p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1 c n N h b m N p L 1 p t a W V u a W 9 u b y B 0 e X A u e 0 l t a c O q I G t 1 c n N h b n R h L D B 9 J n F 1 b 3 Q 7 L C Z x d W 9 0 O 1 N l Y 3 R p b 2 4 x L 2 t 1 c n N h b m N p L 1 p t a W V u a W 9 u b y B 0 e X A u e 1 B y e m V k b W l v d C w x f S Z x d W 9 0 O y w m c X V v d D t T Z W N 0 a W 9 u M S 9 r d X J z Y W 5 j a S 9 a b W l l b m l v b m 8 g d H l w L n t E Y X R h L D J 9 J n F 1 b 3 Q 7 L C Z x d W 9 0 O 1 N l Y 3 R p b 2 4 x L 2 t 1 c n N h b m N p L 1 p t a W V u a W 9 u b y B 0 e X A u e 0 d v Z H p p b m E g c m 9 6 c G 9 j e s O q Y 2 l h L D N 9 J n F 1 b 3 Q 7 L C Z x d W 9 0 O 1 N l Y 3 R p b 2 4 x L 2 t 1 c n N h b m N p L 1 p t a W V u a W 9 u b y B 0 e X A u e 0 d v Z H p p b m E g e m F r b 8 O x Y 3 p l b m l h L D R 9 J n F 1 b 3 Q 7 L C Z x d W 9 0 O 1 N l Y 3 R p b 2 4 x L 2 t 1 c n N h b m N p L 1 p t a W V u a W 9 u b y B 0 e X A u e 1 N 0 Y X d r Y S B 6 Y S B n b 2 R 6 a W 7 D q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r d X J z Y W 5 j a S 9 a b W l l b m l v b m 8 g d H l w L n t J b W n D q i B r d X J z Y W 5 0 Y S w w f S Z x d W 9 0 O y w m c X V v d D t T Z W N 0 a W 9 u M S 9 r d X J z Y W 5 j a S 9 a b W l l b m l v b m 8 g d H l w L n t Q c n p l Z G 1 p b 3 Q s M X 0 m c X V v d D s s J n F 1 b 3 Q 7 U 2 V j d G l v b j E v a 3 V y c 2 F u Y 2 k v W m 1 p Z W 5 p b 2 5 v I H R 5 c C 5 7 R G F 0 Y S w y f S Z x d W 9 0 O y w m c X V v d D t T Z W N 0 a W 9 u M S 9 r d X J z Y W 5 j a S 9 a b W l l b m l v b m 8 g d H l w L n t H b 2 R 6 a W 5 h I H J v e n B v Y 3 r D q m N p Y S w z f S Z x d W 9 0 O y w m c X V v d D t T Z W N 0 a W 9 u M S 9 r d X J z Y W 5 j a S 9 a b W l l b m l v b m 8 g d H l w L n t H b 2 R 6 a W 5 h I H p h a 2 / D s W N 6 Z W 5 p Y S w 0 f S Z x d W 9 0 O y w m c X V v d D t T Z W N 0 a W 9 u M S 9 r d X J z Y W 5 j a S 9 a b W l l b m l v b m 8 g d H l w L n t T d G F 3 a 2 E g e m E g Z 2 9 k e m l u w 6 o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l t a c O q I G t 1 c n N h b n R h J n F 1 b 3 Q 7 L C Z x d W 9 0 O 1 B y e m V k b W l v d C Z x d W 9 0 O y w m c X V v d D t E Y X R h J n F 1 b 3 Q 7 L C Z x d W 9 0 O 0 d v Z H p p b m E g c m 9 6 c G 9 j e s O q Y 2 l h J n F 1 b 3 Q 7 L C Z x d W 9 0 O 0 d v Z H p p b m E g e m F r b 8 O x Y 3 p l b m l h J n F 1 b 3 Q 7 L C Z x d W 9 0 O 1 N 0 Y X d r Y S B 6 Y S B n b 2 R 6 a W 7 D q i Z x d W 9 0 O 1 0 i I C 8 + P E V u d H J 5 I F R 5 c G U 9 I k Z p b G x D b 2 x 1 b W 5 U e X B l c y I g V m F s d W U 9 I n N C Z 1 l H Q 2 d v R C I g L z 4 8 R W 5 0 c n k g V H l w Z T 0 i R m l s b E x h c 3 R V c G R h d G V k I i B W Y W x 1 Z T 0 i Z D I w M j U t M D Q t M j V U M T Y 6 M T k 6 M T Y u M j Q 5 N j g 2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z N S I g L z 4 8 R W 5 0 c n k g V H l w Z T 0 i Q W R k Z W R U b 0 R h d G F N b 2 R l b C I g V m F s d W U 9 I m w w I i A v P j x F b n R y e S B U e X B l P S J R d W V y e U l E I i B W Y W x 1 Z T 0 i c z A 2 Z D N i Z T U 0 L W R j N j U t N D N i Z S 1 h N j Q 0 L T N l M z Y x M j V k Y 2 Q w M C I g L z 4 8 L 1 N 0 Y W J s Z U V u d H J p Z X M + P C 9 J d G V t P j x J d G V t P j x J d G V t T G 9 j Y X R p b 2 4 + P E l 0 Z W 1 U e X B l P k Z v c m 1 1 b G E 8 L 0 l 0 Z W 1 U e X B l P j x J d G V t U G F 0 a D 5 T Z W N 0 a W 9 u M S 9 r d X J z Y W 5 j a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X J z Y W 5 j a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1 c n N h b m N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1 c n N h b m N p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a 3 V y c 2 F u Y 2 k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1 c n N h b m N p L 1 p t a W V u a W 9 u b y B 0 e X A u e 0 l t a c O q I G t 1 c n N h b n R h L D B 9 J n F 1 b 3 Q 7 L C Z x d W 9 0 O 1 N l Y 3 R p b 2 4 x L 2 t 1 c n N h b m N p L 1 p t a W V u a W 9 u b y B 0 e X A u e 1 B y e m V k b W l v d C w x f S Z x d W 9 0 O y w m c X V v d D t T Z W N 0 a W 9 u M S 9 r d X J z Y W 5 j a S 9 a b W l l b m l v b m 8 g d H l w L n t E Y X R h L D J 9 J n F 1 b 3 Q 7 L C Z x d W 9 0 O 1 N l Y 3 R p b 2 4 x L 2 t 1 c n N h b m N p L 1 p t a W V u a W 9 u b y B 0 e X A u e 0 d v Z H p p b m E g c m 9 6 c G 9 j e s O q Y 2 l h L D N 9 J n F 1 b 3 Q 7 L C Z x d W 9 0 O 1 N l Y 3 R p b 2 4 x L 2 t 1 c n N h b m N p L 1 p t a W V u a W 9 u b y B 0 e X A u e 0 d v Z H p p b m E g e m F r b 8 O x Y 3 p l b m l h L D R 9 J n F 1 b 3 Q 7 L C Z x d W 9 0 O 1 N l Y 3 R p b 2 4 x L 2 t 1 c n N h b m N p L 1 p t a W V u a W 9 u b y B 0 e X A u e 1 N 0 Y X d r Y S B 6 Y S B n b 2 R 6 a W 7 D q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r d X J z Y W 5 j a S 9 a b W l l b m l v b m 8 g d H l w L n t J b W n D q i B r d X J z Y W 5 0 Y S w w f S Z x d W 9 0 O y w m c X V v d D t T Z W N 0 a W 9 u M S 9 r d X J z Y W 5 j a S 9 a b W l l b m l v b m 8 g d H l w L n t Q c n p l Z G 1 p b 3 Q s M X 0 m c X V v d D s s J n F 1 b 3 Q 7 U 2 V j d G l v b j E v a 3 V y c 2 F u Y 2 k v W m 1 p Z W 5 p b 2 5 v I H R 5 c C 5 7 R G F 0 Y S w y f S Z x d W 9 0 O y w m c X V v d D t T Z W N 0 a W 9 u M S 9 r d X J z Y W 5 j a S 9 a b W l l b m l v b m 8 g d H l w L n t H b 2 R 6 a W 5 h I H J v e n B v Y 3 r D q m N p Y S w z f S Z x d W 9 0 O y w m c X V v d D t T Z W N 0 a W 9 u M S 9 r d X J z Y W 5 j a S 9 a b W l l b m l v b m 8 g d H l w L n t H b 2 R 6 a W 5 h I H p h a 2 / D s W N 6 Z W 5 p Y S w 0 f S Z x d W 9 0 O y w m c X V v d D t T Z W N 0 a W 9 u M S 9 r d X J z Y W 5 j a S 9 a b W l l b m l v b m 8 g d H l w L n t T d G F 3 a 2 E g e m E g Z 2 9 k e m l u w 6 o s N X 0 m c X V v d D t d L C Z x d W 9 0 O 1 J l b G F 0 a W 9 u c 2 h p c E l u Z m 8 m c X V v d D s 6 W 1 1 9 I i A v P j x F b n R y e S B U e X B l P S J G a W x s Q 2 9 1 b n Q i I F Z h b H V l P S J s M j M 1 I i A v P j x F b n R y e S B U e X B l P S J G a W x s U 3 R h d H V z I i B W Y W x 1 Z T 0 i c 0 N v b X B s Z X R l I i A v P j x F b n R y e S B U e X B l P S J G a W x s Q 2 9 s d W 1 u T m F t Z X M i I F Z h b H V l P S J z W y Z x d W 9 0 O 0 l t a c O q I G t 1 c n N h b n R h J n F 1 b 3 Q 7 L C Z x d W 9 0 O 1 B y e m V k b W l v d C Z x d W 9 0 O y w m c X V v d D t E Y X R h J n F 1 b 3 Q 7 L C Z x d W 9 0 O 0 d v Z H p p b m E g c m 9 6 c G 9 j e s O q Y 2 l h J n F 1 b 3 Q 7 L C Z x d W 9 0 O 0 d v Z H p p b m E g e m F r b 8 O x Y 3 p l b m l h J n F 1 b 3 Q 7 L C Z x d W 9 0 O 1 N 0 Y X d r Y S B 6 Y S B n b 2 R 6 a W 7 D q i Z x d W 9 0 O 1 0 i I C 8 + P E V u d H J 5 I F R 5 c G U 9 I k Z p b G x D b 2 x 1 b W 5 U e X B l c y I g V m F s d W U 9 I n N C Z 1 l H Q 2 d v R C I g L z 4 8 R W 5 0 c n k g V H l w Z T 0 i R m l s b E x h c 3 R V c G R h d G V k I i B W Y W x 1 Z T 0 i Z D I w M j U t M D Q t M j V U M T Y 6 M T k 6 M T Y u M j Q 5 N j g 2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d X J z Y W 5 j a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X J z Y W 5 j a S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1 c n N h b m N p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1 c n N h b m N p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a 3 V y c 2 F u Y 2 k 0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1 c n N h b m N p L 1 p t a W V u a W 9 u b y B 0 e X A u e 0 l t a c O q I G t 1 c n N h b n R h L D B 9 J n F 1 b 3 Q 7 L C Z x d W 9 0 O 1 N l Y 3 R p b 2 4 x L 2 t 1 c n N h b m N p L 1 p t a W V u a W 9 u b y B 0 e X A u e 1 B y e m V k b W l v d C w x f S Z x d W 9 0 O y w m c X V v d D t T Z W N 0 a W 9 u M S 9 r d X J z Y W 5 j a S 9 a b W l l b m l v b m 8 g d H l w L n t E Y X R h L D J 9 J n F 1 b 3 Q 7 L C Z x d W 9 0 O 1 N l Y 3 R p b 2 4 x L 2 t 1 c n N h b m N p L 1 p t a W V u a W 9 u b y B 0 e X A u e 0 d v Z H p p b m E g c m 9 6 c G 9 j e s O q Y 2 l h L D N 9 J n F 1 b 3 Q 7 L C Z x d W 9 0 O 1 N l Y 3 R p b 2 4 x L 2 t 1 c n N h b m N p L 1 p t a W V u a W 9 u b y B 0 e X A u e 0 d v Z H p p b m E g e m F r b 8 O x Y 3 p l b m l h L D R 9 J n F 1 b 3 Q 7 L C Z x d W 9 0 O 1 N l Y 3 R p b 2 4 x L 2 t 1 c n N h b m N p L 1 p t a W V u a W 9 u b y B 0 e X A u e 1 N 0 Y X d r Y S B 6 Y S B n b 2 R 6 a W 7 D q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r d X J z Y W 5 j a S 9 a b W l l b m l v b m 8 g d H l w L n t J b W n D q i B r d X J z Y W 5 0 Y S w w f S Z x d W 9 0 O y w m c X V v d D t T Z W N 0 a W 9 u M S 9 r d X J z Y W 5 j a S 9 a b W l l b m l v b m 8 g d H l w L n t Q c n p l Z G 1 p b 3 Q s M X 0 m c X V v d D s s J n F 1 b 3 Q 7 U 2 V j d G l v b j E v a 3 V y c 2 F u Y 2 k v W m 1 p Z W 5 p b 2 5 v I H R 5 c C 5 7 R G F 0 Y S w y f S Z x d W 9 0 O y w m c X V v d D t T Z W N 0 a W 9 u M S 9 r d X J z Y W 5 j a S 9 a b W l l b m l v b m 8 g d H l w L n t H b 2 R 6 a W 5 h I H J v e n B v Y 3 r D q m N p Y S w z f S Z x d W 9 0 O y w m c X V v d D t T Z W N 0 a W 9 u M S 9 r d X J z Y W 5 j a S 9 a b W l l b m l v b m 8 g d H l w L n t H b 2 R 6 a W 5 h I H p h a 2 / D s W N 6 Z W 5 p Y S w 0 f S Z x d W 9 0 O y w m c X V v d D t T Z W N 0 a W 9 u M S 9 r d X J z Y W 5 j a S 9 a b W l l b m l v b m 8 g d H l w L n t T d G F 3 a 2 E g e m E g Z 2 9 k e m l u w 6 o s N X 0 m c X V v d D t d L C Z x d W 9 0 O 1 J l b G F 0 a W 9 u c 2 h p c E l u Z m 8 m c X V v d D s 6 W 1 1 9 I i A v P j x F b n R y e S B U e X B l P S J G a W x s Q 2 9 1 b n Q i I F Z h b H V l P S J s M j M 1 I i A v P j x F b n R y e S B U e X B l P S J G a W x s U 3 R h d H V z I i B W Y W x 1 Z T 0 i c 0 N v b X B s Z X R l I i A v P j x F b n R y e S B U e X B l P S J G a W x s Q 2 9 s d W 1 u T m F t Z X M i I F Z h b H V l P S J z W y Z x d W 9 0 O 0 l t a c O q I G t 1 c n N h b n R h J n F 1 b 3 Q 7 L C Z x d W 9 0 O 1 B y e m V k b W l v d C Z x d W 9 0 O y w m c X V v d D t E Y X R h J n F 1 b 3 Q 7 L C Z x d W 9 0 O 0 d v Z H p p b m E g c m 9 6 c G 9 j e s O q Y 2 l h J n F 1 b 3 Q 7 L C Z x d W 9 0 O 0 d v Z H p p b m E g e m F r b 8 O x Y 3 p l b m l h J n F 1 b 3 Q 7 L C Z x d W 9 0 O 1 N 0 Y X d r Y S B 6 Y S B n b 2 R 6 a W 7 D q i Z x d W 9 0 O 1 0 i I C 8 + P E V u d H J 5 I F R 5 c G U 9 I k Z p b G x D b 2 x 1 b W 5 U e X B l c y I g V m F s d W U 9 I n N C Z 1 l H Q 2 d v R C I g L z 4 8 R W 5 0 c n k g V H l w Z T 0 i R m l s b E x h c 3 R V c G R h d G V k I i B W Y W x 1 Z T 0 i Z D I w M j U t M D Q t M j V U M T Y 6 M T k 6 M T Y u M j Q 5 N j g 2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d X J z Y W 5 j a S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X J z Y W 5 j a S U y M C g z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1 c n N h b m N p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1 c n N h b m N p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3 V y c 2 F u Y 2 l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I 1 V D E 2 O j U y O j I 2 L j g 1 M T A x M D N a I i A v P j x F b n R y e S B U e X B l P S J G a W x s Q 2 9 s d W 1 u V H l w Z X M i I F Z h b H V l P S J z Q m d Z R 0 N n b 0 Q i I C 8 + P E V u d H J 5 I F R 5 c G U 9 I k Z p b G x D b 2 x 1 b W 5 O Y W 1 l c y I g V m F s d W U 9 I n N b J n F 1 b 3 Q 7 S W 1 p w 6 o g a 3 V y c 2 F u d G E m c X V v d D s s J n F 1 b 3 Q 7 U H J 6 Z W R t a W 9 0 J n F 1 b 3 Q 7 L C Z x d W 9 0 O 0 R h d G E m c X V v d D s s J n F 1 b 3 Q 7 R 2 9 k e m l u Y S B y b 3 p w b 2 N 6 w 6 p j a W E m c X V v d D s s J n F 1 b 3 Q 7 R 2 9 k e m l u Y S B 6 Y W t v w 7 F j e m V u a W E m c X V v d D s s J n F 1 b 3 Q 7 U 3 R h d 2 t h I H p h I G d v Z H p p b s O q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3 V y c 2 F u Y 2 k g K D Q p L 1 p t a W V u a W 9 u b y B 0 e X A u e 0 l t a c O q I G t 1 c n N h b n R h L D B 9 J n F 1 b 3 Q 7 L C Z x d W 9 0 O 1 N l Y 3 R p b 2 4 x L 2 t 1 c n N h b m N p I C g 0 K S 9 a b W l l b m l v b m 8 g d H l w L n t Q c n p l Z G 1 p b 3 Q s M X 0 m c X V v d D s s J n F 1 b 3 Q 7 U 2 V j d G l v b j E v a 3 V y c 2 F u Y 2 k g K D Q p L 1 p t a W V u a W 9 u b y B 0 e X A u e 0 R h d G E s M n 0 m c X V v d D s s J n F 1 b 3 Q 7 U 2 V j d G l v b j E v a 3 V y c 2 F u Y 2 k g K D Q p L 1 p t a W V u a W 9 u b y B 0 e X A u e 0 d v Z H p p b m E g c m 9 6 c G 9 j e s O q Y 2 l h L D N 9 J n F 1 b 3 Q 7 L C Z x d W 9 0 O 1 N l Y 3 R p b 2 4 x L 2 t 1 c n N h b m N p I C g 0 K S 9 a b W l l b m l v b m 8 g d H l w L n t H b 2 R 6 a W 5 h I H p h a 2 / D s W N 6 Z W 5 p Y S w 0 f S Z x d W 9 0 O y w m c X V v d D t T Z W N 0 a W 9 u M S 9 r d X J z Y W 5 j a S A o N C k v W m 1 p Z W 5 p b 2 5 v I H R 5 c C 5 7 U 3 R h d 2 t h I H p h I G d v Z H p p b s O q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t 1 c n N h b m N p I C g 0 K S 9 a b W l l b m l v b m 8 g d H l w L n t J b W n D q i B r d X J z Y W 5 0 Y S w w f S Z x d W 9 0 O y w m c X V v d D t T Z W N 0 a W 9 u M S 9 r d X J z Y W 5 j a S A o N C k v W m 1 p Z W 5 p b 2 5 v I H R 5 c C 5 7 U H J 6 Z W R t a W 9 0 L D F 9 J n F 1 b 3 Q 7 L C Z x d W 9 0 O 1 N l Y 3 R p b 2 4 x L 2 t 1 c n N h b m N p I C g 0 K S 9 a b W l l b m l v b m 8 g d H l w L n t E Y X R h L D J 9 J n F 1 b 3 Q 7 L C Z x d W 9 0 O 1 N l Y 3 R p b 2 4 x L 2 t 1 c n N h b m N p I C g 0 K S 9 a b W l l b m l v b m 8 g d H l w L n t H b 2 R 6 a W 5 h I H J v e n B v Y 3 r D q m N p Y S w z f S Z x d W 9 0 O y w m c X V v d D t T Z W N 0 a W 9 u M S 9 r d X J z Y W 5 j a S A o N C k v W m 1 p Z W 5 p b 2 5 v I H R 5 c C 5 7 R 2 9 k e m l u Y S B 6 Y W t v w 7 F j e m V u a W E s N H 0 m c X V v d D s s J n F 1 b 3 Q 7 U 2 V j d G l v b j E v a 3 V y c 2 F u Y 2 k g K D Q p L 1 p t a W V u a W 9 u b y B 0 e X A u e 1 N 0 Y X d r Y S B 6 Y S B n b 2 R 6 a W 7 D q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3 V y c 2 F u Y 2 k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V y c 2 F u Y 2 k l M j A o N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X J z Y W 5 j a S U y M C g 0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6 t B M B h R 2 D E G U B L V u a z S J m A A A A A A C A A A A A A A D Z g A A w A A A A B A A A A C h 2 9 7 K s D 4 J V F G 8 p r G l J J Y o A A A A A A S A A A C g A A A A E A A A A F p y c F W N C a O Q h f A 2 S c a s s h V Q A A A A T 3 E M m l K / r U S V V 9 j F D / 2 q K 4 9 + W N k h w I Y X I d l a D f D 7 F E 6 C F / C g N O h e 7 v 6 I B I j j L N J O H N Y G U g j 2 o P e J Y I j + A w 0 3 Y S O K u D e 1 e Q x n M S L k T / R e w m I U A A A A H M B S e R f d v r E + + Z 4 1 T + W 5 N z u G l l c = < / D a t a M a s h u p > 
</file>

<file path=customXml/itemProps1.xml><?xml version="1.0" encoding="utf-8"?>
<ds:datastoreItem xmlns:ds="http://schemas.openxmlformats.org/officeDocument/2006/customXml" ds:itemID="{C19333FC-13F3-41A9-A0DB-F83D5099CA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6.2</vt:lpstr>
      <vt:lpstr>kursanci</vt:lpstr>
      <vt:lpstr>kursanci (4)</vt:lpstr>
      <vt:lpstr>Arkusz5</vt:lpstr>
      <vt:lpstr>Arkusz2</vt:lpstr>
      <vt:lpstr>Arkusz1</vt:lpstr>
      <vt:lpstr>6.4</vt:lpstr>
      <vt:lpstr>Arkusz4</vt:lpstr>
      <vt:lpstr>6.3</vt:lpstr>
    </vt:vector>
  </TitlesOfParts>
  <Company>Instytut Informatyki AGH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student8</dc:creator>
  <cp:lastModifiedBy>student8</cp:lastModifiedBy>
  <dcterms:created xsi:type="dcterms:W3CDTF">2025-04-25T15:57:33Z</dcterms:created>
  <dcterms:modified xsi:type="dcterms:W3CDTF">2025-04-25T18:29:15Z</dcterms:modified>
</cp:coreProperties>
</file>