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37680" windowHeight="17955" activeTab="6"/>
  </bookViews>
  <sheets>
    <sheet name="6_1" sheetId="1" r:id="rId1"/>
    <sheet name="6_2" sheetId="6" r:id="rId2"/>
    <sheet name="6_3" sheetId="7" r:id="rId3"/>
    <sheet name="6_4" sheetId="8" r:id="rId4"/>
    <sheet name="Arkusz12" sheetId="12" r:id="rId5"/>
    <sheet name="6_5" sheetId="11" r:id="rId6"/>
    <sheet name="Arkusz13" sheetId="13" r:id="rId7"/>
  </sheets>
  <definedNames>
    <definedName name="_xlnm._FilterDatabase" localSheetId="1" hidden="1">'6_2'!$H$2:$I$19</definedName>
    <definedName name="kursanci" localSheetId="0">'6_1'!$A$1:$F$236</definedName>
    <definedName name="kursanci" localSheetId="2">'6_3'!$A$1:$F$236</definedName>
    <definedName name="kursanci" localSheetId="3">'6_4'!$A$1:$F$236</definedName>
  </definedNames>
  <calcPr calcId="125725"/>
  <pivotCaches>
    <pivotCache cacheId="8" r:id="rId8"/>
    <pivotCache cacheId="15" r:id="rId9"/>
  </pivotCaches>
</workbook>
</file>

<file path=xl/calcChain.xml><?xml version="1.0" encoding="utf-8"?>
<calcChain xmlns="http://schemas.openxmlformats.org/spreadsheetml/2006/main">
  <c r="H4" i="11"/>
  <c r="H3"/>
  <c r="I3" s="1"/>
  <c r="K4"/>
  <c r="K5"/>
  <c r="K6"/>
  <c r="K7"/>
  <c r="K8"/>
  <c r="K9"/>
  <c r="K11"/>
  <c r="K12"/>
  <c r="K13"/>
  <c r="K14"/>
  <c r="K15"/>
  <c r="K16"/>
  <c r="K18"/>
  <c r="K19"/>
  <c r="K20"/>
  <c r="K21"/>
  <c r="K22"/>
  <c r="K23"/>
  <c r="K25"/>
  <c r="K26"/>
  <c r="K27"/>
  <c r="K28"/>
  <c r="K29"/>
  <c r="K30"/>
  <c r="K32"/>
  <c r="K33"/>
  <c r="K34"/>
  <c r="K35"/>
  <c r="K36"/>
  <c r="K37"/>
  <c r="K39"/>
  <c r="K40"/>
  <c r="K41"/>
  <c r="K42"/>
  <c r="K43"/>
  <c r="K44"/>
  <c r="K46"/>
  <c r="K47"/>
  <c r="K48"/>
  <c r="K49"/>
  <c r="K50"/>
  <c r="K51"/>
  <c r="K53"/>
  <c r="K54"/>
  <c r="K55"/>
  <c r="K56"/>
  <c r="K57"/>
  <c r="K58"/>
  <c r="K60"/>
  <c r="K61"/>
  <c r="K62"/>
  <c r="K63"/>
  <c r="K64"/>
  <c r="K65"/>
  <c r="K67"/>
  <c r="K68"/>
  <c r="K69"/>
  <c r="K70"/>
  <c r="K71"/>
  <c r="K72"/>
  <c r="K74"/>
  <c r="K75"/>
  <c r="K76"/>
  <c r="K77"/>
  <c r="K78"/>
  <c r="K79"/>
  <c r="K81"/>
  <c r="K82"/>
  <c r="K83"/>
  <c r="K84"/>
  <c r="K85"/>
  <c r="K86"/>
  <c r="K88"/>
  <c r="K89"/>
  <c r="K90"/>
  <c r="K91"/>
  <c r="K92"/>
  <c r="K93"/>
  <c r="K95"/>
  <c r="K96"/>
  <c r="K97"/>
  <c r="K98"/>
  <c r="K99"/>
  <c r="K100"/>
  <c r="K102"/>
  <c r="K103"/>
  <c r="K104"/>
  <c r="K105"/>
  <c r="K106"/>
  <c r="K107"/>
  <c r="K109"/>
  <c r="K110"/>
  <c r="K111"/>
  <c r="K112"/>
  <c r="K113"/>
  <c r="K114"/>
  <c r="K116"/>
  <c r="K117"/>
  <c r="K118"/>
  <c r="K119"/>
  <c r="K120"/>
  <c r="K121"/>
  <c r="K123"/>
  <c r="K124"/>
  <c r="K125"/>
  <c r="K126"/>
  <c r="K127"/>
  <c r="K128"/>
  <c r="K130"/>
  <c r="K131"/>
  <c r="K132"/>
  <c r="K133"/>
  <c r="K134"/>
  <c r="K135"/>
  <c r="K137"/>
  <c r="K138"/>
  <c r="K139"/>
  <c r="K140"/>
  <c r="K141"/>
  <c r="K142"/>
  <c r="K144"/>
  <c r="K145"/>
  <c r="K146"/>
  <c r="K147"/>
  <c r="K148"/>
  <c r="K149"/>
  <c r="K151"/>
  <c r="K152"/>
  <c r="K2"/>
  <c r="J2"/>
  <c r="I2"/>
  <c r="H2"/>
  <c r="H2" i="1"/>
  <c r="H3"/>
  <c r="H4"/>
  <c r="H5"/>
  <c r="H6"/>
  <c r="H7"/>
  <c r="H8"/>
  <c r="I8" s="1"/>
  <c r="H9"/>
  <c r="I9" s="1"/>
  <c r="H10"/>
  <c r="H11"/>
  <c r="I11" s="1"/>
  <c r="H12"/>
  <c r="I12" s="1"/>
  <c r="H13"/>
  <c r="H14"/>
  <c r="H15"/>
  <c r="H16"/>
  <c r="H17"/>
  <c r="H18"/>
  <c r="H19"/>
  <c r="H20"/>
  <c r="I20" s="1"/>
  <c r="H21"/>
  <c r="I21" s="1"/>
  <c r="H22"/>
  <c r="H23"/>
  <c r="I23" s="1"/>
  <c r="H24"/>
  <c r="I24" s="1"/>
  <c r="H25"/>
  <c r="H26"/>
  <c r="H27"/>
  <c r="H28"/>
  <c r="H29"/>
  <c r="H30"/>
  <c r="H31"/>
  <c r="H32"/>
  <c r="I32" s="1"/>
  <c r="H33"/>
  <c r="I33" s="1"/>
  <c r="H34"/>
  <c r="H35"/>
  <c r="I35" s="1"/>
  <c r="H36"/>
  <c r="I36" s="1"/>
  <c r="H37"/>
  <c r="H38"/>
  <c r="H39"/>
  <c r="H40"/>
  <c r="H41"/>
  <c r="H42"/>
  <c r="H43"/>
  <c r="H44"/>
  <c r="I44" s="1"/>
  <c r="H45"/>
  <c r="I45" s="1"/>
  <c r="H46"/>
  <c r="H47"/>
  <c r="I47" s="1"/>
  <c r="H48"/>
  <c r="I48" s="1"/>
  <c r="H49"/>
  <c r="H50"/>
  <c r="H51"/>
  <c r="H52"/>
  <c r="H53"/>
  <c r="H54"/>
  <c r="H55"/>
  <c r="H56"/>
  <c r="I56" s="1"/>
  <c r="H57"/>
  <c r="I57" s="1"/>
  <c r="H58"/>
  <c r="H59"/>
  <c r="I59" s="1"/>
  <c r="H60"/>
  <c r="I60" s="1"/>
  <c r="H61"/>
  <c r="H62"/>
  <c r="H63"/>
  <c r="H64"/>
  <c r="H65"/>
  <c r="H66"/>
  <c r="H67"/>
  <c r="H68"/>
  <c r="I68" s="1"/>
  <c r="H69"/>
  <c r="I69" s="1"/>
  <c r="H70"/>
  <c r="H71"/>
  <c r="I71" s="1"/>
  <c r="H72"/>
  <c r="I72" s="1"/>
  <c r="H73"/>
  <c r="H74"/>
  <c r="H75"/>
  <c r="H76"/>
  <c r="H77"/>
  <c r="H78"/>
  <c r="H79"/>
  <c r="H80"/>
  <c r="I80" s="1"/>
  <c r="H81"/>
  <c r="I81" s="1"/>
  <c r="H82"/>
  <c r="H83"/>
  <c r="I83" s="1"/>
  <c r="H84"/>
  <c r="I84" s="1"/>
  <c r="H85"/>
  <c r="H86"/>
  <c r="H87"/>
  <c r="H88"/>
  <c r="H89"/>
  <c r="H90"/>
  <c r="H91"/>
  <c r="H92"/>
  <c r="I92" s="1"/>
  <c r="H93"/>
  <c r="I93" s="1"/>
  <c r="H94"/>
  <c r="H95"/>
  <c r="I95" s="1"/>
  <c r="H96"/>
  <c r="I96" s="1"/>
  <c r="H97"/>
  <c r="H98"/>
  <c r="H99"/>
  <c r="H100"/>
  <c r="H101"/>
  <c r="H102"/>
  <c r="H103"/>
  <c r="H104"/>
  <c r="I104" s="1"/>
  <c r="H105"/>
  <c r="I105" s="1"/>
  <c r="H106"/>
  <c r="H107"/>
  <c r="I107" s="1"/>
  <c r="H108"/>
  <c r="I108" s="1"/>
  <c r="H109"/>
  <c r="H110"/>
  <c r="H111"/>
  <c r="H112"/>
  <c r="H113"/>
  <c r="H114"/>
  <c r="H115"/>
  <c r="H116"/>
  <c r="I116" s="1"/>
  <c r="H117"/>
  <c r="I117" s="1"/>
  <c r="H118"/>
  <c r="H119"/>
  <c r="I119" s="1"/>
  <c r="H120"/>
  <c r="I120" s="1"/>
  <c r="H121"/>
  <c r="H122"/>
  <c r="H123"/>
  <c r="H124"/>
  <c r="H125"/>
  <c r="H126"/>
  <c r="H127"/>
  <c r="H128"/>
  <c r="I128" s="1"/>
  <c r="H129"/>
  <c r="I129" s="1"/>
  <c r="H130"/>
  <c r="H131"/>
  <c r="I131" s="1"/>
  <c r="H132"/>
  <c r="I132" s="1"/>
  <c r="H133"/>
  <c r="H134"/>
  <c r="H135"/>
  <c r="H136"/>
  <c r="H137"/>
  <c r="H138"/>
  <c r="H139"/>
  <c r="H140"/>
  <c r="I140" s="1"/>
  <c r="H141"/>
  <c r="I141" s="1"/>
  <c r="H142"/>
  <c r="H143"/>
  <c r="I143" s="1"/>
  <c r="H144"/>
  <c r="I144" s="1"/>
  <c r="H145"/>
  <c r="H146"/>
  <c r="H147"/>
  <c r="H148"/>
  <c r="H149"/>
  <c r="H150"/>
  <c r="H151"/>
  <c r="H152"/>
  <c r="I152" s="1"/>
  <c r="H153"/>
  <c r="I153" s="1"/>
  <c r="H154"/>
  <c r="H155"/>
  <c r="I155" s="1"/>
  <c r="H156"/>
  <c r="I156" s="1"/>
  <c r="H157"/>
  <c r="H158"/>
  <c r="H159"/>
  <c r="H160"/>
  <c r="H161"/>
  <c r="H162"/>
  <c r="H163"/>
  <c r="H164"/>
  <c r="I164" s="1"/>
  <c r="H165"/>
  <c r="I165" s="1"/>
  <c r="H166"/>
  <c r="H167"/>
  <c r="I167" s="1"/>
  <c r="H168"/>
  <c r="I168" s="1"/>
  <c r="H169"/>
  <c r="H170"/>
  <c r="H171"/>
  <c r="H172"/>
  <c r="H173"/>
  <c r="H174"/>
  <c r="H175"/>
  <c r="H176"/>
  <c r="I176" s="1"/>
  <c r="H177"/>
  <c r="I177" s="1"/>
  <c r="H178"/>
  <c r="H179"/>
  <c r="I179" s="1"/>
  <c r="H180"/>
  <c r="I180" s="1"/>
  <c r="H181"/>
  <c r="H182"/>
  <c r="H183"/>
  <c r="H184"/>
  <c r="H185"/>
  <c r="H186"/>
  <c r="H187"/>
  <c r="H188"/>
  <c r="I188" s="1"/>
  <c r="H189"/>
  <c r="I189" s="1"/>
  <c r="H190"/>
  <c r="H191"/>
  <c r="I191" s="1"/>
  <c r="H192"/>
  <c r="I192" s="1"/>
  <c r="H193"/>
  <c r="H194"/>
  <c r="H195"/>
  <c r="H196"/>
  <c r="H197"/>
  <c r="H198"/>
  <c r="H199"/>
  <c r="H200"/>
  <c r="I200" s="1"/>
  <c r="H201"/>
  <c r="I201" s="1"/>
  <c r="H202"/>
  <c r="H203"/>
  <c r="I203" s="1"/>
  <c r="H204"/>
  <c r="I204" s="1"/>
  <c r="H205"/>
  <c r="H206"/>
  <c r="H207"/>
  <c r="H208"/>
  <c r="H209"/>
  <c r="H210"/>
  <c r="H211"/>
  <c r="H212"/>
  <c r="I212" s="1"/>
  <c r="H213"/>
  <c r="I213" s="1"/>
  <c r="H214"/>
  <c r="H215"/>
  <c r="I215" s="1"/>
  <c r="H216"/>
  <c r="I216" s="1"/>
  <c r="H217"/>
  <c r="H218"/>
  <c r="H219"/>
  <c r="H220"/>
  <c r="H221"/>
  <c r="H222"/>
  <c r="H223"/>
  <c r="H224"/>
  <c r="I224" s="1"/>
  <c r="H225"/>
  <c r="I225" s="1"/>
  <c r="H226"/>
  <c r="H227"/>
  <c r="I227" s="1"/>
  <c r="H228"/>
  <c r="I228" s="1"/>
  <c r="H229"/>
  <c r="H230"/>
  <c r="H231"/>
  <c r="H232"/>
  <c r="H233"/>
  <c r="H234"/>
  <c r="H235"/>
  <c r="H236"/>
  <c r="I236" s="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I2"/>
  <c r="I3"/>
  <c r="I4"/>
  <c r="I5"/>
  <c r="I6"/>
  <c r="I7"/>
  <c r="I10"/>
  <c r="I13"/>
  <c r="I14"/>
  <c r="I15"/>
  <c r="I16"/>
  <c r="I17"/>
  <c r="I18"/>
  <c r="I19"/>
  <c r="I22"/>
  <c r="I25"/>
  <c r="I26"/>
  <c r="I27"/>
  <c r="I28"/>
  <c r="I29"/>
  <c r="I30"/>
  <c r="I31"/>
  <c r="I34"/>
  <c r="I37"/>
  <c r="I38"/>
  <c r="I39"/>
  <c r="I40"/>
  <c r="I41"/>
  <c r="I42"/>
  <c r="I43"/>
  <c r="I46"/>
  <c r="I49"/>
  <c r="I50"/>
  <c r="I51"/>
  <c r="I52"/>
  <c r="I53"/>
  <c r="I54"/>
  <c r="I55"/>
  <c r="I58"/>
  <c r="I61"/>
  <c r="I62"/>
  <c r="I63"/>
  <c r="I64"/>
  <c r="I65"/>
  <c r="I66"/>
  <c r="I67"/>
  <c r="I70"/>
  <c r="I73"/>
  <c r="I74"/>
  <c r="I75"/>
  <c r="I76"/>
  <c r="I77"/>
  <c r="I78"/>
  <c r="I79"/>
  <c r="I82"/>
  <c r="I85"/>
  <c r="I86"/>
  <c r="I87"/>
  <c r="I88"/>
  <c r="I89"/>
  <c r="I90"/>
  <c r="I91"/>
  <c r="I94"/>
  <c r="I97"/>
  <c r="I98"/>
  <c r="I99"/>
  <c r="I100"/>
  <c r="I101"/>
  <c r="I102"/>
  <c r="I103"/>
  <c r="I106"/>
  <c r="I109"/>
  <c r="I110"/>
  <c r="I111"/>
  <c r="I112"/>
  <c r="I113"/>
  <c r="I114"/>
  <c r="I115"/>
  <c r="I118"/>
  <c r="I121"/>
  <c r="I122"/>
  <c r="I123"/>
  <c r="I124"/>
  <c r="I125"/>
  <c r="I126"/>
  <c r="I127"/>
  <c r="I130"/>
  <c r="I133"/>
  <c r="I134"/>
  <c r="I135"/>
  <c r="I136"/>
  <c r="I137"/>
  <c r="I138"/>
  <c r="I139"/>
  <c r="I142"/>
  <c r="I145"/>
  <c r="I146"/>
  <c r="I147"/>
  <c r="I148"/>
  <c r="I149"/>
  <c r="I150"/>
  <c r="I151"/>
  <c r="I154"/>
  <c r="I157"/>
  <c r="I158"/>
  <c r="I159"/>
  <c r="I160"/>
  <c r="I161"/>
  <c r="I162"/>
  <c r="I163"/>
  <c r="I166"/>
  <c r="I169"/>
  <c r="I170"/>
  <c r="I171"/>
  <c r="I172"/>
  <c r="I173"/>
  <c r="I174"/>
  <c r="I175"/>
  <c r="I178"/>
  <c r="I181"/>
  <c r="I182"/>
  <c r="I183"/>
  <c r="I184"/>
  <c r="I185"/>
  <c r="I186"/>
  <c r="I187"/>
  <c r="I190"/>
  <c r="I193"/>
  <c r="I194"/>
  <c r="I195"/>
  <c r="I196"/>
  <c r="I197"/>
  <c r="I198"/>
  <c r="I199"/>
  <c r="I202"/>
  <c r="I205"/>
  <c r="I206"/>
  <c r="I207"/>
  <c r="I208"/>
  <c r="I209"/>
  <c r="I210"/>
  <c r="I211"/>
  <c r="I214"/>
  <c r="I217"/>
  <c r="I218"/>
  <c r="I219"/>
  <c r="I220"/>
  <c r="I221"/>
  <c r="I222"/>
  <c r="I223"/>
  <c r="I226"/>
  <c r="I229"/>
  <c r="I230"/>
  <c r="I231"/>
  <c r="I232"/>
  <c r="I233"/>
  <c r="I234"/>
  <c r="I235"/>
  <c r="F3" i="11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C3"/>
  <c r="C4"/>
  <c r="F4" s="1"/>
  <c r="C5"/>
  <c r="F5" s="1"/>
  <c r="C6"/>
  <c r="F6" s="1"/>
  <c r="C7"/>
  <c r="C8"/>
  <c r="F8" s="1"/>
  <c r="C9"/>
  <c r="F9" s="1"/>
  <c r="C10"/>
  <c r="F10" s="1"/>
  <c r="C11"/>
  <c r="C12"/>
  <c r="F12" s="1"/>
  <c r="C13"/>
  <c r="F13" s="1"/>
  <c r="C14"/>
  <c r="F14" s="1"/>
  <c r="C15"/>
  <c r="C16"/>
  <c r="F16" s="1"/>
  <c r="C17"/>
  <c r="F17" s="1"/>
  <c r="C18"/>
  <c r="F18" s="1"/>
  <c r="C19"/>
  <c r="C20"/>
  <c r="F20" s="1"/>
  <c r="C21"/>
  <c r="F21" s="1"/>
  <c r="C22"/>
  <c r="F22" s="1"/>
  <c r="C23"/>
  <c r="C24"/>
  <c r="F24" s="1"/>
  <c r="C25"/>
  <c r="F25" s="1"/>
  <c r="C26"/>
  <c r="F26" s="1"/>
  <c r="C27"/>
  <c r="C28"/>
  <c r="F28" s="1"/>
  <c r="C29"/>
  <c r="F29" s="1"/>
  <c r="C30"/>
  <c r="F30" s="1"/>
  <c r="C31"/>
  <c r="C32"/>
  <c r="F32" s="1"/>
  <c r="C33"/>
  <c r="F33" s="1"/>
  <c r="C34"/>
  <c r="F34" s="1"/>
  <c r="C35"/>
  <c r="C36"/>
  <c r="F36" s="1"/>
  <c r="C37"/>
  <c r="F37" s="1"/>
  <c r="C38"/>
  <c r="F38" s="1"/>
  <c r="C39"/>
  <c r="C40"/>
  <c r="F40" s="1"/>
  <c r="C41"/>
  <c r="F41" s="1"/>
  <c r="C42"/>
  <c r="F42" s="1"/>
  <c r="C43"/>
  <c r="C44"/>
  <c r="F44" s="1"/>
  <c r="C45"/>
  <c r="F45" s="1"/>
  <c r="C46"/>
  <c r="F46" s="1"/>
  <c r="C47"/>
  <c r="C48"/>
  <c r="F48" s="1"/>
  <c r="C49"/>
  <c r="F49" s="1"/>
  <c r="C50"/>
  <c r="F50" s="1"/>
  <c r="C51"/>
  <c r="C52"/>
  <c r="F52" s="1"/>
  <c r="C53"/>
  <c r="F53" s="1"/>
  <c r="C54"/>
  <c r="F54" s="1"/>
  <c r="C55"/>
  <c r="C56"/>
  <c r="F56" s="1"/>
  <c r="C57"/>
  <c r="F57" s="1"/>
  <c r="C58"/>
  <c r="F58" s="1"/>
  <c r="C59"/>
  <c r="C60"/>
  <c r="F60" s="1"/>
  <c r="C61"/>
  <c r="F61" s="1"/>
  <c r="C62"/>
  <c r="F62" s="1"/>
  <c r="C63"/>
  <c r="C64"/>
  <c r="F64" s="1"/>
  <c r="C65"/>
  <c r="F65" s="1"/>
  <c r="C66"/>
  <c r="F66" s="1"/>
  <c r="C67"/>
  <c r="C68"/>
  <c r="F68" s="1"/>
  <c r="C69"/>
  <c r="F69" s="1"/>
  <c r="C70"/>
  <c r="F70" s="1"/>
  <c r="C71"/>
  <c r="C72"/>
  <c r="F72" s="1"/>
  <c r="C73"/>
  <c r="F73" s="1"/>
  <c r="C74"/>
  <c r="F74" s="1"/>
  <c r="C75"/>
  <c r="C76"/>
  <c r="F76" s="1"/>
  <c r="C77"/>
  <c r="F77" s="1"/>
  <c r="C78"/>
  <c r="F78" s="1"/>
  <c r="C79"/>
  <c r="C80"/>
  <c r="F80" s="1"/>
  <c r="C81"/>
  <c r="F81" s="1"/>
  <c r="C82"/>
  <c r="F82" s="1"/>
  <c r="C83"/>
  <c r="C84"/>
  <c r="F84" s="1"/>
  <c r="C85"/>
  <c r="F85" s="1"/>
  <c r="C86"/>
  <c r="F86" s="1"/>
  <c r="C87"/>
  <c r="C88"/>
  <c r="F88" s="1"/>
  <c r="C89"/>
  <c r="F89" s="1"/>
  <c r="C90"/>
  <c r="F90" s="1"/>
  <c r="C91"/>
  <c r="C92"/>
  <c r="F92" s="1"/>
  <c r="C93"/>
  <c r="F93" s="1"/>
  <c r="C94"/>
  <c r="F94" s="1"/>
  <c r="C95"/>
  <c r="C96"/>
  <c r="F96" s="1"/>
  <c r="C97"/>
  <c r="F97" s="1"/>
  <c r="C98"/>
  <c r="F98" s="1"/>
  <c r="C99"/>
  <c r="C100"/>
  <c r="F100" s="1"/>
  <c r="C101"/>
  <c r="F101" s="1"/>
  <c r="C102"/>
  <c r="F102" s="1"/>
  <c r="C103"/>
  <c r="C104"/>
  <c r="F104" s="1"/>
  <c r="C105"/>
  <c r="F105" s="1"/>
  <c r="C106"/>
  <c r="F106" s="1"/>
  <c r="C107"/>
  <c r="C108"/>
  <c r="F108" s="1"/>
  <c r="C109"/>
  <c r="F109" s="1"/>
  <c r="C110"/>
  <c r="F110" s="1"/>
  <c r="C111"/>
  <c r="C112"/>
  <c r="F112" s="1"/>
  <c r="C113"/>
  <c r="F113" s="1"/>
  <c r="C114"/>
  <c r="F114" s="1"/>
  <c r="C115"/>
  <c r="C116"/>
  <c r="F116" s="1"/>
  <c r="C117"/>
  <c r="F117" s="1"/>
  <c r="C118"/>
  <c r="F118" s="1"/>
  <c r="C119"/>
  <c r="C120"/>
  <c r="F120" s="1"/>
  <c r="C121"/>
  <c r="F121" s="1"/>
  <c r="C122"/>
  <c r="F122" s="1"/>
  <c r="C123"/>
  <c r="C124"/>
  <c r="F124" s="1"/>
  <c r="C125"/>
  <c r="F125" s="1"/>
  <c r="C126"/>
  <c r="F126" s="1"/>
  <c r="C127"/>
  <c r="C128"/>
  <c r="F128" s="1"/>
  <c r="C129"/>
  <c r="F129" s="1"/>
  <c r="C130"/>
  <c r="F130" s="1"/>
  <c r="C131"/>
  <c r="C132"/>
  <c r="F132" s="1"/>
  <c r="C133"/>
  <c r="F133" s="1"/>
  <c r="C134"/>
  <c r="F134" s="1"/>
  <c r="C135"/>
  <c r="C136"/>
  <c r="F136" s="1"/>
  <c r="C137"/>
  <c r="F137" s="1"/>
  <c r="C138"/>
  <c r="F138" s="1"/>
  <c r="C139"/>
  <c r="C140"/>
  <c r="F140" s="1"/>
  <c r="C141"/>
  <c r="F141" s="1"/>
  <c r="C142"/>
  <c r="F142" s="1"/>
  <c r="C143"/>
  <c r="C144"/>
  <c r="F144" s="1"/>
  <c r="C145"/>
  <c r="F145" s="1"/>
  <c r="C146"/>
  <c r="F146" s="1"/>
  <c r="C147"/>
  <c r="C148"/>
  <c r="F148" s="1"/>
  <c r="C149"/>
  <c r="F149" s="1"/>
  <c r="C150"/>
  <c r="F150" s="1"/>
  <c r="C151"/>
  <c r="C152"/>
  <c r="F152" s="1"/>
  <c r="C2"/>
  <c r="F2" s="1"/>
  <c r="E7"/>
  <c r="E12"/>
  <c r="E14"/>
  <c r="E19"/>
  <c r="E24"/>
  <c r="E26"/>
  <c r="E31"/>
  <c r="E36"/>
  <c r="E38"/>
  <c r="E43"/>
  <c r="E48"/>
  <c r="E50"/>
  <c r="E55"/>
  <c r="E60"/>
  <c r="E62"/>
  <c r="E67"/>
  <c r="E72"/>
  <c r="E74"/>
  <c r="E79"/>
  <c r="E84"/>
  <c r="E86"/>
  <c r="E87"/>
  <c r="E91"/>
  <c r="E95"/>
  <c r="E96"/>
  <c r="E99"/>
  <c r="E100"/>
  <c r="E103"/>
  <c r="E104"/>
  <c r="E107"/>
  <c r="E108"/>
  <c r="E111"/>
  <c r="E112"/>
  <c r="E115"/>
  <c r="E116"/>
  <c r="E119"/>
  <c r="E120"/>
  <c r="E123"/>
  <c r="E124"/>
  <c r="E127"/>
  <c r="E128"/>
  <c r="E131"/>
  <c r="E132"/>
  <c r="E135"/>
  <c r="E136"/>
  <c r="E139"/>
  <c r="E140"/>
  <c r="E143"/>
  <c r="E144"/>
  <c r="E147"/>
  <c r="E148"/>
  <c r="E151"/>
  <c r="E152"/>
  <c r="D4"/>
  <c r="D7"/>
  <c r="D8"/>
  <c r="D9"/>
  <c r="D12"/>
  <c r="D16"/>
  <c r="D19"/>
  <c r="D20"/>
  <c r="D21"/>
  <c r="D24"/>
  <c r="D28"/>
  <c r="D31"/>
  <c r="D32"/>
  <c r="D33"/>
  <c r="D36"/>
  <c r="D40"/>
  <c r="D43"/>
  <c r="D44"/>
  <c r="D45"/>
  <c r="D48"/>
  <c r="D52"/>
  <c r="D55"/>
  <c r="D56"/>
  <c r="D57"/>
  <c r="D60"/>
  <c r="D64"/>
  <c r="D67"/>
  <c r="D68"/>
  <c r="D69"/>
  <c r="D72"/>
  <c r="D76"/>
  <c r="D79"/>
  <c r="D80"/>
  <c r="D81"/>
  <c r="D84"/>
  <c r="D86"/>
  <c r="D91"/>
  <c r="D92"/>
  <c r="D95"/>
  <c r="D97"/>
  <c r="D100"/>
  <c r="D104"/>
  <c r="D108"/>
  <c r="D109"/>
  <c r="D112"/>
  <c r="D116"/>
  <c r="D120"/>
  <c r="D121"/>
  <c r="D124"/>
  <c r="D128"/>
  <c r="D132"/>
  <c r="D133"/>
  <c r="D136"/>
  <c r="D140"/>
  <c r="D144"/>
  <c r="D145"/>
  <c r="D148"/>
  <c r="D152"/>
  <c r="B3"/>
  <c r="D3" s="1"/>
  <c r="B4"/>
  <c r="E4" s="1"/>
  <c r="B5"/>
  <c r="E5" s="1"/>
  <c r="B6"/>
  <c r="E6" s="1"/>
  <c r="B7"/>
  <c r="B8"/>
  <c r="E8" s="1"/>
  <c r="B9"/>
  <c r="E9" s="1"/>
  <c r="B10"/>
  <c r="D10" s="1"/>
  <c r="B11"/>
  <c r="D11" s="1"/>
  <c r="B12"/>
  <c r="B13"/>
  <c r="D13" s="1"/>
  <c r="B14"/>
  <c r="D14" s="1"/>
  <c r="B15"/>
  <c r="D15" s="1"/>
  <c r="B16"/>
  <c r="E16" s="1"/>
  <c r="B17"/>
  <c r="E17" s="1"/>
  <c r="B18"/>
  <c r="E18" s="1"/>
  <c r="B19"/>
  <c r="B20"/>
  <c r="E20" s="1"/>
  <c r="B21"/>
  <c r="E21" s="1"/>
  <c r="B22"/>
  <c r="D22" s="1"/>
  <c r="B23"/>
  <c r="D23" s="1"/>
  <c r="B24"/>
  <c r="B25"/>
  <c r="D25" s="1"/>
  <c r="B26"/>
  <c r="D26" s="1"/>
  <c r="B27"/>
  <c r="D27" s="1"/>
  <c r="B28"/>
  <c r="E28" s="1"/>
  <c r="B29"/>
  <c r="E29" s="1"/>
  <c r="B30"/>
  <c r="E30" s="1"/>
  <c r="B31"/>
  <c r="B32"/>
  <c r="E32" s="1"/>
  <c r="B33"/>
  <c r="E33" s="1"/>
  <c r="B34"/>
  <c r="D34" s="1"/>
  <c r="B35"/>
  <c r="D35" s="1"/>
  <c r="B36"/>
  <c r="B37"/>
  <c r="D37" s="1"/>
  <c r="B38"/>
  <c r="D38" s="1"/>
  <c r="B39"/>
  <c r="D39" s="1"/>
  <c r="B40"/>
  <c r="E40" s="1"/>
  <c r="B41"/>
  <c r="E41" s="1"/>
  <c r="B42"/>
  <c r="E42" s="1"/>
  <c r="B43"/>
  <c r="B44"/>
  <c r="E44" s="1"/>
  <c r="B45"/>
  <c r="E45" s="1"/>
  <c r="B46"/>
  <c r="D46" s="1"/>
  <c r="B47"/>
  <c r="D47" s="1"/>
  <c r="B48"/>
  <c r="B49"/>
  <c r="D49" s="1"/>
  <c r="B50"/>
  <c r="D50" s="1"/>
  <c r="B51"/>
  <c r="D51" s="1"/>
  <c r="B52"/>
  <c r="E52" s="1"/>
  <c r="B53"/>
  <c r="E53" s="1"/>
  <c r="B54"/>
  <c r="E54" s="1"/>
  <c r="B55"/>
  <c r="B56"/>
  <c r="E56" s="1"/>
  <c r="B57"/>
  <c r="E57" s="1"/>
  <c r="B58"/>
  <c r="D58" s="1"/>
  <c r="B59"/>
  <c r="D59" s="1"/>
  <c r="B60"/>
  <c r="B61"/>
  <c r="D61" s="1"/>
  <c r="B62"/>
  <c r="D62" s="1"/>
  <c r="B63"/>
  <c r="D63" s="1"/>
  <c r="B64"/>
  <c r="E64" s="1"/>
  <c r="B65"/>
  <c r="E65" s="1"/>
  <c r="B66"/>
  <c r="E66" s="1"/>
  <c r="B67"/>
  <c r="B68"/>
  <c r="E68" s="1"/>
  <c r="B69"/>
  <c r="E69" s="1"/>
  <c r="B70"/>
  <c r="D70" s="1"/>
  <c r="B71"/>
  <c r="D71" s="1"/>
  <c r="B72"/>
  <c r="B73"/>
  <c r="D73" s="1"/>
  <c r="B74"/>
  <c r="D74" s="1"/>
  <c r="B75"/>
  <c r="D75" s="1"/>
  <c r="B76"/>
  <c r="E76" s="1"/>
  <c r="B77"/>
  <c r="E77" s="1"/>
  <c r="B78"/>
  <c r="E78" s="1"/>
  <c r="B79"/>
  <c r="B80"/>
  <c r="E80" s="1"/>
  <c r="B81"/>
  <c r="E81" s="1"/>
  <c r="B82"/>
  <c r="D82" s="1"/>
  <c r="B83"/>
  <c r="E83" s="1"/>
  <c r="B84"/>
  <c r="B85"/>
  <c r="D85" s="1"/>
  <c r="B86"/>
  <c r="B87"/>
  <c r="D87" s="1"/>
  <c r="B88"/>
  <c r="D88" s="1"/>
  <c r="B89"/>
  <c r="E89" s="1"/>
  <c r="B90"/>
  <c r="E90" s="1"/>
  <c r="B91"/>
  <c r="B92"/>
  <c r="B93"/>
  <c r="E93" s="1"/>
  <c r="B94"/>
  <c r="E94" s="1"/>
  <c r="B95"/>
  <c r="B96"/>
  <c r="B97"/>
  <c r="E97" s="1"/>
  <c r="B98"/>
  <c r="D98" s="1"/>
  <c r="B99"/>
  <c r="D99" s="1"/>
  <c r="B100"/>
  <c r="B101"/>
  <c r="D101" s="1"/>
  <c r="B102"/>
  <c r="D102" s="1"/>
  <c r="B103"/>
  <c r="D103" s="1"/>
  <c r="B104"/>
  <c r="B105"/>
  <c r="E105" s="1"/>
  <c r="B106"/>
  <c r="E106" s="1"/>
  <c r="B107"/>
  <c r="D107" s="1"/>
  <c r="B108"/>
  <c r="B109"/>
  <c r="E109" s="1"/>
  <c r="B110"/>
  <c r="D110" s="1"/>
  <c r="B111"/>
  <c r="D111" s="1"/>
  <c r="B112"/>
  <c r="B113"/>
  <c r="D113" s="1"/>
  <c r="B114"/>
  <c r="D114" s="1"/>
  <c r="B115"/>
  <c r="D115" s="1"/>
  <c r="B116"/>
  <c r="B117"/>
  <c r="E117" s="1"/>
  <c r="B118"/>
  <c r="E118" s="1"/>
  <c r="B119"/>
  <c r="D119" s="1"/>
  <c r="B120"/>
  <c r="B121"/>
  <c r="E121" s="1"/>
  <c r="B122"/>
  <c r="D122" s="1"/>
  <c r="B123"/>
  <c r="D123" s="1"/>
  <c r="B124"/>
  <c r="B125"/>
  <c r="D125" s="1"/>
  <c r="B126"/>
  <c r="D126" s="1"/>
  <c r="B127"/>
  <c r="D127" s="1"/>
  <c r="B128"/>
  <c r="B129"/>
  <c r="E129" s="1"/>
  <c r="B130"/>
  <c r="E130" s="1"/>
  <c r="B131"/>
  <c r="D131" s="1"/>
  <c r="B132"/>
  <c r="B133"/>
  <c r="E133" s="1"/>
  <c r="B134"/>
  <c r="D134" s="1"/>
  <c r="B135"/>
  <c r="D135" s="1"/>
  <c r="B136"/>
  <c r="B137"/>
  <c r="D137" s="1"/>
  <c r="B138"/>
  <c r="D138" s="1"/>
  <c r="B139"/>
  <c r="D139" s="1"/>
  <c r="B140"/>
  <c r="B141"/>
  <c r="E141" s="1"/>
  <c r="B142"/>
  <c r="E142" s="1"/>
  <c r="B143"/>
  <c r="D143" s="1"/>
  <c r="B144"/>
  <c r="B145"/>
  <c r="E145" s="1"/>
  <c r="B146"/>
  <c r="D146" s="1"/>
  <c r="B147"/>
  <c r="D147" s="1"/>
  <c r="B148"/>
  <c r="B149"/>
  <c r="D149" s="1"/>
  <c r="B150"/>
  <c r="D150" s="1"/>
  <c r="B151"/>
  <c r="D151" s="1"/>
  <c r="B152"/>
  <c r="B2"/>
  <c r="E2" s="1"/>
  <c r="M3" i="8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"/>
  <c r="J12"/>
  <c r="J13" s="1"/>
  <c r="J14" s="1"/>
  <c r="J15" s="1"/>
  <c r="J16" s="1"/>
  <c r="J17" s="1"/>
  <c r="J18"/>
  <c r="J19"/>
  <c r="J20" s="1"/>
  <c r="J21" s="1"/>
  <c r="J22" s="1"/>
  <c r="J23" s="1"/>
  <c r="J24" s="1"/>
  <c r="J25" s="1"/>
  <c r="J26" s="1"/>
  <c r="J27" s="1"/>
  <c r="J28" s="1"/>
  <c r="J29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/>
  <c r="J64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/>
  <c r="J88" s="1"/>
  <c r="J89" s="1"/>
  <c r="J90" s="1"/>
  <c r="J91" s="1"/>
  <c r="J92" s="1"/>
  <c r="J93" s="1"/>
  <c r="J94"/>
  <c r="J95" s="1"/>
  <c r="J96" s="1"/>
  <c r="J97" s="1"/>
  <c r="J98" s="1"/>
  <c r="J99" s="1"/>
  <c r="J100" s="1"/>
  <c r="J101" s="1"/>
  <c r="J102" s="1"/>
  <c r="J103" s="1"/>
  <c r="J104" s="1"/>
  <c r="J105"/>
  <c r="J106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/>
  <c r="J152"/>
  <c r="J153"/>
  <c r="J154"/>
  <c r="J155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/>
  <c r="J185" s="1"/>
  <c r="J186" s="1"/>
  <c r="J187" s="1"/>
  <c r="J188" s="1"/>
  <c r="J189" s="1"/>
  <c r="J190" s="1"/>
  <c r="J191" s="1"/>
  <c r="J192"/>
  <c r="J193" s="1"/>
  <c r="J194" s="1"/>
  <c r="J195" s="1"/>
  <c r="J196" s="1"/>
  <c r="J197" s="1"/>
  <c r="J198" s="1"/>
  <c r="J199" s="1"/>
  <c r="J200"/>
  <c r="J201" s="1"/>
  <c r="J202" s="1"/>
  <c r="J203" s="1"/>
  <c r="J204" s="1"/>
  <c r="J205" s="1"/>
  <c r="J206" s="1"/>
  <c r="J207" s="1"/>
  <c r="J208"/>
  <c r="J209" s="1"/>
  <c r="J210" s="1"/>
  <c r="J211" s="1"/>
  <c r="J212" s="1"/>
  <c r="J213" s="1"/>
  <c r="J214" s="1"/>
  <c r="J215" s="1"/>
  <c r="J216" s="1"/>
  <c r="J217" s="1"/>
  <c r="J218"/>
  <c r="J219" s="1"/>
  <c r="J220" s="1"/>
  <c r="J221" s="1"/>
  <c r="J222" s="1"/>
  <c r="J223" s="1"/>
  <c r="J224" s="1"/>
  <c r="J225" s="1"/>
  <c r="J226" s="1"/>
  <c r="J227" s="1"/>
  <c r="J228" s="1"/>
  <c r="J229" s="1"/>
  <c r="J230"/>
  <c r="J231"/>
  <c r="J232" s="1"/>
  <c r="J233" s="1"/>
  <c r="J234" s="1"/>
  <c r="J235" s="1"/>
  <c r="J236" s="1"/>
  <c r="J2"/>
  <c r="J3" s="1"/>
  <c r="J4" s="1"/>
  <c r="J5" s="1"/>
  <c r="J6" s="1"/>
  <c r="J7" s="1"/>
  <c r="J8" s="1"/>
  <c r="J9" s="1"/>
  <c r="J10" s="1"/>
  <c r="J11" s="1"/>
  <c r="G17"/>
  <c r="H17" s="1"/>
  <c r="I17" s="1"/>
  <c r="G229"/>
  <c r="H229" s="1"/>
  <c r="I229" s="1"/>
  <c r="H207"/>
  <c r="I207" s="1"/>
  <c r="G207"/>
  <c r="G150"/>
  <c r="H150" s="1"/>
  <c r="I150" s="1"/>
  <c r="H128"/>
  <c r="I128" s="1"/>
  <c r="G128"/>
  <c r="G149"/>
  <c r="H149" s="1"/>
  <c r="I149" s="1"/>
  <c r="G93"/>
  <c r="H93" s="1"/>
  <c r="I93" s="1"/>
  <c r="G206"/>
  <c r="H206" s="1"/>
  <c r="I206" s="1"/>
  <c r="G48"/>
  <c r="H48" s="1"/>
  <c r="I48" s="1"/>
  <c r="G191"/>
  <c r="H191" s="1"/>
  <c r="I191" s="1"/>
  <c r="H92"/>
  <c r="I92" s="1"/>
  <c r="G92"/>
  <c r="G152"/>
  <c r="H152" s="1"/>
  <c r="I152" s="1"/>
  <c r="H62"/>
  <c r="I62" s="1"/>
  <c r="G62"/>
  <c r="G86"/>
  <c r="H86" s="1"/>
  <c r="I86" s="1"/>
  <c r="G47"/>
  <c r="H47" s="1"/>
  <c r="I47" s="1"/>
  <c r="G46"/>
  <c r="H46" s="1"/>
  <c r="I46" s="1"/>
  <c r="G183"/>
  <c r="H183" s="1"/>
  <c r="I183" s="1"/>
  <c r="G28"/>
  <c r="H28" s="1"/>
  <c r="I28" s="1"/>
  <c r="H45"/>
  <c r="I45" s="1"/>
  <c r="G45"/>
  <c r="G182"/>
  <c r="H182" s="1"/>
  <c r="I182" s="1"/>
  <c r="H236"/>
  <c r="I236" s="1"/>
  <c r="G236"/>
  <c r="G85"/>
  <c r="H85" s="1"/>
  <c r="I85" s="1"/>
  <c r="G181"/>
  <c r="H181" s="1"/>
  <c r="I181" s="1"/>
  <c r="G199"/>
  <c r="H199" s="1"/>
  <c r="I199" s="1"/>
  <c r="G180"/>
  <c r="H180" s="1"/>
  <c r="I180" s="1"/>
  <c r="G190"/>
  <c r="H190" s="1"/>
  <c r="I190" s="1"/>
  <c r="H179"/>
  <c r="I179" s="1"/>
  <c r="G179"/>
  <c r="G61"/>
  <c r="H61" s="1"/>
  <c r="I61" s="1"/>
  <c r="H148"/>
  <c r="I148" s="1"/>
  <c r="G148"/>
  <c r="G104"/>
  <c r="H104" s="1"/>
  <c r="I104" s="1"/>
  <c r="G103"/>
  <c r="H103" s="1"/>
  <c r="I103" s="1"/>
  <c r="G235"/>
  <c r="H235" s="1"/>
  <c r="I235" s="1"/>
  <c r="G198"/>
  <c r="H198" s="1"/>
  <c r="I198" s="1"/>
  <c r="G147"/>
  <c r="H147" s="1"/>
  <c r="I147" s="1"/>
  <c r="H11"/>
  <c r="I11" s="1"/>
  <c r="G11"/>
  <c r="G178"/>
  <c r="H178" s="1"/>
  <c r="I178" s="1"/>
  <c r="H27"/>
  <c r="I27" s="1"/>
  <c r="G27"/>
  <c r="G84"/>
  <c r="H84" s="1"/>
  <c r="I84" s="1"/>
  <c r="G127"/>
  <c r="H127" s="1"/>
  <c r="I127" s="1"/>
  <c r="G217"/>
  <c r="H217" s="1"/>
  <c r="I217" s="1"/>
  <c r="G177"/>
  <c r="H177" s="1"/>
  <c r="I177" s="1"/>
  <c r="G102"/>
  <c r="H102" s="1"/>
  <c r="I102" s="1"/>
  <c r="H126"/>
  <c r="I126" s="1"/>
  <c r="G126"/>
  <c r="G176"/>
  <c r="H176" s="1"/>
  <c r="I176" s="1"/>
  <c r="H83"/>
  <c r="I83" s="1"/>
  <c r="G83"/>
  <c r="G228"/>
  <c r="H228" s="1"/>
  <c r="I228" s="1"/>
  <c r="G175"/>
  <c r="H175" s="1"/>
  <c r="I175" s="1"/>
  <c r="G216"/>
  <c r="H216" s="1"/>
  <c r="I216" s="1"/>
  <c r="G44"/>
  <c r="H44" s="1"/>
  <c r="I44" s="1"/>
  <c r="G205"/>
  <c r="H205" s="1"/>
  <c r="I205" s="1"/>
  <c r="H125"/>
  <c r="I125" s="1"/>
  <c r="G125"/>
  <c r="G124"/>
  <c r="H124" s="1"/>
  <c r="I124" s="1"/>
  <c r="H174"/>
  <c r="I174" s="1"/>
  <c r="G174"/>
  <c r="G123"/>
  <c r="H123" s="1"/>
  <c r="I123" s="1"/>
  <c r="G204"/>
  <c r="H204" s="1"/>
  <c r="I204" s="1"/>
  <c r="G122"/>
  <c r="H122" s="1"/>
  <c r="I122" s="1"/>
  <c r="G82"/>
  <c r="H82" s="1"/>
  <c r="I82" s="1"/>
  <c r="G60"/>
  <c r="H60" s="1"/>
  <c r="I60" s="1"/>
  <c r="H101"/>
  <c r="I101" s="1"/>
  <c r="G101"/>
  <c r="G100"/>
  <c r="H100" s="1"/>
  <c r="I100" s="1"/>
  <c r="H197"/>
  <c r="I197" s="1"/>
  <c r="G197"/>
  <c r="G146"/>
  <c r="H146" s="1"/>
  <c r="I146" s="1"/>
  <c r="G173"/>
  <c r="H173" s="1"/>
  <c r="I173" s="1"/>
  <c r="G145"/>
  <c r="H145" s="1"/>
  <c r="I145" s="1"/>
  <c r="G121"/>
  <c r="H121" s="1"/>
  <c r="I121" s="1"/>
  <c r="G203"/>
  <c r="H203" s="1"/>
  <c r="I203" s="1"/>
  <c r="H227"/>
  <c r="I227" s="1"/>
  <c r="G227"/>
  <c r="G172"/>
  <c r="H172" s="1"/>
  <c r="I172" s="1"/>
  <c r="H81"/>
  <c r="I81" s="1"/>
  <c r="G81"/>
  <c r="G16"/>
  <c r="H16" s="1"/>
  <c r="I16" s="1"/>
  <c r="G80"/>
  <c r="H80" s="1"/>
  <c r="I80" s="1"/>
  <c r="G10"/>
  <c r="H10" s="1"/>
  <c r="I10" s="1"/>
  <c r="G171"/>
  <c r="H171" s="1"/>
  <c r="I171" s="1"/>
  <c r="G170"/>
  <c r="H170" s="1"/>
  <c r="I170" s="1"/>
  <c r="H234"/>
  <c r="I234" s="1"/>
  <c r="G234"/>
  <c r="G59"/>
  <c r="H59" s="1"/>
  <c r="I59" s="1"/>
  <c r="H26"/>
  <c r="I26" s="1"/>
  <c r="G26"/>
  <c r="G202"/>
  <c r="H202" s="1"/>
  <c r="I202" s="1"/>
  <c r="G91"/>
  <c r="H91" s="1"/>
  <c r="I91" s="1"/>
  <c r="G99"/>
  <c r="H99" s="1"/>
  <c r="I99" s="1"/>
  <c r="G144"/>
  <c r="H144" s="1"/>
  <c r="I144" s="1"/>
  <c r="G143"/>
  <c r="H143" s="1"/>
  <c r="I143" s="1"/>
  <c r="H120"/>
  <c r="I120" s="1"/>
  <c r="G120"/>
  <c r="G25"/>
  <c r="H25" s="1"/>
  <c r="I25" s="1"/>
  <c r="H169"/>
  <c r="I169" s="1"/>
  <c r="G169"/>
  <c r="G15"/>
  <c r="H15" s="1"/>
  <c r="I15" s="1"/>
  <c r="G168"/>
  <c r="H168" s="1"/>
  <c r="I168" s="1"/>
  <c r="G43"/>
  <c r="H43" s="1"/>
  <c r="I43" s="1"/>
  <c r="G58"/>
  <c r="H58" s="1"/>
  <c r="I58" s="1"/>
  <c r="G79"/>
  <c r="H79" s="1"/>
  <c r="I79" s="1"/>
  <c r="H57"/>
  <c r="I57" s="1"/>
  <c r="G57"/>
  <c r="G119"/>
  <c r="H119" s="1"/>
  <c r="I119" s="1"/>
  <c r="G42"/>
  <c r="H42" s="1"/>
  <c r="I42" s="1"/>
  <c r="G90"/>
  <c r="H90" s="1"/>
  <c r="I90" s="1"/>
  <c r="H215"/>
  <c r="I215" s="1"/>
  <c r="G215"/>
  <c r="G14"/>
  <c r="H14" s="1"/>
  <c r="I14" s="1"/>
  <c r="G98"/>
  <c r="H98" s="1"/>
  <c r="I98" s="1"/>
  <c r="G56"/>
  <c r="H56" s="1"/>
  <c r="I56" s="1"/>
  <c r="G24"/>
  <c r="H24" s="1"/>
  <c r="I24" s="1"/>
  <c r="G23"/>
  <c r="H23" s="1"/>
  <c r="I23" s="1"/>
  <c r="G167"/>
  <c r="H167" s="1"/>
  <c r="I167" s="1"/>
  <c r="G166"/>
  <c r="H166" s="1"/>
  <c r="I166" s="1"/>
  <c r="H22"/>
  <c r="I22" s="1"/>
  <c r="G22"/>
  <c r="G189"/>
  <c r="H189" s="1"/>
  <c r="I189" s="1"/>
  <c r="G118"/>
  <c r="H118" s="1"/>
  <c r="I118" s="1"/>
  <c r="G233"/>
  <c r="H233" s="1"/>
  <c r="I233" s="1"/>
  <c r="G21"/>
  <c r="H21" s="1"/>
  <c r="I21" s="1"/>
  <c r="G117"/>
  <c r="H117" s="1"/>
  <c r="I117" s="1"/>
  <c r="G41"/>
  <c r="H41" s="1"/>
  <c r="I41" s="1"/>
  <c r="G20"/>
  <c r="H20" s="1"/>
  <c r="I20" s="1"/>
  <c r="G116"/>
  <c r="H116" s="1"/>
  <c r="I116" s="1"/>
  <c r="G115"/>
  <c r="H115" s="1"/>
  <c r="I115" s="1"/>
  <c r="G40"/>
  <c r="H40" s="1"/>
  <c r="I40" s="1"/>
  <c r="G196"/>
  <c r="H196" s="1"/>
  <c r="I196" s="1"/>
  <c r="G78"/>
  <c r="H78" s="1"/>
  <c r="I78" s="1"/>
  <c r="G226"/>
  <c r="H226" s="1"/>
  <c r="I226" s="1"/>
  <c r="G188"/>
  <c r="H188" s="1"/>
  <c r="I188" s="1"/>
  <c r="G77"/>
  <c r="H77" s="1"/>
  <c r="I77" s="1"/>
  <c r="H97"/>
  <c r="I97" s="1"/>
  <c r="G97"/>
  <c r="G9"/>
  <c r="H9" s="1"/>
  <c r="I9" s="1"/>
  <c r="H19"/>
  <c r="I19" s="1"/>
  <c r="G19"/>
  <c r="G142"/>
  <c r="H142" s="1"/>
  <c r="I142" s="1"/>
  <c r="H214"/>
  <c r="I214" s="1"/>
  <c r="G214"/>
  <c r="G114"/>
  <c r="H114" s="1"/>
  <c r="I114" s="1"/>
  <c r="G76"/>
  <c r="H76" s="1"/>
  <c r="I76" s="1"/>
  <c r="G153"/>
  <c r="H153" s="1"/>
  <c r="I153" s="1"/>
  <c r="H225"/>
  <c r="I225" s="1"/>
  <c r="G225"/>
  <c r="G89"/>
  <c r="H89" s="1"/>
  <c r="I89" s="1"/>
  <c r="H113"/>
  <c r="I113" s="1"/>
  <c r="G113"/>
  <c r="G141"/>
  <c r="H141" s="1"/>
  <c r="I141" s="1"/>
  <c r="H213"/>
  <c r="I213" s="1"/>
  <c r="G213"/>
  <c r="G55"/>
  <c r="H55" s="1"/>
  <c r="I55" s="1"/>
  <c r="G140"/>
  <c r="H140" s="1"/>
  <c r="I140" s="1"/>
  <c r="G54"/>
  <c r="H54" s="1"/>
  <c r="I54" s="1"/>
  <c r="H39"/>
  <c r="I39" s="1"/>
  <c r="G39"/>
  <c r="G195"/>
  <c r="H195" s="1"/>
  <c r="I195" s="1"/>
  <c r="H151"/>
  <c r="I151" s="1"/>
  <c r="G151"/>
  <c r="G75"/>
  <c r="H75" s="1"/>
  <c r="I75" s="1"/>
  <c r="H224"/>
  <c r="I224" s="1"/>
  <c r="G224"/>
  <c r="G38"/>
  <c r="H38" s="1"/>
  <c r="I38" s="1"/>
  <c r="G139"/>
  <c r="H139" s="1"/>
  <c r="I139" s="1"/>
  <c r="G201"/>
  <c r="H201" s="1"/>
  <c r="I201" s="1"/>
  <c r="H8"/>
  <c r="I8" s="1"/>
  <c r="G8"/>
  <c r="G7"/>
  <c r="H7" s="1"/>
  <c r="I7" s="1"/>
  <c r="H194"/>
  <c r="I194" s="1"/>
  <c r="G194"/>
  <c r="G112"/>
  <c r="H112" s="1"/>
  <c r="I112" s="1"/>
  <c r="H138"/>
  <c r="I138" s="1"/>
  <c r="G138"/>
  <c r="G187"/>
  <c r="H187" s="1"/>
  <c r="I187" s="1"/>
  <c r="G74"/>
  <c r="H74" s="1"/>
  <c r="I74" s="1"/>
  <c r="G212"/>
  <c r="H212" s="1"/>
  <c r="I212" s="1"/>
  <c r="H165"/>
  <c r="I165" s="1"/>
  <c r="G165"/>
  <c r="G186"/>
  <c r="H186" s="1"/>
  <c r="I186" s="1"/>
  <c r="H73"/>
  <c r="I73" s="1"/>
  <c r="G73"/>
  <c r="G164"/>
  <c r="H164" s="1"/>
  <c r="I164" s="1"/>
  <c r="H53"/>
  <c r="I53" s="1"/>
  <c r="G53"/>
  <c r="G137"/>
  <c r="H137" s="1"/>
  <c r="I137" s="1"/>
  <c r="G18"/>
  <c r="H18" s="1"/>
  <c r="I18" s="1"/>
  <c r="G52"/>
  <c r="H52" s="1"/>
  <c r="I52" s="1"/>
  <c r="H136"/>
  <c r="I136" s="1"/>
  <c r="G136"/>
  <c r="G223"/>
  <c r="H223" s="1"/>
  <c r="I223" s="1"/>
  <c r="H211"/>
  <c r="I211" s="1"/>
  <c r="G211"/>
  <c r="G37"/>
  <c r="H37" s="1"/>
  <c r="I37" s="1"/>
  <c r="H36"/>
  <c r="I36" s="1"/>
  <c r="G36"/>
  <c r="G72"/>
  <c r="H72" s="1"/>
  <c r="I72" s="1"/>
  <c r="G71"/>
  <c r="H71" s="1"/>
  <c r="I71" s="1"/>
  <c r="G163"/>
  <c r="H163" s="1"/>
  <c r="I163" s="1"/>
  <c r="H88"/>
  <c r="I88" s="1"/>
  <c r="G88"/>
  <c r="G154"/>
  <c r="H154" s="1"/>
  <c r="I154" s="1"/>
  <c r="H13"/>
  <c r="I13" s="1"/>
  <c r="G13"/>
  <c r="G135"/>
  <c r="H135" s="1"/>
  <c r="I135" s="1"/>
  <c r="H134"/>
  <c r="I134" s="1"/>
  <c r="G134"/>
  <c r="G111"/>
  <c r="H111" s="1"/>
  <c r="I111" s="1"/>
  <c r="G6"/>
  <c r="H6" s="1"/>
  <c r="I6" s="1"/>
  <c r="G35"/>
  <c r="H35" s="1"/>
  <c r="I35" s="1"/>
  <c r="H96"/>
  <c r="I96" s="1"/>
  <c r="G96"/>
  <c r="G133"/>
  <c r="H133" s="1"/>
  <c r="I133" s="1"/>
  <c r="G5"/>
  <c r="H5" s="1"/>
  <c r="I5" s="1"/>
  <c r="G222"/>
  <c r="H222" s="1"/>
  <c r="I222" s="1"/>
  <c r="G87"/>
  <c r="H87" s="1"/>
  <c r="I87" s="1"/>
  <c r="G70"/>
  <c r="H70" s="1"/>
  <c r="I70" s="1"/>
  <c r="G69"/>
  <c r="H69" s="1"/>
  <c r="I69" s="1"/>
  <c r="G4"/>
  <c r="H4" s="1"/>
  <c r="I4" s="1"/>
  <c r="G110"/>
  <c r="H110" s="1"/>
  <c r="I110" s="1"/>
  <c r="G232"/>
  <c r="H232" s="1"/>
  <c r="I232" s="1"/>
  <c r="G3"/>
  <c r="H3" s="1"/>
  <c r="I3" s="1"/>
  <c r="G185"/>
  <c r="H185" s="1"/>
  <c r="I185" s="1"/>
  <c r="H51"/>
  <c r="I51" s="1"/>
  <c r="G51"/>
  <c r="G34"/>
  <c r="H34" s="1"/>
  <c r="I34" s="1"/>
  <c r="G221"/>
  <c r="H221" s="1"/>
  <c r="I221" s="1"/>
  <c r="G162"/>
  <c r="H162" s="1"/>
  <c r="I162" s="1"/>
  <c r="H161"/>
  <c r="I161" s="1"/>
  <c r="G161"/>
  <c r="G220"/>
  <c r="H220" s="1"/>
  <c r="I220" s="1"/>
  <c r="G33"/>
  <c r="H33" s="1"/>
  <c r="I33" s="1"/>
  <c r="G132"/>
  <c r="H132" s="1"/>
  <c r="I132" s="1"/>
  <c r="H109"/>
  <c r="I109" s="1"/>
  <c r="G109"/>
  <c r="G193"/>
  <c r="H193" s="1"/>
  <c r="I193" s="1"/>
  <c r="G131"/>
  <c r="H131" s="1"/>
  <c r="I131" s="1"/>
  <c r="G32"/>
  <c r="H32" s="1"/>
  <c r="I32" s="1"/>
  <c r="H200"/>
  <c r="I200" s="1"/>
  <c r="G200"/>
  <c r="G2"/>
  <c r="H2" s="1"/>
  <c r="I2" s="1"/>
  <c r="G210"/>
  <c r="H210" s="1"/>
  <c r="I210" s="1"/>
  <c r="G219"/>
  <c r="H219" s="1"/>
  <c r="I219" s="1"/>
  <c r="G231"/>
  <c r="H231" s="1"/>
  <c r="I231" s="1"/>
  <c r="G68"/>
  <c r="H68" s="1"/>
  <c r="I68" s="1"/>
  <c r="G95"/>
  <c r="H95" s="1"/>
  <c r="I95" s="1"/>
  <c r="G209"/>
  <c r="H209" s="1"/>
  <c r="I209" s="1"/>
  <c r="H160"/>
  <c r="I160" s="1"/>
  <c r="G160"/>
  <c r="G192"/>
  <c r="H192" s="1"/>
  <c r="I192" s="1"/>
  <c r="G108"/>
  <c r="H108" s="1"/>
  <c r="I108" s="1"/>
  <c r="G50"/>
  <c r="H50" s="1"/>
  <c r="I50" s="1"/>
  <c r="G208"/>
  <c r="H208" s="1"/>
  <c r="I208" s="1"/>
  <c r="G159"/>
  <c r="H159" s="1"/>
  <c r="I159" s="1"/>
  <c r="G130"/>
  <c r="H130" s="1"/>
  <c r="I130" s="1"/>
  <c r="G129"/>
  <c r="H129" s="1"/>
  <c r="I129" s="1"/>
  <c r="G49"/>
  <c r="H49" s="1"/>
  <c r="I49" s="1"/>
  <c r="G94"/>
  <c r="H94" s="1"/>
  <c r="I94" s="1"/>
  <c r="G67"/>
  <c r="H67" s="1"/>
  <c r="I67" s="1"/>
  <c r="G158"/>
  <c r="H158" s="1"/>
  <c r="I158" s="1"/>
  <c r="G66"/>
  <c r="H66" s="1"/>
  <c r="I66" s="1"/>
  <c r="G218"/>
  <c r="H218" s="1"/>
  <c r="I218" s="1"/>
  <c r="G31"/>
  <c r="H31" s="1"/>
  <c r="I31" s="1"/>
  <c r="G107"/>
  <c r="H107" s="1"/>
  <c r="I107" s="1"/>
  <c r="H30"/>
  <c r="I30" s="1"/>
  <c r="G30"/>
  <c r="G157"/>
  <c r="H157" s="1"/>
  <c r="I157" s="1"/>
  <c r="H65"/>
  <c r="I65" s="1"/>
  <c r="G65"/>
  <c r="G64"/>
  <c r="H64" s="1"/>
  <c r="I64" s="1"/>
  <c r="G106"/>
  <c r="H106" s="1"/>
  <c r="I106" s="1"/>
  <c r="G184"/>
  <c r="H184" s="1"/>
  <c r="I184" s="1"/>
  <c r="G105"/>
  <c r="H105" s="1"/>
  <c r="I105" s="1"/>
  <c r="G12"/>
  <c r="H12" s="1"/>
  <c r="I12" s="1"/>
  <c r="H156"/>
  <c r="I156" s="1"/>
  <c r="G156"/>
  <c r="G63"/>
  <c r="H63" s="1"/>
  <c r="I63" s="1"/>
  <c r="H230"/>
  <c r="I230" s="1"/>
  <c r="G230"/>
  <c r="G155"/>
  <c r="H155" s="1"/>
  <c r="I155" s="1"/>
  <c r="G29"/>
  <c r="H29" s="1"/>
  <c r="I29" s="1"/>
  <c r="N2" i="7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"/>
  <c r="J3"/>
  <c r="J4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/>
  <c r="J19"/>
  <c r="J20"/>
  <c r="J21" s="1"/>
  <c r="J22" s="1"/>
  <c r="J23" s="1"/>
  <c r="J24" s="1"/>
  <c r="J25" s="1"/>
  <c r="J26" s="1"/>
  <c r="J27" s="1"/>
  <c r="J28" s="1"/>
  <c r="J29"/>
  <c r="J30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/>
  <c r="J50"/>
  <c r="J51" s="1"/>
  <c r="J52" s="1"/>
  <c r="J53" s="1"/>
  <c r="J54" s="1"/>
  <c r="J55" s="1"/>
  <c r="J56" s="1"/>
  <c r="J57" s="1"/>
  <c r="J58" s="1"/>
  <c r="J59" s="1"/>
  <c r="J60" s="1"/>
  <c r="J61" s="1"/>
  <c r="J62" s="1"/>
  <c r="J63"/>
  <c r="J64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/>
  <c r="J88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/>
  <c r="J106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/>
  <c r="J130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/>
  <c r="J152"/>
  <c r="J153"/>
  <c r="J154"/>
  <c r="J155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"/>
  <c r="G17"/>
  <c r="H17" s="1"/>
  <c r="I17" s="1"/>
  <c r="G236"/>
  <c r="H236" s="1"/>
  <c r="I236" s="1"/>
  <c r="G217"/>
  <c r="H217" s="1"/>
  <c r="I217" s="1"/>
  <c r="I150"/>
  <c r="H150"/>
  <c r="G150"/>
  <c r="G128"/>
  <c r="H128" s="1"/>
  <c r="I128" s="1"/>
  <c r="G149"/>
  <c r="H149" s="1"/>
  <c r="I149" s="1"/>
  <c r="G104"/>
  <c r="H104" s="1"/>
  <c r="I104" s="1"/>
  <c r="G216"/>
  <c r="H216" s="1"/>
  <c r="I216" s="1"/>
  <c r="G48"/>
  <c r="H48" s="1"/>
  <c r="I48" s="1"/>
  <c r="G199"/>
  <c r="H199" s="1"/>
  <c r="I199" s="1"/>
  <c r="G103"/>
  <c r="H103" s="1"/>
  <c r="I103" s="1"/>
  <c r="G152"/>
  <c r="H152" s="1"/>
  <c r="I152" s="1"/>
  <c r="G62"/>
  <c r="H62" s="1"/>
  <c r="I62" s="1"/>
  <c r="G86"/>
  <c r="H86" s="1"/>
  <c r="I86" s="1"/>
  <c r="G47"/>
  <c r="H47" s="1"/>
  <c r="I47" s="1"/>
  <c r="G46"/>
  <c r="H46" s="1"/>
  <c r="I46" s="1"/>
  <c r="H183"/>
  <c r="I183" s="1"/>
  <c r="G183"/>
  <c r="G28"/>
  <c r="H28" s="1"/>
  <c r="I28" s="1"/>
  <c r="G45"/>
  <c r="H45" s="1"/>
  <c r="I45" s="1"/>
  <c r="H182"/>
  <c r="I182" s="1"/>
  <c r="G182"/>
  <c r="H235"/>
  <c r="I235" s="1"/>
  <c r="G235"/>
  <c r="G85"/>
  <c r="H85" s="1"/>
  <c r="I85" s="1"/>
  <c r="G181"/>
  <c r="H181" s="1"/>
  <c r="I181" s="1"/>
  <c r="H198"/>
  <c r="I198" s="1"/>
  <c r="G198"/>
  <c r="G180"/>
  <c r="H180" s="1"/>
  <c r="I180" s="1"/>
  <c r="G197"/>
  <c r="H197" s="1"/>
  <c r="I197" s="1"/>
  <c r="G179"/>
  <c r="H179" s="1"/>
  <c r="I179" s="1"/>
  <c r="I61"/>
  <c r="H61"/>
  <c r="G61"/>
  <c r="H148"/>
  <c r="I148" s="1"/>
  <c r="G148"/>
  <c r="G102"/>
  <c r="H102" s="1"/>
  <c r="I102" s="1"/>
  <c r="G101"/>
  <c r="H101" s="1"/>
  <c r="I101" s="1"/>
  <c r="G234"/>
  <c r="H234" s="1"/>
  <c r="I234" s="1"/>
  <c r="G196"/>
  <c r="H196" s="1"/>
  <c r="I196" s="1"/>
  <c r="G147"/>
  <c r="H147" s="1"/>
  <c r="I147" s="1"/>
  <c r="G16"/>
  <c r="H16" s="1"/>
  <c r="I16" s="1"/>
  <c r="H178"/>
  <c r="I178" s="1"/>
  <c r="G178"/>
  <c r="G27"/>
  <c r="H27" s="1"/>
  <c r="I27" s="1"/>
  <c r="G84"/>
  <c r="H84" s="1"/>
  <c r="I84" s="1"/>
  <c r="G127"/>
  <c r="H127" s="1"/>
  <c r="I127" s="1"/>
  <c r="G215"/>
  <c r="H215" s="1"/>
  <c r="I215" s="1"/>
  <c r="H177"/>
  <c r="I177" s="1"/>
  <c r="G177"/>
  <c r="G100"/>
  <c r="H100" s="1"/>
  <c r="I100" s="1"/>
  <c r="G126"/>
  <c r="H126" s="1"/>
  <c r="I126" s="1"/>
  <c r="G176"/>
  <c r="H176" s="1"/>
  <c r="I176" s="1"/>
  <c r="H83"/>
  <c r="I83" s="1"/>
  <c r="G83"/>
  <c r="G233"/>
  <c r="H233" s="1"/>
  <c r="I233" s="1"/>
  <c r="G175"/>
  <c r="H175" s="1"/>
  <c r="I175" s="1"/>
  <c r="I214"/>
  <c r="H214"/>
  <c r="G214"/>
  <c r="G44"/>
  <c r="H44" s="1"/>
  <c r="I44" s="1"/>
  <c r="G213"/>
  <c r="H213" s="1"/>
  <c r="I213" s="1"/>
  <c r="G125"/>
  <c r="H125" s="1"/>
  <c r="I125" s="1"/>
  <c r="I124"/>
  <c r="H124"/>
  <c r="G124"/>
  <c r="G174"/>
  <c r="H174" s="1"/>
  <c r="I174" s="1"/>
  <c r="G123"/>
  <c r="H123" s="1"/>
  <c r="I123" s="1"/>
  <c r="G212"/>
  <c r="H212" s="1"/>
  <c r="I212" s="1"/>
  <c r="G122"/>
  <c r="H122" s="1"/>
  <c r="I122" s="1"/>
  <c r="G82"/>
  <c r="H82" s="1"/>
  <c r="I82" s="1"/>
  <c r="G60"/>
  <c r="H60" s="1"/>
  <c r="I60" s="1"/>
  <c r="G99"/>
  <c r="H99" s="1"/>
  <c r="I99" s="1"/>
  <c r="G98"/>
  <c r="H98" s="1"/>
  <c r="I98" s="1"/>
  <c r="H195"/>
  <c r="I195" s="1"/>
  <c r="G195"/>
  <c r="G146"/>
  <c r="H146" s="1"/>
  <c r="I146" s="1"/>
  <c r="G173"/>
  <c r="H173" s="1"/>
  <c r="I173" s="1"/>
  <c r="G145"/>
  <c r="H145" s="1"/>
  <c r="I145" s="1"/>
  <c r="H121"/>
  <c r="I121" s="1"/>
  <c r="G121"/>
  <c r="G211"/>
  <c r="H211" s="1"/>
  <c r="I211" s="1"/>
  <c r="G232"/>
  <c r="H232" s="1"/>
  <c r="I232" s="1"/>
  <c r="H172"/>
  <c r="I172" s="1"/>
  <c r="G172"/>
  <c r="H81"/>
  <c r="I81" s="1"/>
  <c r="G81"/>
  <c r="G15"/>
  <c r="H15" s="1"/>
  <c r="I15" s="1"/>
  <c r="G80"/>
  <c r="H80" s="1"/>
  <c r="I80" s="1"/>
  <c r="H14"/>
  <c r="I14" s="1"/>
  <c r="G14"/>
  <c r="G171"/>
  <c r="H171" s="1"/>
  <c r="I171" s="1"/>
  <c r="G170"/>
  <c r="H170" s="1"/>
  <c r="I170" s="1"/>
  <c r="G231"/>
  <c r="H231" s="1"/>
  <c r="I231" s="1"/>
  <c r="I59"/>
  <c r="H59"/>
  <c r="G59"/>
  <c r="H26"/>
  <c r="I26" s="1"/>
  <c r="G26"/>
  <c r="G210"/>
  <c r="H210" s="1"/>
  <c r="I210" s="1"/>
  <c r="G97"/>
  <c r="H97" s="1"/>
  <c r="I97" s="1"/>
  <c r="G96"/>
  <c r="H96" s="1"/>
  <c r="I96" s="1"/>
  <c r="G144"/>
  <c r="H144" s="1"/>
  <c r="I144" s="1"/>
  <c r="G143"/>
  <c r="H143" s="1"/>
  <c r="I143" s="1"/>
  <c r="G120"/>
  <c r="H120" s="1"/>
  <c r="I120" s="1"/>
  <c r="H25"/>
  <c r="I25" s="1"/>
  <c r="G25"/>
  <c r="G169"/>
  <c r="H169" s="1"/>
  <c r="I169" s="1"/>
  <c r="G13"/>
  <c r="H13" s="1"/>
  <c r="I13" s="1"/>
  <c r="G168"/>
  <c r="H168" s="1"/>
  <c r="I168" s="1"/>
  <c r="G43"/>
  <c r="H43" s="1"/>
  <c r="I43" s="1"/>
  <c r="H58"/>
  <c r="I58" s="1"/>
  <c r="G58"/>
  <c r="G79"/>
  <c r="H79" s="1"/>
  <c r="I79" s="1"/>
  <c r="G57"/>
  <c r="H57" s="1"/>
  <c r="I57" s="1"/>
  <c r="G119"/>
  <c r="H119" s="1"/>
  <c r="I119" s="1"/>
  <c r="H42"/>
  <c r="I42" s="1"/>
  <c r="G42"/>
  <c r="G95"/>
  <c r="H95" s="1"/>
  <c r="I95" s="1"/>
  <c r="G209"/>
  <c r="H209" s="1"/>
  <c r="I209" s="1"/>
  <c r="I12"/>
  <c r="H12"/>
  <c r="G12"/>
  <c r="G94"/>
  <c r="H94" s="1"/>
  <c r="I94" s="1"/>
  <c r="G56"/>
  <c r="H56" s="1"/>
  <c r="I56" s="1"/>
  <c r="G24"/>
  <c r="H24" s="1"/>
  <c r="I24" s="1"/>
  <c r="I23"/>
  <c r="H23"/>
  <c r="G23"/>
  <c r="G167"/>
  <c r="H167" s="1"/>
  <c r="I167" s="1"/>
  <c r="G166"/>
  <c r="H166" s="1"/>
  <c r="I166" s="1"/>
  <c r="G22"/>
  <c r="H22" s="1"/>
  <c r="I22" s="1"/>
  <c r="G194"/>
  <c r="H194" s="1"/>
  <c r="I194" s="1"/>
  <c r="G118"/>
  <c r="H118" s="1"/>
  <c r="I118" s="1"/>
  <c r="G230"/>
  <c r="H230" s="1"/>
  <c r="I230" s="1"/>
  <c r="G21"/>
  <c r="H21" s="1"/>
  <c r="I21" s="1"/>
  <c r="G117"/>
  <c r="H117" s="1"/>
  <c r="I117" s="1"/>
  <c r="H41"/>
  <c r="I41" s="1"/>
  <c r="G41"/>
  <c r="G20"/>
  <c r="H20" s="1"/>
  <c r="I20" s="1"/>
  <c r="G116"/>
  <c r="H116" s="1"/>
  <c r="I116" s="1"/>
  <c r="G115"/>
  <c r="H115" s="1"/>
  <c r="I115" s="1"/>
  <c r="H40"/>
  <c r="I40" s="1"/>
  <c r="G40"/>
  <c r="G193"/>
  <c r="H193" s="1"/>
  <c r="I193" s="1"/>
  <c r="G78"/>
  <c r="H78" s="1"/>
  <c r="I78" s="1"/>
  <c r="H229"/>
  <c r="I229" s="1"/>
  <c r="G229"/>
  <c r="H192"/>
  <c r="I192" s="1"/>
  <c r="G192"/>
  <c r="G77"/>
  <c r="H77" s="1"/>
  <c r="I77" s="1"/>
  <c r="G93"/>
  <c r="H93" s="1"/>
  <c r="I93" s="1"/>
  <c r="H11"/>
  <c r="I11" s="1"/>
  <c r="G11"/>
  <c r="G19"/>
  <c r="H19" s="1"/>
  <c r="I19" s="1"/>
  <c r="G142"/>
  <c r="H142" s="1"/>
  <c r="I142" s="1"/>
  <c r="G208"/>
  <c r="H208" s="1"/>
  <c r="I208" s="1"/>
  <c r="I114"/>
  <c r="H114"/>
  <c r="G114"/>
  <c r="H76"/>
  <c r="I76" s="1"/>
  <c r="G76"/>
  <c r="G153"/>
  <c r="H153" s="1"/>
  <c r="I153" s="1"/>
  <c r="G228"/>
  <c r="H228" s="1"/>
  <c r="I228" s="1"/>
  <c r="G92"/>
  <c r="H92" s="1"/>
  <c r="I92" s="1"/>
  <c r="G113"/>
  <c r="H113" s="1"/>
  <c r="I113" s="1"/>
  <c r="G141"/>
  <c r="H141" s="1"/>
  <c r="I141" s="1"/>
  <c r="G207"/>
  <c r="H207" s="1"/>
  <c r="I207" s="1"/>
  <c r="H55"/>
  <c r="I55" s="1"/>
  <c r="G55"/>
  <c r="G140"/>
  <c r="H140" s="1"/>
  <c r="I140" s="1"/>
  <c r="G54"/>
  <c r="H54" s="1"/>
  <c r="I54" s="1"/>
  <c r="G39"/>
  <c r="H39" s="1"/>
  <c r="I39" s="1"/>
  <c r="G191"/>
  <c r="H191" s="1"/>
  <c r="I191" s="1"/>
  <c r="H151"/>
  <c r="I151" s="1"/>
  <c r="G151"/>
  <c r="G75"/>
  <c r="H75" s="1"/>
  <c r="I75" s="1"/>
  <c r="G227"/>
  <c r="H227" s="1"/>
  <c r="I227" s="1"/>
  <c r="G38"/>
  <c r="H38" s="1"/>
  <c r="I38" s="1"/>
  <c r="H139"/>
  <c r="I139" s="1"/>
  <c r="G139"/>
  <c r="G206"/>
  <c r="H206" s="1"/>
  <c r="I206" s="1"/>
  <c r="G10"/>
  <c r="H10" s="1"/>
  <c r="I10" s="1"/>
  <c r="I9"/>
  <c r="H9"/>
  <c r="G9"/>
  <c r="G190"/>
  <c r="H190" s="1"/>
  <c r="I190" s="1"/>
  <c r="G112"/>
  <c r="H112" s="1"/>
  <c r="I112" s="1"/>
  <c r="G138"/>
  <c r="H138" s="1"/>
  <c r="I138" s="1"/>
  <c r="I189"/>
  <c r="H189"/>
  <c r="G189"/>
  <c r="G74"/>
  <c r="H74" s="1"/>
  <c r="I74" s="1"/>
  <c r="G205"/>
  <c r="H205" s="1"/>
  <c r="I205" s="1"/>
  <c r="G165"/>
  <c r="H165" s="1"/>
  <c r="I165" s="1"/>
  <c r="G188"/>
  <c r="H188" s="1"/>
  <c r="I188" s="1"/>
  <c r="G73"/>
  <c r="H73" s="1"/>
  <c r="I73" s="1"/>
  <c r="G164"/>
  <c r="H164" s="1"/>
  <c r="I164" s="1"/>
  <c r="G53"/>
  <c r="H53" s="1"/>
  <c r="I53" s="1"/>
  <c r="G137"/>
  <c r="H137" s="1"/>
  <c r="I137" s="1"/>
  <c r="H18"/>
  <c r="I18" s="1"/>
  <c r="G18"/>
  <c r="G52"/>
  <c r="H52" s="1"/>
  <c r="I52" s="1"/>
  <c r="G136"/>
  <c r="H136" s="1"/>
  <c r="I136" s="1"/>
  <c r="G226"/>
  <c r="H226" s="1"/>
  <c r="I226" s="1"/>
  <c r="H204"/>
  <c r="I204" s="1"/>
  <c r="G204"/>
  <c r="G37"/>
  <c r="H37" s="1"/>
  <c r="I37" s="1"/>
  <c r="G36"/>
  <c r="H36" s="1"/>
  <c r="I36" s="1"/>
  <c r="H72"/>
  <c r="I72" s="1"/>
  <c r="G72"/>
  <c r="H71"/>
  <c r="I71" s="1"/>
  <c r="G71"/>
  <c r="G163"/>
  <c r="H163" s="1"/>
  <c r="I163" s="1"/>
  <c r="G91"/>
  <c r="H91" s="1"/>
  <c r="I91" s="1"/>
  <c r="H154"/>
  <c r="I154" s="1"/>
  <c r="G154"/>
  <c r="G8"/>
  <c r="H8" s="1"/>
  <c r="I8" s="1"/>
  <c r="G135"/>
  <c r="H135" s="1"/>
  <c r="I135" s="1"/>
  <c r="G134"/>
  <c r="H134" s="1"/>
  <c r="I134" s="1"/>
  <c r="I111"/>
  <c r="H111"/>
  <c r="G111"/>
  <c r="H7"/>
  <c r="I7" s="1"/>
  <c r="G7"/>
  <c r="G35"/>
  <c r="H35" s="1"/>
  <c r="I35" s="1"/>
  <c r="G90"/>
  <c r="H90" s="1"/>
  <c r="I90" s="1"/>
  <c r="G133"/>
  <c r="H133" s="1"/>
  <c r="I133" s="1"/>
  <c r="G6"/>
  <c r="H6" s="1"/>
  <c r="I6" s="1"/>
  <c r="G225"/>
  <c r="H225" s="1"/>
  <c r="I225" s="1"/>
  <c r="G89"/>
  <c r="H89" s="1"/>
  <c r="I89" s="1"/>
  <c r="H70"/>
  <c r="I70" s="1"/>
  <c r="G70"/>
  <c r="G69"/>
  <c r="H69" s="1"/>
  <c r="I69" s="1"/>
  <c r="G5"/>
  <c r="H5" s="1"/>
  <c r="I5" s="1"/>
  <c r="G110"/>
  <c r="H110" s="1"/>
  <c r="I110" s="1"/>
  <c r="H224"/>
  <c r="I224" s="1"/>
  <c r="G224"/>
  <c r="H4"/>
  <c r="I4" s="1"/>
  <c r="G4"/>
  <c r="G187"/>
  <c r="H187" s="1"/>
  <c r="I187" s="1"/>
  <c r="G51"/>
  <c r="H51" s="1"/>
  <c r="I51" s="1"/>
  <c r="I34"/>
  <c r="H34"/>
  <c r="G34"/>
  <c r="G223"/>
  <c r="H223" s="1"/>
  <c r="I223" s="1"/>
  <c r="G162"/>
  <c r="H162" s="1"/>
  <c r="I162" s="1"/>
  <c r="G161"/>
  <c r="H161" s="1"/>
  <c r="I161" s="1"/>
  <c r="G222"/>
  <c r="H222" s="1"/>
  <c r="I222" s="1"/>
  <c r="G33"/>
  <c r="H33" s="1"/>
  <c r="I33" s="1"/>
  <c r="G132"/>
  <c r="H132" s="1"/>
  <c r="I132" s="1"/>
  <c r="H109"/>
  <c r="I109" s="1"/>
  <c r="G109"/>
  <c r="G186"/>
  <c r="H186" s="1"/>
  <c r="I186" s="1"/>
  <c r="H131"/>
  <c r="I131" s="1"/>
  <c r="G131"/>
  <c r="G32"/>
  <c r="H32" s="1"/>
  <c r="I32" s="1"/>
  <c r="H203"/>
  <c r="I203" s="1"/>
  <c r="G203"/>
  <c r="H3"/>
  <c r="I3" s="1"/>
  <c r="G3"/>
  <c r="G202"/>
  <c r="H202" s="1"/>
  <c r="I202" s="1"/>
  <c r="G221"/>
  <c r="H221" s="1"/>
  <c r="I221" s="1"/>
  <c r="H220"/>
  <c r="I220" s="1"/>
  <c r="G220"/>
  <c r="G68"/>
  <c r="H68" s="1"/>
  <c r="I68" s="1"/>
  <c r="G88"/>
  <c r="H88" s="1"/>
  <c r="I88" s="1"/>
  <c r="G201"/>
  <c r="H201" s="1"/>
  <c r="I201" s="1"/>
  <c r="H160"/>
  <c r="I160" s="1"/>
  <c r="G160"/>
  <c r="G185"/>
  <c r="H185" s="1"/>
  <c r="I185" s="1"/>
  <c r="H108"/>
  <c r="I108" s="1"/>
  <c r="G108"/>
  <c r="G50"/>
  <c r="H50" s="1"/>
  <c r="I50" s="1"/>
  <c r="H200"/>
  <c r="I200" s="1"/>
  <c r="G200"/>
  <c r="H159"/>
  <c r="I159" s="1"/>
  <c r="G159"/>
  <c r="G130"/>
  <c r="H130" s="1"/>
  <c r="I130" s="1"/>
  <c r="G129"/>
  <c r="H129" s="1"/>
  <c r="I129" s="1"/>
  <c r="H49"/>
  <c r="I49" s="1"/>
  <c r="G49"/>
  <c r="G87"/>
  <c r="H87" s="1"/>
  <c r="I87" s="1"/>
  <c r="G67"/>
  <c r="H67" s="1"/>
  <c r="I67" s="1"/>
  <c r="G158"/>
  <c r="H158" s="1"/>
  <c r="I158" s="1"/>
  <c r="H66"/>
  <c r="I66" s="1"/>
  <c r="G66"/>
  <c r="G219"/>
  <c r="H219" s="1"/>
  <c r="I219" s="1"/>
  <c r="H31"/>
  <c r="I31" s="1"/>
  <c r="G31"/>
  <c r="G107"/>
  <c r="H107" s="1"/>
  <c r="I107" s="1"/>
  <c r="H30"/>
  <c r="I30" s="1"/>
  <c r="G30"/>
  <c r="H157"/>
  <c r="I157" s="1"/>
  <c r="G157"/>
  <c r="G65"/>
  <c r="H65" s="1"/>
  <c r="I65" s="1"/>
  <c r="G64"/>
  <c r="H64" s="1"/>
  <c r="I64" s="1"/>
  <c r="H106"/>
  <c r="I106" s="1"/>
  <c r="G106"/>
  <c r="G184"/>
  <c r="H184" s="1"/>
  <c r="I184" s="1"/>
  <c r="G105"/>
  <c r="H105" s="1"/>
  <c r="I105" s="1"/>
  <c r="G2"/>
  <c r="H2" s="1"/>
  <c r="I2" s="1"/>
  <c r="H156"/>
  <c r="I156" s="1"/>
  <c r="G156"/>
  <c r="G63"/>
  <c r="H63" s="1"/>
  <c r="I63" s="1"/>
  <c r="H218"/>
  <c r="I218" s="1"/>
  <c r="G218"/>
  <c r="G155"/>
  <c r="H155" s="1"/>
  <c r="I155" s="1"/>
  <c r="H29"/>
  <c r="I29" s="1"/>
  <c r="G29"/>
  <c r="I4" i="11" l="1"/>
  <c r="H5" s="1"/>
  <c r="J3"/>
  <c r="K3" s="1"/>
  <c r="D2"/>
  <c r="D141"/>
  <c r="D129"/>
  <c r="D117"/>
  <c r="D105"/>
  <c r="D77"/>
  <c r="D65"/>
  <c r="D53"/>
  <c r="D41"/>
  <c r="D29"/>
  <c r="D17"/>
  <c r="D5"/>
  <c r="E82"/>
  <c r="E70"/>
  <c r="E58"/>
  <c r="E46"/>
  <c r="E34"/>
  <c r="E22"/>
  <c r="E10"/>
  <c r="D142"/>
  <c r="D130"/>
  <c r="D118"/>
  <c r="D106"/>
  <c r="D93"/>
  <c r="D78"/>
  <c r="D66"/>
  <c r="D54"/>
  <c r="D42"/>
  <c r="D30"/>
  <c r="D18"/>
  <c r="D6"/>
  <c r="E71"/>
  <c r="E59"/>
  <c r="E47"/>
  <c r="E35"/>
  <c r="E23"/>
  <c r="E11"/>
  <c r="D94"/>
  <c r="E146"/>
  <c r="E134"/>
  <c r="E122"/>
  <c r="E110"/>
  <c r="E98"/>
  <c r="E73"/>
  <c r="E61"/>
  <c r="E49"/>
  <c r="E37"/>
  <c r="E25"/>
  <c r="E13"/>
  <c r="E149"/>
  <c r="E137"/>
  <c r="E125"/>
  <c r="E113"/>
  <c r="E101"/>
  <c r="E88"/>
  <c r="E75"/>
  <c r="E63"/>
  <c r="E51"/>
  <c r="E39"/>
  <c r="E27"/>
  <c r="E15"/>
  <c r="E3"/>
  <c r="E150"/>
  <c r="E138"/>
  <c r="E126"/>
  <c r="E114"/>
  <c r="E102"/>
  <c r="I5" l="1"/>
  <c r="H6" s="1"/>
  <c r="J4"/>
  <c r="I6" l="1"/>
  <c r="H7" s="1"/>
  <c r="J5"/>
  <c r="I7" l="1"/>
  <c r="H8" s="1"/>
  <c r="J6"/>
  <c r="I8" l="1"/>
  <c r="H9" s="1"/>
  <c r="J7"/>
  <c r="I9" l="1"/>
  <c r="H10" s="1"/>
  <c r="J8"/>
  <c r="I10" l="1"/>
  <c r="J9"/>
  <c r="H11" l="1"/>
  <c r="I11" s="1"/>
  <c r="H12" s="1"/>
  <c r="J10"/>
  <c r="K10" s="1"/>
  <c r="I12" l="1"/>
  <c r="H13" s="1"/>
  <c r="J11"/>
  <c r="I13" l="1"/>
  <c r="H14" s="1"/>
  <c r="J12"/>
  <c r="I14" l="1"/>
  <c r="H15" s="1"/>
  <c r="J13"/>
  <c r="I15" l="1"/>
  <c r="H16" s="1"/>
  <c r="J14"/>
  <c r="I16" l="1"/>
  <c r="H17" s="1"/>
  <c r="J15"/>
  <c r="I17" l="1"/>
  <c r="J16"/>
  <c r="J17" l="1"/>
  <c r="K17" s="1"/>
  <c r="H18" s="1"/>
  <c r="I18" s="1"/>
  <c r="H19" s="1"/>
  <c r="I19" l="1"/>
  <c r="H20" s="1"/>
  <c r="J18"/>
  <c r="I20" l="1"/>
  <c r="H21" s="1"/>
  <c r="J19"/>
  <c r="I21" l="1"/>
  <c r="H22" s="1"/>
  <c r="J20"/>
  <c r="I22" l="1"/>
  <c r="H23" s="1"/>
  <c r="J21"/>
  <c r="I23" l="1"/>
  <c r="H24" s="1"/>
  <c r="J22"/>
  <c r="I24" l="1"/>
  <c r="J23"/>
  <c r="H25" l="1"/>
  <c r="I25" s="1"/>
  <c r="H26" s="1"/>
  <c r="J24"/>
  <c r="K24" s="1"/>
  <c r="I26" l="1"/>
  <c r="H27" s="1"/>
  <c r="J25"/>
  <c r="I27" l="1"/>
  <c r="H28" s="1"/>
  <c r="J26"/>
  <c r="I28" l="1"/>
  <c r="H29" s="1"/>
  <c r="J27"/>
  <c r="I29" l="1"/>
  <c r="H30" s="1"/>
  <c r="J28"/>
  <c r="I30" l="1"/>
  <c r="H31" s="1"/>
  <c r="J29"/>
  <c r="I31" l="1"/>
  <c r="J30"/>
  <c r="H32" l="1"/>
  <c r="I32"/>
  <c r="H33" s="1"/>
  <c r="J31"/>
  <c r="K31" s="1"/>
  <c r="I33" l="1"/>
  <c r="H34" s="1"/>
  <c r="J32"/>
  <c r="I34" l="1"/>
  <c r="H35" s="1"/>
  <c r="J33"/>
  <c r="I35" l="1"/>
  <c r="H36" s="1"/>
  <c r="J34"/>
  <c r="I36" l="1"/>
  <c r="H37" s="1"/>
  <c r="J35"/>
  <c r="I37" l="1"/>
  <c r="H38" s="1"/>
  <c r="J36"/>
  <c r="I38" l="1"/>
  <c r="J37"/>
  <c r="H39" l="1"/>
  <c r="I39" s="1"/>
  <c r="H40" s="1"/>
  <c r="J38"/>
  <c r="K38" s="1"/>
  <c r="I40" l="1"/>
  <c r="H41" s="1"/>
  <c r="J39"/>
  <c r="I41" l="1"/>
  <c r="H42" s="1"/>
  <c r="J40"/>
  <c r="I42" l="1"/>
  <c r="H43" s="1"/>
  <c r="J41"/>
  <c r="I43" l="1"/>
  <c r="H44" s="1"/>
  <c r="J42"/>
  <c r="I44" l="1"/>
  <c r="H45" s="1"/>
  <c r="J43"/>
  <c r="I45" l="1"/>
  <c r="J44"/>
  <c r="J45" l="1"/>
  <c r="K45" s="1"/>
  <c r="H46" s="1"/>
  <c r="I46" s="1"/>
  <c r="H47" s="1"/>
  <c r="I47" l="1"/>
  <c r="H48" s="1"/>
  <c r="J46"/>
  <c r="I48" l="1"/>
  <c r="H49" s="1"/>
  <c r="J47"/>
  <c r="I49" l="1"/>
  <c r="H50" s="1"/>
  <c r="J48"/>
  <c r="I50" l="1"/>
  <c r="H51" s="1"/>
  <c r="J49"/>
  <c r="I51" l="1"/>
  <c r="H52" s="1"/>
  <c r="J50"/>
  <c r="I52" l="1"/>
  <c r="J51"/>
  <c r="H53" l="1"/>
  <c r="I53" s="1"/>
  <c r="H54" s="1"/>
  <c r="J52"/>
  <c r="K52" s="1"/>
  <c r="I54" l="1"/>
  <c r="H55" s="1"/>
  <c r="J53"/>
  <c r="I55" l="1"/>
  <c r="H56" s="1"/>
  <c r="J54"/>
  <c r="I56" l="1"/>
  <c r="H57" s="1"/>
  <c r="J55"/>
  <c r="I57" l="1"/>
  <c r="H58" s="1"/>
  <c r="J56"/>
  <c r="I58" l="1"/>
  <c r="H59" s="1"/>
  <c r="J57"/>
  <c r="I59" l="1"/>
  <c r="J58"/>
  <c r="J59" l="1"/>
  <c r="K59" s="1"/>
  <c r="H60" s="1"/>
  <c r="I60" s="1"/>
  <c r="H61" s="1"/>
  <c r="I61" l="1"/>
  <c r="H62" s="1"/>
  <c r="J60"/>
  <c r="I62" l="1"/>
  <c r="H63" s="1"/>
  <c r="J61"/>
  <c r="I63" l="1"/>
  <c r="H64" s="1"/>
  <c r="J62"/>
  <c r="I64" l="1"/>
  <c r="H65" s="1"/>
  <c r="J63"/>
  <c r="I65" l="1"/>
  <c r="H66" s="1"/>
  <c r="J64"/>
  <c r="I66" l="1"/>
  <c r="J65"/>
  <c r="J66" l="1"/>
  <c r="K66" s="1"/>
  <c r="H67" s="1"/>
  <c r="I67" s="1"/>
  <c r="H68" s="1"/>
  <c r="I68" l="1"/>
  <c r="H69" s="1"/>
  <c r="J67"/>
  <c r="I69" l="1"/>
  <c r="H70" s="1"/>
  <c r="J68"/>
  <c r="I70" l="1"/>
  <c r="H71" s="1"/>
  <c r="J69"/>
  <c r="I71" l="1"/>
  <c r="H72" s="1"/>
  <c r="J70"/>
  <c r="I72" l="1"/>
  <c r="H73" s="1"/>
  <c r="J71"/>
  <c r="I73" l="1"/>
  <c r="J72"/>
  <c r="H74" l="1"/>
  <c r="I74" s="1"/>
  <c r="H75" s="1"/>
  <c r="J73"/>
  <c r="K73" s="1"/>
  <c r="I75" l="1"/>
  <c r="H76" s="1"/>
  <c r="J74"/>
  <c r="I76" l="1"/>
  <c r="H77" s="1"/>
  <c r="J75"/>
  <c r="I77" l="1"/>
  <c r="H78" s="1"/>
  <c r="J76"/>
  <c r="I78" l="1"/>
  <c r="H79" s="1"/>
  <c r="J77"/>
  <c r="I79" l="1"/>
  <c r="H80" s="1"/>
  <c r="J78"/>
  <c r="I80" l="1"/>
  <c r="J79"/>
  <c r="H81" l="1"/>
  <c r="I81" s="1"/>
  <c r="H82" s="1"/>
  <c r="J80"/>
  <c r="K80" s="1"/>
  <c r="I82" l="1"/>
  <c r="H83" s="1"/>
  <c r="J81"/>
  <c r="I83" l="1"/>
  <c r="H84" s="1"/>
  <c r="J82"/>
  <c r="I84" l="1"/>
  <c r="H85" s="1"/>
  <c r="J83"/>
  <c r="I85" l="1"/>
  <c r="H86" s="1"/>
  <c r="J84"/>
  <c r="I86" l="1"/>
  <c r="H87" s="1"/>
  <c r="J85"/>
  <c r="I87" l="1"/>
  <c r="J86"/>
  <c r="H88" l="1"/>
  <c r="I88" s="1"/>
  <c r="H89" s="1"/>
  <c r="J87"/>
  <c r="K87" s="1"/>
  <c r="I89" l="1"/>
  <c r="H90" s="1"/>
  <c r="J88"/>
  <c r="I90" l="1"/>
  <c r="H91" s="1"/>
  <c r="J89"/>
  <c r="I91" l="1"/>
  <c r="H92" s="1"/>
  <c r="J90"/>
  <c r="I92" l="1"/>
  <c r="H93" s="1"/>
  <c r="J91"/>
  <c r="I93" l="1"/>
  <c r="H94" s="1"/>
  <c r="J92"/>
  <c r="I94" l="1"/>
  <c r="J93"/>
  <c r="H95" l="1"/>
  <c r="I95" s="1"/>
  <c r="H96" s="1"/>
  <c r="J94"/>
  <c r="K94" s="1"/>
  <c r="I96" l="1"/>
  <c r="H97" s="1"/>
  <c r="J95"/>
  <c r="I97" l="1"/>
  <c r="H98" s="1"/>
  <c r="J96"/>
  <c r="I98" l="1"/>
  <c r="H99" s="1"/>
  <c r="J97"/>
  <c r="I99" l="1"/>
  <c r="H100" s="1"/>
  <c r="J98"/>
  <c r="I100" l="1"/>
  <c r="H101" s="1"/>
  <c r="J99"/>
  <c r="I101" l="1"/>
  <c r="J100"/>
  <c r="H102" l="1"/>
  <c r="I102" s="1"/>
  <c r="H103" s="1"/>
  <c r="J101"/>
  <c r="K101" s="1"/>
  <c r="I103" l="1"/>
  <c r="H104" s="1"/>
  <c r="J102"/>
  <c r="I104" l="1"/>
  <c r="H105" s="1"/>
  <c r="J103"/>
  <c r="I105" l="1"/>
  <c r="H106" s="1"/>
  <c r="J104"/>
  <c r="I106" l="1"/>
  <c r="H107" s="1"/>
  <c r="J105"/>
  <c r="I107" l="1"/>
  <c r="H108" s="1"/>
  <c r="J106"/>
  <c r="I108" l="1"/>
  <c r="J107"/>
  <c r="J108" l="1"/>
  <c r="K108" s="1"/>
  <c r="H109" s="1"/>
  <c r="I109" s="1"/>
  <c r="H110" s="1"/>
  <c r="I110" l="1"/>
  <c r="H111" s="1"/>
  <c r="J109"/>
  <c r="I111" l="1"/>
  <c r="H112" s="1"/>
  <c r="J110"/>
  <c r="I112" l="1"/>
  <c r="H113" s="1"/>
  <c r="J111"/>
  <c r="I113" l="1"/>
  <c r="H114" s="1"/>
  <c r="J112"/>
  <c r="I114" l="1"/>
  <c r="H115" s="1"/>
  <c r="J113"/>
  <c r="I115" l="1"/>
  <c r="J114"/>
  <c r="H116" l="1"/>
  <c r="I116" s="1"/>
  <c r="H117" s="1"/>
  <c r="J115"/>
  <c r="K115" s="1"/>
  <c r="I117" l="1"/>
  <c r="H118" s="1"/>
  <c r="J116"/>
  <c r="I118" l="1"/>
  <c r="H119" s="1"/>
  <c r="J117"/>
  <c r="I119" l="1"/>
  <c r="H120" s="1"/>
  <c r="J118"/>
  <c r="I120" l="1"/>
  <c r="H121" s="1"/>
  <c r="J119"/>
  <c r="I121" l="1"/>
  <c r="H122" s="1"/>
  <c r="J120"/>
  <c r="I122" l="1"/>
  <c r="J121"/>
  <c r="H123" l="1"/>
  <c r="I123" s="1"/>
  <c r="H124" s="1"/>
  <c r="J122"/>
  <c r="K122" s="1"/>
  <c r="I124" l="1"/>
  <c r="H125" s="1"/>
  <c r="J123"/>
  <c r="I125" l="1"/>
  <c r="H126" s="1"/>
  <c r="J124"/>
  <c r="I126" l="1"/>
  <c r="H127" s="1"/>
  <c r="J125"/>
  <c r="I127" l="1"/>
  <c r="H128" s="1"/>
  <c r="J126"/>
  <c r="I128" l="1"/>
  <c r="H129" s="1"/>
  <c r="J127"/>
  <c r="I129" l="1"/>
  <c r="J128"/>
  <c r="H130" l="1"/>
  <c r="I130" s="1"/>
  <c r="H131" s="1"/>
  <c r="J129"/>
  <c r="K129" s="1"/>
  <c r="I131" l="1"/>
  <c r="H132" s="1"/>
  <c r="J130"/>
  <c r="I132" l="1"/>
  <c r="H133" s="1"/>
  <c r="J131"/>
  <c r="I133" l="1"/>
  <c r="H134" s="1"/>
  <c r="J132"/>
  <c r="I134" l="1"/>
  <c r="H135" s="1"/>
  <c r="J133"/>
  <c r="I135" l="1"/>
  <c r="H136" s="1"/>
  <c r="J134"/>
  <c r="I136" l="1"/>
  <c r="J135"/>
  <c r="H137" l="1"/>
  <c r="I137" s="1"/>
  <c r="H138" s="1"/>
  <c r="J136"/>
  <c r="K136" s="1"/>
  <c r="I138" l="1"/>
  <c r="H139" s="1"/>
  <c r="J137"/>
  <c r="I139" l="1"/>
  <c r="H140" s="1"/>
  <c r="J138"/>
  <c r="I140" l="1"/>
  <c r="H141" s="1"/>
  <c r="J139"/>
  <c r="I141" l="1"/>
  <c r="H142" s="1"/>
  <c r="J140"/>
  <c r="I142" l="1"/>
  <c r="H143" s="1"/>
  <c r="J141"/>
  <c r="I143" l="1"/>
  <c r="J142"/>
  <c r="H144" l="1"/>
  <c r="I144" s="1"/>
  <c r="H145" s="1"/>
  <c r="J143"/>
  <c r="K143" s="1"/>
  <c r="I145" l="1"/>
  <c r="H146" s="1"/>
  <c r="J144"/>
  <c r="I146" l="1"/>
  <c r="H147" s="1"/>
  <c r="J145"/>
  <c r="I147" l="1"/>
  <c r="H148" s="1"/>
  <c r="J146"/>
  <c r="I148" l="1"/>
  <c r="H149" s="1"/>
  <c r="J147"/>
  <c r="I149" l="1"/>
  <c r="H150" s="1"/>
  <c r="J148"/>
  <c r="I150" l="1"/>
  <c r="J149"/>
  <c r="H151" l="1"/>
  <c r="I151" s="1"/>
  <c r="H152" s="1"/>
  <c r="J150"/>
  <c r="K150" s="1"/>
  <c r="I152" l="1"/>
  <c r="J152" s="1"/>
  <c r="J151"/>
</calcChain>
</file>

<file path=xl/connections.xml><?xml version="1.0" encoding="utf-8"?>
<connections xmlns="http://schemas.openxmlformats.org/spreadsheetml/2006/main">
  <connection id="1" name="kursanci" type="6" refreshedVersion="3" background="1" saveData="1">
    <textPr sourceFile="C:\Users\Kamil\Downloads\pliki\kursanci.txt" decimal="," thousands=".">
      <textFields count="6">
        <textField/>
        <textField/>
        <textField type="DMY"/>
        <textField/>
        <textField/>
        <textField/>
      </textFields>
    </textPr>
  </connection>
  <connection id="2" name="kursanci1" type="6" refreshedVersion="3" background="1" saveData="1">
    <textPr sourceFile="C:\Users\Kamil\Downloads\pliki\kursanci.txt" decimal="," thousands=".">
      <textFields count="6">
        <textField/>
        <textField/>
        <textField type="DMY"/>
        <textField/>
        <textField/>
        <textField/>
      </textFields>
    </textPr>
  </connection>
  <connection id="3" name="kursanci2" type="6" refreshedVersion="3" background="1" saveData="1">
    <textPr sourceFile="C:\Users\Kamil\Downloads\pliki\kursanci.txt" decimal="," thousands=".">
      <textFields count="6">
        <textField/>
        <textField/>
        <textField type="DMY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<sst xmlns="http://schemas.openxmlformats.org/spreadsheetml/2006/main" count="1521" uniqueCount="70">
  <si>
    <t>Imiê kursanta</t>
  </si>
  <si>
    <t>Przedmiot</t>
  </si>
  <si>
    <t>Data</t>
  </si>
  <si>
    <t>Godzina rozpoczêcia</t>
  </si>
  <si>
    <t>Godzina zakoñczenia</t>
  </si>
  <si>
    <t>Stawka za godzinê</t>
  </si>
  <si>
    <t>Bartek</t>
  </si>
  <si>
    <t>Informatyka</t>
  </si>
  <si>
    <t>Wiktor</t>
  </si>
  <si>
    <t>Matematyka</t>
  </si>
  <si>
    <t>Zuzanna</t>
  </si>
  <si>
    <t>Jan</t>
  </si>
  <si>
    <t>Fizyka</t>
  </si>
  <si>
    <t>Agnieszka</t>
  </si>
  <si>
    <t>Katarzyna</t>
  </si>
  <si>
    <t>Zbigniew</t>
  </si>
  <si>
    <t>Julita</t>
  </si>
  <si>
    <t>Ewa</t>
  </si>
  <si>
    <t>Maciej</t>
  </si>
  <si>
    <t>Zdzis³aw</t>
  </si>
  <si>
    <t>Piotrek</t>
  </si>
  <si>
    <t>Andrzej</t>
  </si>
  <si>
    <t>Marcin</t>
  </si>
  <si>
    <t>Patrycja</t>
  </si>
  <si>
    <t>Anna</t>
  </si>
  <si>
    <t>Ola</t>
  </si>
  <si>
    <t>Etykiety wierszy</t>
  </si>
  <si>
    <t>Suma końcowa</t>
  </si>
  <si>
    <t>Czas lekcji</t>
  </si>
  <si>
    <t>Czas prawidlowy</t>
  </si>
  <si>
    <t>Ile zaplacil</t>
  </si>
  <si>
    <t>Suma z Ile zaplacil</t>
  </si>
  <si>
    <t>Imie</t>
  </si>
  <si>
    <t>Zdzislaw</t>
  </si>
  <si>
    <t>Liczba lekcji</t>
  </si>
  <si>
    <t>Max liczba lekcji</t>
  </si>
  <si>
    <t>Nicki</t>
  </si>
  <si>
    <t>N</t>
  </si>
  <si>
    <t>AGNINF10</t>
  </si>
  <si>
    <t>AGNMAT6</t>
  </si>
  <si>
    <t>ANDINF1</t>
  </si>
  <si>
    <t>ANNINF10</t>
  </si>
  <si>
    <t>BARINF20</t>
  </si>
  <si>
    <t>EWAMAT14</t>
  </si>
  <si>
    <t>JANFIZ24</t>
  </si>
  <si>
    <t>JULFIZ7</t>
  </si>
  <si>
    <t>JULINF11</t>
  </si>
  <si>
    <t>KATINF24</t>
  </si>
  <si>
    <t>MACFIZ22</t>
  </si>
  <si>
    <t>MARMAT1</t>
  </si>
  <si>
    <t>OLAINF1</t>
  </si>
  <si>
    <t>PATINF1</t>
  </si>
  <si>
    <t>PIOFIZ1</t>
  </si>
  <si>
    <t>WIKMAT29</t>
  </si>
  <si>
    <t>ZBIFIZ8</t>
  </si>
  <si>
    <t>ZBIINF8</t>
  </si>
  <si>
    <t>ZDZFIZ8</t>
  </si>
  <si>
    <t>ZDZMAT10</t>
  </si>
  <si>
    <t>ZUZINF12</t>
  </si>
  <si>
    <t>Dzien tygodnia</t>
  </si>
  <si>
    <t>Dzien</t>
  </si>
  <si>
    <t>Koszty dojazdow</t>
  </si>
  <si>
    <t>Koszt zakupow</t>
  </si>
  <si>
    <t>Dzien miesiaca</t>
  </si>
  <si>
    <t>Koszt mieszkania</t>
  </si>
  <si>
    <t>(puste)</t>
  </si>
  <si>
    <t>Stan portfela</t>
  </si>
  <si>
    <t>Zarobek</t>
  </si>
  <si>
    <t>Miasteczko</t>
  </si>
  <si>
    <t>Ile by wydal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</si>
</sst>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3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NumberFormat="1" applyFont="1"/>
    <xf numFmtId="0" fontId="0" fillId="0" borderId="0" xfId="0" applyNumberFormat="1"/>
    <xf numFmtId="0" fontId="1" fillId="2" borderId="1" xfId="0" applyFont="1" applyFill="1" applyBorder="1"/>
    <xf numFmtId="14" fontId="2" fillId="0" borderId="0" xfId="0" applyNumberFormat="1" applyFont="1"/>
    <xf numFmtId="14" fontId="0" fillId="0" borderId="0" xfId="0" applyNumberFormat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Arkusz13!$B$1</c:f>
              <c:strCache>
                <c:ptCount val="1"/>
                <c:pt idx="0">
                  <c:v>Stan portfela</c:v>
                </c:pt>
              </c:strCache>
            </c:strRef>
          </c:tx>
          <c:marker>
            <c:symbol val="none"/>
          </c:marker>
          <c:cat>
            <c:numRef>
              <c:f>Arkusz13!$A$2:$A$152</c:f>
              <c:numCache>
                <c:formatCode>d/mm/yyyy</c:formatCode>
                <c:ptCount val="151"/>
                <c:pt idx="0">
                  <c:v>45931</c:v>
                </c:pt>
                <c:pt idx="1">
                  <c:v>45932</c:v>
                </c:pt>
                <c:pt idx="2">
                  <c:v>45933</c:v>
                </c:pt>
                <c:pt idx="3">
                  <c:v>45934</c:v>
                </c:pt>
                <c:pt idx="4">
                  <c:v>45935</c:v>
                </c:pt>
                <c:pt idx="5">
                  <c:v>45936</c:v>
                </c:pt>
                <c:pt idx="6">
                  <c:v>45937</c:v>
                </c:pt>
                <c:pt idx="7">
                  <c:v>45938</c:v>
                </c:pt>
                <c:pt idx="8">
                  <c:v>45939</c:v>
                </c:pt>
                <c:pt idx="9">
                  <c:v>45940</c:v>
                </c:pt>
                <c:pt idx="10">
                  <c:v>45941</c:v>
                </c:pt>
                <c:pt idx="11">
                  <c:v>45942</c:v>
                </c:pt>
                <c:pt idx="12">
                  <c:v>45943</c:v>
                </c:pt>
                <c:pt idx="13">
                  <c:v>45944</c:v>
                </c:pt>
                <c:pt idx="14">
                  <c:v>45945</c:v>
                </c:pt>
                <c:pt idx="15">
                  <c:v>45946</c:v>
                </c:pt>
                <c:pt idx="16">
                  <c:v>45947</c:v>
                </c:pt>
                <c:pt idx="17">
                  <c:v>45948</c:v>
                </c:pt>
                <c:pt idx="18">
                  <c:v>45949</c:v>
                </c:pt>
                <c:pt idx="19">
                  <c:v>45950</c:v>
                </c:pt>
                <c:pt idx="20">
                  <c:v>45951</c:v>
                </c:pt>
                <c:pt idx="21">
                  <c:v>45952</c:v>
                </c:pt>
                <c:pt idx="22">
                  <c:v>45953</c:v>
                </c:pt>
                <c:pt idx="23">
                  <c:v>45954</c:v>
                </c:pt>
                <c:pt idx="24">
                  <c:v>45955</c:v>
                </c:pt>
                <c:pt idx="25">
                  <c:v>45956</c:v>
                </c:pt>
                <c:pt idx="26">
                  <c:v>45957</c:v>
                </c:pt>
                <c:pt idx="27">
                  <c:v>45958</c:v>
                </c:pt>
                <c:pt idx="28">
                  <c:v>45959</c:v>
                </c:pt>
                <c:pt idx="29">
                  <c:v>45960</c:v>
                </c:pt>
                <c:pt idx="30">
                  <c:v>45961</c:v>
                </c:pt>
                <c:pt idx="31">
                  <c:v>45962</c:v>
                </c:pt>
                <c:pt idx="32">
                  <c:v>45963</c:v>
                </c:pt>
                <c:pt idx="33">
                  <c:v>45964</c:v>
                </c:pt>
                <c:pt idx="34">
                  <c:v>45965</c:v>
                </c:pt>
                <c:pt idx="35">
                  <c:v>45966</c:v>
                </c:pt>
                <c:pt idx="36">
                  <c:v>45967</c:v>
                </c:pt>
                <c:pt idx="37">
                  <c:v>45968</c:v>
                </c:pt>
                <c:pt idx="38">
                  <c:v>45969</c:v>
                </c:pt>
                <c:pt idx="39">
                  <c:v>45970</c:v>
                </c:pt>
                <c:pt idx="40">
                  <c:v>45971</c:v>
                </c:pt>
                <c:pt idx="41">
                  <c:v>45972</c:v>
                </c:pt>
                <c:pt idx="42">
                  <c:v>45973</c:v>
                </c:pt>
                <c:pt idx="43">
                  <c:v>45974</c:v>
                </c:pt>
                <c:pt idx="44">
                  <c:v>45975</c:v>
                </c:pt>
                <c:pt idx="45">
                  <c:v>45976</c:v>
                </c:pt>
                <c:pt idx="46">
                  <c:v>45977</c:v>
                </c:pt>
                <c:pt idx="47">
                  <c:v>45978</c:v>
                </c:pt>
                <c:pt idx="48">
                  <c:v>45979</c:v>
                </c:pt>
                <c:pt idx="49">
                  <c:v>45980</c:v>
                </c:pt>
                <c:pt idx="50">
                  <c:v>45981</c:v>
                </c:pt>
                <c:pt idx="51">
                  <c:v>45982</c:v>
                </c:pt>
                <c:pt idx="52">
                  <c:v>45983</c:v>
                </c:pt>
                <c:pt idx="53">
                  <c:v>45984</c:v>
                </c:pt>
                <c:pt idx="54">
                  <c:v>45985</c:v>
                </c:pt>
                <c:pt idx="55">
                  <c:v>45986</c:v>
                </c:pt>
                <c:pt idx="56">
                  <c:v>45987</c:v>
                </c:pt>
                <c:pt idx="57">
                  <c:v>45988</c:v>
                </c:pt>
                <c:pt idx="58">
                  <c:v>45989</c:v>
                </c:pt>
                <c:pt idx="59">
                  <c:v>45990</c:v>
                </c:pt>
                <c:pt idx="60">
                  <c:v>45991</c:v>
                </c:pt>
                <c:pt idx="61">
                  <c:v>45992</c:v>
                </c:pt>
                <c:pt idx="62">
                  <c:v>45993</c:v>
                </c:pt>
                <c:pt idx="63">
                  <c:v>45994</c:v>
                </c:pt>
                <c:pt idx="64">
                  <c:v>45995</c:v>
                </c:pt>
                <c:pt idx="65">
                  <c:v>45996</c:v>
                </c:pt>
                <c:pt idx="66">
                  <c:v>45997</c:v>
                </c:pt>
                <c:pt idx="67">
                  <c:v>45998</c:v>
                </c:pt>
                <c:pt idx="68">
                  <c:v>45999</c:v>
                </c:pt>
                <c:pt idx="69">
                  <c:v>46000</c:v>
                </c:pt>
                <c:pt idx="70">
                  <c:v>46001</c:v>
                </c:pt>
                <c:pt idx="71">
                  <c:v>46002</c:v>
                </c:pt>
                <c:pt idx="72">
                  <c:v>46003</c:v>
                </c:pt>
                <c:pt idx="73">
                  <c:v>46004</c:v>
                </c:pt>
                <c:pt idx="74">
                  <c:v>46005</c:v>
                </c:pt>
                <c:pt idx="75">
                  <c:v>46006</c:v>
                </c:pt>
                <c:pt idx="76">
                  <c:v>46007</c:v>
                </c:pt>
                <c:pt idx="77">
                  <c:v>46008</c:v>
                </c:pt>
                <c:pt idx="78">
                  <c:v>46009</c:v>
                </c:pt>
                <c:pt idx="79">
                  <c:v>46010</c:v>
                </c:pt>
                <c:pt idx="80">
                  <c:v>46011</c:v>
                </c:pt>
                <c:pt idx="81">
                  <c:v>46012</c:v>
                </c:pt>
                <c:pt idx="82">
                  <c:v>46013</c:v>
                </c:pt>
                <c:pt idx="83">
                  <c:v>46014</c:v>
                </c:pt>
                <c:pt idx="84">
                  <c:v>46015</c:v>
                </c:pt>
                <c:pt idx="85">
                  <c:v>46016</c:v>
                </c:pt>
                <c:pt idx="86">
                  <c:v>46017</c:v>
                </c:pt>
                <c:pt idx="87">
                  <c:v>46018</c:v>
                </c:pt>
                <c:pt idx="88">
                  <c:v>46019</c:v>
                </c:pt>
                <c:pt idx="89">
                  <c:v>46020</c:v>
                </c:pt>
                <c:pt idx="90">
                  <c:v>46021</c:v>
                </c:pt>
                <c:pt idx="91">
                  <c:v>46022</c:v>
                </c:pt>
                <c:pt idx="92">
                  <c:v>46023</c:v>
                </c:pt>
                <c:pt idx="93">
                  <c:v>46024</c:v>
                </c:pt>
                <c:pt idx="94">
                  <c:v>46025</c:v>
                </c:pt>
                <c:pt idx="95">
                  <c:v>46026</c:v>
                </c:pt>
                <c:pt idx="96">
                  <c:v>46027</c:v>
                </c:pt>
                <c:pt idx="97">
                  <c:v>46028</c:v>
                </c:pt>
                <c:pt idx="98">
                  <c:v>46029</c:v>
                </c:pt>
                <c:pt idx="99">
                  <c:v>46030</c:v>
                </c:pt>
                <c:pt idx="100">
                  <c:v>46031</c:v>
                </c:pt>
                <c:pt idx="101">
                  <c:v>46032</c:v>
                </c:pt>
                <c:pt idx="102">
                  <c:v>46033</c:v>
                </c:pt>
                <c:pt idx="103">
                  <c:v>46034</c:v>
                </c:pt>
                <c:pt idx="104">
                  <c:v>46035</c:v>
                </c:pt>
                <c:pt idx="105">
                  <c:v>46036</c:v>
                </c:pt>
                <c:pt idx="106">
                  <c:v>46037</c:v>
                </c:pt>
                <c:pt idx="107">
                  <c:v>46038</c:v>
                </c:pt>
                <c:pt idx="108">
                  <c:v>46039</c:v>
                </c:pt>
                <c:pt idx="109">
                  <c:v>46040</c:v>
                </c:pt>
                <c:pt idx="110">
                  <c:v>46041</c:v>
                </c:pt>
                <c:pt idx="111">
                  <c:v>46042</c:v>
                </c:pt>
                <c:pt idx="112">
                  <c:v>46043</c:v>
                </c:pt>
                <c:pt idx="113">
                  <c:v>46044</c:v>
                </c:pt>
                <c:pt idx="114">
                  <c:v>46045</c:v>
                </c:pt>
                <c:pt idx="115">
                  <c:v>46046</c:v>
                </c:pt>
                <c:pt idx="116">
                  <c:v>46047</c:v>
                </c:pt>
                <c:pt idx="117">
                  <c:v>46048</c:v>
                </c:pt>
                <c:pt idx="118">
                  <c:v>46049</c:v>
                </c:pt>
                <c:pt idx="119">
                  <c:v>46050</c:v>
                </c:pt>
                <c:pt idx="120">
                  <c:v>46051</c:v>
                </c:pt>
                <c:pt idx="121">
                  <c:v>46052</c:v>
                </c:pt>
                <c:pt idx="122">
                  <c:v>46053</c:v>
                </c:pt>
                <c:pt idx="123">
                  <c:v>46054</c:v>
                </c:pt>
                <c:pt idx="124">
                  <c:v>46055</c:v>
                </c:pt>
                <c:pt idx="125">
                  <c:v>46056</c:v>
                </c:pt>
                <c:pt idx="126">
                  <c:v>46057</c:v>
                </c:pt>
                <c:pt idx="127">
                  <c:v>46058</c:v>
                </c:pt>
                <c:pt idx="128">
                  <c:v>46059</c:v>
                </c:pt>
                <c:pt idx="129">
                  <c:v>46060</c:v>
                </c:pt>
                <c:pt idx="130">
                  <c:v>46061</c:v>
                </c:pt>
                <c:pt idx="131">
                  <c:v>46062</c:v>
                </c:pt>
                <c:pt idx="132">
                  <c:v>46063</c:v>
                </c:pt>
                <c:pt idx="133">
                  <c:v>46064</c:v>
                </c:pt>
                <c:pt idx="134">
                  <c:v>46065</c:v>
                </c:pt>
                <c:pt idx="135">
                  <c:v>46066</c:v>
                </c:pt>
                <c:pt idx="136">
                  <c:v>46067</c:v>
                </c:pt>
                <c:pt idx="137">
                  <c:v>46068</c:v>
                </c:pt>
                <c:pt idx="138">
                  <c:v>46069</c:v>
                </c:pt>
                <c:pt idx="139">
                  <c:v>46070</c:v>
                </c:pt>
                <c:pt idx="140">
                  <c:v>46071</c:v>
                </c:pt>
                <c:pt idx="141">
                  <c:v>46072</c:v>
                </c:pt>
                <c:pt idx="142">
                  <c:v>46073</c:v>
                </c:pt>
                <c:pt idx="143">
                  <c:v>46074</c:v>
                </c:pt>
                <c:pt idx="144">
                  <c:v>46075</c:v>
                </c:pt>
                <c:pt idx="145">
                  <c:v>46076</c:v>
                </c:pt>
                <c:pt idx="146">
                  <c:v>46077</c:v>
                </c:pt>
                <c:pt idx="147">
                  <c:v>46078</c:v>
                </c:pt>
                <c:pt idx="148">
                  <c:v>46079</c:v>
                </c:pt>
                <c:pt idx="149">
                  <c:v>46080</c:v>
                </c:pt>
                <c:pt idx="150">
                  <c:v>46081</c:v>
                </c:pt>
              </c:numCache>
            </c:numRef>
          </c:cat>
          <c:val>
            <c:numRef>
              <c:f>Arkusz13!$B$2:$B$152</c:f>
              <c:numCache>
                <c:formatCode>General</c:formatCode>
                <c:ptCount val="151"/>
                <c:pt idx="0">
                  <c:v>81.370000000000033</c:v>
                </c:pt>
                <c:pt idx="1">
                  <c:v>268.87000000000012</c:v>
                </c:pt>
                <c:pt idx="2">
                  <c:v>215.10000000000011</c:v>
                </c:pt>
                <c:pt idx="3">
                  <c:v>205.10000000000011</c:v>
                </c:pt>
                <c:pt idx="4">
                  <c:v>195.10000000000011</c:v>
                </c:pt>
                <c:pt idx="5">
                  <c:v>325.10000000000014</c:v>
                </c:pt>
                <c:pt idx="6">
                  <c:v>292.60000000000014</c:v>
                </c:pt>
                <c:pt idx="7">
                  <c:v>482.60000000000008</c:v>
                </c:pt>
                <c:pt idx="8">
                  <c:v>482.60000000000008</c:v>
                </c:pt>
                <c:pt idx="9">
                  <c:v>676.08000000000015</c:v>
                </c:pt>
                <c:pt idx="10">
                  <c:v>666.08000000000015</c:v>
                </c:pt>
                <c:pt idx="11">
                  <c:v>656.08000000000015</c:v>
                </c:pt>
                <c:pt idx="12">
                  <c:v>1051.0800000000002</c:v>
                </c:pt>
                <c:pt idx="13">
                  <c:v>1078.5800000000004</c:v>
                </c:pt>
                <c:pt idx="14">
                  <c:v>721.08000000000061</c:v>
                </c:pt>
                <c:pt idx="15">
                  <c:v>721.08000000000061</c:v>
                </c:pt>
                <c:pt idx="16">
                  <c:v>321.08000000000061</c:v>
                </c:pt>
                <c:pt idx="17">
                  <c:v>311.08000000000061</c:v>
                </c:pt>
                <c:pt idx="18">
                  <c:v>301.08000000000061</c:v>
                </c:pt>
                <c:pt idx="19">
                  <c:v>596.0800000000005</c:v>
                </c:pt>
                <c:pt idx="20">
                  <c:v>551.0800000000005</c:v>
                </c:pt>
                <c:pt idx="21">
                  <c:v>673.58000000000038</c:v>
                </c:pt>
                <c:pt idx="22">
                  <c:v>713.58000000000038</c:v>
                </c:pt>
                <c:pt idx="23">
                  <c:v>413.58000000000038</c:v>
                </c:pt>
                <c:pt idx="24">
                  <c:v>403.58000000000038</c:v>
                </c:pt>
                <c:pt idx="25">
                  <c:v>393.58000000000038</c:v>
                </c:pt>
                <c:pt idx="26">
                  <c:v>393.58000000000038</c:v>
                </c:pt>
                <c:pt idx="27">
                  <c:v>143.58000000000038</c:v>
                </c:pt>
                <c:pt idx="28">
                  <c:v>143.58000000000038</c:v>
                </c:pt>
                <c:pt idx="29">
                  <c:v>143.58000000000038</c:v>
                </c:pt>
                <c:pt idx="30">
                  <c:v>463.58000000000038</c:v>
                </c:pt>
                <c:pt idx="31">
                  <c:v>453.58000000000038</c:v>
                </c:pt>
                <c:pt idx="32">
                  <c:v>443.58000000000038</c:v>
                </c:pt>
                <c:pt idx="33">
                  <c:v>533.58000000000038</c:v>
                </c:pt>
                <c:pt idx="34">
                  <c:v>283.58000000000038</c:v>
                </c:pt>
                <c:pt idx="35">
                  <c:v>523.58000000000038</c:v>
                </c:pt>
                <c:pt idx="36">
                  <c:v>911.08000000000038</c:v>
                </c:pt>
                <c:pt idx="37">
                  <c:v>661.08000000000038</c:v>
                </c:pt>
                <c:pt idx="38">
                  <c:v>651.08000000000038</c:v>
                </c:pt>
                <c:pt idx="39">
                  <c:v>641.08000000000038</c:v>
                </c:pt>
                <c:pt idx="40">
                  <c:v>741.08000000000038</c:v>
                </c:pt>
                <c:pt idx="41">
                  <c:v>666.08000000000038</c:v>
                </c:pt>
                <c:pt idx="42">
                  <c:v>1021.0800000000005</c:v>
                </c:pt>
                <c:pt idx="43">
                  <c:v>1328.5800000000004</c:v>
                </c:pt>
                <c:pt idx="44">
                  <c:v>1121.0800000000004</c:v>
                </c:pt>
                <c:pt idx="45">
                  <c:v>511.08000000000038</c:v>
                </c:pt>
                <c:pt idx="46">
                  <c:v>501.08000000000038</c:v>
                </c:pt>
                <c:pt idx="47">
                  <c:v>876.08000000000027</c:v>
                </c:pt>
                <c:pt idx="48">
                  <c:v>736.08000000000027</c:v>
                </c:pt>
                <c:pt idx="49">
                  <c:v>1028.5800000000004</c:v>
                </c:pt>
                <c:pt idx="50">
                  <c:v>1298.5800000000004</c:v>
                </c:pt>
                <c:pt idx="51">
                  <c:v>898.58000000000038</c:v>
                </c:pt>
                <c:pt idx="52">
                  <c:v>888.58000000000038</c:v>
                </c:pt>
                <c:pt idx="53">
                  <c:v>878.58000000000038</c:v>
                </c:pt>
                <c:pt idx="54">
                  <c:v>1208.5800000000004</c:v>
                </c:pt>
                <c:pt idx="55">
                  <c:v>1033.5800000000004</c:v>
                </c:pt>
                <c:pt idx="56">
                  <c:v>1303.5800000000004</c:v>
                </c:pt>
                <c:pt idx="57">
                  <c:v>1303.5800000000004</c:v>
                </c:pt>
                <c:pt idx="58">
                  <c:v>1043.5800000000004</c:v>
                </c:pt>
                <c:pt idx="59">
                  <c:v>1033.5800000000004</c:v>
                </c:pt>
                <c:pt idx="60">
                  <c:v>1023.5800000000004</c:v>
                </c:pt>
                <c:pt idx="61">
                  <c:v>1023.5800000000004</c:v>
                </c:pt>
                <c:pt idx="62">
                  <c:v>1003.5800000000004</c:v>
                </c:pt>
                <c:pt idx="63">
                  <c:v>1316.0800000000004</c:v>
                </c:pt>
                <c:pt idx="64">
                  <c:v>1316.0800000000004</c:v>
                </c:pt>
                <c:pt idx="65">
                  <c:v>1151.0800000000004</c:v>
                </c:pt>
                <c:pt idx="66">
                  <c:v>1141.0800000000004</c:v>
                </c:pt>
                <c:pt idx="67">
                  <c:v>1131.0800000000004</c:v>
                </c:pt>
                <c:pt idx="68">
                  <c:v>1306.0800000000004</c:v>
                </c:pt>
                <c:pt idx="69">
                  <c:v>1181.0800000000004</c:v>
                </c:pt>
                <c:pt idx="70">
                  <c:v>1526.0800000000004</c:v>
                </c:pt>
                <c:pt idx="71">
                  <c:v>1651.0800000000004</c:v>
                </c:pt>
                <c:pt idx="72">
                  <c:v>1466.0800000000004</c:v>
                </c:pt>
                <c:pt idx="73">
                  <c:v>1456.0800000000004</c:v>
                </c:pt>
                <c:pt idx="74">
                  <c:v>1446.0800000000004</c:v>
                </c:pt>
                <c:pt idx="75">
                  <c:v>1026.0800000000004</c:v>
                </c:pt>
                <c:pt idx="76">
                  <c:v>836.08000000000038</c:v>
                </c:pt>
                <c:pt idx="77">
                  <c:v>836.08000000000038</c:v>
                </c:pt>
                <c:pt idx="78">
                  <c:v>836.08000000000038</c:v>
                </c:pt>
                <c:pt idx="79">
                  <c:v>436.08000000000038</c:v>
                </c:pt>
                <c:pt idx="80">
                  <c:v>426.08000000000038</c:v>
                </c:pt>
                <c:pt idx="81">
                  <c:v>426.08000000000038</c:v>
                </c:pt>
                <c:pt idx="82">
                  <c:v>426.08000000000038</c:v>
                </c:pt>
                <c:pt idx="83">
                  <c:v>426.08000000000038</c:v>
                </c:pt>
                <c:pt idx="84">
                  <c:v>426.08000000000038</c:v>
                </c:pt>
                <c:pt idx="85">
                  <c:v>426.08000000000038</c:v>
                </c:pt>
                <c:pt idx="86">
                  <c:v>340.86000000000035</c:v>
                </c:pt>
                <c:pt idx="87">
                  <c:v>340.86000000000035</c:v>
                </c:pt>
                <c:pt idx="88">
                  <c:v>340.86000000000035</c:v>
                </c:pt>
                <c:pt idx="89">
                  <c:v>340.86000000000035</c:v>
                </c:pt>
                <c:pt idx="90">
                  <c:v>340.86000000000035</c:v>
                </c:pt>
                <c:pt idx="91">
                  <c:v>340.86000000000035</c:v>
                </c:pt>
                <c:pt idx="92">
                  <c:v>340.86000000000035</c:v>
                </c:pt>
                <c:pt idx="93">
                  <c:v>272.69000000000034</c:v>
                </c:pt>
                <c:pt idx="94">
                  <c:v>272.69000000000034</c:v>
                </c:pt>
                <c:pt idx="95">
                  <c:v>262.69000000000034</c:v>
                </c:pt>
                <c:pt idx="96">
                  <c:v>670.19000000000028</c:v>
                </c:pt>
                <c:pt idx="97">
                  <c:v>420.19000000000028</c:v>
                </c:pt>
                <c:pt idx="98">
                  <c:v>645.19000000000017</c:v>
                </c:pt>
                <c:pt idx="99">
                  <c:v>645.19000000000017</c:v>
                </c:pt>
                <c:pt idx="100">
                  <c:v>245.19000000000017</c:v>
                </c:pt>
                <c:pt idx="101">
                  <c:v>235.19000000000017</c:v>
                </c:pt>
                <c:pt idx="102">
                  <c:v>225.19000000000017</c:v>
                </c:pt>
                <c:pt idx="103">
                  <c:v>640.18999999999994</c:v>
                </c:pt>
                <c:pt idx="104">
                  <c:v>725.18999999999994</c:v>
                </c:pt>
                <c:pt idx="105">
                  <c:v>955.19</c:v>
                </c:pt>
                <c:pt idx="106">
                  <c:v>692.69</c:v>
                </c:pt>
                <c:pt idx="107">
                  <c:v>292.69000000000005</c:v>
                </c:pt>
                <c:pt idx="108">
                  <c:v>282.69000000000005</c:v>
                </c:pt>
                <c:pt idx="109">
                  <c:v>272.69000000000005</c:v>
                </c:pt>
                <c:pt idx="110">
                  <c:v>577.69000000000017</c:v>
                </c:pt>
                <c:pt idx="111">
                  <c:v>447.69000000000017</c:v>
                </c:pt>
                <c:pt idx="112">
                  <c:v>597.69000000000017</c:v>
                </c:pt>
                <c:pt idx="113">
                  <c:v>972.69000000000017</c:v>
                </c:pt>
                <c:pt idx="114">
                  <c:v>857.69</c:v>
                </c:pt>
                <c:pt idx="115">
                  <c:v>847.69</c:v>
                </c:pt>
                <c:pt idx="116">
                  <c:v>837.69</c:v>
                </c:pt>
                <c:pt idx="117">
                  <c:v>927.69</c:v>
                </c:pt>
                <c:pt idx="118">
                  <c:v>847.69</c:v>
                </c:pt>
                <c:pt idx="119">
                  <c:v>887.69</c:v>
                </c:pt>
                <c:pt idx="120">
                  <c:v>1092.69</c:v>
                </c:pt>
                <c:pt idx="121">
                  <c:v>692.69</c:v>
                </c:pt>
                <c:pt idx="122">
                  <c:v>682.69</c:v>
                </c:pt>
                <c:pt idx="123">
                  <c:v>672.69</c:v>
                </c:pt>
                <c:pt idx="124">
                  <c:v>672.69</c:v>
                </c:pt>
                <c:pt idx="125">
                  <c:v>762.68999999999983</c:v>
                </c:pt>
                <c:pt idx="126">
                  <c:v>1022.6899999999998</c:v>
                </c:pt>
                <c:pt idx="127">
                  <c:v>1347.6899999999998</c:v>
                </c:pt>
                <c:pt idx="128">
                  <c:v>1275.1899999999998</c:v>
                </c:pt>
                <c:pt idx="129">
                  <c:v>1265.1899999999998</c:v>
                </c:pt>
                <c:pt idx="130">
                  <c:v>1255.1899999999998</c:v>
                </c:pt>
                <c:pt idx="131">
                  <c:v>1317.6899999999998</c:v>
                </c:pt>
                <c:pt idx="132">
                  <c:v>1475.1899999999998</c:v>
                </c:pt>
                <c:pt idx="133">
                  <c:v>1750.1899999999996</c:v>
                </c:pt>
                <c:pt idx="134">
                  <c:v>1977.6899999999994</c:v>
                </c:pt>
                <c:pt idx="135">
                  <c:v>1842.6899999999996</c:v>
                </c:pt>
                <c:pt idx="136">
                  <c:v>1832.6899999999996</c:v>
                </c:pt>
                <c:pt idx="137">
                  <c:v>1222.6899999999996</c:v>
                </c:pt>
                <c:pt idx="138">
                  <c:v>1357.6899999999996</c:v>
                </c:pt>
                <c:pt idx="139">
                  <c:v>1425.1899999999996</c:v>
                </c:pt>
                <c:pt idx="140">
                  <c:v>1680.1899999999996</c:v>
                </c:pt>
                <c:pt idx="141">
                  <c:v>1780.1899999999996</c:v>
                </c:pt>
                <c:pt idx="142">
                  <c:v>1762.6899999999996</c:v>
                </c:pt>
                <c:pt idx="143">
                  <c:v>1752.6899999999996</c:v>
                </c:pt>
                <c:pt idx="144">
                  <c:v>1742.6899999999996</c:v>
                </c:pt>
                <c:pt idx="145">
                  <c:v>1792.6899999999996</c:v>
                </c:pt>
                <c:pt idx="146">
                  <c:v>1767.6899999999996</c:v>
                </c:pt>
                <c:pt idx="147">
                  <c:v>1767.6899999999996</c:v>
                </c:pt>
                <c:pt idx="148">
                  <c:v>1987.6899999999996</c:v>
                </c:pt>
                <c:pt idx="149">
                  <c:v>1877.6899999999996</c:v>
                </c:pt>
                <c:pt idx="150">
                  <c:v>1867.6899999999996</c:v>
                </c:pt>
              </c:numCache>
            </c:numRef>
          </c:val>
        </c:ser>
        <c:marker val="1"/>
        <c:axId val="74424320"/>
        <c:axId val="74426240"/>
      </c:lineChart>
      <c:dateAx>
        <c:axId val="74424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Data</a:t>
                </a:r>
                <a:endParaRPr lang="en-GB"/>
              </a:p>
            </c:rich>
          </c:tx>
          <c:layout/>
        </c:title>
        <c:numFmt formatCode="d/mm/yyyy" sourceLinked="1"/>
        <c:tickLblPos val="nextTo"/>
        <c:crossAx val="74426240"/>
        <c:crosses val="autoZero"/>
        <c:auto val="1"/>
        <c:lblOffset val="100"/>
      </c:dateAx>
      <c:valAx>
        <c:axId val="7442624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kasy</a:t>
                </a:r>
              </a:p>
            </c:rich>
          </c:tx>
          <c:layout/>
        </c:title>
        <c:numFmt formatCode="General" sourceLinked="1"/>
        <c:tickLblPos val="nextTo"/>
        <c:crossAx val="74424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685799</xdr:colOff>
      <xdr:row>23</xdr:row>
      <xdr:rowOff>114300</xdr:rowOff>
    </xdr:from>
    <xdr:to>
      <xdr:col>28</xdr:col>
      <xdr:colOff>371474</xdr:colOff>
      <xdr:row>54</xdr:row>
      <xdr:rowOff>123825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mil" refreshedDate="45772.718101157407" createdVersion="3" refreshedVersion="3" minRefreshableVersion="3" recordCount="235">
  <cacheSource type="worksheet">
    <worksheetSource ref="A1:I236" sheet="6_1"/>
  </cacheSource>
  <cacheFields count="9">
    <cacheField name="Imiê kursanta" numFmtId="0">
      <sharedItems count="17">
        <s v="Bartek"/>
        <s v="Wiktor"/>
        <s v="Zuzanna"/>
        <s v="Jan"/>
        <s v="Agnieszka"/>
        <s v="Katarzyna"/>
        <s v="Zbigniew"/>
        <s v="Julita"/>
        <s v="Ewa"/>
        <s v="Maciej"/>
        <s v="Zdzis³aw"/>
        <s v="Piotrek"/>
        <s v="Andrzej"/>
        <s v="Marcin"/>
        <s v="Patrycja"/>
        <s v="Anna"/>
        <s v="Ola"/>
      </sharedItems>
    </cacheField>
    <cacheField name="Przedmiot" numFmtId="0">
      <sharedItems/>
    </cacheField>
    <cacheField name="Data" numFmtId="14">
      <sharedItems containsSemiMixedTypes="0" containsNonDate="0" containsDate="1" containsString="0" minDate="2025-10-01T00:00:00" maxDate="2026-02-28T00:00:00"/>
    </cacheField>
    <cacheField name="Godzina rozpoczêcia" numFmtId="164">
      <sharedItems containsSemiMixedTypes="0" containsNonDate="0" containsDate="1" containsString="0" minDate="1899-12-30T09:00:00" maxDate="1899-12-30T18:00:00"/>
    </cacheField>
    <cacheField name="Godzina zakoñczenia" numFmtId="164">
      <sharedItems containsSemiMixedTypes="0" containsNonDate="0" containsDate="1" containsString="0" minDate="1899-12-30T10:00:00" maxDate="1899-12-30T19:00:00"/>
    </cacheField>
    <cacheField name="Stawka za godzinê" numFmtId="0">
      <sharedItems containsSemiMixedTypes="0" containsString="0" containsNumber="1" containsInteger="1" minValue="40" maxValue="60"/>
    </cacheField>
    <cacheField name="Czas lekcji" numFmtId="0">
      <sharedItems containsSemiMixedTypes="0" containsString="0" containsNumber="1" minValue="4.166666666666663E-2" maxValue="8.333333333333337E-2"/>
    </cacheField>
    <cacheField name="Czas prawidlowy" numFmtId="0">
      <sharedItems containsSemiMixedTypes="0" containsString="0" containsNumber="1" minValue="0.99999999999999911" maxValue="2.0000000000000009"/>
    </cacheField>
    <cacheField name="Ile zaplacil" numFmtId="0">
      <sharedItems containsSemiMixedTypes="0" containsString="0" containsNumber="1" minValue="39.999999999999964" maxValue="119.99999999999997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amil" refreshedDate="45772.745658680557" createdVersion="3" refreshedVersion="3" minRefreshableVersion="3" recordCount="236">
  <cacheSource type="worksheet">
    <worksheetSource ref="R1:S1048576" sheet="6_5"/>
  </cacheSource>
  <cacheFields count="2">
    <cacheField name="Data" numFmtId="14">
      <sharedItems containsNonDate="0" containsDate="1" containsString="0" containsBlank="1" minDate="2025-10-01T00:00:00" maxDate="2026-02-28T00:00:00" count="76">
        <d v="2025-10-01T00:00:00"/>
        <d v="2025-10-02T00:00:00"/>
        <d v="2025-10-06T00:00:00"/>
        <d v="2025-10-07T00:00:00"/>
        <d v="2025-10-08T00:00:00"/>
        <d v="2025-10-10T00:00:00"/>
        <d v="2025-10-13T00:00:00"/>
        <d v="2025-10-14T00:00:00"/>
        <d v="2025-10-15T00:00:00"/>
        <d v="2025-10-20T00:00:00"/>
        <d v="2025-10-21T00:00:00"/>
        <d v="2025-10-22T00:00:00"/>
        <d v="2025-10-23T00:00:00"/>
        <d v="2025-10-24T00:00:00"/>
        <d v="2025-10-31T00:00:00"/>
        <d v="2025-11-03T00:00:00"/>
        <d v="2025-11-05T00:00:00"/>
        <d v="2025-11-06T00:00:00"/>
        <d v="2025-11-07T00:00:00"/>
        <d v="2025-11-10T00:00:00"/>
        <d v="2025-11-11T00:00:00"/>
        <d v="2025-11-12T00:00:00"/>
        <d v="2025-11-13T00:00:00"/>
        <d v="2025-11-14T00:00:00"/>
        <d v="2025-11-17T00:00:00"/>
        <d v="2025-11-18T00:00:00"/>
        <d v="2025-11-19T00:00:00"/>
        <d v="2025-11-20T00:00:00"/>
        <d v="2025-11-24T00:00:00"/>
        <d v="2025-11-25T00:00:00"/>
        <d v="2025-11-26T00:00:00"/>
        <d v="2025-11-28T00:00:00"/>
        <d v="2025-12-02T00:00:00"/>
        <d v="2025-12-03T00:00:00"/>
        <d v="2025-12-05T00:00:00"/>
        <d v="2025-12-08T00:00:00"/>
        <d v="2025-12-09T00:00:00"/>
        <d v="2025-12-10T00:00:00"/>
        <d v="2025-12-11T00:00:00"/>
        <d v="2025-12-12T00:00:00"/>
        <d v="2025-12-15T00:00:00"/>
        <d v="2025-12-16T00:00:00"/>
        <d v="2026-01-05T00:00:00"/>
        <d v="2026-01-07T00:00:00"/>
        <d v="2026-01-12T00:00:00"/>
        <d v="2026-01-13T00:00:00"/>
        <d v="2026-01-14T00:00:00"/>
        <d v="2026-01-15T00:00:00"/>
        <d v="2026-01-19T00:00:00"/>
        <d v="2026-01-20T00:00:00"/>
        <d v="2026-01-21T00:00:00"/>
        <d v="2026-01-22T00:00:00"/>
        <d v="2026-01-23T00:00:00"/>
        <d v="2026-01-26T00:00:00"/>
        <d v="2026-01-27T00:00:00"/>
        <d v="2026-01-28T00:00:00"/>
        <d v="2026-01-29T00:00:00"/>
        <d v="2026-02-03T00:00:00"/>
        <d v="2026-02-04T00:00:00"/>
        <d v="2026-02-05T00:00:00"/>
        <d v="2026-02-06T00:00:00"/>
        <d v="2026-02-09T00:00:00"/>
        <d v="2026-02-10T00:00:00"/>
        <d v="2026-02-11T00:00:00"/>
        <d v="2026-02-12T00:00:00"/>
        <d v="2026-02-13T00:00:00"/>
        <d v="2026-02-16T00:00:00"/>
        <d v="2026-02-17T00:00:00"/>
        <d v="2026-02-18T00:00:00"/>
        <d v="2026-02-19T00:00:00"/>
        <d v="2026-02-20T00:00:00"/>
        <d v="2026-02-23T00:00:00"/>
        <d v="2026-02-24T00:00:00"/>
        <d v="2026-02-26T00:00:00"/>
        <d v="2026-02-27T00:00:00"/>
        <m/>
      </sharedItems>
    </cacheField>
    <cacheField name="Ile zaplacil" numFmtId="0">
      <sharedItems containsString="0" containsBlank="1" containsNumber="1" minValue="39.999999999999964" maxValue="119.9999999999999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5">
  <r>
    <x v="0"/>
    <s v="Informatyka"/>
    <d v="2025-10-01T00:00:00"/>
    <d v="1899-12-30T09:00:00"/>
    <d v="1899-12-30T10:00:00"/>
    <n v="60"/>
    <n v="4.1666666666666685E-2"/>
    <n v="1.0000000000000004"/>
    <n v="60.000000000000028"/>
  </r>
  <r>
    <x v="1"/>
    <s v="Matematyka"/>
    <d v="2025-10-02T00:00:00"/>
    <d v="1899-12-30T09:00:00"/>
    <d v="1899-12-30T10:45:00"/>
    <n v="50"/>
    <n v="7.2916666666666685E-2"/>
    <n v="1.7500000000000004"/>
    <n v="87.500000000000028"/>
  </r>
  <r>
    <x v="2"/>
    <s v="Matematyka"/>
    <d v="2025-10-02T00:00:00"/>
    <d v="1899-12-30T11:15:00"/>
    <d v="1899-12-30T13:15:00"/>
    <n v="50"/>
    <n v="8.333333333333337E-2"/>
    <n v="2.0000000000000009"/>
    <n v="100.00000000000004"/>
  </r>
  <r>
    <x v="3"/>
    <s v="Fizyka"/>
    <d v="2025-10-06T00:00:00"/>
    <d v="1899-12-30T09:00:00"/>
    <d v="1899-12-30T11:00:00"/>
    <n v="40"/>
    <n v="8.3333333333333315E-2"/>
    <n v="1.9999999999999996"/>
    <n v="79.999999999999986"/>
  </r>
  <r>
    <x v="1"/>
    <s v="Matematyka"/>
    <d v="2025-10-06T00:00:00"/>
    <d v="1899-12-30T11:30:00"/>
    <d v="1899-12-30T12:30:00"/>
    <n v="50"/>
    <n v="4.1666666666666685E-2"/>
    <n v="1.0000000000000004"/>
    <n v="50.000000000000021"/>
  </r>
  <r>
    <x v="4"/>
    <s v="Matematyka"/>
    <d v="2025-10-07T00:00:00"/>
    <d v="1899-12-30T09:00:00"/>
    <d v="1899-12-30T10:15:00"/>
    <n v="50"/>
    <n v="5.2083333333333315E-2"/>
    <n v="1.2499999999999996"/>
    <n v="62.499999999999979"/>
  </r>
  <r>
    <x v="5"/>
    <s v="Informatyka"/>
    <d v="2025-10-07T00:00:00"/>
    <d v="1899-12-30T11:00:00"/>
    <d v="1899-12-30T12:45:00"/>
    <n v="60"/>
    <n v="7.2916666666666685E-2"/>
    <n v="1.7500000000000004"/>
    <n v="105.00000000000003"/>
  </r>
  <r>
    <x v="6"/>
    <s v="Fizyka"/>
    <d v="2025-10-07T00:00:00"/>
    <d v="1899-12-30T13:30:00"/>
    <d v="1899-12-30T14:45:00"/>
    <n v="40"/>
    <n v="5.208333333333337E-2"/>
    <n v="1.2500000000000009"/>
    <n v="50.000000000000036"/>
  </r>
  <r>
    <x v="5"/>
    <s v="Informatyka"/>
    <d v="2025-10-08T00:00:00"/>
    <d v="1899-12-30T09:00:00"/>
    <d v="1899-12-30T10:00:00"/>
    <n v="60"/>
    <n v="4.1666666666666685E-2"/>
    <n v="1.0000000000000004"/>
    <n v="60.000000000000028"/>
  </r>
  <r>
    <x v="3"/>
    <s v="Fizyka"/>
    <d v="2025-10-08T00:00:00"/>
    <d v="1899-12-30T10:45:00"/>
    <d v="1899-12-30T12:15:00"/>
    <n v="40"/>
    <n v="6.2499999999999944E-2"/>
    <n v="1.4999999999999987"/>
    <n v="59.999999999999943"/>
  </r>
  <r>
    <x v="3"/>
    <s v="Fizyka"/>
    <d v="2025-10-08T00:00:00"/>
    <d v="1899-12-30T12:30:00"/>
    <d v="1899-12-30T14:15:00"/>
    <n v="40"/>
    <n v="7.291666666666663E-2"/>
    <n v="1.7499999999999991"/>
    <n v="69.999999999999972"/>
  </r>
  <r>
    <x v="1"/>
    <s v="Matematyka"/>
    <d v="2025-10-10T00:00:00"/>
    <d v="1899-12-30T09:00:00"/>
    <d v="1899-12-30T10:00:00"/>
    <n v="50"/>
    <n v="4.1666666666666685E-2"/>
    <n v="1.0000000000000004"/>
    <n v="50.000000000000021"/>
  </r>
  <r>
    <x v="0"/>
    <s v="Informatyka"/>
    <d v="2025-10-10T00:00:00"/>
    <d v="1899-12-30T10:30:00"/>
    <d v="1899-12-30T12:00:00"/>
    <n v="60"/>
    <n v="6.25E-2"/>
    <n v="1.5"/>
    <n v="90"/>
  </r>
  <r>
    <x v="5"/>
    <s v="Informatyka"/>
    <d v="2025-10-10T00:00:00"/>
    <d v="1899-12-30T12:45:00"/>
    <d v="1899-12-30T13:45:00"/>
    <n v="60"/>
    <n v="4.166666666666663E-2"/>
    <n v="0.99999999999999911"/>
    <n v="59.999999999999943"/>
  </r>
  <r>
    <x v="0"/>
    <s v="Informatyka"/>
    <d v="2025-10-10T00:00:00"/>
    <d v="1899-12-30T14:15:00"/>
    <d v="1899-12-30T15:45:00"/>
    <n v="60"/>
    <n v="6.25E-2"/>
    <n v="1.5"/>
    <n v="90"/>
  </r>
  <r>
    <x v="2"/>
    <s v="Informatyka"/>
    <d v="2025-10-13T00:00:00"/>
    <d v="1899-12-30T09:30:00"/>
    <d v="1899-12-30T11:00:00"/>
    <n v="60"/>
    <n v="6.25E-2"/>
    <n v="1.5"/>
    <n v="90"/>
  </r>
  <r>
    <x v="3"/>
    <s v="Fizyka"/>
    <d v="2025-10-13T00:00:00"/>
    <d v="1899-12-30T11:15:00"/>
    <d v="1899-12-30T12:30:00"/>
    <n v="40"/>
    <n v="5.208333333333337E-2"/>
    <n v="1.2500000000000009"/>
    <n v="50.000000000000036"/>
  </r>
  <r>
    <x v="1"/>
    <s v="Matematyka"/>
    <d v="2025-10-13T00:00:00"/>
    <d v="1899-12-30T12:45:00"/>
    <d v="1899-12-30T14:45:00"/>
    <n v="50"/>
    <n v="8.333333333333337E-2"/>
    <n v="2.0000000000000009"/>
    <n v="100.00000000000004"/>
  </r>
  <r>
    <x v="3"/>
    <s v="Fizyka"/>
    <d v="2025-10-13T00:00:00"/>
    <d v="1899-12-30T15:00:00"/>
    <d v="1899-12-30T17:00:00"/>
    <n v="40"/>
    <n v="8.333333333333337E-2"/>
    <n v="2.0000000000000009"/>
    <n v="80.000000000000028"/>
  </r>
  <r>
    <x v="7"/>
    <s v="Informatyka"/>
    <d v="2025-10-13T00:00:00"/>
    <d v="1899-12-30T17:00:00"/>
    <d v="1899-12-30T18:15:00"/>
    <n v="60"/>
    <n v="5.2083333333333259E-2"/>
    <n v="1.2499999999999982"/>
    <n v="74.999999999999886"/>
  </r>
  <r>
    <x v="8"/>
    <s v="Matematyka"/>
    <d v="2025-10-14T00:00:00"/>
    <d v="1899-12-30T09:00:00"/>
    <d v="1899-12-30T10:15:00"/>
    <n v="50"/>
    <n v="5.2083333333333315E-2"/>
    <n v="1.2499999999999996"/>
    <n v="62.499999999999979"/>
  </r>
  <r>
    <x v="9"/>
    <s v="Fizyka"/>
    <d v="2025-10-14T00:00:00"/>
    <d v="1899-12-30T10:30:00"/>
    <d v="1899-12-30T11:30:00"/>
    <n v="40"/>
    <n v="4.1666666666666685E-2"/>
    <n v="1.0000000000000004"/>
    <n v="40.000000000000014"/>
  </r>
  <r>
    <x v="9"/>
    <s v="Fizyka"/>
    <d v="2025-10-14T00:00:00"/>
    <d v="1899-12-30T11:30:00"/>
    <d v="1899-12-30T12:45:00"/>
    <n v="40"/>
    <n v="5.2083333333333315E-2"/>
    <n v="1.2499999999999996"/>
    <n v="49.999999999999986"/>
  </r>
  <r>
    <x v="1"/>
    <s v="Matematyka"/>
    <d v="2025-10-14T00:00:00"/>
    <d v="1899-12-30T12:45:00"/>
    <d v="1899-12-30T14:15:00"/>
    <n v="50"/>
    <n v="6.25E-2"/>
    <n v="1.5"/>
    <n v="75"/>
  </r>
  <r>
    <x v="10"/>
    <s v="Matematyka"/>
    <d v="2025-10-14T00:00:00"/>
    <d v="1899-12-30T14:30:00"/>
    <d v="1899-12-30T15:30:00"/>
    <n v="50"/>
    <n v="4.1666666666666741E-2"/>
    <n v="1.0000000000000018"/>
    <n v="50.000000000000085"/>
  </r>
  <r>
    <x v="8"/>
    <s v="Matematyka"/>
    <d v="2025-10-15T00:00:00"/>
    <d v="1899-12-30T09:00:00"/>
    <d v="1899-12-30T10:15:00"/>
    <n v="50"/>
    <n v="5.2083333333333315E-2"/>
    <n v="1.2499999999999996"/>
    <n v="62.499999999999979"/>
  </r>
  <r>
    <x v="5"/>
    <s v="Informatyka"/>
    <d v="2025-10-15T00:00:00"/>
    <d v="1899-12-30T10:15:00"/>
    <d v="1899-12-30T11:30:00"/>
    <n v="60"/>
    <n v="5.208333333333337E-2"/>
    <n v="1.2500000000000009"/>
    <n v="75.000000000000057"/>
  </r>
  <r>
    <x v="6"/>
    <s v="Informatyka"/>
    <d v="2025-10-15T00:00:00"/>
    <d v="1899-12-30T12:15:00"/>
    <d v="1899-12-30T14:00:00"/>
    <n v="60"/>
    <n v="7.2916666666666741E-2"/>
    <n v="1.7500000000000018"/>
    <n v="105.00000000000011"/>
  </r>
  <r>
    <x v="1"/>
    <s v="Matematyka"/>
    <d v="2025-10-20T00:00:00"/>
    <d v="1899-12-30T09:00:00"/>
    <d v="1899-12-30T10:30:00"/>
    <n v="50"/>
    <n v="6.25E-2"/>
    <n v="1.5"/>
    <n v="75"/>
  </r>
  <r>
    <x v="10"/>
    <s v="Matematyka"/>
    <d v="2025-10-20T00:00:00"/>
    <d v="1899-12-30T11:00:00"/>
    <d v="1899-12-30T13:00:00"/>
    <n v="50"/>
    <n v="8.3333333333333315E-2"/>
    <n v="1.9999999999999996"/>
    <n v="99.999999999999972"/>
  </r>
  <r>
    <x v="7"/>
    <s v="Informatyka"/>
    <d v="2025-10-20T00:00:00"/>
    <d v="1899-12-30T14:00:00"/>
    <d v="1899-12-30T15:00:00"/>
    <n v="60"/>
    <n v="4.166666666666663E-2"/>
    <n v="0.99999999999999911"/>
    <n v="59.999999999999943"/>
  </r>
  <r>
    <x v="3"/>
    <s v="Fizyka"/>
    <d v="2025-10-20T00:00:00"/>
    <d v="1899-12-30T15:15:00"/>
    <d v="1899-12-30T16:45:00"/>
    <n v="40"/>
    <n v="6.25E-2"/>
    <n v="1.5"/>
    <n v="60"/>
  </r>
  <r>
    <x v="2"/>
    <s v="Matematyka"/>
    <d v="2025-10-21T00:00:00"/>
    <d v="1899-12-30T09:00:00"/>
    <d v="1899-12-30T11:00:00"/>
    <n v="50"/>
    <n v="8.3333333333333315E-2"/>
    <n v="1.9999999999999996"/>
    <n v="99.999999999999972"/>
  </r>
  <r>
    <x v="2"/>
    <s v="Informatyka"/>
    <d v="2025-10-21T00:00:00"/>
    <d v="1899-12-30T11:30:00"/>
    <d v="1899-12-30T13:15:00"/>
    <n v="60"/>
    <n v="7.2916666666666685E-2"/>
    <n v="1.7500000000000004"/>
    <n v="105.00000000000003"/>
  </r>
  <r>
    <x v="10"/>
    <s v="Matematyka"/>
    <d v="2025-10-22T00:00:00"/>
    <d v="1899-12-30T09:00:00"/>
    <d v="1899-12-30T10:15:00"/>
    <n v="50"/>
    <n v="5.2083333333333315E-2"/>
    <n v="1.2499999999999996"/>
    <n v="62.499999999999979"/>
  </r>
  <r>
    <x v="4"/>
    <s v="Informatyka"/>
    <d v="2025-10-22T00:00:00"/>
    <d v="1899-12-30T10:45:00"/>
    <d v="1899-12-30T11:45:00"/>
    <n v="60"/>
    <n v="4.166666666666663E-2"/>
    <n v="0.99999999999999911"/>
    <n v="59.999999999999943"/>
  </r>
  <r>
    <x v="10"/>
    <s v="Fizyka"/>
    <d v="2025-10-23T00:00:00"/>
    <d v="1899-12-30T09:00:00"/>
    <d v="1899-12-30T10:00:00"/>
    <n v="40"/>
    <n v="4.1666666666666685E-2"/>
    <n v="1.0000000000000004"/>
    <n v="40.000000000000014"/>
  </r>
  <r>
    <x v="0"/>
    <s v="Informatyka"/>
    <d v="2025-10-24T00:00:00"/>
    <d v="1899-12-30T09:00:00"/>
    <d v="1899-12-30T10:00:00"/>
    <n v="60"/>
    <n v="4.1666666666666685E-2"/>
    <n v="1.0000000000000004"/>
    <n v="60.000000000000028"/>
  </r>
  <r>
    <x v="9"/>
    <s v="Fizyka"/>
    <d v="2025-10-24T00:00:00"/>
    <d v="1899-12-30T10:30:00"/>
    <d v="1899-12-30T11:30:00"/>
    <n v="40"/>
    <n v="4.1666666666666685E-2"/>
    <n v="1.0000000000000004"/>
    <n v="40.000000000000014"/>
  </r>
  <r>
    <x v="6"/>
    <s v="Informatyka"/>
    <d v="2025-10-31T00:00:00"/>
    <d v="1899-12-30T09:00:00"/>
    <d v="1899-12-30T10:45:00"/>
    <n v="60"/>
    <n v="7.2916666666666685E-2"/>
    <n v="1.7500000000000004"/>
    <n v="105.00000000000003"/>
  </r>
  <r>
    <x v="5"/>
    <s v="Informatyka"/>
    <d v="2025-10-31T00:00:00"/>
    <d v="1899-12-30T10:45:00"/>
    <d v="1899-12-30T12:15:00"/>
    <n v="60"/>
    <n v="6.2499999999999944E-2"/>
    <n v="1.4999999999999987"/>
    <n v="89.999999999999915"/>
  </r>
  <r>
    <x v="9"/>
    <s v="Fizyka"/>
    <d v="2025-10-31T00:00:00"/>
    <d v="1899-12-30T12:45:00"/>
    <d v="1899-12-30T14:30:00"/>
    <n v="40"/>
    <n v="7.291666666666663E-2"/>
    <n v="1.7499999999999991"/>
    <n v="69.999999999999972"/>
  </r>
  <r>
    <x v="0"/>
    <s v="Informatyka"/>
    <d v="2025-10-31T00:00:00"/>
    <d v="1899-12-30T14:30:00"/>
    <d v="1899-12-30T16:15:00"/>
    <n v="60"/>
    <n v="7.2916666666666741E-2"/>
    <n v="1.7500000000000018"/>
    <n v="105.00000000000011"/>
  </r>
  <r>
    <x v="2"/>
    <s v="Informatyka"/>
    <d v="2025-11-03T00:00:00"/>
    <d v="1899-12-30T09:00:00"/>
    <d v="1899-12-30T10:30:00"/>
    <n v="60"/>
    <n v="6.25E-2"/>
    <n v="1.5"/>
    <n v="90"/>
  </r>
  <r>
    <x v="1"/>
    <s v="Matematyka"/>
    <d v="2025-11-05T00:00:00"/>
    <d v="1899-12-30T09:00:00"/>
    <d v="1899-12-30T10:00:00"/>
    <n v="50"/>
    <n v="4.1666666666666685E-2"/>
    <n v="1.0000000000000004"/>
    <n v="50.000000000000021"/>
  </r>
  <r>
    <x v="1"/>
    <s v="Matematyka"/>
    <d v="2025-11-05T00:00:00"/>
    <d v="1899-12-30T10:00:00"/>
    <d v="1899-12-30T12:00:00"/>
    <n v="50"/>
    <n v="8.3333333333333315E-2"/>
    <n v="1.9999999999999996"/>
    <n v="99.999999999999972"/>
  </r>
  <r>
    <x v="2"/>
    <s v="Informatyka"/>
    <d v="2025-11-05T00:00:00"/>
    <d v="1899-12-30T12:30:00"/>
    <d v="1899-12-30T14:00:00"/>
    <n v="60"/>
    <n v="6.25E-2"/>
    <n v="1.5"/>
    <n v="90"/>
  </r>
  <r>
    <x v="0"/>
    <s v="Informatyka"/>
    <d v="2025-11-06T00:00:00"/>
    <d v="1899-12-30T09:00:00"/>
    <d v="1899-12-30T10:30:00"/>
    <n v="60"/>
    <n v="6.25E-2"/>
    <n v="1.5"/>
    <n v="90"/>
  </r>
  <r>
    <x v="8"/>
    <s v="Matematyka"/>
    <d v="2025-11-06T00:00:00"/>
    <d v="1899-12-30T11:00:00"/>
    <d v="1899-12-30T12:45:00"/>
    <n v="50"/>
    <n v="7.2916666666666685E-2"/>
    <n v="1.7500000000000004"/>
    <n v="87.500000000000028"/>
  </r>
  <r>
    <x v="6"/>
    <s v="Fizyka"/>
    <d v="2025-11-06T00:00:00"/>
    <d v="1899-12-30T13:45:00"/>
    <d v="1899-12-30T15:30:00"/>
    <n v="40"/>
    <n v="7.2916666666666741E-2"/>
    <n v="1.7500000000000018"/>
    <n v="70.000000000000071"/>
  </r>
  <r>
    <x v="4"/>
    <s v="Informatyka"/>
    <d v="2025-11-06T00:00:00"/>
    <d v="1899-12-30T15:30:00"/>
    <d v="1899-12-30T17:00:00"/>
    <n v="60"/>
    <n v="6.25E-2"/>
    <n v="1.5"/>
    <n v="90"/>
  </r>
  <r>
    <x v="2"/>
    <s v="Matematyka"/>
    <d v="2025-11-06T00:00:00"/>
    <d v="1899-12-30T17:00:00"/>
    <d v="1899-12-30T18:00:00"/>
    <n v="50"/>
    <n v="4.166666666666663E-2"/>
    <n v="0.99999999999999911"/>
    <n v="49.999999999999957"/>
  </r>
  <r>
    <x v="5"/>
    <s v="Informatyka"/>
    <d v="2025-11-07T00:00:00"/>
    <d v="1899-12-30T09:00:00"/>
    <d v="1899-12-30T10:00:00"/>
    <n v="60"/>
    <n v="4.1666666666666685E-2"/>
    <n v="1.0000000000000004"/>
    <n v="60.000000000000028"/>
  </r>
  <r>
    <x v="4"/>
    <s v="Informatyka"/>
    <d v="2025-11-07T00:00:00"/>
    <d v="1899-12-30T10:45:00"/>
    <d v="1899-12-30T12:15:00"/>
    <n v="60"/>
    <n v="6.2499999999999944E-2"/>
    <n v="1.4999999999999987"/>
    <n v="89.999999999999915"/>
  </r>
  <r>
    <x v="3"/>
    <s v="Fizyka"/>
    <d v="2025-11-10T00:00:00"/>
    <d v="1899-12-30T09:00:00"/>
    <d v="1899-12-30T10:15:00"/>
    <n v="40"/>
    <n v="5.2083333333333315E-2"/>
    <n v="1.2499999999999996"/>
    <n v="49.999999999999986"/>
  </r>
  <r>
    <x v="3"/>
    <s v="Fizyka"/>
    <d v="2025-11-10T00:00:00"/>
    <d v="1899-12-30T10:15:00"/>
    <d v="1899-12-30T11:30:00"/>
    <n v="40"/>
    <n v="5.208333333333337E-2"/>
    <n v="1.2500000000000009"/>
    <n v="50.000000000000036"/>
  </r>
  <r>
    <x v="7"/>
    <s v="Fizyka"/>
    <d v="2025-11-11T00:00:00"/>
    <d v="1899-12-30T09:00:00"/>
    <d v="1899-12-30T10:00:00"/>
    <n v="40"/>
    <n v="4.1666666666666685E-2"/>
    <n v="1.0000000000000004"/>
    <n v="40.000000000000014"/>
  </r>
  <r>
    <x v="2"/>
    <s v="Informatyka"/>
    <d v="2025-11-11T00:00:00"/>
    <d v="1899-12-30T10:00:00"/>
    <d v="1899-12-30T11:15:00"/>
    <n v="60"/>
    <n v="5.2083333333333315E-2"/>
    <n v="1.2499999999999996"/>
    <n v="74.999999999999972"/>
  </r>
  <r>
    <x v="4"/>
    <s v="Informatyka"/>
    <d v="2025-11-11T00:00:00"/>
    <d v="1899-12-30T11:15:00"/>
    <d v="1899-12-30T12:15:00"/>
    <n v="60"/>
    <n v="4.166666666666663E-2"/>
    <n v="0.99999999999999911"/>
    <n v="59.999999999999943"/>
  </r>
  <r>
    <x v="9"/>
    <s v="Fizyka"/>
    <d v="2025-11-12T00:00:00"/>
    <d v="1899-12-30T09:00:00"/>
    <d v="1899-12-30T10:00:00"/>
    <n v="40"/>
    <n v="4.1666666666666685E-2"/>
    <n v="1.0000000000000004"/>
    <n v="40.000000000000014"/>
  </r>
  <r>
    <x v="7"/>
    <s v="Informatyka"/>
    <d v="2025-11-12T00:00:00"/>
    <d v="1899-12-30T11:00:00"/>
    <d v="1899-12-30T12:30:00"/>
    <n v="60"/>
    <n v="6.2500000000000056E-2"/>
    <n v="1.5000000000000013"/>
    <n v="90.000000000000085"/>
  </r>
  <r>
    <x v="0"/>
    <s v="Informatyka"/>
    <d v="2025-11-12T00:00:00"/>
    <d v="1899-12-30T12:45:00"/>
    <d v="1899-12-30T13:45:00"/>
    <n v="60"/>
    <n v="4.166666666666663E-2"/>
    <n v="0.99999999999999911"/>
    <n v="59.999999999999943"/>
  </r>
  <r>
    <x v="4"/>
    <s v="Informatyka"/>
    <d v="2025-11-12T00:00:00"/>
    <d v="1899-12-30T13:45:00"/>
    <d v="1899-12-30T15:00:00"/>
    <n v="60"/>
    <n v="5.208333333333337E-2"/>
    <n v="1.2500000000000009"/>
    <n v="75.000000000000057"/>
  </r>
  <r>
    <x v="5"/>
    <s v="Informatyka"/>
    <d v="2025-11-12T00:00:00"/>
    <d v="1899-12-30T15:45:00"/>
    <d v="1899-12-30T17:15:00"/>
    <n v="60"/>
    <n v="6.25E-2"/>
    <n v="1.5"/>
    <n v="90"/>
  </r>
  <r>
    <x v="9"/>
    <s v="Fizyka"/>
    <d v="2025-11-13T00:00:00"/>
    <d v="1899-12-30T09:00:00"/>
    <d v="1899-12-30T11:00:00"/>
    <n v="40"/>
    <n v="8.3333333333333315E-2"/>
    <n v="1.9999999999999996"/>
    <n v="79.999999999999986"/>
  </r>
  <r>
    <x v="9"/>
    <s v="Fizyka"/>
    <d v="2025-11-13T00:00:00"/>
    <d v="1899-12-30T11:15:00"/>
    <d v="1899-12-30T12:45:00"/>
    <n v="40"/>
    <n v="6.25E-2"/>
    <n v="1.5"/>
    <n v="60"/>
  </r>
  <r>
    <x v="4"/>
    <s v="Matematyka"/>
    <d v="2025-11-13T00:00:00"/>
    <d v="1899-12-30T13:30:00"/>
    <d v="1899-12-30T15:15:00"/>
    <n v="50"/>
    <n v="7.291666666666663E-2"/>
    <n v="1.7499999999999991"/>
    <n v="87.499999999999957"/>
  </r>
  <r>
    <x v="11"/>
    <s v="Fizyka"/>
    <d v="2025-11-13T00:00:00"/>
    <d v="1899-12-30T16:00:00"/>
    <d v="1899-12-30T18:00:00"/>
    <n v="40"/>
    <n v="8.333333333333337E-2"/>
    <n v="2.0000000000000009"/>
    <n v="80.000000000000028"/>
  </r>
  <r>
    <x v="7"/>
    <s v="Fizyka"/>
    <d v="2025-11-14T00:00:00"/>
    <d v="1899-12-30T09:00:00"/>
    <d v="1899-12-30T10:15:00"/>
    <n v="40"/>
    <n v="5.2083333333333315E-2"/>
    <n v="1.2499999999999996"/>
    <n v="49.999999999999986"/>
  </r>
  <r>
    <x v="1"/>
    <s v="Matematyka"/>
    <d v="2025-11-14T00:00:00"/>
    <d v="1899-12-30T10:30:00"/>
    <d v="1899-12-30T11:45:00"/>
    <n v="50"/>
    <n v="5.2083333333333315E-2"/>
    <n v="1.2499999999999996"/>
    <n v="62.499999999999979"/>
  </r>
  <r>
    <x v="3"/>
    <s v="Fizyka"/>
    <d v="2025-11-14T00:00:00"/>
    <d v="1899-12-30T12:15:00"/>
    <d v="1899-12-30T14:15:00"/>
    <n v="40"/>
    <n v="8.333333333333337E-2"/>
    <n v="2.0000000000000009"/>
    <n v="80.000000000000028"/>
  </r>
  <r>
    <x v="3"/>
    <s v="Fizyka"/>
    <d v="2025-11-17T00:00:00"/>
    <d v="1899-12-30T09:00:00"/>
    <d v="1899-12-30T11:00:00"/>
    <n v="40"/>
    <n v="8.3333333333333315E-2"/>
    <n v="1.9999999999999996"/>
    <n v="79.999999999999986"/>
  </r>
  <r>
    <x v="0"/>
    <s v="Informatyka"/>
    <d v="2025-11-17T00:00:00"/>
    <d v="1899-12-30T11:30:00"/>
    <d v="1899-12-30T13:15:00"/>
    <n v="60"/>
    <n v="7.2916666666666685E-2"/>
    <n v="1.7500000000000004"/>
    <n v="105.00000000000003"/>
  </r>
  <r>
    <x v="0"/>
    <s v="Informatyka"/>
    <d v="2025-11-17T00:00:00"/>
    <d v="1899-12-30T13:30:00"/>
    <d v="1899-12-30T15:00:00"/>
    <n v="60"/>
    <n v="6.25E-2"/>
    <n v="1.5"/>
    <n v="90"/>
  </r>
  <r>
    <x v="10"/>
    <s v="Matematyka"/>
    <d v="2025-11-17T00:00:00"/>
    <d v="1899-12-30T16:15:00"/>
    <d v="1899-12-30T18:15:00"/>
    <n v="50"/>
    <n v="8.3333333333333259E-2"/>
    <n v="1.9999999999999982"/>
    <n v="99.999999999999915"/>
  </r>
  <r>
    <x v="2"/>
    <s v="Informatyka"/>
    <d v="2025-11-18T00:00:00"/>
    <d v="1899-12-30T09:00:00"/>
    <d v="1899-12-30T10:00:00"/>
    <n v="60"/>
    <n v="4.1666666666666685E-2"/>
    <n v="1.0000000000000004"/>
    <n v="60.000000000000028"/>
  </r>
  <r>
    <x v="9"/>
    <s v="Fizyka"/>
    <d v="2025-11-18T00:00:00"/>
    <d v="1899-12-30T10:30:00"/>
    <d v="1899-12-30T11:45:00"/>
    <n v="40"/>
    <n v="5.2083333333333315E-2"/>
    <n v="1.2499999999999996"/>
    <n v="49.999999999999986"/>
  </r>
  <r>
    <x v="8"/>
    <s v="Matematyka"/>
    <d v="2025-11-19T00:00:00"/>
    <d v="1899-12-30T09:00:00"/>
    <d v="1899-12-30T10:45:00"/>
    <n v="50"/>
    <n v="7.2916666666666685E-2"/>
    <n v="1.7500000000000004"/>
    <n v="87.500000000000028"/>
  </r>
  <r>
    <x v="12"/>
    <s v="Informatyka"/>
    <d v="2025-11-19T00:00:00"/>
    <d v="1899-12-30T11:15:00"/>
    <d v="1899-12-30T12:15:00"/>
    <n v="60"/>
    <n v="4.166666666666663E-2"/>
    <n v="0.99999999999999911"/>
    <n v="59.999999999999943"/>
  </r>
  <r>
    <x v="9"/>
    <s v="Fizyka"/>
    <d v="2025-11-19T00:00:00"/>
    <d v="1899-12-30T13:00:00"/>
    <d v="1899-12-30T14:45:00"/>
    <n v="40"/>
    <n v="7.2916666666666741E-2"/>
    <n v="1.7500000000000018"/>
    <n v="70.000000000000071"/>
  </r>
  <r>
    <x v="8"/>
    <s v="Matematyka"/>
    <d v="2025-11-19T00:00:00"/>
    <d v="1899-12-30T15:45:00"/>
    <d v="1899-12-30T17:15:00"/>
    <n v="50"/>
    <n v="6.25E-2"/>
    <n v="1.5"/>
    <n v="75"/>
  </r>
  <r>
    <x v="1"/>
    <s v="Matematyka"/>
    <d v="2025-11-20T00:00:00"/>
    <d v="1899-12-30T09:00:00"/>
    <d v="1899-12-30T10:00:00"/>
    <n v="50"/>
    <n v="4.1666666666666685E-2"/>
    <n v="1.0000000000000004"/>
    <n v="50.000000000000021"/>
  </r>
  <r>
    <x v="3"/>
    <s v="Fizyka"/>
    <d v="2025-11-20T00:00:00"/>
    <d v="1899-12-30T10:00:00"/>
    <d v="1899-12-30T12:00:00"/>
    <n v="40"/>
    <n v="8.3333333333333315E-2"/>
    <n v="1.9999999999999996"/>
    <n v="79.999999999999986"/>
  </r>
  <r>
    <x v="6"/>
    <s v="Fizyka"/>
    <d v="2025-11-20T00:00:00"/>
    <d v="1899-12-30T12:45:00"/>
    <d v="1899-12-30T13:45:00"/>
    <n v="40"/>
    <n v="4.166666666666663E-2"/>
    <n v="0.99999999999999911"/>
    <n v="39.999999999999964"/>
  </r>
  <r>
    <x v="1"/>
    <s v="Matematyka"/>
    <d v="2025-11-20T00:00:00"/>
    <d v="1899-12-30T14:15:00"/>
    <d v="1899-12-30T15:15:00"/>
    <n v="50"/>
    <n v="4.166666666666663E-2"/>
    <n v="0.99999999999999911"/>
    <n v="49.999999999999957"/>
  </r>
  <r>
    <x v="10"/>
    <s v="Matematyka"/>
    <d v="2025-11-20T00:00:00"/>
    <d v="1899-12-30T15:15:00"/>
    <d v="1899-12-30T16:15:00"/>
    <n v="50"/>
    <n v="4.1666666666666741E-2"/>
    <n v="1.0000000000000018"/>
    <n v="50.000000000000085"/>
  </r>
  <r>
    <x v="3"/>
    <s v="Fizyka"/>
    <d v="2025-11-24T00:00:00"/>
    <d v="1899-12-30T09:00:00"/>
    <d v="1899-12-30T10:30:00"/>
    <n v="40"/>
    <n v="6.25E-2"/>
    <n v="1.5"/>
    <n v="60"/>
  </r>
  <r>
    <x v="6"/>
    <s v="Fizyka"/>
    <d v="2025-11-24T00:00:00"/>
    <d v="1899-12-30T10:45:00"/>
    <d v="1899-12-30T12:00:00"/>
    <n v="40"/>
    <n v="5.2083333333333315E-2"/>
    <n v="1.2499999999999996"/>
    <n v="49.999999999999986"/>
  </r>
  <r>
    <x v="9"/>
    <s v="Fizyka"/>
    <d v="2025-11-24T00:00:00"/>
    <d v="1899-12-30T12:30:00"/>
    <d v="1899-12-30T13:30:00"/>
    <n v="40"/>
    <n v="4.166666666666663E-2"/>
    <n v="0.99999999999999911"/>
    <n v="39.999999999999964"/>
  </r>
  <r>
    <x v="5"/>
    <s v="Informatyka"/>
    <d v="2025-11-24T00:00:00"/>
    <d v="1899-12-30T14:30:00"/>
    <d v="1899-12-30T16:00:00"/>
    <n v="60"/>
    <n v="6.25E-2"/>
    <n v="1.5"/>
    <n v="90"/>
  </r>
  <r>
    <x v="6"/>
    <s v="Informatyka"/>
    <d v="2025-11-24T00:00:00"/>
    <d v="1899-12-30T16:30:00"/>
    <d v="1899-12-30T18:00:00"/>
    <n v="60"/>
    <n v="6.25E-2"/>
    <n v="1.5"/>
    <n v="90"/>
  </r>
  <r>
    <x v="4"/>
    <s v="Informatyka"/>
    <d v="2025-11-25T00:00:00"/>
    <d v="1899-12-30T09:00:00"/>
    <d v="1899-12-30T10:15:00"/>
    <n v="60"/>
    <n v="5.2083333333333315E-2"/>
    <n v="1.2499999999999996"/>
    <n v="74.999999999999972"/>
  </r>
  <r>
    <x v="4"/>
    <s v="Informatyka"/>
    <d v="2025-11-26T00:00:00"/>
    <d v="1899-12-30T09:00:00"/>
    <d v="1899-12-30T10:00:00"/>
    <n v="60"/>
    <n v="4.1666666666666685E-2"/>
    <n v="1.0000000000000004"/>
    <n v="60.000000000000028"/>
  </r>
  <r>
    <x v="10"/>
    <s v="Fizyka"/>
    <d v="2025-11-26T00:00:00"/>
    <d v="1899-12-30T11:00:00"/>
    <d v="1899-12-30T12:45:00"/>
    <n v="40"/>
    <n v="7.2916666666666685E-2"/>
    <n v="1.7500000000000004"/>
    <n v="70.000000000000014"/>
  </r>
  <r>
    <x v="9"/>
    <s v="Fizyka"/>
    <d v="2025-11-26T00:00:00"/>
    <d v="1899-12-30T13:45:00"/>
    <d v="1899-12-30T15:45:00"/>
    <n v="40"/>
    <n v="8.333333333333337E-2"/>
    <n v="2.0000000000000009"/>
    <n v="80.000000000000028"/>
  </r>
  <r>
    <x v="0"/>
    <s v="Informatyka"/>
    <d v="2025-11-26T00:00:00"/>
    <d v="1899-12-30T16:30:00"/>
    <d v="1899-12-30T17:30:00"/>
    <n v="60"/>
    <n v="4.166666666666663E-2"/>
    <n v="0.99999999999999911"/>
    <n v="59.999999999999943"/>
  </r>
  <r>
    <x v="2"/>
    <s v="Informatyka"/>
    <d v="2025-11-28T00:00:00"/>
    <d v="1899-12-30T09:30:00"/>
    <d v="1899-12-30T11:00:00"/>
    <n v="60"/>
    <n v="6.25E-2"/>
    <n v="1.5"/>
    <n v="90"/>
  </r>
  <r>
    <x v="3"/>
    <s v="Fizyka"/>
    <d v="2025-11-28T00:00:00"/>
    <d v="1899-12-30T11:30:00"/>
    <d v="1899-12-30T12:45:00"/>
    <n v="40"/>
    <n v="5.2083333333333315E-2"/>
    <n v="1.2499999999999996"/>
    <n v="49.999999999999986"/>
  </r>
  <r>
    <x v="13"/>
    <s v="Matematyka"/>
    <d v="2025-12-02T00:00:00"/>
    <d v="1899-12-30T09:00:00"/>
    <d v="1899-12-30T10:00:00"/>
    <n v="50"/>
    <n v="4.1666666666666685E-2"/>
    <n v="1.0000000000000004"/>
    <n v="50.000000000000021"/>
  </r>
  <r>
    <x v="6"/>
    <s v="Informatyka"/>
    <d v="2025-12-02T00:00:00"/>
    <d v="1899-12-30T10:30:00"/>
    <d v="1899-12-30T11:30:00"/>
    <n v="60"/>
    <n v="4.1666666666666685E-2"/>
    <n v="1.0000000000000004"/>
    <n v="60.000000000000028"/>
  </r>
  <r>
    <x v="0"/>
    <s v="Informatyka"/>
    <d v="2025-12-02T00:00:00"/>
    <d v="1899-12-30T11:30:00"/>
    <d v="1899-12-30T13:30:00"/>
    <n v="60"/>
    <n v="8.3333333333333315E-2"/>
    <n v="1.9999999999999996"/>
    <n v="119.99999999999997"/>
  </r>
  <r>
    <x v="8"/>
    <s v="Matematyka"/>
    <d v="2025-12-03T00:00:00"/>
    <d v="1899-12-30T09:00:00"/>
    <d v="1899-12-30T10:45:00"/>
    <n v="50"/>
    <n v="7.2916666666666685E-2"/>
    <n v="1.7500000000000004"/>
    <n v="87.500000000000028"/>
  </r>
  <r>
    <x v="9"/>
    <s v="Fizyka"/>
    <d v="2025-12-03T00:00:00"/>
    <d v="1899-12-30T11:30:00"/>
    <d v="1899-12-30T13:00:00"/>
    <n v="40"/>
    <n v="6.2499999999999944E-2"/>
    <n v="1.4999999999999987"/>
    <n v="59.999999999999943"/>
  </r>
  <r>
    <x v="8"/>
    <s v="Matematyka"/>
    <d v="2025-12-03T00:00:00"/>
    <d v="1899-12-30T13:45:00"/>
    <d v="1899-12-30T14:45:00"/>
    <n v="50"/>
    <n v="4.1666666666666741E-2"/>
    <n v="1.0000000000000018"/>
    <n v="50.000000000000085"/>
  </r>
  <r>
    <x v="10"/>
    <s v="Matematyka"/>
    <d v="2025-12-03T00:00:00"/>
    <d v="1899-12-30T15:45:00"/>
    <d v="1899-12-30T17:15:00"/>
    <n v="50"/>
    <n v="6.25E-2"/>
    <n v="1.5"/>
    <n v="75"/>
  </r>
  <r>
    <x v="9"/>
    <s v="Fizyka"/>
    <d v="2025-12-03T00:00:00"/>
    <d v="1899-12-30T18:00:00"/>
    <d v="1899-12-30T19:00:00"/>
    <n v="40"/>
    <n v="4.166666666666663E-2"/>
    <n v="0.99999999999999911"/>
    <n v="39.999999999999964"/>
  </r>
  <r>
    <x v="5"/>
    <s v="Informatyka"/>
    <d v="2025-12-05T00:00:00"/>
    <d v="1899-12-30T09:00:00"/>
    <d v="1899-12-30T10:45:00"/>
    <n v="60"/>
    <n v="7.2916666666666685E-2"/>
    <n v="1.7500000000000004"/>
    <n v="105.00000000000003"/>
  </r>
  <r>
    <x v="7"/>
    <s v="Fizyka"/>
    <d v="2025-12-05T00:00:00"/>
    <d v="1899-12-30T11:00:00"/>
    <d v="1899-12-30T12:00:00"/>
    <n v="40"/>
    <n v="4.1666666666666685E-2"/>
    <n v="1.0000000000000004"/>
    <n v="40.000000000000014"/>
  </r>
  <r>
    <x v="2"/>
    <s v="Informatyka"/>
    <d v="2025-12-05T00:00:00"/>
    <d v="1899-12-30T12:45:00"/>
    <d v="1899-12-30T14:15:00"/>
    <n v="60"/>
    <n v="6.25E-2"/>
    <n v="1.5"/>
    <n v="90"/>
  </r>
  <r>
    <x v="14"/>
    <s v="Informatyka"/>
    <d v="2025-12-08T00:00:00"/>
    <d v="1899-12-30T09:00:00"/>
    <d v="1899-12-30T10:45:00"/>
    <n v="60"/>
    <n v="7.2916666666666685E-2"/>
    <n v="1.7500000000000004"/>
    <n v="105.00000000000003"/>
  </r>
  <r>
    <x v="3"/>
    <s v="Fizyka"/>
    <d v="2025-12-08T00:00:00"/>
    <d v="1899-12-30T11:15:00"/>
    <d v="1899-12-30T13:00:00"/>
    <n v="40"/>
    <n v="7.291666666666663E-2"/>
    <n v="1.7499999999999991"/>
    <n v="69.999999999999972"/>
  </r>
  <r>
    <x v="5"/>
    <s v="Informatyka"/>
    <d v="2025-12-09T00:00:00"/>
    <d v="1899-12-30T09:00:00"/>
    <d v="1899-12-30T10:15:00"/>
    <n v="60"/>
    <n v="5.2083333333333315E-2"/>
    <n v="1.2499999999999996"/>
    <n v="74.999999999999972"/>
  </r>
  <r>
    <x v="10"/>
    <s v="Matematyka"/>
    <d v="2025-12-09T00:00:00"/>
    <d v="1899-12-30T10:30:00"/>
    <d v="1899-12-30T11:30:00"/>
    <n v="50"/>
    <n v="4.1666666666666685E-2"/>
    <n v="1.0000000000000004"/>
    <n v="50.000000000000021"/>
  </r>
  <r>
    <x v="9"/>
    <s v="Fizyka"/>
    <d v="2025-12-10T00:00:00"/>
    <d v="1899-12-30T09:00:00"/>
    <d v="1899-12-30T10:30:00"/>
    <n v="40"/>
    <n v="6.25E-2"/>
    <n v="1.5"/>
    <n v="60"/>
  </r>
  <r>
    <x v="15"/>
    <s v="Informatyka"/>
    <d v="2025-12-10T00:00:00"/>
    <d v="1899-12-30T10:30:00"/>
    <d v="1899-12-30T12:00:00"/>
    <n v="60"/>
    <n v="6.25E-2"/>
    <n v="1.5"/>
    <n v="90"/>
  </r>
  <r>
    <x v="4"/>
    <s v="Informatyka"/>
    <d v="2025-12-10T00:00:00"/>
    <d v="1899-12-30T13:00:00"/>
    <d v="1899-12-30T14:15:00"/>
    <n v="60"/>
    <n v="5.208333333333337E-2"/>
    <n v="1.2500000000000009"/>
    <n v="75.000000000000057"/>
  </r>
  <r>
    <x v="7"/>
    <s v="Informatyka"/>
    <d v="2025-12-10T00:00:00"/>
    <d v="1899-12-30T14:45:00"/>
    <d v="1899-12-30T15:45:00"/>
    <n v="60"/>
    <n v="4.166666666666663E-2"/>
    <n v="0.99999999999999911"/>
    <n v="59.999999999999943"/>
  </r>
  <r>
    <x v="3"/>
    <s v="Fizyka"/>
    <d v="2025-12-10T00:00:00"/>
    <d v="1899-12-30T16:15:00"/>
    <d v="1899-12-30T17:45:00"/>
    <n v="40"/>
    <n v="6.25E-2"/>
    <n v="1.5"/>
    <n v="60"/>
  </r>
  <r>
    <x v="6"/>
    <s v="Fizyka"/>
    <d v="2025-12-11T00:00:00"/>
    <d v="1899-12-30T09:00:00"/>
    <d v="1899-12-30T10:15:00"/>
    <n v="40"/>
    <n v="5.2083333333333315E-2"/>
    <n v="1.2499999999999996"/>
    <n v="49.999999999999986"/>
  </r>
  <r>
    <x v="2"/>
    <s v="Informatyka"/>
    <d v="2025-12-11T00:00:00"/>
    <d v="1899-12-30T10:30:00"/>
    <d v="1899-12-30T11:45:00"/>
    <n v="60"/>
    <n v="5.2083333333333315E-2"/>
    <n v="1.2499999999999996"/>
    <n v="74.999999999999972"/>
  </r>
  <r>
    <x v="3"/>
    <s v="Fizyka"/>
    <d v="2025-12-12T00:00:00"/>
    <d v="1899-12-30T09:00:00"/>
    <d v="1899-12-30T10:15:00"/>
    <n v="40"/>
    <n v="5.2083333333333315E-2"/>
    <n v="1.2499999999999996"/>
    <n v="49.999999999999986"/>
  </r>
  <r>
    <x v="6"/>
    <s v="Informatyka"/>
    <d v="2025-12-12T00:00:00"/>
    <d v="1899-12-30T10:30:00"/>
    <d v="1899-12-30T11:30:00"/>
    <n v="60"/>
    <n v="4.1666666666666685E-2"/>
    <n v="1.0000000000000004"/>
    <n v="60.000000000000028"/>
  </r>
  <r>
    <x v="0"/>
    <s v="Informatyka"/>
    <d v="2025-12-12T00:00:00"/>
    <d v="1899-12-30T11:30:00"/>
    <d v="1899-12-30T13:15:00"/>
    <n v="60"/>
    <n v="7.2916666666666685E-2"/>
    <n v="1.7500000000000004"/>
    <n v="105.00000000000003"/>
  </r>
  <r>
    <x v="5"/>
    <s v="Informatyka"/>
    <d v="2025-12-15T00:00:00"/>
    <d v="1899-12-30T09:30:00"/>
    <d v="1899-12-30T11:00:00"/>
    <n v="60"/>
    <n v="6.25E-2"/>
    <n v="1.5"/>
    <n v="90"/>
  </r>
  <r>
    <x v="5"/>
    <s v="Informatyka"/>
    <d v="2025-12-15T00:00:00"/>
    <d v="1899-12-30T11:15:00"/>
    <d v="1899-12-30T12:45:00"/>
    <n v="60"/>
    <n v="6.25E-2"/>
    <n v="1.5"/>
    <n v="90"/>
  </r>
  <r>
    <x v="15"/>
    <s v="Informatyka"/>
    <d v="2025-12-16T00:00:00"/>
    <d v="1899-12-30T09:00:00"/>
    <d v="1899-12-30T10:00:00"/>
    <n v="60"/>
    <n v="4.1666666666666685E-2"/>
    <n v="1.0000000000000004"/>
    <n v="60.000000000000028"/>
  </r>
  <r>
    <x v="0"/>
    <s v="Informatyka"/>
    <d v="2026-01-05T00:00:00"/>
    <d v="1899-12-30T09:00:00"/>
    <d v="1899-12-30T10:45:00"/>
    <n v="60"/>
    <n v="7.2916666666666685E-2"/>
    <n v="1.7500000000000004"/>
    <n v="105.00000000000003"/>
  </r>
  <r>
    <x v="5"/>
    <s v="Informatyka"/>
    <d v="2026-01-05T00:00:00"/>
    <d v="1899-12-30T11:30:00"/>
    <d v="1899-12-30T13:00:00"/>
    <n v="60"/>
    <n v="6.2499999999999944E-2"/>
    <n v="1.4999999999999987"/>
    <n v="89.999999999999915"/>
  </r>
  <r>
    <x v="15"/>
    <s v="Informatyka"/>
    <d v="2026-01-05T00:00:00"/>
    <d v="1899-12-30T13:45:00"/>
    <d v="1899-12-30T14:45:00"/>
    <n v="60"/>
    <n v="4.1666666666666741E-2"/>
    <n v="1.0000000000000018"/>
    <n v="60.000000000000107"/>
  </r>
  <r>
    <x v="2"/>
    <s v="Matematyka"/>
    <d v="2026-01-05T00:00:00"/>
    <d v="1899-12-30T15:30:00"/>
    <d v="1899-12-30T16:45:00"/>
    <n v="50"/>
    <n v="5.2083333333333259E-2"/>
    <n v="1.2499999999999982"/>
    <n v="62.499999999999915"/>
  </r>
  <r>
    <x v="5"/>
    <s v="Informatyka"/>
    <d v="2026-01-05T00:00:00"/>
    <d v="1899-12-30T17:30:00"/>
    <d v="1899-12-30T19:00:00"/>
    <n v="60"/>
    <n v="6.25E-2"/>
    <n v="1.5"/>
    <n v="90"/>
  </r>
  <r>
    <x v="6"/>
    <s v="Fizyka"/>
    <d v="2026-01-07T00:00:00"/>
    <d v="1899-12-30T09:00:00"/>
    <d v="1899-12-30T10:45:00"/>
    <n v="40"/>
    <n v="7.2916666666666685E-2"/>
    <n v="1.7500000000000004"/>
    <n v="70.000000000000014"/>
  </r>
  <r>
    <x v="15"/>
    <s v="Informatyka"/>
    <d v="2026-01-07T00:00:00"/>
    <d v="1899-12-30T11:15:00"/>
    <d v="1899-12-30T13:00:00"/>
    <n v="60"/>
    <n v="7.291666666666663E-2"/>
    <n v="1.7499999999999991"/>
    <n v="104.99999999999994"/>
  </r>
  <r>
    <x v="1"/>
    <s v="Matematyka"/>
    <d v="2026-01-07T00:00:00"/>
    <d v="1899-12-30T14:00:00"/>
    <d v="1899-12-30T15:00:00"/>
    <n v="50"/>
    <n v="4.166666666666663E-2"/>
    <n v="0.99999999999999911"/>
    <n v="49.999999999999957"/>
  </r>
  <r>
    <x v="1"/>
    <s v="Matematyka"/>
    <d v="2026-01-12T00:00:00"/>
    <d v="1899-12-30T09:00:00"/>
    <d v="1899-12-30T10:30:00"/>
    <n v="50"/>
    <n v="6.25E-2"/>
    <n v="1.5"/>
    <n v="75"/>
  </r>
  <r>
    <x v="15"/>
    <s v="Informatyka"/>
    <d v="2026-01-12T00:00:00"/>
    <d v="1899-12-30T10:45:00"/>
    <d v="1899-12-30T12:00:00"/>
    <n v="60"/>
    <n v="5.2083333333333315E-2"/>
    <n v="1.2499999999999996"/>
    <n v="74.999999999999972"/>
  </r>
  <r>
    <x v="15"/>
    <s v="Informatyka"/>
    <d v="2026-01-12T00:00:00"/>
    <d v="1899-12-30T12:00:00"/>
    <d v="1899-12-30T13:00:00"/>
    <n v="60"/>
    <n v="4.166666666666663E-2"/>
    <n v="0.99999999999999911"/>
    <n v="59.999999999999943"/>
  </r>
  <r>
    <x v="8"/>
    <s v="Matematyka"/>
    <d v="2026-01-12T00:00:00"/>
    <d v="1899-12-30T13:15:00"/>
    <d v="1899-12-30T15:15:00"/>
    <n v="50"/>
    <n v="8.3333333333333259E-2"/>
    <n v="1.9999999999999982"/>
    <n v="99.999999999999915"/>
  </r>
  <r>
    <x v="7"/>
    <s v="Informatyka"/>
    <d v="2026-01-12T00:00:00"/>
    <d v="1899-12-30T15:30:00"/>
    <d v="1899-12-30T17:15:00"/>
    <n v="60"/>
    <n v="7.291666666666663E-2"/>
    <n v="1.7499999999999991"/>
    <n v="104.99999999999994"/>
  </r>
  <r>
    <x v="4"/>
    <s v="Matematyka"/>
    <d v="2026-01-13T00:00:00"/>
    <d v="1899-12-30T09:00:00"/>
    <d v="1899-12-30T11:00:00"/>
    <n v="50"/>
    <n v="8.3333333333333315E-2"/>
    <n v="1.9999999999999996"/>
    <n v="99.999999999999972"/>
  </r>
  <r>
    <x v="10"/>
    <s v="Matematyka"/>
    <d v="2026-01-13T00:00:00"/>
    <d v="1899-12-30T11:00:00"/>
    <d v="1899-12-30T12:00:00"/>
    <n v="50"/>
    <n v="4.1666666666666685E-2"/>
    <n v="1.0000000000000004"/>
    <n v="50.000000000000021"/>
  </r>
  <r>
    <x v="7"/>
    <s v="Fizyka"/>
    <d v="2026-01-13T00:00:00"/>
    <d v="1899-12-30T13:00:00"/>
    <d v="1899-12-30T15:00:00"/>
    <n v="40"/>
    <n v="8.333333333333337E-2"/>
    <n v="2.0000000000000009"/>
    <n v="80.000000000000028"/>
  </r>
  <r>
    <x v="0"/>
    <s v="Informatyka"/>
    <d v="2026-01-13T00:00:00"/>
    <d v="1899-12-30T15:45:00"/>
    <d v="1899-12-30T17:30:00"/>
    <n v="60"/>
    <n v="7.291666666666663E-2"/>
    <n v="1.7499999999999991"/>
    <n v="104.99999999999994"/>
  </r>
  <r>
    <x v="5"/>
    <s v="Informatyka"/>
    <d v="2026-01-14T00:00:00"/>
    <d v="1899-12-30T09:00:00"/>
    <d v="1899-12-30T10:30:00"/>
    <n v="60"/>
    <n v="6.25E-2"/>
    <n v="1.5"/>
    <n v="90"/>
  </r>
  <r>
    <x v="8"/>
    <s v="Matematyka"/>
    <d v="2026-01-14T00:00:00"/>
    <d v="1899-12-30T11:15:00"/>
    <d v="1899-12-30T13:15:00"/>
    <n v="50"/>
    <n v="8.333333333333337E-2"/>
    <n v="2.0000000000000009"/>
    <n v="100.00000000000004"/>
  </r>
  <r>
    <x v="3"/>
    <s v="Fizyka"/>
    <d v="2026-01-14T00:00:00"/>
    <d v="1899-12-30T13:45:00"/>
    <d v="1899-12-30T14:45:00"/>
    <n v="40"/>
    <n v="4.1666666666666741E-2"/>
    <n v="1.0000000000000018"/>
    <n v="40.000000000000071"/>
  </r>
  <r>
    <x v="8"/>
    <s v="Matematyka"/>
    <d v="2026-01-15T00:00:00"/>
    <d v="1899-12-30T09:00:00"/>
    <d v="1899-12-30T11:00:00"/>
    <n v="50"/>
    <n v="8.3333333333333315E-2"/>
    <n v="1.9999999999999996"/>
    <n v="99.999999999999972"/>
  </r>
  <r>
    <x v="0"/>
    <s v="Informatyka"/>
    <d v="2026-01-15T00:00:00"/>
    <d v="1899-12-30T11:00:00"/>
    <d v="1899-12-30T12:15:00"/>
    <n v="60"/>
    <n v="5.2083333333333315E-2"/>
    <n v="1.2499999999999996"/>
    <n v="74.999999999999972"/>
  </r>
  <r>
    <x v="1"/>
    <s v="Matematyka"/>
    <d v="2026-01-15T00:00:00"/>
    <d v="1899-12-30T12:30:00"/>
    <d v="1899-12-30T14:00:00"/>
    <n v="50"/>
    <n v="6.25E-2"/>
    <n v="1.5"/>
    <n v="75"/>
  </r>
  <r>
    <x v="4"/>
    <s v="Matematyka"/>
    <d v="2026-01-15T00:00:00"/>
    <d v="1899-12-30T14:30:00"/>
    <d v="1899-12-30T16:15:00"/>
    <n v="50"/>
    <n v="7.2916666666666741E-2"/>
    <n v="1.7500000000000018"/>
    <n v="87.500000000000085"/>
  </r>
  <r>
    <x v="1"/>
    <s v="Matematyka"/>
    <d v="2026-01-19T00:00:00"/>
    <d v="1899-12-30T09:00:00"/>
    <d v="1899-12-30T10:30:00"/>
    <n v="50"/>
    <n v="6.25E-2"/>
    <n v="1.5"/>
    <n v="75"/>
  </r>
  <r>
    <x v="15"/>
    <s v="Informatyka"/>
    <d v="2026-01-19T00:00:00"/>
    <d v="1899-12-30T11:00:00"/>
    <d v="1899-12-30T12:30:00"/>
    <n v="60"/>
    <n v="6.2500000000000056E-2"/>
    <n v="1.5000000000000013"/>
    <n v="90.000000000000085"/>
  </r>
  <r>
    <x v="5"/>
    <s v="Informatyka"/>
    <d v="2026-01-19T00:00:00"/>
    <d v="1899-12-30T13:00:00"/>
    <d v="1899-12-30T14:30:00"/>
    <n v="60"/>
    <n v="6.25E-2"/>
    <n v="1.5"/>
    <n v="90"/>
  </r>
  <r>
    <x v="9"/>
    <s v="Fizyka"/>
    <d v="2026-01-19T00:00:00"/>
    <d v="1899-12-30T15:15:00"/>
    <d v="1899-12-30T16:30:00"/>
    <n v="40"/>
    <n v="5.208333333333337E-2"/>
    <n v="1.2500000000000009"/>
    <n v="50.000000000000036"/>
  </r>
  <r>
    <x v="9"/>
    <s v="Fizyka"/>
    <d v="2026-01-20T00:00:00"/>
    <d v="1899-12-30T09:00:00"/>
    <d v="1899-12-30T10:30:00"/>
    <n v="40"/>
    <n v="6.25E-2"/>
    <n v="1.5"/>
    <n v="60"/>
  </r>
  <r>
    <x v="7"/>
    <s v="Informatyka"/>
    <d v="2026-01-20T00:00:00"/>
    <d v="1899-12-30T10:30:00"/>
    <d v="1899-12-30T11:30:00"/>
    <n v="60"/>
    <n v="4.1666666666666685E-2"/>
    <n v="1.0000000000000004"/>
    <n v="60.000000000000028"/>
  </r>
  <r>
    <x v="7"/>
    <s v="Fizyka"/>
    <d v="2026-01-21T00:00:00"/>
    <d v="1899-12-30T09:00:00"/>
    <d v="1899-12-30T10:45:00"/>
    <n v="40"/>
    <n v="7.2916666666666685E-2"/>
    <n v="1.7500000000000004"/>
    <n v="70.000000000000014"/>
  </r>
  <r>
    <x v="10"/>
    <s v="Fizyka"/>
    <d v="2026-01-21T00:00:00"/>
    <d v="1899-12-30T11:45:00"/>
    <d v="1899-12-30T13:45:00"/>
    <n v="40"/>
    <n v="8.3333333333333315E-2"/>
    <n v="1.9999999999999996"/>
    <n v="79.999999999999986"/>
  </r>
  <r>
    <x v="15"/>
    <s v="Informatyka"/>
    <d v="2026-01-22T00:00:00"/>
    <d v="1899-12-30T09:00:00"/>
    <d v="1899-12-30T10:15:00"/>
    <n v="60"/>
    <n v="5.2083333333333315E-2"/>
    <n v="1.2499999999999996"/>
    <n v="74.999999999999972"/>
  </r>
  <r>
    <x v="8"/>
    <s v="Matematyka"/>
    <d v="2026-01-22T00:00:00"/>
    <d v="1899-12-30T10:30:00"/>
    <d v="1899-12-30T11:45:00"/>
    <n v="50"/>
    <n v="5.2083333333333315E-2"/>
    <n v="1.2499999999999996"/>
    <n v="62.499999999999979"/>
  </r>
  <r>
    <x v="2"/>
    <s v="Matematyka"/>
    <d v="2026-01-22T00:00:00"/>
    <d v="1899-12-30T11:45:00"/>
    <d v="1899-12-30T13:45:00"/>
    <n v="50"/>
    <n v="8.3333333333333315E-2"/>
    <n v="1.9999999999999996"/>
    <n v="99.999999999999972"/>
  </r>
  <r>
    <x v="1"/>
    <s v="Matematyka"/>
    <d v="2026-01-22T00:00:00"/>
    <d v="1899-12-30T14:15:00"/>
    <d v="1899-12-30T15:15:00"/>
    <n v="50"/>
    <n v="4.166666666666663E-2"/>
    <n v="0.99999999999999911"/>
    <n v="49.999999999999957"/>
  </r>
  <r>
    <x v="1"/>
    <s v="Matematyka"/>
    <d v="2026-01-22T00:00:00"/>
    <d v="1899-12-30T16:00:00"/>
    <d v="1899-12-30T17:45:00"/>
    <n v="50"/>
    <n v="7.2916666666666741E-2"/>
    <n v="1.7500000000000018"/>
    <n v="87.500000000000085"/>
  </r>
  <r>
    <x v="4"/>
    <s v="Informatyka"/>
    <d v="2026-01-23T00:00:00"/>
    <d v="1899-12-30T09:00:00"/>
    <d v="1899-12-30T10:00:00"/>
    <n v="60"/>
    <n v="4.1666666666666685E-2"/>
    <n v="1.0000000000000004"/>
    <n v="60.000000000000028"/>
  </r>
  <r>
    <x v="3"/>
    <s v="Fizyka"/>
    <d v="2026-01-23T00:00:00"/>
    <d v="1899-12-30T10:00:00"/>
    <d v="1899-12-30T11:00:00"/>
    <n v="40"/>
    <n v="4.166666666666663E-2"/>
    <n v="0.99999999999999911"/>
    <n v="39.999999999999964"/>
  </r>
  <r>
    <x v="4"/>
    <s v="Matematyka"/>
    <d v="2026-01-23T00:00:00"/>
    <d v="1899-12-30T11:15:00"/>
    <d v="1899-12-30T12:45:00"/>
    <n v="50"/>
    <n v="6.25E-2"/>
    <n v="1.5"/>
    <n v="75"/>
  </r>
  <r>
    <x v="3"/>
    <s v="Fizyka"/>
    <d v="2026-01-23T00:00:00"/>
    <d v="1899-12-30T13:45:00"/>
    <d v="1899-12-30T15:15:00"/>
    <n v="40"/>
    <n v="6.25E-2"/>
    <n v="1.5"/>
    <n v="60"/>
  </r>
  <r>
    <x v="1"/>
    <s v="Matematyka"/>
    <d v="2026-01-23T00:00:00"/>
    <d v="1899-12-30T15:45:00"/>
    <d v="1899-12-30T16:45:00"/>
    <n v="50"/>
    <n v="4.166666666666663E-2"/>
    <n v="0.99999999999999911"/>
    <n v="49.999999999999957"/>
  </r>
  <r>
    <x v="2"/>
    <s v="Informatyka"/>
    <d v="2026-01-26T00:00:00"/>
    <d v="1899-12-30T09:00:00"/>
    <d v="1899-12-30T10:30:00"/>
    <n v="60"/>
    <n v="6.25E-2"/>
    <n v="1.5"/>
    <n v="90"/>
  </r>
  <r>
    <x v="10"/>
    <s v="Fizyka"/>
    <d v="2026-01-27T00:00:00"/>
    <d v="1899-12-30T09:00:00"/>
    <d v="1899-12-30T11:00:00"/>
    <n v="40"/>
    <n v="8.3333333333333315E-2"/>
    <n v="1.9999999999999996"/>
    <n v="79.999999999999986"/>
  </r>
  <r>
    <x v="5"/>
    <s v="Informatyka"/>
    <d v="2026-01-27T00:00:00"/>
    <d v="1899-12-30T12:30:00"/>
    <d v="1899-12-30T14:00:00"/>
    <n v="60"/>
    <n v="6.25E-2"/>
    <n v="1.5"/>
    <n v="90"/>
  </r>
  <r>
    <x v="9"/>
    <s v="Fizyka"/>
    <d v="2026-01-28T00:00:00"/>
    <d v="1899-12-30T09:00:00"/>
    <d v="1899-12-30T10:00:00"/>
    <n v="40"/>
    <n v="4.1666666666666685E-2"/>
    <n v="1.0000000000000004"/>
    <n v="40.000000000000014"/>
  </r>
  <r>
    <x v="1"/>
    <s v="Matematyka"/>
    <d v="2026-01-29T00:00:00"/>
    <d v="1899-12-30T09:00:00"/>
    <d v="1899-12-30T10:30:00"/>
    <n v="50"/>
    <n v="6.25E-2"/>
    <n v="1.5"/>
    <n v="75"/>
  </r>
  <r>
    <x v="9"/>
    <s v="Fizyka"/>
    <d v="2026-01-29T00:00:00"/>
    <d v="1899-12-30T10:30:00"/>
    <d v="1899-12-30T12:15:00"/>
    <n v="40"/>
    <n v="7.291666666666663E-2"/>
    <n v="1.7499999999999991"/>
    <n v="69.999999999999972"/>
  </r>
  <r>
    <x v="6"/>
    <s v="Informatyka"/>
    <d v="2026-01-29T00:00:00"/>
    <d v="1899-12-30T12:45:00"/>
    <d v="1899-12-30T13:45:00"/>
    <n v="60"/>
    <n v="4.166666666666663E-2"/>
    <n v="0.99999999999999911"/>
    <n v="59.999999999999943"/>
  </r>
  <r>
    <x v="7"/>
    <s v="Informatyka"/>
    <d v="2026-02-03T00:00:00"/>
    <d v="1899-12-30T09:00:00"/>
    <d v="1899-12-30T10:15:00"/>
    <n v="60"/>
    <n v="5.2083333333333315E-2"/>
    <n v="1.2499999999999996"/>
    <n v="74.999999999999972"/>
  </r>
  <r>
    <x v="7"/>
    <s v="Informatyka"/>
    <d v="2026-02-03T00:00:00"/>
    <d v="1899-12-30T11:15:00"/>
    <d v="1899-12-30T13:00:00"/>
    <n v="60"/>
    <n v="7.291666666666663E-2"/>
    <n v="1.7499999999999991"/>
    <n v="104.99999999999994"/>
  </r>
  <r>
    <x v="8"/>
    <s v="Matematyka"/>
    <d v="2026-02-03T00:00:00"/>
    <d v="1899-12-30T14:00:00"/>
    <d v="1899-12-30T16:00:00"/>
    <n v="50"/>
    <n v="8.3333333333333259E-2"/>
    <n v="1.9999999999999982"/>
    <n v="99.999999999999915"/>
  </r>
  <r>
    <x v="3"/>
    <s v="Fizyka"/>
    <d v="2026-02-03T00:00:00"/>
    <d v="1899-12-30T16:00:00"/>
    <d v="1899-12-30T17:30:00"/>
    <n v="40"/>
    <n v="6.25E-2"/>
    <n v="1.5"/>
    <n v="60"/>
  </r>
  <r>
    <x v="5"/>
    <s v="Informatyka"/>
    <d v="2026-02-04T00:00:00"/>
    <d v="1899-12-30T09:00:00"/>
    <d v="1899-12-30T10:00:00"/>
    <n v="60"/>
    <n v="4.1666666666666685E-2"/>
    <n v="1.0000000000000004"/>
    <n v="60.000000000000028"/>
  </r>
  <r>
    <x v="10"/>
    <s v="Fizyka"/>
    <d v="2026-02-04T00:00:00"/>
    <d v="1899-12-30T10:15:00"/>
    <d v="1899-12-30T11:45:00"/>
    <n v="40"/>
    <n v="6.25E-2"/>
    <n v="1.5"/>
    <n v="60"/>
  </r>
  <r>
    <x v="5"/>
    <s v="Informatyka"/>
    <d v="2026-02-04T00:00:00"/>
    <d v="1899-12-30T12:00:00"/>
    <d v="1899-12-30T13:30:00"/>
    <n v="60"/>
    <n v="6.25E-2"/>
    <n v="1.5"/>
    <n v="90"/>
  </r>
  <r>
    <x v="1"/>
    <s v="Matematyka"/>
    <d v="2026-02-04T00:00:00"/>
    <d v="1899-12-30T14:15:00"/>
    <d v="1899-12-30T15:15:00"/>
    <n v="50"/>
    <n v="4.166666666666663E-2"/>
    <n v="0.99999999999999911"/>
    <n v="49.999999999999957"/>
  </r>
  <r>
    <x v="5"/>
    <s v="Informatyka"/>
    <d v="2026-02-05T00:00:00"/>
    <d v="1899-12-30T09:00:00"/>
    <d v="1899-12-30T10:30:00"/>
    <n v="60"/>
    <n v="6.25E-2"/>
    <n v="1.5"/>
    <n v="90"/>
  </r>
  <r>
    <x v="5"/>
    <s v="Informatyka"/>
    <d v="2026-02-05T00:00:00"/>
    <d v="1899-12-30T11:00:00"/>
    <d v="1899-12-30T12:45:00"/>
    <n v="60"/>
    <n v="7.2916666666666685E-2"/>
    <n v="1.7500000000000004"/>
    <n v="105.00000000000003"/>
  </r>
  <r>
    <x v="10"/>
    <s v="Fizyka"/>
    <d v="2026-02-05T00:00:00"/>
    <d v="1899-12-30T12:45:00"/>
    <d v="1899-12-30T13:45:00"/>
    <n v="40"/>
    <n v="4.166666666666663E-2"/>
    <n v="0.99999999999999911"/>
    <n v="39.999999999999964"/>
  </r>
  <r>
    <x v="0"/>
    <s v="Informatyka"/>
    <d v="2026-02-05T00:00:00"/>
    <d v="1899-12-30T13:45:00"/>
    <d v="1899-12-30T15:15:00"/>
    <n v="60"/>
    <n v="6.25E-2"/>
    <n v="1.5"/>
    <n v="90"/>
  </r>
  <r>
    <x v="10"/>
    <s v="Matematyka"/>
    <d v="2026-02-06T00:00:00"/>
    <d v="1899-12-30T09:00:00"/>
    <d v="1899-12-30T10:45:00"/>
    <n v="50"/>
    <n v="7.2916666666666685E-2"/>
    <n v="1.7500000000000004"/>
    <n v="87.500000000000028"/>
  </r>
  <r>
    <x v="1"/>
    <s v="Matematyka"/>
    <d v="2026-02-06T00:00:00"/>
    <d v="1899-12-30T11:00:00"/>
    <d v="1899-12-30T13:00:00"/>
    <n v="50"/>
    <n v="8.3333333333333315E-2"/>
    <n v="1.9999999999999996"/>
    <n v="99.999999999999972"/>
  </r>
  <r>
    <x v="2"/>
    <s v="Informatyka"/>
    <d v="2026-02-06T00:00:00"/>
    <d v="1899-12-30T13:45:00"/>
    <d v="1899-12-30T14:45:00"/>
    <n v="60"/>
    <n v="4.1666666666666741E-2"/>
    <n v="1.0000000000000018"/>
    <n v="60.000000000000107"/>
  </r>
  <r>
    <x v="3"/>
    <s v="Fizyka"/>
    <d v="2026-02-06T00:00:00"/>
    <d v="1899-12-30T15:30:00"/>
    <d v="1899-12-30T17:30:00"/>
    <n v="40"/>
    <n v="8.3333333333333259E-2"/>
    <n v="1.9999999999999982"/>
    <n v="79.999999999999929"/>
  </r>
  <r>
    <x v="1"/>
    <s v="Matematyka"/>
    <d v="2026-02-09T00:00:00"/>
    <d v="1899-12-30T09:00:00"/>
    <d v="1899-12-30T10:15:00"/>
    <n v="50"/>
    <n v="5.2083333333333315E-2"/>
    <n v="1.2499999999999996"/>
    <n v="62.499999999999979"/>
  </r>
  <r>
    <x v="5"/>
    <s v="Informatyka"/>
    <d v="2026-02-10T00:00:00"/>
    <d v="1899-12-30T09:00:00"/>
    <d v="1899-12-30T10:00:00"/>
    <n v="60"/>
    <n v="4.1666666666666685E-2"/>
    <n v="1.0000000000000004"/>
    <n v="60.000000000000028"/>
  </r>
  <r>
    <x v="7"/>
    <s v="Informatyka"/>
    <d v="2026-02-10T00:00:00"/>
    <d v="1899-12-30T10:45:00"/>
    <d v="1899-12-30T12:30:00"/>
    <n v="60"/>
    <n v="7.2916666666666685E-2"/>
    <n v="1.7500000000000004"/>
    <n v="105.00000000000003"/>
  </r>
  <r>
    <x v="1"/>
    <s v="Matematyka"/>
    <d v="2026-02-10T00:00:00"/>
    <d v="1899-12-30T13:30:00"/>
    <d v="1899-12-30T15:15:00"/>
    <n v="50"/>
    <n v="7.291666666666663E-2"/>
    <n v="1.7499999999999991"/>
    <n v="87.499999999999957"/>
  </r>
  <r>
    <x v="10"/>
    <s v="Matematyka"/>
    <d v="2026-02-10T00:00:00"/>
    <d v="1899-12-30T15:30:00"/>
    <d v="1899-12-30T16:30:00"/>
    <n v="50"/>
    <n v="4.166666666666663E-2"/>
    <n v="0.99999999999999911"/>
    <n v="49.999999999999957"/>
  </r>
  <r>
    <x v="5"/>
    <s v="Informatyka"/>
    <d v="2026-02-10T00:00:00"/>
    <d v="1899-12-30T16:45:00"/>
    <d v="1899-12-30T18:30:00"/>
    <n v="60"/>
    <n v="7.2916666666666741E-2"/>
    <n v="1.7500000000000018"/>
    <n v="105.00000000000011"/>
  </r>
  <r>
    <x v="3"/>
    <s v="Fizyka"/>
    <d v="2026-02-11T00:00:00"/>
    <d v="1899-12-30T09:00:00"/>
    <d v="1899-12-30T10:15:00"/>
    <n v="40"/>
    <n v="5.2083333333333315E-2"/>
    <n v="1.2499999999999996"/>
    <n v="49.999999999999986"/>
  </r>
  <r>
    <x v="15"/>
    <s v="Informatyka"/>
    <d v="2026-02-11T00:00:00"/>
    <d v="1899-12-30T10:45:00"/>
    <d v="1899-12-30T12:00:00"/>
    <n v="60"/>
    <n v="5.2083333333333315E-2"/>
    <n v="1.2499999999999996"/>
    <n v="74.999999999999972"/>
  </r>
  <r>
    <x v="1"/>
    <s v="Matematyka"/>
    <d v="2026-02-11T00:00:00"/>
    <d v="1899-12-30T12:00:00"/>
    <d v="1899-12-30T13:00:00"/>
    <n v="50"/>
    <n v="4.166666666666663E-2"/>
    <n v="0.99999999999999911"/>
    <n v="49.999999999999957"/>
  </r>
  <r>
    <x v="4"/>
    <s v="Informatyka"/>
    <d v="2026-02-11T00:00:00"/>
    <d v="1899-12-30T13:15:00"/>
    <d v="1899-12-30T14:15:00"/>
    <n v="60"/>
    <n v="4.166666666666663E-2"/>
    <n v="0.99999999999999911"/>
    <n v="59.999999999999943"/>
  </r>
  <r>
    <x v="9"/>
    <s v="Fizyka"/>
    <d v="2026-02-11T00:00:00"/>
    <d v="1899-12-30T14:15:00"/>
    <d v="1899-12-30T15:15:00"/>
    <n v="40"/>
    <n v="4.166666666666663E-2"/>
    <n v="0.99999999999999911"/>
    <n v="39.999999999999964"/>
  </r>
  <r>
    <x v="6"/>
    <s v="Informatyka"/>
    <d v="2026-02-12T00:00:00"/>
    <d v="1899-12-30T09:30:00"/>
    <d v="1899-12-30T11:00:00"/>
    <n v="60"/>
    <n v="6.25E-2"/>
    <n v="1.5"/>
    <n v="90"/>
  </r>
  <r>
    <x v="2"/>
    <s v="Matematyka"/>
    <d v="2026-02-12T00:00:00"/>
    <d v="1899-12-30T11:00:00"/>
    <d v="1899-12-30T12:15:00"/>
    <n v="50"/>
    <n v="5.2083333333333315E-2"/>
    <n v="1.2499999999999996"/>
    <n v="62.499999999999979"/>
  </r>
  <r>
    <x v="7"/>
    <s v="Informatyka"/>
    <d v="2026-02-12T00:00:00"/>
    <d v="1899-12-30T13:15:00"/>
    <d v="1899-12-30T14:30:00"/>
    <n v="60"/>
    <n v="5.2083333333333259E-2"/>
    <n v="1.2499999999999982"/>
    <n v="74.999999999999886"/>
  </r>
  <r>
    <x v="7"/>
    <s v="Informatyka"/>
    <d v="2026-02-13T00:00:00"/>
    <d v="1899-12-30T09:00:00"/>
    <d v="1899-12-30T10:15:00"/>
    <n v="60"/>
    <n v="5.2083333333333315E-2"/>
    <n v="1.2499999999999996"/>
    <n v="74.999999999999972"/>
  </r>
  <r>
    <x v="9"/>
    <s v="Fizyka"/>
    <d v="2026-02-13T00:00:00"/>
    <d v="1899-12-30T11:00:00"/>
    <d v="1899-12-30T12:00:00"/>
    <n v="40"/>
    <n v="4.1666666666666685E-2"/>
    <n v="1.0000000000000004"/>
    <n v="40.000000000000014"/>
  </r>
  <r>
    <x v="8"/>
    <s v="Matematyka"/>
    <d v="2026-02-13T00:00:00"/>
    <d v="1899-12-30T12:30:00"/>
    <d v="1899-12-30T13:45:00"/>
    <n v="50"/>
    <n v="5.2083333333333259E-2"/>
    <n v="1.2499999999999982"/>
    <n v="62.499999999999915"/>
  </r>
  <r>
    <x v="1"/>
    <s v="Matematyka"/>
    <d v="2026-02-13T00:00:00"/>
    <d v="1899-12-30T14:30:00"/>
    <d v="1899-12-30T16:15:00"/>
    <n v="50"/>
    <n v="7.2916666666666741E-2"/>
    <n v="1.7500000000000018"/>
    <n v="87.500000000000085"/>
  </r>
  <r>
    <x v="6"/>
    <s v="Fizyka"/>
    <d v="2026-02-16T00:00:00"/>
    <d v="1899-12-30T09:00:00"/>
    <d v="1899-12-30T10:30:00"/>
    <n v="40"/>
    <n v="6.25E-2"/>
    <n v="1.5"/>
    <n v="60"/>
  </r>
  <r>
    <x v="1"/>
    <s v="Matematyka"/>
    <d v="2026-02-16T00:00:00"/>
    <d v="1899-12-30T11:30:00"/>
    <d v="1899-12-30T13:00:00"/>
    <n v="50"/>
    <n v="6.2499999999999944E-2"/>
    <n v="1.4999999999999987"/>
    <n v="74.999999999999929"/>
  </r>
  <r>
    <x v="6"/>
    <s v="Informatyka"/>
    <d v="2026-02-17T00:00:00"/>
    <d v="1899-12-30T09:00:00"/>
    <d v="1899-12-30T10:15:00"/>
    <n v="60"/>
    <n v="5.2083333333333315E-2"/>
    <n v="1.2499999999999996"/>
    <n v="74.999999999999972"/>
  </r>
  <r>
    <x v="1"/>
    <s v="Matematyka"/>
    <d v="2026-02-17T00:00:00"/>
    <d v="1899-12-30T10:30:00"/>
    <d v="1899-12-30T12:15:00"/>
    <n v="50"/>
    <n v="7.291666666666663E-2"/>
    <n v="1.7499999999999991"/>
    <n v="87.499999999999957"/>
  </r>
  <r>
    <x v="3"/>
    <s v="Fizyka"/>
    <d v="2026-02-17T00:00:00"/>
    <d v="1899-12-30T13:15:00"/>
    <d v="1899-12-30T15:15:00"/>
    <n v="40"/>
    <n v="8.3333333333333259E-2"/>
    <n v="1.9999999999999982"/>
    <n v="79.999999999999929"/>
  </r>
  <r>
    <x v="2"/>
    <s v="Matematyka"/>
    <d v="2026-02-17T00:00:00"/>
    <d v="1899-12-30T15:15:00"/>
    <d v="1899-12-30T16:45:00"/>
    <n v="50"/>
    <n v="6.25E-2"/>
    <n v="1.5"/>
    <n v="75"/>
  </r>
  <r>
    <x v="1"/>
    <s v="Matematyka"/>
    <d v="2026-02-18T00:00:00"/>
    <d v="1899-12-30T09:00:00"/>
    <d v="1899-12-30T10:30:00"/>
    <n v="50"/>
    <n v="6.25E-2"/>
    <n v="1.5"/>
    <n v="75"/>
  </r>
  <r>
    <x v="0"/>
    <s v="Informatyka"/>
    <d v="2026-02-18T00:00:00"/>
    <d v="1899-12-30T11:30:00"/>
    <d v="1899-12-30T13:00:00"/>
    <n v="60"/>
    <n v="6.2499999999999944E-2"/>
    <n v="1.4999999999999987"/>
    <n v="89.999999999999915"/>
  </r>
  <r>
    <x v="15"/>
    <s v="Informatyka"/>
    <d v="2026-02-18T00:00:00"/>
    <d v="1899-12-30T14:00:00"/>
    <d v="1899-12-30T15:30:00"/>
    <n v="60"/>
    <n v="6.25E-2"/>
    <n v="1.5"/>
    <n v="90"/>
  </r>
  <r>
    <x v="1"/>
    <s v="Matematyka"/>
    <d v="2026-02-19T00:00:00"/>
    <d v="1899-12-30T09:00:00"/>
    <d v="1899-12-30T11:00:00"/>
    <n v="50"/>
    <n v="8.3333333333333315E-2"/>
    <n v="1.9999999999999996"/>
    <n v="99.999999999999972"/>
  </r>
  <r>
    <x v="0"/>
    <s v="Informatyka"/>
    <d v="2026-02-20T00:00:00"/>
    <d v="1899-12-30T09:00:00"/>
    <d v="1899-12-30T10:15:00"/>
    <n v="60"/>
    <n v="5.2083333333333315E-2"/>
    <n v="1.2499999999999996"/>
    <n v="74.999999999999972"/>
  </r>
  <r>
    <x v="0"/>
    <s v="Informatyka"/>
    <d v="2026-02-20T00:00:00"/>
    <d v="1899-12-30T10:30:00"/>
    <d v="1899-12-30T11:45:00"/>
    <n v="60"/>
    <n v="5.2083333333333315E-2"/>
    <n v="1.2499999999999996"/>
    <n v="74.999999999999972"/>
  </r>
  <r>
    <x v="3"/>
    <s v="Fizyka"/>
    <d v="2026-02-20T00:00:00"/>
    <d v="1899-12-30T12:15:00"/>
    <d v="1899-12-30T14:15:00"/>
    <n v="40"/>
    <n v="8.333333333333337E-2"/>
    <n v="2.0000000000000009"/>
    <n v="80.000000000000028"/>
  </r>
  <r>
    <x v="8"/>
    <s v="Matematyka"/>
    <d v="2026-02-20T00:00:00"/>
    <d v="1899-12-30T14:30:00"/>
    <d v="1899-12-30T15:45:00"/>
    <n v="50"/>
    <n v="5.208333333333337E-2"/>
    <n v="1.2500000000000009"/>
    <n v="62.500000000000043"/>
  </r>
  <r>
    <x v="16"/>
    <s v="Informatyka"/>
    <d v="2026-02-20T00:00:00"/>
    <d v="1899-12-30T16:45:00"/>
    <d v="1899-12-30T18:15:00"/>
    <n v="60"/>
    <n v="6.25E-2"/>
    <n v="1.5"/>
    <n v="90"/>
  </r>
  <r>
    <x v="7"/>
    <s v="Fizyka"/>
    <d v="2026-02-23T00:00:00"/>
    <d v="1899-12-30T09:00:00"/>
    <d v="1899-12-30T10:15:00"/>
    <n v="40"/>
    <n v="5.2083333333333315E-2"/>
    <n v="1.2499999999999996"/>
    <n v="49.999999999999986"/>
  </r>
  <r>
    <x v="6"/>
    <s v="Fizyka"/>
    <d v="2026-02-24T00:00:00"/>
    <d v="1899-12-30T09:00:00"/>
    <d v="1899-12-30T10:30:00"/>
    <n v="40"/>
    <n v="6.25E-2"/>
    <n v="1.5"/>
    <n v="60"/>
  </r>
  <r>
    <x v="0"/>
    <s v="Informatyka"/>
    <d v="2026-02-24T00:00:00"/>
    <d v="1899-12-30T10:30:00"/>
    <d v="1899-12-30T12:15:00"/>
    <n v="60"/>
    <n v="7.291666666666663E-2"/>
    <n v="1.7499999999999991"/>
    <n v="104.99999999999994"/>
  </r>
  <r>
    <x v="10"/>
    <s v="Fizyka"/>
    <d v="2026-02-24T00:00:00"/>
    <d v="1899-12-30T12:30:00"/>
    <d v="1899-12-30T14:00:00"/>
    <n v="40"/>
    <n v="6.25E-2"/>
    <n v="1.5"/>
    <n v="60"/>
  </r>
  <r>
    <x v="7"/>
    <s v="Fizyka"/>
    <d v="2026-02-26T00:00:00"/>
    <d v="1899-12-30T09:00:00"/>
    <d v="1899-12-30T11:00:00"/>
    <n v="40"/>
    <n v="8.3333333333333315E-2"/>
    <n v="1.9999999999999996"/>
    <n v="79.999999999999986"/>
  </r>
  <r>
    <x v="9"/>
    <s v="Fizyka"/>
    <d v="2026-02-26T00:00:00"/>
    <d v="1899-12-30T11:00:00"/>
    <d v="1899-12-30T12:15:00"/>
    <n v="40"/>
    <n v="5.2083333333333315E-2"/>
    <n v="1.2499999999999996"/>
    <n v="49.999999999999986"/>
  </r>
  <r>
    <x v="5"/>
    <s v="Informatyka"/>
    <d v="2026-02-26T00:00:00"/>
    <d v="1899-12-30T12:30:00"/>
    <d v="1899-12-30T14:00:00"/>
    <n v="60"/>
    <n v="6.25E-2"/>
    <n v="1.5"/>
    <n v="90"/>
  </r>
  <r>
    <x v="9"/>
    <s v="Fizyka"/>
    <d v="2026-02-27T00:00:00"/>
    <d v="1899-12-30T09:00:00"/>
    <d v="1899-12-30T10:45:00"/>
    <n v="40"/>
    <n v="7.2916666666666685E-2"/>
    <n v="1.7500000000000004"/>
    <n v="70.000000000000014"/>
  </r>
  <r>
    <x v="10"/>
    <s v="Fizyka"/>
    <d v="2026-02-27T00:00:00"/>
    <d v="1899-12-30T11:00:00"/>
    <d v="1899-12-30T12:45:00"/>
    <n v="40"/>
    <n v="7.2916666666666685E-2"/>
    <n v="1.7500000000000004"/>
    <n v="70.000000000000014"/>
  </r>
  <r>
    <x v="2"/>
    <s v="Informatyka"/>
    <d v="2026-02-27T00:00:00"/>
    <d v="1899-12-30T12:45:00"/>
    <d v="1899-12-30T14:00:00"/>
    <n v="60"/>
    <n v="5.208333333333337E-2"/>
    <n v="1.2500000000000009"/>
    <n v="75.000000000000057"/>
  </r>
  <r>
    <x v="4"/>
    <s v="Matematyka"/>
    <d v="2026-02-27T00:00:00"/>
    <d v="1899-12-30T14:15:00"/>
    <d v="1899-12-30T15:45:00"/>
    <n v="50"/>
    <n v="6.25E-2"/>
    <n v="1.5"/>
    <n v="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6">
  <r>
    <x v="0"/>
    <n v="60.000000000000028"/>
  </r>
  <r>
    <x v="1"/>
    <n v="87.500000000000028"/>
  </r>
  <r>
    <x v="1"/>
    <n v="100.00000000000004"/>
  </r>
  <r>
    <x v="2"/>
    <n v="79.999999999999986"/>
  </r>
  <r>
    <x v="2"/>
    <n v="50.000000000000021"/>
  </r>
  <r>
    <x v="3"/>
    <n v="62.499999999999979"/>
  </r>
  <r>
    <x v="3"/>
    <n v="105.00000000000003"/>
  </r>
  <r>
    <x v="3"/>
    <n v="50.000000000000036"/>
  </r>
  <r>
    <x v="4"/>
    <n v="60.000000000000028"/>
  </r>
  <r>
    <x v="4"/>
    <n v="59.999999999999943"/>
  </r>
  <r>
    <x v="4"/>
    <n v="69.999999999999972"/>
  </r>
  <r>
    <x v="5"/>
    <n v="50.000000000000021"/>
  </r>
  <r>
    <x v="5"/>
    <n v="90"/>
  </r>
  <r>
    <x v="5"/>
    <n v="59.999999999999943"/>
  </r>
  <r>
    <x v="5"/>
    <n v="90"/>
  </r>
  <r>
    <x v="6"/>
    <n v="90"/>
  </r>
  <r>
    <x v="6"/>
    <n v="50.000000000000036"/>
  </r>
  <r>
    <x v="6"/>
    <n v="100.00000000000004"/>
  </r>
  <r>
    <x v="6"/>
    <n v="80.000000000000028"/>
  </r>
  <r>
    <x v="6"/>
    <n v="74.999999999999886"/>
  </r>
  <r>
    <x v="7"/>
    <n v="62.499999999999979"/>
  </r>
  <r>
    <x v="7"/>
    <n v="40.000000000000014"/>
  </r>
  <r>
    <x v="7"/>
    <n v="49.999999999999986"/>
  </r>
  <r>
    <x v="7"/>
    <n v="75"/>
  </r>
  <r>
    <x v="7"/>
    <n v="50.000000000000085"/>
  </r>
  <r>
    <x v="8"/>
    <n v="62.499999999999979"/>
  </r>
  <r>
    <x v="8"/>
    <n v="75.000000000000057"/>
  </r>
  <r>
    <x v="8"/>
    <n v="105.00000000000011"/>
  </r>
  <r>
    <x v="9"/>
    <n v="75"/>
  </r>
  <r>
    <x v="9"/>
    <n v="99.999999999999972"/>
  </r>
  <r>
    <x v="9"/>
    <n v="59.999999999999943"/>
  </r>
  <r>
    <x v="9"/>
    <n v="60"/>
  </r>
  <r>
    <x v="10"/>
    <n v="99.999999999999972"/>
  </r>
  <r>
    <x v="10"/>
    <n v="105.00000000000003"/>
  </r>
  <r>
    <x v="11"/>
    <n v="62.499999999999979"/>
  </r>
  <r>
    <x v="11"/>
    <n v="59.999999999999943"/>
  </r>
  <r>
    <x v="12"/>
    <n v="40.000000000000014"/>
  </r>
  <r>
    <x v="13"/>
    <n v="60.000000000000028"/>
  </r>
  <r>
    <x v="13"/>
    <n v="40.000000000000014"/>
  </r>
  <r>
    <x v="14"/>
    <n v="105.00000000000003"/>
  </r>
  <r>
    <x v="14"/>
    <n v="89.999999999999915"/>
  </r>
  <r>
    <x v="14"/>
    <n v="69.999999999999972"/>
  </r>
  <r>
    <x v="14"/>
    <n v="105.00000000000011"/>
  </r>
  <r>
    <x v="15"/>
    <n v="90"/>
  </r>
  <r>
    <x v="16"/>
    <n v="50.000000000000021"/>
  </r>
  <r>
    <x v="16"/>
    <n v="99.999999999999972"/>
  </r>
  <r>
    <x v="16"/>
    <n v="90"/>
  </r>
  <r>
    <x v="17"/>
    <n v="90"/>
  </r>
  <r>
    <x v="17"/>
    <n v="87.500000000000028"/>
  </r>
  <r>
    <x v="17"/>
    <n v="70.000000000000071"/>
  </r>
  <r>
    <x v="17"/>
    <n v="90"/>
  </r>
  <r>
    <x v="17"/>
    <n v="49.999999999999957"/>
  </r>
  <r>
    <x v="18"/>
    <n v="60.000000000000028"/>
  </r>
  <r>
    <x v="18"/>
    <n v="89.999999999999915"/>
  </r>
  <r>
    <x v="19"/>
    <n v="49.999999999999986"/>
  </r>
  <r>
    <x v="19"/>
    <n v="50.000000000000036"/>
  </r>
  <r>
    <x v="20"/>
    <n v="40.000000000000014"/>
  </r>
  <r>
    <x v="20"/>
    <n v="74.999999999999972"/>
  </r>
  <r>
    <x v="20"/>
    <n v="59.999999999999943"/>
  </r>
  <r>
    <x v="21"/>
    <n v="40.000000000000014"/>
  </r>
  <r>
    <x v="21"/>
    <n v="90.000000000000085"/>
  </r>
  <r>
    <x v="21"/>
    <n v="59.999999999999943"/>
  </r>
  <r>
    <x v="21"/>
    <n v="75.000000000000057"/>
  </r>
  <r>
    <x v="21"/>
    <n v="90"/>
  </r>
  <r>
    <x v="22"/>
    <n v="79.999999999999986"/>
  </r>
  <r>
    <x v="22"/>
    <n v="60"/>
  </r>
  <r>
    <x v="22"/>
    <n v="87.499999999999957"/>
  </r>
  <r>
    <x v="22"/>
    <n v="80.000000000000028"/>
  </r>
  <r>
    <x v="23"/>
    <n v="49.999999999999986"/>
  </r>
  <r>
    <x v="23"/>
    <n v="62.499999999999979"/>
  </r>
  <r>
    <x v="23"/>
    <n v="80.000000000000028"/>
  </r>
  <r>
    <x v="24"/>
    <n v="79.999999999999986"/>
  </r>
  <r>
    <x v="24"/>
    <n v="105.00000000000003"/>
  </r>
  <r>
    <x v="24"/>
    <n v="90"/>
  </r>
  <r>
    <x v="24"/>
    <n v="99.999999999999915"/>
  </r>
  <r>
    <x v="25"/>
    <n v="60.000000000000028"/>
  </r>
  <r>
    <x v="25"/>
    <n v="49.999999999999986"/>
  </r>
  <r>
    <x v="26"/>
    <n v="87.500000000000028"/>
  </r>
  <r>
    <x v="26"/>
    <n v="59.999999999999943"/>
  </r>
  <r>
    <x v="26"/>
    <n v="70.000000000000071"/>
  </r>
  <r>
    <x v="26"/>
    <n v="75"/>
  </r>
  <r>
    <x v="27"/>
    <n v="50.000000000000021"/>
  </r>
  <r>
    <x v="27"/>
    <n v="79.999999999999986"/>
  </r>
  <r>
    <x v="27"/>
    <n v="39.999999999999964"/>
  </r>
  <r>
    <x v="27"/>
    <n v="49.999999999999957"/>
  </r>
  <r>
    <x v="27"/>
    <n v="50.000000000000085"/>
  </r>
  <r>
    <x v="28"/>
    <n v="60"/>
  </r>
  <r>
    <x v="28"/>
    <n v="49.999999999999986"/>
  </r>
  <r>
    <x v="28"/>
    <n v="39.999999999999964"/>
  </r>
  <r>
    <x v="28"/>
    <n v="90"/>
  </r>
  <r>
    <x v="28"/>
    <n v="90"/>
  </r>
  <r>
    <x v="29"/>
    <n v="74.999999999999972"/>
  </r>
  <r>
    <x v="30"/>
    <n v="60.000000000000028"/>
  </r>
  <r>
    <x v="30"/>
    <n v="70.000000000000014"/>
  </r>
  <r>
    <x v="30"/>
    <n v="80.000000000000028"/>
  </r>
  <r>
    <x v="30"/>
    <n v="59.999999999999943"/>
  </r>
  <r>
    <x v="31"/>
    <n v="90"/>
  </r>
  <r>
    <x v="31"/>
    <n v="49.999999999999986"/>
  </r>
  <r>
    <x v="32"/>
    <n v="50.000000000000021"/>
  </r>
  <r>
    <x v="32"/>
    <n v="60.000000000000028"/>
  </r>
  <r>
    <x v="32"/>
    <n v="119.99999999999997"/>
  </r>
  <r>
    <x v="33"/>
    <n v="87.500000000000028"/>
  </r>
  <r>
    <x v="33"/>
    <n v="59.999999999999943"/>
  </r>
  <r>
    <x v="33"/>
    <n v="50.000000000000085"/>
  </r>
  <r>
    <x v="33"/>
    <n v="75"/>
  </r>
  <r>
    <x v="33"/>
    <n v="39.999999999999964"/>
  </r>
  <r>
    <x v="34"/>
    <n v="105.00000000000003"/>
  </r>
  <r>
    <x v="34"/>
    <n v="40.000000000000014"/>
  </r>
  <r>
    <x v="34"/>
    <n v="90"/>
  </r>
  <r>
    <x v="35"/>
    <n v="105.00000000000003"/>
  </r>
  <r>
    <x v="35"/>
    <n v="69.999999999999972"/>
  </r>
  <r>
    <x v="36"/>
    <n v="74.999999999999972"/>
  </r>
  <r>
    <x v="36"/>
    <n v="50.000000000000021"/>
  </r>
  <r>
    <x v="37"/>
    <n v="60"/>
  </r>
  <r>
    <x v="37"/>
    <n v="90"/>
  </r>
  <r>
    <x v="37"/>
    <n v="75.000000000000057"/>
  </r>
  <r>
    <x v="37"/>
    <n v="59.999999999999943"/>
  </r>
  <r>
    <x v="37"/>
    <n v="60"/>
  </r>
  <r>
    <x v="38"/>
    <n v="49.999999999999986"/>
  </r>
  <r>
    <x v="38"/>
    <n v="74.999999999999972"/>
  </r>
  <r>
    <x v="39"/>
    <n v="49.999999999999986"/>
  </r>
  <r>
    <x v="39"/>
    <n v="60.000000000000028"/>
  </r>
  <r>
    <x v="39"/>
    <n v="105.00000000000003"/>
  </r>
  <r>
    <x v="40"/>
    <n v="90"/>
  </r>
  <r>
    <x v="40"/>
    <n v="90"/>
  </r>
  <r>
    <x v="41"/>
    <n v="60.000000000000028"/>
  </r>
  <r>
    <x v="42"/>
    <n v="105.00000000000003"/>
  </r>
  <r>
    <x v="42"/>
    <n v="89.999999999999915"/>
  </r>
  <r>
    <x v="42"/>
    <n v="60.000000000000107"/>
  </r>
  <r>
    <x v="42"/>
    <n v="62.499999999999915"/>
  </r>
  <r>
    <x v="42"/>
    <n v="90"/>
  </r>
  <r>
    <x v="43"/>
    <n v="70.000000000000014"/>
  </r>
  <r>
    <x v="43"/>
    <n v="104.99999999999994"/>
  </r>
  <r>
    <x v="43"/>
    <n v="49.999999999999957"/>
  </r>
  <r>
    <x v="44"/>
    <n v="75"/>
  </r>
  <r>
    <x v="44"/>
    <n v="74.999999999999972"/>
  </r>
  <r>
    <x v="44"/>
    <n v="59.999999999999943"/>
  </r>
  <r>
    <x v="44"/>
    <n v="99.999999999999915"/>
  </r>
  <r>
    <x v="44"/>
    <n v="104.99999999999994"/>
  </r>
  <r>
    <x v="45"/>
    <n v="99.999999999999972"/>
  </r>
  <r>
    <x v="45"/>
    <n v="50.000000000000021"/>
  </r>
  <r>
    <x v="45"/>
    <n v="80.000000000000028"/>
  </r>
  <r>
    <x v="45"/>
    <n v="104.99999999999994"/>
  </r>
  <r>
    <x v="46"/>
    <n v="90"/>
  </r>
  <r>
    <x v="46"/>
    <n v="100.00000000000004"/>
  </r>
  <r>
    <x v="46"/>
    <n v="40.000000000000071"/>
  </r>
  <r>
    <x v="47"/>
    <n v="99.999999999999972"/>
  </r>
  <r>
    <x v="47"/>
    <n v="74.999999999999972"/>
  </r>
  <r>
    <x v="47"/>
    <n v="75"/>
  </r>
  <r>
    <x v="47"/>
    <n v="87.500000000000085"/>
  </r>
  <r>
    <x v="48"/>
    <n v="75"/>
  </r>
  <r>
    <x v="48"/>
    <n v="90.000000000000085"/>
  </r>
  <r>
    <x v="48"/>
    <n v="90"/>
  </r>
  <r>
    <x v="48"/>
    <n v="50.000000000000036"/>
  </r>
  <r>
    <x v="49"/>
    <n v="60"/>
  </r>
  <r>
    <x v="49"/>
    <n v="60.000000000000028"/>
  </r>
  <r>
    <x v="50"/>
    <n v="70.000000000000014"/>
  </r>
  <r>
    <x v="50"/>
    <n v="79.999999999999986"/>
  </r>
  <r>
    <x v="51"/>
    <n v="74.999999999999972"/>
  </r>
  <r>
    <x v="51"/>
    <n v="62.499999999999979"/>
  </r>
  <r>
    <x v="51"/>
    <n v="99.999999999999972"/>
  </r>
  <r>
    <x v="51"/>
    <n v="49.999999999999957"/>
  </r>
  <r>
    <x v="51"/>
    <n v="87.500000000000085"/>
  </r>
  <r>
    <x v="52"/>
    <n v="60.000000000000028"/>
  </r>
  <r>
    <x v="52"/>
    <n v="39.999999999999964"/>
  </r>
  <r>
    <x v="52"/>
    <n v="75"/>
  </r>
  <r>
    <x v="52"/>
    <n v="60"/>
  </r>
  <r>
    <x v="52"/>
    <n v="49.999999999999957"/>
  </r>
  <r>
    <x v="53"/>
    <n v="90"/>
  </r>
  <r>
    <x v="54"/>
    <n v="79.999999999999986"/>
  </r>
  <r>
    <x v="54"/>
    <n v="90"/>
  </r>
  <r>
    <x v="55"/>
    <n v="40.000000000000014"/>
  </r>
  <r>
    <x v="56"/>
    <n v="75"/>
  </r>
  <r>
    <x v="56"/>
    <n v="69.999999999999972"/>
  </r>
  <r>
    <x v="56"/>
    <n v="59.999999999999943"/>
  </r>
  <r>
    <x v="57"/>
    <n v="74.999999999999972"/>
  </r>
  <r>
    <x v="57"/>
    <n v="104.99999999999994"/>
  </r>
  <r>
    <x v="57"/>
    <n v="99.999999999999915"/>
  </r>
  <r>
    <x v="57"/>
    <n v="60"/>
  </r>
  <r>
    <x v="58"/>
    <n v="60.000000000000028"/>
  </r>
  <r>
    <x v="58"/>
    <n v="60"/>
  </r>
  <r>
    <x v="58"/>
    <n v="90"/>
  </r>
  <r>
    <x v="58"/>
    <n v="49.999999999999957"/>
  </r>
  <r>
    <x v="59"/>
    <n v="90"/>
  </r>
  <r>
    <x v="59"/>
    <n v="105.00000000000003"/>
  </r>
  <r>
    <x v="59"/>
    <n v="39.999999999999964"/>
  </r>
  <r>
    <x v="59"/>
    <n v="90"/>
  </r>
  <r>
    <x v="60"/>
    <n v="87.500000000000028"/>
  </r>
  <r>
    <x v="60"/>
    <n v="99.999999999999972"/>
  </r>
  <r>
    <x v="60"/>
    <n v="60.000000000000107"/>
  </r>
  <r>
    <x v="60"/>
    <n v="79.999999999999929"/>
  </r>
  <r>
    <x v="61"/>
    <n v="62.499999999999979"/>
  </r>
  <r>
    <x v="62"/>
    <n v="60.000000000000028"/>
  </r>
  <r>
    <x v="62"/>
    <n v="105.00000000000003"/>
  </r>
  <r>
    <x v="62"/>
    <n v="87.499999999999957"/>
  </r>
  <r>
    <x v="62"/>
    <n v="49.999999999999957"/>
  </r>
  <r>
    <x v="62"/>
    <n v="105.00000000000011"/>
  </r>
  <r>
    <x v="63"/>
    <n v="49.999999999999986"/>
  </r>
  <r>
    <x v="63"/>
    <n v="74.999999999999972"/>
  </r>
  <r>
    <x v="63"/>
    <n v="49.999999999999957"/>
  </r>
  <r>
    <x v="63"/>
    <n v="59.999999999999943"/>
  </r>
  <r>
    <x v="63"/>
    <n v="39.999999999999964"/>
  </r>
  <r>
    <x v="64"/>
    <n v="90"/>
  </r>
  <r>
    <x v="64"/>
    <n v="62.499999999999979"/>
  </r>
  <r>
    <x v="64"/>
    <n v="74.999999999999886"/>
  </r>
  <r>
    <x v="65"/>
    <n v="74.999999999999972"/>
  </r>
  <r>
    <x v="65"/>
    <n v="40.000000000000014"/>
  </r>
  <r>
    <x v="65"/>
    <n v="62.499999999999915"/>
  </r>
  <r>
    <x v="65"/>
    <n v="87.500000000000085"/>
  </r>
  <r>
    <x v="66"/>
    <n v="60"/>
  </r>
  <r>
    <x v="66"/>
    <n v="74.999999999999929"/>
  </r>
  <r>
    <x v="67"/>
    <n v="74.999999999999972"/>
  </r>
  <r>
    <x v="67"/>
    <n v="87.499999999999957"/>
  </r>
  <r>
    <x v="67"/>
    <n v="79.999999999999929"/>
  </r>
  <r>
    <x v="67"/>
    <n v="75"/>
  </r>
  <r>
    <x v="68"/>
    <n v="75"/>
  </r>
  <r>
    <x v="68"/>
    <n v="89.999999999999915"/>
  </r>
  <r>
    <x v="68"/>
    <n v="90"/>
  </r>
  <r>
    <x v="69"/>
    <n v="99.999999999999972"/>
  </r>
  <r>
    <x v="70"/>
    <n v="74.999999999999972"/>
  </r>
  <r>
    <x v="70"/>
    <n v="74.999999999999972"/>
  </r>
  <r>
    <x v="70"/>
    <n v="80.000000000000028"/>
  </r>
  <r>
    <x v="70"/>
    <n v="62.500000000000043"/>
  </r>
  <r>
    <x v="70"/>
    <n v="90"/>
  </r>
  <r>
    <x v="71"/>
    <n v="49.999999999999986"/>
  </r>
  <r>
    <x v="72"/>
    <n v="60"/>
  </r>
  <r>
    <x v="72"/>
    <n v="104.99999999999994"/>
  </r>
  <r>
    <x v="72"/>
    <n v="60"/>
  </r>
  <r>
    <x v="73"/>
    <n v="79.999999999999986"/>
  </r>
  <r>
    <x v="73"/>
    <n v="49.999999999999986"/>
  </r>
  <r>
    <x v="73"/>
    <n v="90"/>
  </r>
  <r>
    <x v="74"/>
    <n v="70.000000000000014"/>
  </r>
  <r>
    <x v="74"/>
    <n v="70.000000000000014"/>
  </r>
  <r>
    <x v="74"/>
    <n v="75.000000000000057"/>
  </r>
  <r>
    <x v="74"/>
    <n v="75"/>
  </r>
  <r>
    <x v="7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3" cacheId="8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B21" firstHeaderRow="1" firstDataRow="1" firstDataCol="1"/>
  <pivotFields count="9">
    <pivotField axis="axisRow" showAll="0">
      <items count="18">
        <item x="4"/>
        <item x="12"/>
        <item x="15"/>
        <item x="0"/>
        <item x="8"/>
        <item x="3"/>
        <item x="7"/>
        <item x="5"/>
        <item x="9"/>
        <item x="13"/>
        <item x="16"/>
        <item x="14"/>
        <item x="11"/>
        <item x="1"/>
        <item x="6"/>
        <item x="10"/>
        <item x="2"/>
        <item t="default"/>
      </items>
    </pivotField>
    <pivotField showAll="0"/>
    <pivotField numFmtId="14" showAll="0"/>
    <pivotField numFmtId="164" showAll="0"/>
    <pivotField numFmtId="164" showAll="0"/>
    <pivotField showAll="0"/>
    <pivotField showAll="0"/>
    <pivotField showAll="0"/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a z Ile zaplacil" fld="8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5" cacheId="15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B80" firstHeaderRow="1" firstDataRow="1" firstDataCol="1"/>
  <pivotFields count="2">
    <pivotField axis="axisRow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dataField="1" showAll="0"/>
  </pivotFields>
  <rowFields count="1">
    <field x="0"/>
  </rowFields>
  <rowItems count="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Items count="1">
    <i/>
  </colItems>
  <dataFields count="1">
    <dataField name="Suma z Ile zaplacil" fld="1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kursanci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kursanci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kursanci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36"/>
  <sheetViews>
    <sheetView workbookViewId="0">
      <selection activeCell="P1" sqref="P1:Q1048576"/>
    </sheetView>
  </sheetViews>
  <sheetFormatPr defaultRowHeight="14.25"/>
  <cols>
    <col min="1" max="1" width="12.625" bestFit="1" customWidth="1"/>
    <col min="2" max="2" width="10.625" bestFit="1" customWidth="1"/>
    <col min="3" max="3" width="12.5" customWidth="1"/>
    <col min="4" max="4" width="19.75" style="2" bestFit="1" customWidth="1"/>
    <col min="5" max="5" width="20" style="2" bestFit="1" customWidth="1"/>
    <col min="6" max="6" width="17.5" bestFit="1" customWidth="1"/>
    <col min="7" max="7" width="12.25" style="8" customWidth="1"/>
    <col min="8" max="8" width="15.625" bestFit="1" customWidth="1"/>
    <col min="9" max="9" width="10.125" bestFit="1" customWidth="1"/>
    <col min="16" max="16" width="11.75" style="1" customWidth="1"/>
    <col min="17" max="17" width="11" customWidth="1"/>
  </cols>
  <sheetData>
    <row r="1" spans="1:17" s="3" customFormat="1" ht="15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7" t="s">
        <v>28</v>
      </c>
      <c r="H1" s="3" t="s">
        <v>29</v>
      </c>
      <c r="I1" s="3" t="s">
        <v>30</v>
      </c>
      <c r="P1" s="10" t="s">
        <v>2</v>
      </c>
      <c r="Q1" s="3" t="s">
        <v>30</v>
      </c>
    </row>
    <row r="2" spans="1:17">
      <c r="A2" t="s">
        <v>6</v>
      </c>
      <c r="B2" t="s">
        <v>7</v>
      </c>
      <c r="C2" s="1">
        <v>45931</v>
      </c>
      <c r="D2" s="2">
        <v>0.375</v>
      </c>
      <c r="E2" s="2">
        <v>0.41666666666666669</v>
      </c>
      <c r="F2">
        <v>60</v>
      </c>
      <c r="G2" s="8">
        <f>E2-D2</f>
        <v>4.1666666666666685E-2</v>
      </c>
      <c r="H2">
        <f>24*G2</f>
        <v>1.0000000000000004</v>
      </c>
      <c r="I2">
        <f>F2*H2</f>
        <v>60.000000000000028</v>
      </c>
      <c r="P2" s="1">
        <v>45931</v>
      </c>
      <c r="Q2">
        <v>60.000000000000028</v>
      </c>
    </row>
    <row r="3" spans="1:17">
      <c r="A3" t="s">
        <v>8</v>
      </c>
      <c r="B3" t="s">
        <v>9</v>
      </c>
      <c r="C3" s="1">
        <v>45932</v>
      </c>
      <c r="D3" s="2">
        <v>0.375</v>
      </c>
      <c r="E3" s="2">
        <v>0.44791666666666669</v>
      </c>
      <c r="F3">
        <v>50</v>
      </c>
      <c r="G3" s="8">
        <f t="shared" ref="G3:G66" si="0">E3-D3</f>
        <v>7.2916666666666685E-2</v>
      </c>
      <c r="H3">
        <f t="shared" ref="H3:H66" si="1">24*G3</f>
        <v>1.7500000000000004</v>
      </c>
      <c r="I3">
        <f t="shared" ref="I3:I66" si="2">F3*H3</f>
        <v>87.500000000000028</v>
      </c>
      <c r="P3" s="1">
        <v>45932</v>
      </c>
      <c r="Q3">
        <v>87.500000000000028</v>
      </c>
    </row>
    <row r="4" spans="1:17">
      <c r="A4" t="s">
        <v>10</v>
      </c>
      <c r="B4" t="s">
        <v>9</v>
      </c>
      <c r="C4" s="1">
        <v>45932</v>
      </c>
      <c r="D4" s="2">
        <v>0.46875</v>
      </c>
      <c r="E4" s="2">
        <v>0.55208333333333337</v>
      </c>
      <c r="F4">
        <v>50</v>
      </c>
      <c r="G4" s="8">
        <f t="shared" si="0"/>
        <v>8.333333333333337E-2</v>
      </c>
      <c r="H4">
        <f t="shared" si="1"/>
        <v>2.0000000000000009</v>
      </c>
      <c r="I4">
        <f t="shared" si="2"/>
        <v>100.00000000000004</v>
      </c>
      <c r="P4" s="1">
        <v>45932</v>
      </c>
      <c r="Q4">
        <v>100.00000000000004</v>
      </c>
    </row>
    <row r="5" spans="1:17">
      <c r="A5" t="s">
        <v>11</v>
      </c>
      <c r="B5" t="s">
        <v>12</v>
      </c>
      <c r="C5" s="1">
        <v>45936</v>
      </c>
      <c r="D5" s="2">
        <v>0.375</v>
      </c>
      <c r="E5" s="2">
        <v>0.45833333333333331</v>
      </c>
      <c r="F5">
        <v>40</v>
      </c>
      <c r="G5" s="8">
        <f t="shared" si="0"/>
        <v>8.3333333333333315E-2</v>
      </c>
      <c r="H5">
        <f t="shared" si="1"/>
        <v>1.9999999999999996</v>
      </c>
      <c r="I5">
        <f t="shared" si="2"/>
        <v>79.999999999999986</v>
      </c>
      <c r="P5" s="1">
        <v>45936</v>
      </c>
      <c r="Q5">
        <v>79.999999999999986</v>
      </c>
    </row>
    <row r="6" spans="1:17">
      <c r="A6" t="s">
        <v>8</v>
      </c>
      <c r="B6" t="s">
        <v>9</v>
      </c>
      <c r="C6" s="1">
        <v>45936</v>
      </c>
      <c r="D6" s="2">
        <v>0.47916666666666669</v>
      </c>
      <c r="E6" s="2">
        <v>0.52083333333333337</v>
      </c>
      <c r="F6">
        <v>50</v>
      </c>
      <c r="G6" s="8">
        <f t="shared" si="0"/>
        <v>4.1666666666666685E-2</v>
      </c>
      <c r="H6">
        <f t="shared" si="1"/>
        <v>1.0000000000000004</v>
      </c>
      <c r="I6">
        <f t="shared" si="2"/>
        <v>50.000000000000021</v>
      </c>
      <c r="P6" s="1">
        <v>45936</v>
      </c>
      <c r="Q6">
        <v>50.000000000000021</v>
      </c>
    </row>
    <row r="7" spans="1:17">
      <c r="A7" t="s">
        <v>13</v>
      </c>
      <c r="B7" t="s">
        <v>9</v>
      </c>
      <c r="C7" s="1">
        <v>45937</v>
      </c>
      <c r="D7" s="2">
        <v>0.375</v>
      </c>
      <c r="E7" s="2">
        <v>0.42708333333333331</v>
      </c>
      <c r="F7">
        <v>50</v>
      </c>
      <c r="G7" s="8">
        <f t="shared" si="0"/>
        <v>5.2083333333333315E-2</v>
      </c>
      <c r="H7">
        <f t="shared" si="1"/>
        <v>1.2499999999999996</v>
      </c>
      <c r="I7">
        <f t="shared" si="2"/>
        <v>62.499999999999979</v>
      </c>
      <c r="P7" s="1">
        <v>45937</v>
      </c>
      <c r="Q7">
        <v>62.499999999999979</v>
      </c>
    </row>
    <row r="8" spans="1:17">
      <c r="A8" t="s">
        <v>14</v>
      </c>
      <c r="B8" t="s">
        <v>7</v>
      </c>
      <c r="C8" s="1">
        <v>45937</v>
      </c>
      <c r="D8" s="2">
        <v>0.45833333333333331</v>
      </c>
      <c r="E8" s="2">
        <v>0.53125</v>
      </c>
      <c r="F8">
        <v>60</v>
      </c>
      <c r="G8" s="8">
        <f t="shared" si="0"/>
        <v>7.2916666666666685E-2</v>
      </c>
      <c r="H8">
        <f t="shared" si="1"/>
        <v>1.7500000000000004</v>
      </c>
      <c r="I8">
        <f t="shared" si="2"/>
        <v>105.00000000000003</v>
      </c>
      <c r="P8" s="1">
        <v>45937</v>
      </c>
      <c r="Q8">
        <v>105.00000000000003</v>
      </c>
    </row>
    <row r="9" spans="1:17">
      <c r="A9" t="s">
        <v>15</v>
      </c>
      <c r="B9" t="s">
        <v>12</v>
      </c>
      <c r="C9" s="1">
        <v>45937</v>
      </c>
      <c r="D9" s="2">
        <v>0.5625</v>
      </c>
      <c r="E9" s="2">
        <v>0.61458333333333337</v>
      </c>
      <c r="F9">
        <v>40</v>
      </c>
      <c r="G9" s="8">
        <f t="shared" si="0"/>
        <v>5.208333333333337E-2</v>
      </c>
      <c r="H9">
        <f t="shared" si="1"/>
        <v>1.2500000000000009</v>
      </c>
      <c r="I9">
        <f t="shared" si="2"/>
        <v>50.000000000000036</v>
      </c>
      <c r="P9" s="1">
        <v>45937</v>
      </c>
      <c r="Q9">
        <v>50.000000000000036</v>
      </c>
    </row>
    <row r="10" spans="1:17">
      <c r="A10" t="s">
        <v>14</v>
      </c>
      <c r="B10" t="s">
        <v>7</v>
      </c>
      <c r="C10" s="1">
        <v>45938</v>
      </c>
      <c r="D10" s="2">
        <v>0.375</v>
      </c>
      <c r="E10" s="2">
        <v>0.41666666666666669</v>
      </c>
      <c r="F10">
        <v>60</v>
      </c>
      <c r="G10" s="8">
        <f t="shared" si="0"/>
        <v>4.1666666666666685E-2</v>
      </c>
      <c r="H10">
        <f t="shared" si="1"/>
        <v>1.0000000000000004</v>
      </c>
      <c r="I10">
        <f t="shared" si="2"/>
        <v>60.000000000000028</v>
      </c>
      <c r="P10" s="1">
        <v>45938</v>
      </c>
      <c r="Q10">
        <v>60.000000000000028</v>
      </c>
    </row>
    <row r="11" spans="1:17">
      <c r="A11" t="s">
        <v>11</v>
      </c>
      <c r="B11" t="s">
        <v>12</v>
      </c>
      <c r="C11" s="1">
        <v>45938</v>
      </c>
      <c r="D11" s="2">
        <v>0.44791666666666669</v>
      </c>
      <c r="E11" s="2">
        <v>0.51041666666666663</v>
      </c>
      <c r="F11">
        <v>40</v>
      </c>
      <c r="G11" s="8">
        <f t="shared" si="0"/>
        <v>6.2499999999999944E-2</v>
      </c>
      <c r="H11">
        <f t="shared" si="1"/>
        <v>1.4999999999999987</v>
      </c>
      <c r="I11">
        <f t="shared" si="2"/>
        <v>59.999999999999943</v>
      </c>
      <c r="P11" s="1">
        <v>45938</v>
      </c>
      <c r="Q11">
        <v>59.999999999999943</v>
      </c>
    </row>
    <row r="12" spans="1:17">
      <c r="A12" t="s">
        <v>11</v>
      </c>
      <c r="B12" t="s">
        <v>12</v>
      </c>
      <c r="C12" s="1">
        <v>45938</v>
      </c>
      <c r="D12" s="2">
        <v>0.52083333333333337</v>
      </c>
      <c r="E12" s="2">
        <v>0.59375</v>
      </c>
      <c r="F12">
        <v>40</v>
      </c>
      <c r="G12" s="8">
        <f t="shared" si="0"/>
        <v>7.291666666666663E-2</v>
      </c>
      <c r="H12">
        <f t="shared" si="1"/>
        <v>1.7499999999999991</v>
      </c>
      <c r="I12">
        <f t="shared" si="2"/>
        <v>69.999999999999972</v>
      </c>
      <c r="P12" s="1">
        <v>45938</v>
      </c>
      <c r="Q12">
        <v>69.999999999999972</v>
      </c>
    </row>
    <row r="13" spans="1:17">
      <c r="A13" t="s">
        <v>8</v>
      </c>
      <c r="B13" t="s">
        <v>9</v>
      </c>
      <c r="C13" s="1">
        <v>45940</v>
      </c>
      <c r="D13" s="2">
        <v>0.375</v>
      </c>
      <c r="E13" s="2">
        <v>0.41666666666666669</v>
      </c>
      <c r="F13">
        <v>50</v>
      </c>
      <c r="G13" s="8">
        <f t="shared" si="0"/>
        <v>4.1666666666666685E-2</v>
      </c>
      <c r="H13">
        <f t="shared" si="1"/>
        <v>1.0000000000000004</v>
      </c>
      <c r="I13">
        <f t="shared" si="2"/>
        <v>50.000000000000021</v>
      </c>
      <c r="P13" s="1">
        <v>45940</v>
      </c>
      <c r="Q13">
        <v>50.000000000000021</v>
      </c>
    </row>
    <row r="14" spans="1:17">
      <c r="A14" t="s">
        <v>6</v>
      </c>
      <c r="B14" t="s">
        <v>7</v>
      </c>
      <c r="C14" s="1">
        <v>45940</v>
      </c>
      <c r="D14" s="2">
        <v>0.4375</v>
      </c>
      <c r="E14" s="2">
        <v>0.5</v>
      </c>
      <c r="F14">
        <v>60</v>
      </c>
      <c r="G14" s="8">
        <f t="shared" si="0"/>
        <v>6.25E-2</v>
      </c>
      <c r="H14">
        <f t="shared" si="1"/>
        <v>1.5</v>
      </c>
      <c r="I14">
        <f t="shared" si="2"/>
        <v>90</v>
      </c>
      <c r="P14" s="1">
        <v>45940</v>
      </c>
      <c r="Q14">
        <v>90</v>
      </c>
    </row>
    <row r="15" spans="1:17">
      <c r="A15" t="s">
        <v>14</v>
      </c>
      <c r="B15" t="s">
        <v>7</v>
      </c>
      <c r="C15" s="1">
        <v>45940</v>
      </c>
      <c r="D15" s="2">
        <v>0.53125</v>
      </c>
      <c r="E15" s="2">
        <v>0.57291666666666663</v>
      </c>
      <c r="F15">
        <v>60</v>
      </c>
      <c r="G15" s="8">
        <f t="shared" si="0"/>
        <v>4.166666666666663E-2</v>
      </c>
      <c r="H15">
        <f t="shared" si="1"/>
        <v>0.99999999999999911</v>
      </c>
      <c r="I15">
        <f t="shared" si="2"/>
        <v>59.999999999999943</v>
      </c>
      <c r="P15" s="1">
        <v>45940</v>
      </c>
      <c r="Q15">
        <v>59.999999999999943</v>
      </c>
    </row>
    <row r="16" spans="1:17">
      <c r="A16" t="s">
        <v>6</v>
      </c>
      <c r="B16" t="s">
        <v>7</v>
      </c>
      <c r="C16" s="1">
        <v>45940</v>
      </c>
      <c r="D16" s="2">
        <v>0.59375</v>
      </c>
      <c r="E16" s="2">
        <v>0.65625</v>
      </c>
      <c r="F16">
        <v>60</v>
      </c>
      <c r="G16" s="8">
        <f t="shared" si="0"/>
        <v>6.25E-2</v>
      </c>
      <c r="H16">
        <f t="shared" si="1"/>
        <v>1.5</v>
      </c>
      <c r="I16">
        <f t="shared" si="2"/>
        <v>90</v>
      </c>
      <c r="P16" s="1">
        <v>45940</v>
      </c>
      <c r="Q16">
        <v>90</v>
      </c>
    </row>
    <row r="17" spans="1:17">
      <c r="A17" t="s">
        <v>10</v>
      </c>
      <c r="B17" t="s">
        <v>7</v>
      </c>
      <c r="C17" s="1">
        <v>45943</v>
      </c>
      <c r="D17" s="2">
        <v>0.39583333333333331</v>
      </c>
      <c r="E17" s="2">
        <v>0.45833333333333331</v>
      </c>
      <c r="F17">
        <v>60</v>
      </c>
      <c r="G17" s="8">
        <f t="shared" si="0"/>
        <v>6.25E-2</v>
      </c>
      <c r="H17">
        <f t="shared" si="1"/>
        <v>1.5</v>
      </c>
      <c r="I17">
        <f t="shared" si="2"/>
        <v>90</v>
      </c>
      <c r="P17" s="1">
        <v>45943</v>
      </c>
      <c r="Q17">
        <v>90</v>
      </c>
    </row>
    <row r="18" spans="1:17">
      <c r="A18" t="s">
        <v>11</v>
      </c>
      <c r="B18" t="s">
        <v>12</v>
      </c>
      <c r="C18" s="1">
        <v>45943</v>
      </c>
      <c r="D18" s="2">
        <v>0.46875</v>
      </c>
      <c r="E18" s="2">
        <v>0.52083333333333337</v>
      </c>
      <c r="F18">
        <v>40</v>
      </c>
      <c r="G18" s="8">
        <f t="shared" si="0"/>
        <v>5.208333333333337E-2</v>
      </c>
      <c r="H18">
        <f t="shared" si="1"/>
        <v>1.2500000000000009</v>
      </c>
      <c r="I18">
        <f t="shared" si="2"/>
        <v>50.000000000000036</v>
      </c>
      <c r="P18" s="1">
        <v>45943</v>
      </c>
      <c r="Q18">
        <v>50.000000000000036</v>
      </c>
    </row>
    <row r="19" spans="1:17">
      <c r="A19" t="s">
        <v>8</v>
      </c>
      <c r="B19" t="s">
        <v>9</v>
      </c>
      <c r="C19" s="1">
        <v>45943</v>
      </c>
      <c r="D19" s="2">
        <v>0.53125</v>
      </c>
      <c r="E19" s="2">
        <v>0.61458333333333337</v>
      </c>
      <c r="F19">
        <v>50</v>
      </c>
      <c r="G19" s="8">
        <f t="shared" si="0"/>
        <v>8.333333333333337E-2</v>
      </c>
      <c r="H19">
        <f t="shared" si="1"/>
        <v>2.0000000000000009</v>
      </c>
      <c r="I19">
        <f t="shared" si="2"/>
        <v>100.00000000000004</v>
      </c>
      <c r="P19" s="1">
        <v>45943</v>
      </c>
      <c r="Q19">
        <v>100.00000000000004</v>
      </c>
    </row>
    <row r="20" spans="1:17">
      <c r="A20" t="s">
        <v>11</v>
      </c>
      <c r="B20" t="s">
        <v>12</v>
      </c>
      <c r="C20" s="1">
        <v>45943</v>
      </c>
      <c r="D20" s="2">
        <v>0.625</v>
      </c>
      <c r="E20" s="2">
        <v>0.70833333333333337</v>
      </c>
      <c r="F20">
        <v>40</v>
      </c>
      <c r="G20" s="8">
        <f t="shared" si="0"/>
        <v>8.333333333333337E-2</v>
      </c>
      <c r="H20">
        <f t="shared" si="1"/>
        <v>2.0000000000000009</v>
      </c>
      <c r="I20">
        <f t="shared" si="2"/>
        <v>80.000000000000028</v>
      </c>
      <c r="P20" s="1">
        <v>45943</v>
      </c>
      <c r="Q20">
        <v>80.000000000000028</v>
      </c>
    </row>
    <row r="21" spans="1:17">
      <c r="A21" t="s">
        <v>16</v>
      </c>
      <c r="B21" t="s">
        <v>7</v>
      </c>
      <c r="C21" s="1">
        <v>45943</v>
      </c>
      <c r="D21" s="2">
        <v>0.70833333333333337</v>
      </c>
      <c r="E21" s="2">
        <v>0.76041666666666663</v>
      </c>
      <c r="F21">
        <v>60</v>
      </c>
      <c r="G21" s="8">
        <f t="shared" si="0"/>
        <v>5.2083333333333259E-2</v>
      </c>
      <c r="H21">
        <f t="shared" si="1"/>
        <v>1.2499999999999982</v>
      </c>
      <c r="I21">
        <f t="shared" si="2"/>
        <v>74.999999999999886</v>
      </c>
      <c r="P21" s="1">
        <v>45943</v>
      </c>
      <c r="Q21">
        <v>74.999999999999886</v>
      </c>
    </row>
    <row r="22" spans="1:17">
      <c r="A22" t="s">
        <v>17</v>
      </c>
      <c r="B22" t="s">
        <v>9</v>
      </c>
      <c r="C22" s="1">
        <v>45944</v>
      </c>
      <c r="D22" s="2">
        <v>0.375</v>
      </c>
      <c r="E22" s="2">
        <v>0.42708333333333331</v>
      </c>
      <c r="F22">
        <v>50</v>
      </c>
      <c r="G22" s="8">
        <f t="shared" si="0"/>
        <v>5.2083333333333315E-2</v>
      </c>
      <c r="H22">
        <f t="shared" si="1"/>
        <v>1.2499999999999996</v>
      </c>
      <c r="I22">
        <f t="shared" si="2"/>
        <v>62.499999999999979</v>
      </c>
      <c r="P22" s="1">
        <v>45944</v>
      </c>
      <c r="Q22">
        <v>62.499999999999979</v>
      </c>
    </row>
    <row r="23" spans="1:17">
      <c r="A23" t="s">
        <v>18</v>
      </c>
      <c r="B23" t="s">
        <v>12</v>
      </c>
      <c r="C23" s="1">
        <v>45944</v>
      </c>
      <c r="D23" s="2">
        <v>0.4375</v>
      </c>
      <c r="E23" s="2">
        <v>0.47916666666666669</v>
      </c>
      <c r="F23">
        <v>40</v>
      </c>
      <c r="G23" s="8">
        <f t="shared" si="0"/>
        <v>4.1666666666666685E-2</v>
      </c>
      <c r="H23">
        <f t="shared" si="1"/>
        <v>1.0000000000000004</v>
      </c>
      <c r="I23">
        <f t="shared" si="2"/>
        <v>40.000000000000014</v>
      </c>
      <c r="P23" s="1">
        <v>45944</v>
      </c>
      <c r="Q23">
        <v>40.000000000000014</v>
      </c>
    </row>
    <row r="24" spans="1:17">
      <c r="A24" t="s">
        <v>18</v>
      </c>
      <c r="B24" t="s">
        <v>12</v>
      </c>
      <c r="C24" s="1">
        <v>45944</v>
      </c>
      <c r="D24" s="2">
        <v>0.47916666666666669</v>
      </c>
      <c r="E24" s="2">
        <v>0.53125</v>
      </c>
      <c r="F24">
        <v>40</v>
      </c>
      <c r="G24" s="8">
        <f t="shared" si="0"/>
        <v>5.2083333333333315E-2</v>
      </c>
      <c r="H24">
        <f t="shared" si="1"/>
        <v>1.2499999999999996</v>
      </c>
      <c r="I24">
        <f t="shared" si="2"/>
        <v>49.999999999999986</v>
      </c>
      <c r="P24" s="1">
        <v>45944</v>
      </c>
      <c r="Q24">
        <v>49.999999999999986</v>
      </c>
    </row>
    <row r="25" spans="1:17">
      <c r="A25" t="s">
        <v>8</v>
      </c>
      <c r="B25" t="s">
        <v>9</v>
      </c>
      <c r="C25" s="1">
        <v>45944</v>
      </c>
      <c r="D25" s="2">
        <v>0.53125</v>
      </c>
      <c r="E25" s="2">
        <v>0.59375</v>
      </c>
      <c r="F25">
        <v>50</v>
      </c>
      <c r="G25" s="8">
        <f t="shared" si="0"/>
        <v>6.25E-2</v>
      </c>
      <c r="H25">
        <f t="shared" si="1"/>
        <v>1.5</v>
      </c>
      <c r="I25">
        <f t="shared" si="2"/>
        <v>75</v>
      </c>
      <c r="P25" s="1">
        <v>45944</v>
      </c>
      <c r="Q25">
        <v>75</v>
      </c>
    </row>
    <row r="26" spans="1:17">
      <c r="A26" t="s">
        <v>19</v>
      </c>
      <c r="B26" t="s">
        <v>9</v>
      </c>
      <c r="C26" s="1">
        <v>45944</v>
      </c>
      <c r="D26" s="2">
        <v>0.60416666666666663</v>
      </c>
      <c r="E26" s="2">
        <v>0.64583333333333337</v>
      </c>
      <c r="F26">
        <v>50</v>
      </c>
      <c r="G26" s="8">
        <f t="shared" si="0"/>
        <v>4.1666666666666741E-2</v>
      </c>
      <c r="H26">
        <f t="shared" si="1"/>
        <v>1.0000000000000018</v>
      </c>
      <c r="I26">
        <f t="shared" si="2"/>
        <v>50.000000000000085</v>
      </c>
      <c r="P26" s="1">
        <v>45944</v>
      </c>
      <c r="Q26">
        <v>50.000000000000085</v>
      </c>
    </row>
    <row r="27" spans="1:17">
      <c r="A27" t="s">
        <v>17</v>
      </c>
      <c r="B27" t="s">
        <v>9</v>
      </c>
      <c r="C27" s="1">
        <v>45945</v>
      </c>
      <c r="D27" s="2">
        <v>0.375</v>
      </c>
      <c r="E27" s="2">
        <v>0.42708333333333331</v>
      </c>
      <c r="F27">
        <v>50</v>
      </c>
      <c r="G27" s="8">
        <f t="shared" si="0"/>
        <v>5.2083333333333315E-2</v>
      </c>
      <c r="H27">
        <f t="shared" si="1"/>
        <v>1.2499999999999996</v>
      </c>
      <c r="I27">
        <f t="shared" si="2"/>
        <v>62.499999999999979</v>
      </c>
      <c r="P27" s="1">
        <v>45945</v>
      </c>
      <c r="Q27">
        <v>62.499999999999979</v>
      </c>
    </row>
    <row r="28" spans="1:17">
      <c r="A28" t="s">
        <v>14</v>
      </c>
      <c r="B28" t="s">
        <v>7</v>
      </c>
      <c r="C28" s="1">
        <v>45945</v>
      </c>
      <c r="D28" s="2">
        <v>0.42708333333333331</v>
      </c>
      <c r="E28" s="2">
        <v>0.47916666666666669</v>
      </c>
      <c r="F28">
        <v>60</v>
      </c>
      <c r="G28" s="8">
        <f t="shared" si="0"/>
        <v>5.208333333333337E-2</v>
      </c>
      <c r="H28">
        <f t="shared" si="1"/>
        <v>1.2500000000000009</v>
      </c>
      <c r="I28">
        <f t="shared" si="2"/>
        <v>75.000000000000057</v>
      </c>
      <c r="P28" s="1">
        <v>45945</v>
      </c>
      <c r="Q28">
        <v>75.000000000000057</v>
      </c>
    </row>
    <row r="29" spans="1:17">
      <c r="A29" t="s">
        <v>15</v>
      </c>
      <c r="B29" t="s">
        <v>7</v>
      </c>
      <c r="C29" s="1">
        <v>45945</v>
      </c>
      <c r="D29" s="2">
        <v>0.51041666666666663</v>
      </c>
      <c r="E29" s="2">
        <v>0.58333333333333337</v>
      </c>
      <c r="F29">
        <v>60</v>
      </c>
      <c r="G29" s="8">
        <f t="shared" si="0"/>
        <v>7.2916666666666741E-2</v>
      </c>
      <c r="H29">
        <f t="shared" si="1"/>
        <v>1.7500000000000018</v>
      </c>
      <c r="I29">
        <f t="shared" si="2"/>
        <v>105.00000000000011</v>
      </c>
      <c r="P29" s="1">
        <v>45945</v>
      </c>
      <c r="Q29">
        <v>105.00000000000011</v>
      </c>
    </row>
    <row r="30" spans="1:17">
      <c r="A30" t="s">
        <v>8</v>
      </c>
      <c r="B30" t="s">
        <v>9</v>
      </c>
      <c r="C30" s="1">
        <v>45950</v>
      </c>
      <c r="D30" s="2">
        <v>0.375</v>
      </c>
      <c r="E30" s="2">
        <v>0.4375</v>
      </c>
      <c r="F30">
        <v>50</v>
      </c>
      <c r="G30" s="8">
        <f t="shared" si="0"/>
        <v>6.25E-2</v>
      </c>
      <c r="H30">
        <f t="shared" si="1"/>
        <v>1.5</v>
      </c>
      <c r="I30">
        <f t="shared" si="2"/>
        <v>75</v>
      </c>
      <c r="P30" s="1">
        <v>45950</v>
      </c>
      <c r="Q30">
        <v>75</v>
      </c>
    </row>
    <row r="31" spans="1:17">
      <c r="A31" t="s">
        <v>19</v>
      </c>
      <c r="B31" t="s">
        <v>9</v>
      </c>
      <c r="C31" s="1">
        <v>45950</v>
      </c>
      <c r="D31" s="2">
        <v>0.45833333333333331</v>
      </c>
      <c r="E31" s="2">
        <v>0.54166666666666663</v>
      </c>
      <c r="F31">
        <v>50</v>
      </c>
      <c r="G31" s="8">
        <f t="shared" si="0"/>
        <v>8.3333333333333315E-2</v>
      </c>
      <c r="H31">
        <f t="shared" si="1"/>
        <v>1.9999999999999996</v>
      </c>
      <c r="I31">
        <f t="shared" si="2"/>
        <v>99.999999999999972</v>
      </c>
      <c r="P31" s="1">
        <v>45950</v>
      </c>
      <c r="Q31">
        <v>99.999999999999972</v>
      </c>
    </row>
    <row r="32" spans="1:17">
      <c r="A32" t="s">
        <v>16</v>
      </c>
      <c r="B32" t="s">
        <v>7</v>
      </c>
      <c r="C32" s="1">
        <v>45950</v>
      </c>
      <c r="D32" s="2">
        <v>0.58333333333333337</v>
      </c>
      <c r="E32" s="2">
        <v>0.625</v>
      </c>
      <c r="F32">
        <v>60</v>
      </c>
      <c r="G32" s="8">
        <f t="shared" si="0"/>
        <v>4.166666666666663E-2</v>
      </c>
      <c r="H32">
        <f t="shared" si="1"/>
        <v>0.99999999999999911</v>
      </c>
      <c r="I32">
        <f t="shared" si="2"/>
        <v>59.999999999999943</v>
      </c>
      <c r="P32" s="1">
        <v>45950</v>
      </c>
      <c r="Q32">
        <v>59.999999999999943</v>
      </c>
    </row>
    <row r="33" spans="1:17">
      <c r="A33" t="s">
        <v>11</v>
      </c>
      <c r="B33" t="s">
        <v>12</v>
      </c>
      <c r="C33" s="1">
        <v>45950</v>
      </c>
      <c r="D33" s="2">
        <v>0.63541666666666663</v>
      </c>
      <c r="E33" s="2">
        <v>0.69791666666666663</v>
      </c>
      <c r="F33">
        <v>40</v>
      </c>
      <c r="G33" s="8">
        <f t="shared" si="0"/>
        <v>6.25E-2</v>
      </c>
      <c r="H33">
        <f t="shared" si="1"/>
        <v>1.5</v>
      </c>
      <c r="I33">
        <f t="shared" si="2"/>
        <v>60</v>
      </c>
      <c r="P33" s="1">
        <v>45950</v>
      </c>
      <c r="Q33">
        <v>60</v>
      </c>
    </row>
    <row r="34" spans="1:17">
      <c r="A34" t="s">
        <v>10</v>
      </c>
      <c r="B34" t="s">
        <v>9</v>
      </c>
      <c r="C34" s="1">
        <v>45951</v>
      </c>
      <c r="D34" s="2">
        <v>0.375</v>
      </c>
      <c r="E34" s="2">
        <v>0.45833333333333331</v>
      </c>
      <c r="F34">
        <v>50</v>
      </c>
      <c r="G34" s="8">
        <f t="shared" si="0"/>
        <v>8.3333333333333315E-2</v>
      </c>
      <c r="H34">
        <f t="shared" si="1"/>
        <v>1.9999999999999996</v>
      </c>
      <c r="I34">
        <f t="shared" si="2"/>
        <v>99.999999999999972</v>
      </c>
      <c r="P34" s="1">
        <v>45951</v>
      </c>
      <c r="Q34">
        <v>99.999999999999972</v>
      </c>
    </row>
    <row r="35" spans="1:17">
      <c r="A35" t="s">
        <v>10</v>
      </c>
      <c r="B35" t="s">
        <v>7</v>
      </c>
      <c r="C35" s="1">
        <v>45951</v>
      </c>
      <c r="D35" s="2">
        <v>0.47916666666666669</v>
      </c>
      <c r="E35" s="2">
        <v>0.55208333333333337</v>
      </c>
      <c r="F35">
        <v>60</v>
      </c>
      <c r="G35" s="8">
        <f t="shared" si="0"/>
        <v>7.2916666666666685E-2</v>
      </c>
      <c r="H35">
        <f t="shared" si="1"/>
        <v>1.7500000000000004</v>
      </c>
      <c r="I35">
        <f t="shared" si="2"/>
        <v>105.00000000000003</v>
      </c>
      <c r="P35" s="1">
        <v>45951</v>
      </c>
      <c r="Q35">
        <v>105.00000000000003</v>
      </c>
    </row>
    <row r="36" spans="1:17">
      <c r="A36" t="s">
        <v>19</v>
      </c>
      <c r="B36" t="s">
        <v>9</v>
      </c>
      <c r="C36" s="1">
        <v>45952</v>
      </c>
      <c r="D36" s="2">
        <v>0.375</v>
      </c>
      <c r="E36" s="2">
        <v>0.42708333333333331</v>
      </c>
      <c r="F36">
        <v>50</v>
      </c>
      <c r="G36" s="8">
        <f t="shared" si="0"/>
        <v>5.2083333333333315E-2</v>
      </c>
      <c r="H36">
        <f t="shared" si="1"/>
        <v>1.2499999999999996</v>
      </c>
      <c r="I36">
        <f t="shared" si="2"/>
        <v>62.499999999999979</v>
      </c>
      <c r="P36" s="1">
        <v>45952</v>
      </c>
      <c r="Q36">
        <v>62.499999999999979</v>
      </c>
    </row>
    <row r="37" spans="1:17">
      <c r="A37" t="s">
        <v>13</v>
      </c>
      <c r="B37" t="s">
        <v>7</v>
      </c>
      <c r="C37" s="1">
        <v>45952</v>
      </c>
      <c r="D37" s="2">
        <v>0.44791666666666669</v>
      </c>
      <c r="E37" s="2">
        <v>0.48958333333333331</v>
      </c>
      <c r="F37">
        <v>60</v>
      </c>
      <c r="G37" s="8">
        <f t="shared" si="0"/>
        <v>4.166666666666663E-2</v>
      </c>
      <c r="H37">
        <f t="shared" si="1"/>
        <v>0.99999999999999911</v>
      </c>
      <c r="I37">
        <f t="shared" si="2"/>
        <v>59.999999999999943</v>
      </c>
      <c r="P37" s="1">
        <v>45952</v>
      </c>
      <c r="Q37">
        <v>59.999999999999943</v>
      </c>
    </row>
    <row r="38" spans="1:17">
      <c r="A38" t="s">
        <v>19</v>
      </c>
      <c r="B38" t="s">
        <v>12</v>
      </c>
      <c r="C38" s="1">
        <v>45953</v>
      </c>
      <c r="D38" s="2">
        <v>0.375</v>
      </c>
      <c r="E38" s="2">
        <v>0.41666666666666669</v>
      </c>
      <c r="F38">
        <v>40</v>
      </c>
      <c r="G38" s="8">
        <f t="shared" si="0"/>
        <v>4.1666666666666685E-2</v>
      </c>
      <c r="H38">
        <f t="shared" si="1"/>
        <v>1.0000000000000004</v>
      </c>
      <c r="I38">
        <f t="shared" si="2"/>
        <v>40.000000000000014</v>
      </c>
      <c r="P38" s="1">
        <v>45953</v>
      </c>
      <c r="Q38">
        <v>40.000000000000014</v>
      </c>
    </row>
    <row r="39" spans="1:17">
      <c r="A39" t="s">
        <v>6</v>
      </c>
      <c r="B39" t="s">
        <v>7</v>
      </c>
      <c r="C39" s="1">
        <v>45954</v>
      </c>
      <c r="D39" s="2">
        <v>0.375</v>
      </c>
      <c r="E39" s="2">
        <v>0.41666666666666669</v>
      </c>
      <c r="F39">
        <v>60</v>
      </c>
      <c r="G39" s="8">
        <f t="shared" si="0"/>
        <v>4.1666666666666685E-2</v>
      </c>
      <c r="H39">
        <f t="shared" si="1"/>
        <v>1.0000000000000004</v>
      </c>
      <c r="I39">
        <f t="shared" si="2"/>
        <v>60.000000000000028</v>
      </c>
      <c r="P39" s="1">
        <v>45954</v>
      </c>
      <c r="Q39">
        <v>60.000000000000028</v>
      </c>
    </row>
    <row r="40" spans="1:17">
      <c r="A40" t="s">
        <v>18</v>
      </c>
      <c r="B40" t="s">
        <v>12</v>
      </c>
      <c r="C40" s="1">
        <v>45954</v>
      </c>
      <c r="D40" s="2">
        <v>0.4375</v>
      </c>
      <c r="E40" s="2">
        <v>0.47916666666666669</v>
      </c>
      <c r="F40">
        <v>40</v>
      </c>
      <c r="G40" s="8">
        <f t="shared" si="0"/>
        <v>4.1666666666666685E-2</v>
      </c>
      <c r="H40">
        <f t="shared" si="1"/>
        <v>1.0000000000000004</v>
      </c>
      <c r="I40">
        <f t="shared" si="2"/>
        <v>40.000000000000014</v>
      </c>
      <c r="P40" s="1">
        <v>45954</v>
      </c>
      <c r="Q40">
        <v>40.000000000000014</v>
      </c>
    </row>
    <row r="41" spans="1:17">
      <c r="A41" t="s">
        <v>15</v>
      </c>
      <c r="B41" t="s">
        <v>7</v>
      </c>
      <c r="C41" s="1">
        <v>45961</v>
      </c>
      <c r="D41" s="2">
        <v>0.375</v>
      </c>
      <c r="E41" s="2">
        <v>0.44791666666666669</v>
      </c>
      <c r="F41">
        <v>60</v>
      </c>
      <c r="G41" s="8">
        <f t="shared" si="0"/>
        <v>7.2916666666666685E-2</v>
      </c>
      <c r="H41">
        <f t="shared" si="1"/>
        <v>1.7500000000000004</v>
      </c>
      <c r="I41">
        <f t="shared" si="2"/>
        <v>105.00000000000003</v>
      </c>
      <c r="P41" s="1">
        <v>45961</v>
      </c>
      <c r="Q41">
        <v>105.00000000000003</v>
      </c>
    </row>
    <row r="42" spans="1:17">
      <c r="A42" t="s">
        <v>14</v>
      </c>
      <c r="B42" t="s">
        <v>7</v>
      </c>
      <c r="C42" s="1">
        <v>45961</v>
      </c>
      <c r="D42" s="2">
        <v>0.44791666666666669</v>
      </c>
      <c r="E42" s="2">
        <v>0.51041666666666663</v>
      </c>
      <c r="F42">
        <v>60</v>
      </c>
      <c r="G42" s="8">
        <f t="shared" si="0"/>
        <v>6.2499999999999944E-2</v>
      </c>
      <c r="H42">
        <f t="shared" si="1"/>
        <v>1.4999999999999987</v>
      </c>
      <c r="I42">
        <f t="shared" si="2"/>
        <v>89.999999999999915</v>
      </c>
      <c r="P42" s="1">
        <v>45961</v>
      </c>
      <c r="Q42">
        <v>89.999999999999915</v>
      </c>
    </row>
    <row r="43" spans="1:17">
      <c r="A43" t="s">
        <v>18</v>
      </c>
      <c r="B43" t="s">
        <v>12</v>
      </c>
      <c r="C43" s="1">
        <v>45961</v>
      </c>
      <c r="D43" s="2">
        <v>0.53125</v>
      </c>
      <c r="E43" s="2">
        <v>0.60416666666666663</v>
      </c>
      <c r="F43">
        <v>40</v>
      </c>
      <c r="G43" s="8">
        <f t="shared" si="0"/>
        <v>7.291666666666663E-2</v>
      </c>
      <c r="H43">
        <f t="shared" si="1"/>
        <v>1.7499999999999991</v>
      </c>
      <c r="I43">
        <f t="shared" si="2"/>
        <v>69.999999999999972</v>
      </c>
      <c r="P43" s="1">
        <v>45961</v>
      </c>
      <c r="Q43">
        <v>69.999999999999972</v>
      </c>
    </row>
    <row r="44" spans="1:17">
      <c r="A44" t="s">
        <v>6</v>
      </c>
      <c r="B44" t="s">
        <v>7</v>
      </c>
      <c r="C44" s="1">
        <v>45961</v>
      </c>
      <c r="D44" s="2">
        <v>0.60416666666666663</v>
      </c>
      <c r="E44" s="2">
        <v>0.67708333333333337</v>
      </c>
      <c r="F44">
        <v>60</v>
      </c>
      <c r="G44" s="8">
        <f t="shared" si="0"/>
        <v>7.2916666666666741E-2</v>
      </c>
      <c r="H44">
        <f t="shared" si="1"/>
        <v>1.7500000000000018</v>
      </c>
      <c r="I44">
        <f t="shared" si="2"/>
        <v>105.00000000000011</v>
      </c>
      <c r="P44" s="1">
        <v>45961</v>
      </c>
      <c r="Q44">
        <v>105.00000000000011</v>
      </c>
    </row>
    <row r="45" spans="1:17">
      <c r="A45" t="s">
        <v>10</v>
      </c>
      <c r="B45" t="s">
        <v>7</v>
      </c>
      <c r="C45" s="1">
        <v>45964</v>
      </c>
      <c r="D45" s="2">
        <v>0.375</v>
      </c>
      <c r="E45" s="2">
        <v>0.4375</v>
      </c>
      <c r="F45">
        <v>60</v>
      </c>
      <c r="G45" s="8">
        <f t="shared" si="0"/>
        <v>6.25E-2</v>
      </c>
      <c r="H45">
        <f t="shared" si="1"/>
        <v>1.5</v>
      </c>
      <c r="I45">
        <f t="shared" si="2"/>
        <v>90</v>
      </c>
      <c r="P45" s="1">
        <v>45964</v>
      </c>
      <c r="Q45">
        <v>90</v>
      </c>
    </row>
    <row r="46" spans="1:17">
      <c r="A46" t="s">
        <v>8</v>
      </c>
      <c r="B46" t="s">
        <v>9</v>
      </c>
      <c r="C46" s="1">
        <v>45966</v>
      </c>
      <c r="D46" s="2">
        <v>0.375</v>
      </c>
      <c r="E46" s="2">
        <v>0.41666666666666669</v>
      </c>
      <c r="F46">
        <v>50</v>
      </c>
      <c r="G46" s="8">
        <f t="shared" si="0"/>
        <v>4.1666666666666685E-2</v>
      </c>
      <c r="H46">
        <f t="shared" si="1"/>
        <v>1.0000000000000004</v>
      </c>
      <c r="I46">
        <f t="shared" si="2"/>
        <v>50.000000000000021</v>
      </c>
      <c r="P46" s="1">
        <v>45966</v>
      </c>
      <c r="Q46">
        <v>50.000000000000021</v>
      </c>
    </row>
    <row r="47" spans="1:17">
      <c r="A47" t="s">
        <v>8</v>
      </c>
      <c r="B47" t="s">
        <v>9</v>
      </c>
      <c r="C47" s="1">
        <v>45966</v>
      </c>
      <c r="D47" s="2">
        <v>0.41666666666666669</v>
      </c>
      <c r="E47" s="2">
        <v>0.5</v>
      </c>
      <c r="F47">
        <v>50</v>
      </c>
      <c r="G47" s="8">
        <f t="shared" si="0"/>
        <v>8.3333333333333315E-2</v>
      </c>
      <c r="H47">
        <f t="shared" si="1"/>
        <v>1.9999999999999996</v>
      </c>
      <c r="I47">
        <f t="shared" si="2"/>
        <v>99.999999999999972</v>
      </c>
      <c r="P47" s="1">
        <v>45966</v>
      </c>
      <c r="Q47">
        <v>99.999999999999972</v>
      </c>
    </row>
    <row r="48" spans="1:17">
      <c r="A48" t="s">
        <v>10</v>
      </c>
      <c r="B48" t="s">
        <v>7</v>
      </c>
      <c r="C48" s="1">
        <v>45966</v>
      </c>
      <c r="D48" s="2">
        <v>0.52083333333333337</v>
      </c>
      <c r="E48" s="2">
        <v>0.58333333333333337</v>
      </c>
      <c r="F48">
        <v>60</v>
      </c>
      <c r="G48" s="8">
        <f t="shared" si="0"/>
        <v>6.25E-2</v>
      </c>
      <c r="H48">
        <f t="shared" si="1"/>
        <v>1.5</v>
      </c>
      <c r="I48">
        <f t="shared" si="2"/>
        <v>90</v>
      </c>
      <c r="P48" s="1">
        <v>45966</v>
      </c>
      <c r="Q48">
        <v>90</v>
      </c>
    </row>
    <row r="49" spans="1:17">
      <c r="A49" t="s">
        <v>6</v>
      </c>
      <c r="B49" t="s">
        <v>7</v>
      </c>
      <c r="C49" s="1">
        <v>45967</v>
      </c>
      <c r="D49" s="2">
        <v>0.375</v>
      </c>
      <c r="E49" s="2">
        <v>0.4375</v>
      </c>
      <c r="F49">
        <v>60</v>
      </c>
      <c r="G49" s="8">
        <f t="shared" si="0"/>
        <v>6.25E-2</v>
      </c>
      <c r="H49">
        <f t="shared" si="1"/>
        <v>1.5</v>
      </c>
      <c r="I49">
        <f t="shared" si="2"/>
        <v>90</v>
      </c>
      <c r="P49" s="1">
        <v>45967</v>
      </c>
      <c r="Q49">
        <v>90</v>
      </c>
    </row>
    <row r="50" spans="1:17">
      <c r="A50" t="s">
        <v>17</v>
      </c>
      <c r="B50" t="s">
        <v>9</v>
      </c>
      <c r="C50" s="1">
        <v>45967</v>
      </c>
      <c r="D50" s="2">
        <v>0.45833333333333331</v>
      </c>
      <c r="E50" s="2">
        <v>0.53125</v>
      </c>
      <c r="F50">
        <v>50</v>
      </c>
      <c r="G50" s="8">
        <f t="shared" si="0"/>
        <v>7.2916666666666685E-2</v>
      </c>
      <c r="H50">
        <f t="shared" si="1"/>
        <v>1.7500000000000004</v>
      </c>
      <c r="I50">
        <f t="shared" si="2"/>
        <v>87.500000000000028</v>
      </c>
      <c r="P50" s="1">
        <v>45967</v>
      </c>
      <c r="Q50">
        <v>87.500000000000028</v>
      </c>
    </row>
    <row r="51" spans="1:17">
      <c r="A51" t="s">
        <v>15</v>
      </c>
      <c r="B51" t="s">
        <v>12</v>
      </c>
      <c r="C51" s="1">
        <v>45967</v>
      </c>
      <c r="D51" s="2">
        <v>0.57291666666666663</v>
      </c>
      <c r="E51" s="2">
        <v>0.64583333333333337</v>
      </c>
      <c r="F51">
        <v>40</v>
      </c>
      <c r="G51" s="8">
        <f t="shared" si="0"/>
        <v>7.2916666666666741E-2</v>
      </c>
      <c r="H51">
        <f t="shared" si="1"/>
        <v>1.7500000000000018</v>
      </c>
      <c r="I51">
        <f t="shared" si="2"/>
        <v>70.000000000000071</v>
      </c>
      <c r="P51" s="1">
        <v>45967</v>
      </c>
      <c r="Q51">
        <v>70.000000000000071</v>
      </c>
    </row>
    <row r="52" spans="1:17">
      <c r="A52" t="s">
        <v>13</v>
      </c>
      <c r="B52" t="s">
        <v>7</v>
      </c>
      <c r="C52" s="1">
        <v>45967</v>
      </c>
      <c r="D52" s="2">
        <v>0.64583333333333337</v>
      </c>
      <c r="E52" s="2">
        <v>0.70833333333333337</v>
      </c>
      <c r="F52">
        <v>60</v>
      </c>
      <c r="G52" s="8">
        <f t="shared" si="0"/>
        <v>6.25E-2</v>
      </c>
      <c r="H52">
        <f t="shared" si="1"/>
        <v>1.5</v>
      </c>
      <c r="I52">
        <f t="shared" si="2"/>
        <v>90</v>
      </c>
      <c r="P52" s="1">
        <v>45967</v>
      </c>
      <c r="Q52">
        <v>90</v>
      </c>
    </row>
    <row r="53" spans="1:17">
      <c r="A53" t="s">
        <v>10</v>
      </c>
      <c r="B53" t="s">
        <v>9</v>
      </c>
      <c r="C53" s="1">
        <v>45967</v>
      </c>
      <c r="D53" s="2">
        <v>0.70833333333333337</v>
      </c>
      <c r="E53" s="2">
        <v>0.75</v>
      </c>
      <c r="F53">
        <v>50</v>
      </c>
      <c r="G53" s="8">
        <f t="shared" si="0"/>
        <v>4.166666666666663E-2</v>
      </c>
      <c r="H53">
        <f t="shared" si="1"/>
        <v>0.99999999999999911</v>
      </c>
      <c r="I53">
        <f t="shared" si="2"/>
        <v>49.999999999999957</v>
      </c>
      <c r="P53" s="1">
        <v>45967</v>
      </c>
      <c r="Q53">
        <v>49.999999999999957</v>
      </c>
    </row>
    <row r="54" spans="1:17">
      <c r="A54" t="s">
        <v>14</v>
      </c>
      <c r="B54" t="s">
        <v>7</v>
      </c>
      <c r="C54" s="1">
        <v>45968</v>
      </c>
      <c r="D54" s="2">
        <v>0.375</v>
      </c>
      <c r="E54" s="2">
        <v>0.41666666666666669</v>
      </c>
      <c r="F54">
        <v>60</v>
      </c>
      <c r="G54" s="8">
        <f t="shared" si="0"/>
        <v>4.1666666666666685E-2</v>
      </c>
      <c r="H54">
        <f t="shared" si="1"/>
        <v>1.0000000000000004</v>
      </c>
      <c r="I54">
        <f t="shared" si="2"/>
        <v>60.000000000000028</v>
      </c>
      <c r="P54" s="1">
        <v>45968</v>
      </c>
      <c r="Q54">
        <v>60.000000000000028</v>
      </c>
    </row>
    <row r="55" spans="1:17">
      <c r="A55" t="s">
        <v>13</v>
      </c>
      <c r="B55" t="s">
        <v>7</v>
      </c>
      <c r="C55" s="1">
        <v>45968</v>
      </c>
      <c r="D55" s="2">
        <v>0.44791666666666669</v>
      </c>
      <c r="E55" s="2">
        <v>0.51041666666666663</v>
      </c>
      <c r="F55">
        <v>60</v>
      </c>
      <c r="G55" s="8">
        <f t="shared" si="0"/>
        <v>6.2499999999999944E-2</v>
      </c>
      <c r="H55">
        <f t="shared" si="1"/>
        <v>1.4999999999999987</v>
      </c>
      <c r="I55">
        <f t="shared" si="2"/>
        <v>89.999999999999915</v>
      </c>
      <c r="P55" s="1">
        <v>45968</v>
      </c>
      <c r="Q55">
        <v>89.999999999999915</v>
      </c>
    </row>
    <row r="56" spans="1:17">
      <c r="A56" t="s">
        <v>11</v>
      </c>
      <c r="B56" t="s">
        <v>12</v>
      </c>
      <c r="C56" s="1">
        <v>45971</v>
      </c>
      <c r="D56" s="2">
        <v>0.375</v>
      </c>
      <c r="E56" s="2">
        <v>0.42708333333333331</v>
      </c>
      <c r="F56">
        <v>40</v>
      </c>
      <c r="G56" s="8">
        <f t="shared" si="0"/>
        <v>5.2083333333333315E-2</v>
      </c>
      <c r="H56">
        <f t="shared" si="1"/>
        <v>1.2499999999999996</v>
      </c>
      <c r="I56">
        <f t="shared" si="2"/>
        <v>49.999999999999986</v>
      </c>
      <c r="P56" s="1">
        <v>45971</v>
      </c>
      <c r="Q56">
        <v>49.999999999999986</v>
      </c>
    </row>
    <row r="57" spans="1:17">
      <c r="A57" t="s">
        <v>11</v>
      </c>
      <c r="B57" t="s">
        <v>12</v>
      </c>
      <c r="C57" s="1">
        <v>45971</v>
      </c>
      <c r="D57" s="2">
        <v>0.42708333333333331</v>
      </c>
      <c r="E57" s="2">
        <v>0.47916666666666669</v>
      </c>
      <c r="F57">
        <v>40</v>
      </c>
      <c r="G57" s="8">
        <f t="shared" si="0"/>
        <v>5.208333333333337E-2</v>
      </c>
      <c r="H57">
        <f t="shared" si="1"/>
        <v>1.2500000000000009</v>
      </c>
      <c r="I57">
        <f t="shared" si="2"/>
        <v>50.000000000000036</v>
      </c>
      <c r="P57" s="1">
        <v>45971</v>
      </c>
      <c r="Q57">
        <v>50.000000000000036</v>
      </c>
    </row>
    <row r="58" spans="1:17">
      <c r="A58" t="s">
        <v>16</v>
      </c>
      <c r="B58" t="s">
        <v>12</v>
      </c>
      <c r="C58" s="1">
        <v>45972</v>
      </c>
      <c r="D58" s="2">
        <v>0.375</v>
      </c>
      <c r="E58" s="2">
        <v>0.41666666666666669</v>
      </c>
      <c r="F58">
        <v>40</v>
      </c>
      <c r="G58" s="8">
        <f t="shared" si="0"/>
        <v>4.1666666666666685E-2</v>
      </c>
      <c r="H58">
        <f t="shared" si="1"/>
        <v>1.0000000000000004</v>
      </c>
      <c r="I58">
        <f t="shared" si="2"/>
        <v>40.000000000000014</v>
      </c>
      <c r="P58" s="1">
        <v>45972</v>
      </c>
      <c r="Q58">
        <v>40.000000000000014</v>
      </c>
    </row>
    <row r="59" spans="1:17">
      <c r="A59" t="s">
        <v>10</v>
      </c>
      <c r="B59" t="s">
        <v>7</v>
      </c>
      <c r="C59" s="1">
        <v>45972</v>
      </c>
      <c r="D59" s="2">
        <v>0.41666666666666669</v>
      </c>
      <c r="E59" s="2">
        <v>0.46875</v>
      </c>
      <c r="F59">
        <v>60</v>
      </c>
      <c r="G59" s="8">
        <f t="shared" si="0"/>
        <v>5.2083333333333315E-2</v>
      </c>
      <c r="H59">
        <f t="shared" si="1"/>
        <v>1.2499999999999996</v>
      </c>
      <c r="I59">
        <f t="shared" si="2"/>
        <v>74.999999999999972</v>
      </c>
      <c r="P59" s="1">
        <v>45972</v>
      </c>
      <c r="Q59">
        <v>74.999999999999972</v>
      </c>
    </row>
    <row r="60" spans="1:17">
      <c r="A60" t="s">
        <v>13</v>
      </c>
      <c r="B60" t="s">
        <v>7</v>
      </c>
      <c r="C60" s="1">
        <v>45972</v>
      </c>
      <c r="D60" s="2">
        <v>0.46875</v>
      </c>
      <c r="E60" s="2">
        <v>0.51041666666666663</v>
      </c>
      <c r="F60">
        <v>60</v>
      </c>
      <c r="G60" s="8">
        <f t="shared" si="0"/>
        <v>4.166666666666663E-2</v>
      </c>
      <c r="H60">
        <f t="shared" si="1"/>
        <v>0.99999999999999911</v>
      </c>
      <c r="I60">
        <f t="shared" si="2"/>
        <v>59.999999999999943</v>
      </c>
      <c r="P60" s="1">
        <v>45972</v>
      </c>
      <c r="Q60">
        <v>59.999999999999943</v>
      </c>
    </row>
    <row r="61" spans="1:17">
      <c r="A61" t="s">
        <v>18</v>
      </c>
      <c r="B61" t="s">
        <v>12</v>
      </c>
      <c r="C61" s="1">
        <v>45973</v>
      </c>
      <c r="D61" s="2">
        <v>0.375</v>
      </c>
      <c r="E61" s="2">
        <v>0.41666666666666669</v>
      </c>
      <c r="F61">
        <v>40</v>
      </c>
      <c r="G61" s="8">
        <f t="shared" si="0"/>
        <v>4.1666666666666685E-2</v>
      </c>
      <c r="H61">
        <f t="shared" si="1"/>
        <v>1.0000000000000004</v>
      </c>
      <c r="I61">
        <f t="shared" si="2"/>
        <v>40.000000000000014</v>
      </c>
      <c r="P61" s="1">
        <v>45973</v>
      </c>
      <c r="Q61">
        <v>40.000000000000014</v>
      </c>
    </row>
    <row r="62" spans="1:17">
      <c r="A62" t="s">
        <v>16</v>
      </c>
      <c r="B62" t="s">
        <v>7</v>
      </c>
      <c r="C62" s="1">
        <v>45973</v>
      </c>
      <c r="D62" s="2">
        <v>0.45833333333333331</v>
      </c>
      <c r="E62" s="2">
        <v>0.52083333333333337</v>
      </c>
      <c r="F62">
        <v>60</v>
      </c>
      <c r="G62" s="8">
        <f t="shared" si="0"/>
        <v>6.2500000000000056E-2</v>
      </c>
      <c r="H62">
        <f t="shared" si="1"/>
        <v>1.5000000000000013</v>
      </c>
      <c r="I62">
        <f t="shared" si="2"/>
        <v>90.000000000000085</v>
      </c>
      <c r="P62" s="1">
        <v>45973</v>
      </c>
      <c r="Q62">
        <v>90.000000000000085</v>
      </c>
    </row>
    <row r="63" spans="1:17">
      <c r="A63" t="s">
        <v>6</v>
      </c>
      <c r="B63" t="s">
        <v>7</v>
      </c>
      <c r="C63" s="1">
        <v>45973</v>
      </c>
      <c r="D63" s="2">
        <v>0.53125</v>
      </c>
      <c r="E63" s="2">
        <v>0.57291666666666663</v>
      </c>
      <c r="F63">
        <v>60</v>
      </c>
      <c r="G63" s="8">
        <f t="shared" si="0"/>
        <v>4.166666666666663E-2</v>
      </c>
      <c r="H63">
        <f t="shared" si="1"/>
        <v>0.99999999999999911</v>
      </c>
      <c r="I63">
        <f t="shared" si="2"/>
        <v>59.999999999999943</v>
      </c>
      <c r="P63" s="1">
        <v>45973</v>
      </c>
      <c r="Q63">
        <v>59.999999999999943</v>
      </c>
    </row>
    <row r="64" spans="1:17">
      <c r="A64" t="s">
        <v>13</v>
      </c>
      <c r="B64" t="s">
        <v>7</v>
      </c>
      <c r="C64" s="1">
        <v>45973</v>
      </c>
      <c r="D64" s="2">
        <v>0.57291666666666663</v>
      </c>
      <c r="E64" s="2">
        <v>0.625</v>
      </c>
      <c r="F64">
        <v>60</v>
      </c>
      <c r="G64" s="8">
        <f t="shared" si="0"/>
        <v>5.208333333333337E-2</v>
      </c>
      <c r="H64">
        <f t="shared" si="1"/>
        <v>1.2500000000000009</v>
      </c>
      <c r="I64">
        <f t="shared" si="2"/>
        <v>75.000000000000057</v>
      </c>
      <c r="P64" s="1">
        <v>45973</v>
      </c>
      <c r="Q64">
        <v>75.000000000000057</v>
      </c>
    </row>
    <row r="65" spans="1:17">
      <c r="A65" t="s">
        <v>14</v>
      </c>
      <c r="B65" t="s">
        <v>7</v>
      </c>
      <c r="C65" s="1">
        <v>45973</v>
      </c>
      <c r="D65" s="2">
        <v>0.65625</v>
      </c>
      <c r="E65" s="2">
        <v>0.71875</v>
      </c>
      <c r="F65">
        <v>60</v>
      </c>
      <c r="G65" s="8">
        <f t="shared" si="0"/>
        <v>6.25E-2</v>
      </c>
      <c r="H65">
        <f t="shared" si="1"/>
        <v>1.5</v>
      </c>
      <c r="I65">
        <f t="shared" si="2"/>
        <v>90</v>
      </c>
      <c r="P65" s="1">
        <v>45973</v>
      </c>
      <c r="Q65">
        <v>90</v>
      </c>
    </row>
    <row r="66" spans="1:17">
      <c r="A66" t="s">
        <v>18</v>
      </c>
      <c r="B66" t="s">
        <v>12</v>
      </c>
      <c r="C66" s="1">
        <v>45974</v>
      </c>
      <c r="D66" s="2">
        <v>0.375</v>
      </c>
      <c r="E66" s="2">
        <v>0.45833333333333331</v>
      </c>
      <c r="F66">
        <v>40</v>
      </c>
      <c r="G66" s="8">
        <f t="shared" si="0"/>
        <v>8.3333333333333315E-2</v>
      </c>
      <c r="H66">
        <f t="shared" si="1"/>
        <v>1.9999999999999996</v>
      </c>
      <c r="I66">
        <f t="shared" si="2"/>
        <v>79.999999999999986</v>
      </c>
      <c r="P66" s="1">
        <v>45974</v>
      </c>
      <c r="Q66">
        <v>79.999999999999986</v>
      </c>
    </row>
    <row r="67" spans="1:17">
      <c r="A67" t="s">
        <v>18</v>
      </c>
      <c r="B67" t="s">
        <v>12</v>
      </c>
      <c r="C67" s="1">
        <v>45974</v>
      </c>
      <c r="D67" s="2">
        <v>0.46875</v>
      </c>
      <c r="E67" s="2">
        <v>0.53125</v>
      </c>
      <c r="F67">
        <v>40</v>
      </c>
      <c r="G67" s="8">
        <f t="shared" ref="G67:G130" si="3">E67-D67</f>
        <v>6.25E-2</v>
      </c>
      <c r="H67">
        <f t="shared" ref="H67:H130" si="4">24*G67</f>
        <v>1.5</v>
      </c>
      <c r="I67">
        <f t="shared" ref="I67:I130" si="5">F67*H67</f>
        <v>60</v>
      </c>
      <c r="P67" s="1">
        <v>45974</v>
      </c>
      <c r="Q67">
        <v>60</v>
      </c>
    </row>
    <row r="68" spans="1:17">
      <c r="A68" t="s">
        <v>13</v>
      </c>
      <c r="B68" t="s">
        <v>9</v>
      </c>
      <c r="C68" s="1">
        <v>45974</v>
      </c>
      <c r="D68" s="2">
        <v>0.5625</v>
      </c>
      <c r="E68" s="2">
        <v>0.63541666666666663</v>
      </c>
      <c r="F68">
        <v>50</v>
      </c>
      <c r="G68" s="8">
        <f t="shared" si="3"/>
        <v>7.291666666666663E-2</v>
      </c>
      <c r="H68">
        <f t="shared" si="4"/>
        <v>1.7499999999999991</v>
      </c>
      <c r="I68">
        <f t="shared" si="5"/>
        <v>87.499999999999957</v>
      </c>
      <c r="P68" s="1">
        <v>45974</v>
      </c>
      <c r="Q68">
        <v>87.499999999999957</v>
      </c>
    </row>
    <row r="69" spans="1:17">
      <c r="A69" t="s">
        <v>20</v>
      </c>
      <c r="B69" t="s">
        <v>12</v>
      </c>
      <c r="C69" s="1">
        <v>45974</v>
      </c>
      <c r="D69" s="2">
        <v>0.66666666666666663</v>
      </c>
      <c r="E69" s="2">
        <v>0.75</v>
      </c>
      <c r="F69">
        <v>40</v>
      </c>
      <c r="G69" s="8">
        <f t="shared" si="3"/>
        <v>8.333333333333337E-2</v>
      </c>
      <c r="H69">
        <f t="shared" si="4"/>
        <v>2.0000000000000009</v>
      </c>
      <c r="I69">
        <f t="shared" si="5"/>
        <v>80.000000000000028</v>
      </c>
      <c r="P69" s="1">
        <v>45974</v>
      </c>
      <c r="Q69">
        <v>80.000000000000028</v>
      </c>
    </row>
    <row r="70" spans="1:17">
      <c r="A70" t="s">
        <v>16</v>
      </c>
      <c r="B70" t="s">
        <v>12</v>
      </c>
      <c r="C70" s="1">
        <v>45975</v>
      </c>
      <c r="D70" s="2">
        <v>0.375</v>
      </c>
      <c r="E70" s="2">
        <v>0.42708333333333331</v>
      </c>
      <c r="F70">
        <v>40</v>
      </c>
      <c r="G70" s="8">
        <f t="shared" si="3"/>
        <v>5.2083333333333315E-2</v>
      </c>
      <c r="H70">
        <f t="shared" si="4"/>
        <v>1.2499999999999996</v>
      </c>
      <c r="I70">
        <f t="shared" si="5"/>
        <v>49.999999999999986</v>
      </c>
      <c r="P70" s="1">
        <v>45975</v>
      </c>
      <c r="Q70">
        <v>49.999999999999986</v>
      </c>
    </row>
    <row r="71" spans="1:17">
      <c r="A71" t="s">
        <v>8</v>
      </c>
      <c r="B71" t="s">
        <v>9</v>
      </c>
      <c r="C71" s="1">
        <v>45975</v>
      </c>
      <c r="D71" s="2">
        <v>0.4375</v>
      </c>
      <c r="E71" s="2">
        <v>0.48958333333333331</v>
      </c>
      <c r="F71">
        <v>50</v>
      </c>
      <c r="G71" s="8">
        <f t="shared" si="3"/>
        <v>5.2083333333333315E-2</v>
      </c>
      <c r="H71">
        <f t="shared" si="4"/>
        <v>1.2499999999999996</v>
      </c>
      <c r="I71">
        <f t="shared" si="5"/>
        <v>62.499999999999979</v>
      </c>
      <c r="P71" s="1">
        <v>45975</v>
      </c>
      <c r="Q71">
        <v>62.499999999999979</v>
      </c>
    </row>
    <row r="72" spans="1:17">
      <c r="A72" t="s">
        <v>11</v>
      </c>
      <c r="B72" t="s">
        <v>12</v>
      </c>
      <c r="C72" s="1">
        <v>45975</v>
      </c>
      <c r="D72" s="2">
        <v>0.51041666666666663</v>
      </c>
      <c r="E72" s="2">
        <v>0.59375</v>
      </c>
      <c r="F72">
        <v>40</v>
      </c>
      <c r="G72" s="8">
        <f t="shared" si="3"/>
        <v>8.333333333333337E-2</v>
      </c>
      <c r="H72">
        <f t="shared" si="4"/>
        <v>2.0000000000000009</v>
      </c>
      <c r="I72">
        <f t="shared" si="5"/>
        <v>80.000000000000028</v>
      </c>
      <c r="P72" s="1">
        <v>45975</v>
      </c>
      <c r="Q72">
        <v>80.000000000000028</v>
      </c>
    </row>
    <row r="73" spans="1:17">
      <c r="A73" t="s">
        <v>11</v>
      </c>
      <c r="B73" t="s">
        <v>12</v>
      </c>
      <c r="C73" s="1">
        <v>45978</v>
      </c>
      <c r="D73" s="2">
        <v>0.375</v>
      </c>
      <c r="E73" s="2">
        <v>0.45833333333333331</v>
      </c>
      <c r="F73">
        <v>40</v>
      </c>
      <c r="G73" s="8">
        <f t="shared" si="3"/>
        <v>8.3333333333333315E-2</v>
      </c>
      <c r="H73">
        <f t="shared" si="4"/>
        <v>1.9999999999999996</v>
      </c>
      <c r="I73">
        <f t="shared" si="5"/>
        <v>79.999999999999986</v>
      </c>
      <c r="P73" s="1">
        <v>45978</v>
      </c>
      <c r="Q73">
        <v>79.999999999999986</v>
      </c>
    </row>
    <row r="74" spans="1:17">
      <c r="A74" t="s">
        <v>6</v>
      </c>
      <c r="B74" t="s">
        <v>7</v>
      </c>
      <c r="C74" s="1">
        <v>45978</v>
      </c>
      <c r="D74" s="2">
        <v>0.47916666666666669</v>
      </c>
      <c r="E74" s="2">
        <v>0.55208333333333337</v>
      </c>
      <c r="F74">
        <v>60</v>
      </c>
      <c r="G74" s="8">
        <f t="shared" si="3"/>
        <v>7.2916666666666685E-2</v>
      </c>
      <c r="H74">
        <f t="shared" si="4"/>
        <v>1.7500000000000004</v>
      </c>
      <c r="I74">
        <f t="shared" si="5"/>
        <v>105.00000000000003</v>
      </c>
      <c r="P74" s="1">
        <v>45978</v>
      </c>
      <c r="Q74">
        <v>105.00000000000003</v>
      </c>
    </row>
    <row r="75" spans="1:17">
      <c r="A75" t="s">
        <v>6</v>
      </c>
      <c r="B75" t="s">
        <v>7</v>
      </c>
      <c r="C75" s="1">
        <v>45978</v>
      </c>
      <c r="D75" s="2">
        <v>0.5625</v>
      </c>
      <c r="E75" s="2">
        <v>0.625</v>
      </c>
      <c r="F75">
        <v>60</v>
      </c>
      <c r="G75" s="8">
        <f t="shared" si="3"/>
        <v>6.25E-2</v>
      </c>
      <c r="H75">
        <f t="shared" si="4"/>
        <v>1.5</v>
      </c>
      <c r="I75">
        <f t="shared" si="5"/>
        <v>90</v>
      </c>
      <c r="P75" s="1">
        <v>45978</v>
      </c>
      <c r="Q75">
        <v>90</v>
      </c>
    </row>
    <row r="76" spans="1:17">
      <c r="A76" t="s">
        <v>19</v>
      </c>
      <c r="B76" t="s">
        <v>9</v>
      </c>
      <c r="C76" s="1">
        <v>45978</v>
      </c>
      <c r="D76" s="2">
        <v>0.67708333333333337</v>
      </c>
      <c r="E76" s="2">
        <v>0.76041666666666663</v>
      </c>
      <c r="F76">
        <v>50</v>
      </c>
      <c r="G76" s="8">
        <f t="shared" si="3"/>
        <v>8.3333333333333259E-2</v>
      </c>
      <c r="H76">
        <f t="shared" si="4"/>
        <v>1.9999999999999982</v>
      </c>
      <c r="I76">
        <f t="shared" si="5"/>
        <v>99.999999999999915</v>
      </c>
      <c r="P76" s="1">
        <v>45978</v>
      </c>
      <c r="Q76">
        <v>99.999999999999915</v>
      </c>
    </row>
    <row r="77" spans="1:17">
      <c r="A77" t="s">
        <v>10</v>
      </c>
      <c r="B77" t="s">
        <v>7</v>
      </c>
      <c r="C77" s="1">
        <v>45979</v>
      </c>
      <c r="D77" s="2">
        <v>0.375</v>
      </c>
      <c r="E77" s="2">
        <v>0.41666666666666669</v>
      </c>
      <c r="F77">
        <v>60</v>
      </c>
      <c r="G77" s="8">
        <f t="shared" si="3"/>
        <v>4.1666666666666685E-2</v>
      </c>
      <c r="H77">
        <f t="shared" si="4"/>
        <v>1.0000000000000004</v>
      </c>
      <c r="I77">
        <f t="shared" si="5"/>
        <v>60.000000000000028</v>
      </c>
      <c r="P77" s="1">
        <v>45979</v>
      </c>
      <c r="Q77">
        <v>60.000000000000028</v>
      </c>
    </row>
    <row r="78" spans="1:17">
      <c r="A78" t="s">
        <v>18</v>
      </c>
      <c r="B78" t="s">
        <v>12</v>
      </c>
      <c r="C78" s="1">
        <v>45979</v>
      </c>
      <c r="D78" s="2">
        <v>0.4375</v>
      </c>
      <c r="E78" s="2">
        <v>0.48958333333333331</v>
      </c>
      <c r="F78">
        <v>40</v>
      </c>
      <c r="G78" s="8">
        <f t="shared" si="3"/>
        <v>5.2083333333333315E-2</v>
      </c>
      <c r="H78">
        <f t="shared" si="4"/>
        <v>1.2499999999999996</v>
      </c>
      <c r="I78">
        <f t="shared" si="5"/>
        <v>49.999999999999986</v>
      </c>
      <c r="P78" s="1">
        <v>45979</v>
      </c>
      <c r="Q78">
        <v>49.999999999999986</v>
      </c>
    </row>
    <row r="79" spans="1:17">
      <c r="A79" t="s">
        <v>17</v>
      </c>
      <c r="B79" t="s">
        <v>9</v>
      </c>
      <c r="C79" s="1">
        <v>45980</v>
      </c>
      <c r="D79" s="2">
        <v>0.375</v>
      </c>
      <c r="E79" s="2">
        <v>0.44791666666666669</v>
      </c>
      <c r="F79">
        <v>50</v>
      </c>
      <c r="G79" s="8">
        <f t="shared" si="3"/>
        <v>7.2916666666666685E-2</v>
      </c>
      <c r="H79">
        <f t="shared" si="4"/>
        <v>1.7500000000000004</v>
      </c>
      <c r="I79">
        <f t="shared" si="5"/>
        <v>87.500000000000028</v>
      </c>
      <c r="P79" s="1">
        <v>45980</v>
      </c>
      <c r="Q79">
        <v>87.500000000000028</v>
      </c>
    </row>
    <row r="80" spans="1:17">
      <c r="A80" t="s">
        <v>21</v>
      </c>
      <c r="B80" t="s">
        <v>7</v>
      </c>
      <c r="C80" s="1">
        <v>45980</v>
      </c>
      <c r="D80" s="2">
        <v>0.46875</v>
      </c>
      <c r="E80" s="2">
        <v>0.51041666666666663</v>
      </c>
      <c r="F80">
        <v>60</v>
      </c>
      <c r="G80" s="8">
        <f t="shared" si="3"/>
        <v>4.166666666666663E-2</v>
      </c>
      <c r="H80">
        <f t="shared" si="4"/>
        <v>0.99999999999999911</v>
      </c>
      <c r="I80">
        <f t="shared" si="5"/>
        <v>59.999999999999943</v>
      </c>
      <c r="P80" s="1">
        <v>45980</v>
      </c>
      <c r="Q80">
        <v>59.999999999999943</v>
      </c>
    </row>
    <row r="81" spans="1:17">
      <c r="A81" t="s">
        <v>18</v>
      </c>
      <c r="B81" t="s">
        <v>12</v>
      </c>
      <c r="C81" s="1">
        <v>45980</v>
      </c>
      <c r="D81" s="2">
        <v>0.54166666666666663</v>
      </c>
      <c r="E81" s="2">
        <v>0.61458333333333337</v>
      </c>
      <c r="F81">
        <v>40</v>
      </c>
      <c r="G81" s="8">
        <f t="shared" si="3"/>
        <v>7.2916666666666741E-2</v>
      </c>
      <c r="H81">
        <f t="shared" si="4"/>
        <v>1.7500000000000018</v>
      </c>
      <c r="I81">
        <f t="shared" si="5"/>
        <v>70.000000000000071</v>
      </c>
      <c r="P81" s="1">
        <v>45980</v>
      </c>
      <c r="Q81">
        <v>70.000000000000071</v>
      </c>
    </row>
    <row r="82" spans="1:17">
      <c r="A82" t="s">
        <v>17</v>
      </c>
      <c r="B82" t="s">
        <v>9</v>
      </c>
      <c r="C82" s="1">
        <v>45980</v>
      </c>
      <c r="D82" s="2">
        <v>0.65625</v>
      </c>
      <c r="E82" s="2">
        <v>0.71875</v>
      </c>
      <c r="F82">
        <v>50</v>
      </c>
      <c r="G82" s="8">
        <f t="shared" si="3"/>
        <v>6.25E-2</v>
      </c>
      <c r="H82">
        <f t="shared" si="4"/>
        <v>1.5</v>
      </c>
      <c r="I82">
        <f t="shared" si="5"/>
        <v>75</v>
      </c>
      <c r="P82" s="1">
        <v>45980</v>
      </c>
      <c r="Q82">
        <v>75</v>
      </c>
    </row>
    <row r="83" spans="1:17">
      <c r="A83" t="s">
        <v>8</v>
      </c>
      <c r="B83" t="s">
        <v>9</v>
      </c>
      <c r="C83" s="1">
        <v>45981</v>
      </c>
      <c r="D83" s="2">
        <v>0.375</v>
      </c>
      <c r="E83" s="2">
        <v>0.41666666666666669</v>
      </c>
      <c r="F83">
        <v>50</v>
      </c>
      <c r="G83" s="8">
        <f t="shared" si="3"/>
        <v>4.1666666666666685E-2</v>
      </c>
      <c r="H83">
        <f t="shared" si="4"/>
        <v>1.0000000000000004</v>
      </c>
      <c r="I83">
        <f t="shared" si="5"/>
        <v>50.000000000000021</v>
      </c>
      <c r="P83" s="1">
        <v>45981</v>
      </c>
      <c r="Q83">
        <v>50.000000000000021</v>
      </c>
    </row>
    <row r="84" spans="1:17">
      <c r="A84" t="s">
        <v>11</v>
      </c>
      <c r="B84" t="s">
        <v>12</v>
      </c>
      <c r="C84" s="1">
        <v>45981</v>
      </c>
      <c r="D84" s="2">
        <v>0.41666666666666669</v>
      </c>
      <c r="E84" s="2">
        <v>0.5</v>
      </c>
      <c r="F84">
        <v>40</v>
      </c>
      <c r="G84" s="8">
        <f t="shared" si="3"/>
        <v>8.3333333333333315E-2</v>
      </c>
      <c r="H84">
        <f t="shared" si="4"/>
        <v>1.9999999999999996</v>
      </c>
      <c r="I84">
        <f t="shared" si="5"/>
        <v>79.999999999999986</v>
      </c>
      <c r="P84" s="1">
        <v>45981</v>
      </c>
      <c r="Q84">
        <v>79.999999999999986</v>
      </c>
    </row>
    <row r="85" spans="1:17">
      <c r="A85" t="s">
        <v>15</v>
      </c>
      <c r="B85" t="s">
        <v>12</v>
      </c>
      <c r="C85" s="1">
        <v>45981</v>
      </c>
      <c r="D85" s="2">
        <v>0.53125</v>
      </c>
      <c r="E85" s="2">
        <v>0.57291666666666663</v>
      </c>
      <c r="F85">
        <v>40</v>
      </c>
      <c r="G85" s="8">
        <f t="shared" si="3"/>
        <v>4.166666666666663E-2</v>
      </c>
      <c r="H85">
        <f t="shared" si="4"/>
        <v>0.99999999999999911</v>
      </c>
      <c r="I85">
        <f t="shared" si="5"/>
        <v>39.999999999999964</v>
      </c>
      <c r="P85" s="1">
        <v>45981</v>
      </c>
      <c r="Q85">
        <v>39.999999999999964</v>
      </c>
    </row>
    <row r="86" spans="1:17">
      <c r="A86" t="s">
        <v>8</v>
      </c>
      <c r="B86" t="s">
        <v>9</v>
      </c>
      <c r="C86" s="1">
        <v>45981</v>
      </c>
      <c r="D86" s="2">
        <v>0.59375</v>
      </c>
      <c r="E86" s="2">
        <v>0.63541666666666663</v>
      </c>
      <c r="F86">
        <v>50</v>
      </c>
      <c r="G86" s="8">
        <f t="shared" si="3"/>
        <v>4.166666666666663E-2</v>
      </c>
      <c r="H86">
        <f t="shared" si="4"/>
        <v>0.99999999999999911</v>
      </c>
      <c r="I86">
        <f t="shared" si="5"/>
        <v>49.999999999999957</v>
      </c>
      <c r="P86" s="1">
        <v>45981</v>
      </c>
      <c r="Q86">
        <v>49.999999999999957</v>
      </c>
    </row>
    <row r="87" spans="1:17">
      <c r="A87" t="s">
        <v>19</v>
      </c>
      <c r="B87" t="s">
        <v>9</v>
      </c>
      <c r="C87" s="1">
        <v>45981</v>
      </c>
      <c r="D87" s="2">
        <v>0.63541666666666663</v>
      </c>
      <c r="E87" s="2">
        <v>0.67708333333333337</v>
      </c>
      <c r="F87">
        <v>50</v>
      </c>
      <c r="G87" s="8">
        <f t="shared" si="3"/>
        <v>4.1666666666666741E-2</v>
      </c>
      <c r="H87">
        <f t="shared" si="4"/>
        <v>1.0000000000000018</v>
      </c>
      <c r="I87">
        <f t="shared" si="5"/>
        <v>50.000000000000085</v>
      </c>
      <c r="P87" s="1">
        <v>45981</v>
      </c>
      <c r="Q87">
        <v>50.000000000000085</v>
      </c>
    </row>
    <row r="88" spans="1:17">
      <c r="A88" t="s">
        <v>11</v>
      </c>
      <c r="B88" t="s">
        <v>12</v>
      </c>
      <c r="C88" s="1">
        <v>45985</v>
      </c>
      <c r="D88" s="2">
        <v>0.375</v>
      </c>
      <c r="E88" s="2">
        <v>0.4375</v>
      </c>
      <c r="F88">
        <v>40</v>
      </c>
      <c r="G88" s="8">
        <f t="shared" si="3"/>
        <v>6.25E-2</v>
      </c>
      <c r="H88">
        <f t="shared" si="4"/>
        <v>1.5</v>
      </c>
      <c r="I88">
        <f t="shared" si="5"/>
        <v>60</v>
      </c>
      <c r="P88" s="1">
        <v>45985</v>
      </c>
      <c r="Q88">
        <v>60</v>
      </c>
    </row>
    <row r="89" spans="1:17">
      <c r="A89" t="s">
        <v>15</v>
      </c>
      <c r="B89" t="s">
        <v>12</v>
      </c>
      <c r="C89" s="1">
        <v>45985</v>
      </c>
      <c r="D89" s="2">
        <v>0.44791666666666669</v>
      </c>
      <c r="E89" s="2">
        <v>0.5</v>
      </c>
      <c r="F89">
        <v>40</v>
      </c>
      <c r="G89" s="8">
        <f t="shared" si="3"/>
        <v>5.2083333333333315E-2</v>
      </c>
      <c r="H89">
        <f t="shared" si="4"/>
        <v>1.2499999999999996</v>
      </c>
      <c r="I89">
        <f t="shared" si="5"/>
        <v>49.999999999999986</v>
      </c>
      <c r="P89" s="1">
        <v>45985</v>
      </c>
      <c r="Q89">
        <v>49.999999999999986</v>
      </c>
    </row>
    <row r="90" spans="1:17">
      <c r="A90" t="s">
        <v>18</v>
      </c>
      <c r="B90" t="s">
        <v>12</v>
      </c>
      <c r="C90" s="1">
        <v>45985</v>
      </c>
      <c r="D90" s="2">
        <v>0.52083333333333337</v>
      </c>
      <c r="E90" s="2">
        <v>0.5625</v>
      </c>
      <c r="F90">
        <v>40</v>
      </c>
      <c r="G90" s="8">
        <f t="shared" si="3"/>
        <v>4.166666666666663E-2</v>
      </c>
      <c r="H90">
        <f t="shared" si="4"/>
        <v>0.99999999999999911</v>
      </c>
      <c r="I90">
        <f t="shared" si="5"/>
        <v>39.999999999999964</v>
      </c>
      <c r="P90" s="1">
        <v>45985</v>
      </c>
      <c r="Q90">
        <v>39.999999999999964</v>
      </c>
    </row>
    <row r="91" spans="1:17">
      <c r="A91" t="s">
        <v>14</v>
      </c>
      <c r="B91" t="s">
        <v>7</v>
      </c>
      <c r="C91" s="1">
        <v>45985</v>
      </c>
      <c r="D91" s="2">
        <v>0.60416666666666663</v>
      </c>
      <c r="E91" s="2">
        <v>0.66666666666666663</v>
      </c>
      <c r="F91">
        <v>60</v>
      </c>
      <c r="G91" s="8">
        <f t="shared" si="3"/>
        <v>6.25E-2</v>
      </c>
      <c r="H91">
        <f t="shared" si="4"/>
        <v>1.5</v>
      </c>
      <c r="I91">
        <f t="shared" si="5"/>
        <v>90</v>
      </c>
      <c r="P91" s="1">
        <v>45985</v>
      </c>
      <c r="Q91">
        <v>90</v>
      </c>
    </row>
    <row r="92" spans="1:17">
      <c r="A92" t="s">
        <v>15</v>
      </c>
      <c r="B92" t="s">
        <v>7</v>
      </c>
      <c r="C92" s="1">
        <v>45985</v>
      </c>
      <c r="D92" s="2">
        <v>0.6875</v>
      </c>
      <c r="E92" s="2">
        <v>0.75</v>
      </c>
      <c r="F92">
        <v>60</v>
      </c>
      <c r="G92" s="8">
        <f t="shared" si="3"/>
        <v>6.25E-2</v>
      </c>
      <c r="H92">
        <f t="shared" si="4"/>
        <v>1.5</v>
      </c>
      <c r="I92">
        <f t="shared" si="5"/>
        <v>90</v>
      </c>
      <c r="P92" s="1">
        <v>45985</v>
      </c>
      <c r="Q92">
        <v>90</v>
      </c>
    </row>
    <row r="93" spans="1:17">
      <c r="A93" t="s">
        <v>13</v>
      </c>
      <c r="B93" t="s">
        <v>7</v>
      </c>
      <c r="C93" s="1">
        <v>45986</v>
      </c>
      <c r="D93" s="2">
        <v>0.375</v>
      </c>
      <c r="E93" s="2">
        <v>0.42708333333333331</v>
      </c>
      <c r="F93">
        <v>60</v>
      </c>
      <c r="G93" s="8">
        <f t="shared" si="3"/>
        <v>5.2083333333333315E-2</v>
      </c>
      <c r="H93">
        <f t="shared" si="4"/>
        <v>1.2499999999999996</v>
      </c>
      <c r="I93">
        <f t="shared" si="5"/>
        <v>74.999999999999972</v>
      </c>
      <c r="P93" s="1">
        <v>45986</v>
      </c>
      <c r="Q93">
        <v>74.999999999999972</v>
      </c>
    </row>
    <row r="94" spans="1:17">
      <c r="A94" t="s">
        <v>13</v>
      </c>
      <c r="B94" t="s">
        <v>7</v>
      </c>
      <c r="C94" s="1">
        <v>45987</v>
      </c>
      <c r="D94" s="2">
        <v>0.375</v>
      </c>
      <c r="E94" s="2">
        <v>0.41666666666666669</v>
      </c>
      <c r="F94">
        <v>60</v>
      </c>
      <c r="G94" s="8">
        <f t="shared" si="3"/>
        <v>4.1666666666666685E-2</v>
      </c>
      <c r="H94">
        <f t="shared" si="4"/>
        <v>1.0000000000000004</v>
      </c>
      <c r="I94">
        <f t="shared" si="5"/>
        <v>60.000000000000028</v>
      </c>
      <c r="P94" s="1">
        <v>45987</v>
      </c>
      <c r="Q94">
        <v>60.000000000000028</v>
      </c>
    </row>
    <row r="95" spans="1:17">
      <c r="A95" t="s">
        <v>19</v>
      </c>
      <c r="B95" t="s">
        <v>12</v>
      </c>
      <c r="C95" s="1">
        <v>45987</v>
      </c>
      <c r="D95" s="2">
        <v>0.45833333333333331</v>
      </c>
      <c r="E95" s="2">
        <v>0.53125</v>
      </c>
      <c r="F95">
        <v>40</v>
      </c>
      <c r="G95" s="8">
        <f t="shared" si="3"/>
        <v>7.2916666666666685E-2</v>
      </c>
      <c r="H95">
        <f t="shared" si="4"/>
        <v>1.7500000000000004</v>
      </c>
      <c r="I95">
        <f t="shared" si="5"/>
        <v>70.000000000000014</v>
      </c>
      <c r="P95" s="1">
        <v>45987</v>
      </c>
      <c r="Q95">
        <v>70.000000000000014</v>
      </c>
    </row>
    <row r="96" spans="1:17">
      <c r="A96" t="s">
        <v>18</v>
      </c>
      <c r="B96" t="s">
        <v>12</v>
      </c>
      <c r="C96" s="1">
        <v>45987</v>
      </c>
      <c r="D96" s="2">
        <v>0.57291666666666663</v>
      </c>
      <c r="E96" s="2">
        <v>0.65625</v>
      </c>
      <c r="F96">
        <v>40</v>
      </c>
      <c r="G96" s="8">
        <f t="shared" si="3"/>
        <v>8.333333333333337E-2</v>
      </c>
      <c r="H96">
        <f t="shared" si="4"/>
        <v>2.0000000000000009</v>
      </c>
      <c r="I96">
        <f t="shared" si="5"/>
        <v>80.000000000000028</v>
      </c>
      <c r="P96" s="1">
        <v>45987</v>
      </c>
      <c r="Q96">
        <v>80.000000000000028</v>
      </c>
    </row>
    <row r="97" spans="1:17">
      <c r="A97" t="s">
        <v>6</v>
      </c>
      <c r="B97" t="s">
        <v>7</v>
      </c>
      <c r="C97" s="1">
        <v>45987</v>
      </c>
      <c r="D97" s="2">
        <v>0.6875</v>
      </c>
      <c r="E97" s="2">
        <v>0.72916666666666663</v>
      </c>
      <c r="F97">
        <v>60</v>
      </c>
      <c r="G97" s="8">
        <f t="shared" si="3"/>
        <v>4.166666666666663E-2</v>
      </c>
      <c r="H97">
        <f t="shared" si="4"/>
        <v>0.99999999999999911</v>
      </c>
      <c r="I97">
        <f t="shared" si="5"/>
        <v>59.999999999999943</v>
      </c>
      <c r="P97" s="1">
        <v>45987</v>
      </c>
      <c r="Q97">
        <v>59.999999999999943</v>
      </c>
    </row>
    <row r="98" spans="1:17">
      <c r="A98" t="s">
        <v>10</v>
      </c>
      <c r="B98" t="s">
        <v>7</v>
      </c>
      <c r="C98" s="1">
        <v>45989</v>
      </c>
      <c r="D98" s="2">
        <v>0.39583333333333331</v>
      </c>
      <c r="E98" s="2">
        <v>0.45833333333333331</v>
      </c>
      <c r="F98">
        <v>60</v>
      </c>
      <c r="G98" s="8">
        <f t="shared" si="3"/>
        <v>6.25E-2</v>
      </c>
      <c r="H98">
        <f t="shared" si="4"/>
        <v>1.5</v>
      </c>
      <c r="I98">
        <f t="shared" si="5"/>
        <v>90</v>
      </c>
      <c r="P98" s="1">
        <v>45989</v>
      </c>
      <c r="Q98">
        <v>90</v>
      </c>
    </row>
    <row r="99" spans="1:17">
      <c r="A99" t="s">
        <v>11</v>
      </c>
      <c r="B99" t="s">
        <v>12</v>
      </c>
      <c r="C99" s="1">
        <v>45989</v>
      </c>
      <c r="D99" s="2">
        <v>0.47916666666666669</v>
      </c>
      <c r="E99" s="2">
        <v>0.53125</v>
      </c>
      <c r="F99">
        <v>40</v>
      </c>
      <c r="G99" s="8">
        <f t="shared" si="3"/>
        <v>5.2083333333333315E-2</v>
      </c>
      <c r="H99">
        <f t="shared" si="4"/>
        <v>1.2499999999999996</v>
      </c>
      <c r="I99">
        <f t="shared" si="5"/>
        <v>49.999999999999986</v>
      </c>
      <c r="P99" s="1">
        <v>45989</v>
      </c>
      <c r="Q99">
        <v>49.999999999999986</v>
      </c>
    </row>
    <row r="100" spans="1:17">
      <c r="A100" t="s">
        <v>22</v>
      </c>
      <c r="B100" t="s">
        <v>9</v>
      </c>
      <c r="C100" s="1">
        <v>45993</v>
      </c>
      <c r="D100" s="2">
        <v>0.375</v>
      </c>
      <c r="E100" s="2">
        <v>0.41666666666666669</v>
      </c>
      <c r="F100">
        <v>50</v>
      </c>
      <c r="G100" s="8">
        <f t="shared" si="3"/>
        <v>4.1666666666666685E-2</v>
      </c>
      <c r="H100">
        <f t="shared" si="4"/>
        <v>1.0000000000000004</v>
      </c>
      <c r="I100">
        <f t="shared" si="5"/>
        <v>50.000000000000021</v>
      </c>
      <c r="P100" s="1">
        <v>45993</v>
      </c>
      <c r="Q100">
        <v>50.000000000000021</v>
      </c>
    </row>
    <row r="101" spans="1:17">
      <c r="A101" t="s">
        <v>15</v>
      </c>
      <c r="B101" t="s">
        <v>7</v>
      </c>
      <c r="C101" s="1">
        <v>45993</v>
      </c>
      <c r="D101" s="2">
        <v>0.4375</v>
      </c>
      <c r="E101" s="2">
        <v>0.47916666666666669</v>
      </c>
      <c r="F101">
        <v>60</v>
      </c>
      <c r="G101" s="8">
        <f t="shared" si="3"/>
        <v>4.1666666666666685E-2</v>
      </c>
      <c r="H101">
        <f t="shared" si="4"/>
        <v>1.0000000000000004</v>
      </c>
      <c r="I101">
        <f t="shared" si="5"/>
        <v>60.000000000000028</v>
      </c>
      <c r="P101" s="1">
        <v>45993</v>
      </c>
      <c r="Q101">
        <v>60.000000000000028</v>
      </c>
    </row>
    <row r="102" spans="1:17">
      <c r="A102" t="s">
        <v>6</v>
      </c>
      <c r="B102" t="s">
        <v>7</v>
      </c>
      <c r="C102" s="1">
        <v>45993</v>
      </c>
      <c r="D102" s="2">
        <v>0.47916666666666669</v>
      </c>
      <c r="E102" s="2">
        <v>0.5625</v>
      </c>
      <c r="F102">
        <v>60</v>
      </c>
      <c r="G102" s="8">
        <f t="shared" si="3"/>
        <v>8.3333333333333315E-2</v>
      </c>
      <c r="H102">
        <f t="shared" si="4"/>
        <v>1.9999999999999996</v>
      </c>
      <c r="I102">
        <f t="shared" si="5"/>
        <v>119.99999999999997</v>
      </c>
      <c r="P102" s="1">
        <v>45993</v>
      </c>
      <c r="Q102">
        <v>119.99999999999997</v>
      </c>
    </row>
    <row r="103" spans="1:17">
      <c r="A103" t="s">
        <v>17</v>
      </c>
      <c r="B103" t="s">
        <v>9</v>
      </c>
      <c r="C103" s="1">
        <v>45994</v>
      </c>
      <c r="D103" s="2">
        <v>0.375</v>
      </c>
      <c r="E103" s="2">
        <v>0.44791666666666669</v>
      </c>
      <c r="F103">
        <v>50</v>
      </c>
      <c r="G103" s="8">
        <f t="shared" si="3"/>
        <v>7.2916666666666685E-2</v>
      </c>
      <c r="H103">
        <f t="shared" si="4"/>
        <v>1.7500000000000004</v>
      </c>
      <c r="I103">
        <f t="shared" si="5"/>
        <v>87.500000000000028</v>
      </c>
      <c r="P103" s="1">
        <v>45994</v>
      </c>
      <c r="Q103">
        <v>87.500000000000028</v>
      </c>
    </row>
    <row r="104" spans="1:17">
      <c r="A104" t="s">
        <v>18</v>
      </c>
      <c r="B104" t="s">
        <v>12</v>
      </c>
      <c r="C104" s="1">
        <v>45994</v>
      </c>
      <c r="D104" s="2">
        <v>0.47916666666666669</v>
      </c>
      <c r="E104" s="2">
        <v>0.54166666666666663</v>
      </c>
      <c r="F104">
        <v>40</v>
      </c>
      <c r="G104" s="8">
        <f t="shared" si="3"/>
        <v>6.2499999999999944E-2</v>
      </c>
      <c r="H104">
        <f t="shared" si="4"/>
        <v>1.4999999999999987</v>
      </c>
      <c r="I104">
        <f t="shared" si="5"/>
        <v>59.999999999999943</v>
      </c>
      <c r="P104" s="1">
        <v>45994</v>
      </c>
      <c r="Q104">
        <v>59.999999999999943</v>
      </c>
    </row>
    <row r="105" spans="1:17">
      <c r="A105" t="s">
        <v>17</v>
      </c>
      <c r="B105" t="s">
        <v>9</v>
      </c>
      <c r="C105" s="1">
        <v>45994</v>
      </c>
      <c r="D105" s="2">
        <v>0.57291666666666663</v>
      </c>
      <c r="E105" s="2">
        <v>0.61458333333333337</v>
      </c>
      <c r="F105">
        <v>50</v>
      </c>
      <c r="G105" s="8">
        <f t="shared" si="3"/>
        <v>4.1666666666666741E-2</v>
      </c>
      <c r="H105">
        <f t="shared" si="4"/>
        <v>1.0000000000000018</v>
      </c>
      <c r="I105">
        <f t="shared" si="5"/>
        <v>50.000000000000085</v>
      </c>
      <c r="P105" s="1">
        <v>45994</v>
      </c>
      <c r="Q105">
        <v>50.000000000000085</v>
      </c>
    </row>
    <row r="106" spans="1:17">
      <c r="A106" t="s">
        <v>19</v>
      </c>
      <c r="B106" t="s">
        <v>9</v>
      </c>
      <c r="C106" s="1">
        <v>45994</v>
      </c>
      <c r="D106" s="2">
        <v>0.65625</v>
      </c>
      <c r="E106" s="2">
        <v>0.71875</v>
      </c>
      <c r="F106">
        <v>50</v>
      </c>
      <c r="G106" s="8">
        <f t="shared" si="3"/>
        <v>6.25E-2</v>
      </c>
      <c r="H106">
        <f t="shared" si="4"/>
        <v>1.5</v>
      </c>
      <c r="I106">
        <f t="shared" si="5"/>
        <v>75</v>
      </c>
      <c r="P106" s="1">
        <v>45994</v>
      </c>
      <c r="Q106">
        <v>75</v>
      </c>
    </row>
    <row r="107" spans="1:17">
      <c r="A107" t="s">
        <v>18</v>
      </c>
      <c r="B107" t="s">
        <v>12</v>
      </c>
      <c r="C107" s="1">
        <v>45994</v>
      </c>
      <c r="D107" s="2">
        <v>0.75</v>
      </c>
      <c r="E107" s="2">
        <v>0.79166666666666663</v>
      </c>
      <c r="F107">
        <v>40</v>
      </c>
      <c r="G107" s="8">
        <f t="shared" si="3"/>
        <v>4.166666666666663E-2</v>
      </c>
      <c r="H107">
        <f t="shared" si="4"/>
        <v>0.99999999999999911</v>
      </c>
      <c r="I107">
        <f t="shared" si="5"/>
        <v>39.999999999999964</v>
      </c>
      <c r="P107" s="1">
        <v>45994</v>
      </c>
      <c r="Q107">
        <v>39.999999999999964</v>
      </c>
    </row>
    <row r="108" spans="1:17">
      <c r="A108" t="s">
        <v>14</v>
      </c>
      <c r="B108" t="s">
        <v>7</v>
      </c>
      <c r="C108" s="1">
        <v>45996</v>
      </c>
      <c r="D108" s="2">
        <v>0.375</v>
      </c>
      <c r="E108" s="2">
        <v>0.44791666666666669</v>
      </c>
      <c r="F108">
        <v>60</v>
      </c>
      <c r="G108" s="8">
        <f t="shared" si="3"/>
        <v>7.2916666666666685E-2</v>
      </c>
      <c r="H108">
        <f t="shared" si="4"/>
        <v>1.7500000000000004</v>
      </c>
      <c r="I108">
        <f t="shared" si="5"/>
        <v>105.00000000000003</v>
      </c>
      <c r="P108" s="1">
        <v>45996</v>
      </c>
      <c r="Q108">
        <v>105.00000000000003</v>
      </c>
    </row>
    <row r="109" spans="1:17">
      <c r="A109" t="s">
        <v>16</v>
      </c>
      <c r="B109" t="s">
        <v>12</v>
      </c>
      <c r="C109" s="1">
        <v>45996</v>
      </c>
      <c r="D109" s="2">
        <v>0.45833333333333331</v>
      </c>
      <c r="E109" s="2">
        <v>0.5</v>
      </c>
      <c r="F109">
        <v>40</v>
      </c>
      <c r="G109" s="8">
        <f t="shared" si="3"/>
        <v>4.1666666666666685E-2</v>
      </c>
      <c r="H109">
        <f t="shared" si="4"/>
        <v>1.0000000000000004</v>
      </c>
      <c r="I109">
        <f t="shared" si="5"/>
        <v>40.000000000000014</v>
      </c>
      <c r="P109" s="1">
        <v>45996</v>
      </c>
      <c r="Q109">
        <v>40.000000000000014</v>
      </c>
    </row>
    <row r="110" spans="1:17">
      <c r="A110" t="s">
        <v>10</v>
      </c>
      <c r="B110" t="s">
        <v>7</v>
      </c>
      <c r="C110" s="1">
        <v>45996</v>
      </c>
      <c r="D110" s="2">
        <v>0.53125</v>
      </c>
      <c r="E110" s="2">
        <v>0.59375</v>
      </c>
      <c r="F110">
        <v>60</v>
      </c>
      <c r="G110" s="8">
        <f t="shared" si="3"/>
        <v>6.25E-2</v>
      </c>
      <c r="H110">
        <f t="shared" si="4"/>
        <v>1.5</v>
      </c>
      <c r="I110">
        <f t="shared" si="5"/>
        <v>90</v>
      </c>
      <c r="P110" s="1">
        <v>45996</v>
      </c>
      <c r="Q110">
        <v>90</v>
      </c>
    </row>
    <row r="111" spans="1:17">
      <c r="A111" t="s">
        <v>23</v>
      </c>
      <c r="B111" t="s">
        <v>7</v>
      </c>
      <c r="C111" s="1">
        <v>45999</v>
      </c>
      <c r="D111" s="2">
        <v>0.375</v>
      </c>
      <c r="E111" s="2">
        <v>0.44791666666666669</v>
      </c>
      <c r="F111">
        <v>60</v>
      </c>
      <c r="G111" s="8">
        <f t="shared" si="3"/>
        <v>7.2916666666666685E-2</v>
      </c>
      <c r="H111">
        <f t="shared" si="4"/>
        <v>1.7500000000000004</v>
      </c>
      <c r="I111">
        <f t="shared" si="5"/>
        <v>105.00000000000003</v>
      </c>
      <c r="P111" s="1">
        <v>45999</v>
      </c>
      <c r="Q111">
        <v>105.00000000000003</v>
      </c>
    </row>
    <row r="112" spans="1:17">
      <c r="A112" t="s">
        <v>11</v>
      </c>
      <c r="B112" t="s">
        <v>12</v>
      </c>
      <c r="C112" s="1">
        <v>45999</v>
      </c>
      <c r="D112" s="2">
        <v>0.46875</v>
      </c>
      <c r="E112" s="2">
        <v>0.54166666666666663</v>
      </c>
      <c r="F112">
        <v>40</v>
      </c>
      <c r="G112" s="8">
        <f t="shared" si="3"/>
        <v>7.291666666666663E-2</v>
      </c>
      <c r="H112">
        <f t="shared" si="4"/>
        <v>1.7499999999999991</v>
      </c>
      <c r="I112">
        <f t="shared" si="5"/>
        <v>69.999999999999972</v>
      </c>
      <c r="P112" s="1">
        <v>45999</v>
      </c>
      <c r="Q112">
        <v>69.999999999999972</v>
      </c>
    </row>
    <row r="113" spans="1:17">
      <c r="A113" t="s">
        <v>14</v>
      </c>
      <c r="B113" t="s">
        <v>7</v>
      </c>
      <c r="C113" s="1">
        <v>46000</v>
      </c>
      <c r="D113" s="2">
        <v>0.375</v>
      </c>
      <c r="E113" s="2">
        <v>0.42708333333333331</v>
      </c>
      <c r="F113">
        <v>60</v>
      </c>
      <c r="G113" s="8">
        <f t="shared" si="3"/>
        <v>5.2083333333333315E-2</v>
      </c>
      <c r="H113">
        <f t="shared" si="4"/>
        <v>1.2499999999999996</v>
      </c>
      <c r="I113">
        <f t="shared" si="5"/>
        <v>74.999999999999972</v>
      </c>
      <c r="P113" s="1">
        <v>46000</v>
      </c>
      <c r="Q113">
        <v>74.999999999999972</v>
      </c>
    </row>
    <row r="114" spans="1:17">
      <c r="A114" t="s">
        <v>19</v>
      </c>
      <c r="B114" t="s">
        <v>9</v>
      </c>
      <c r="C114" s="1">
        <v>46000</v>
      </c>
      <c r="D114" s="2">
        <v>0.4375</v>
      </c>
      <c r="E114" s="2">
        <v>0.47916666666666669</v>
      </c>
      <c r="F114">
        <v>50</v>
      </c>
      <c r="G114" s="8">
        <f t="shared" si="3"/>
        <v>4.1666666666666685E-2</v>
      </c>
      <c r="H114">
        <f t="shared" si="4"/>
        <v>1.0000000000000004</v>
      </c>
      <c r="I114">
        <f t="shared" si="5"/>
        <v>50.000000000000021</v>
      </c>
      <c r="P114" s="1">
        <v>46000</v>
      </c>
      <c r="Q114">
        <v>50.000000000000021</v>
      </c>
    </row>
    <row r="115" spans="1:17">
      <c r="A115" t="s">
        <v>18</v>
      </c>
      <c r="B115" t="s">
        <v>12</v>
      </c>
      <c r="C115" s="1">
        <v>46001</v>
      </c>
      <c r="D115" s="2">
        <v>0.375</v>
      </c>
      <c r="E115" s="2">
        <v>0.4375</v>
      </c>
      <c r="F115">
        <v>40</v>
      </c>
      <c r="G115" s="8">
        <f t="shared" si="3"/>
        <v>6.25E-2</v>
      </c>
      <c r="H115">
        <f t="shared" si="4"/>
        <v>1.5</v>
      </c>
      <c r="I115">
        <f t="shared" si="5"/>
        <v>60</v>
      </c>
      <c r="P115" s="1">
        <v>46001</v>
      </c>
      <c r="Q115">
        <v>60</v>
      </c>
    </row>
    <row r="116" spans="1:17">
      <c r="A116" t="s">
        <v>24</v>
      </c>
      <c r="B116" t="s">
        <v>7</v>
      </c>
      <c r="C116" s="1">
        <v>46001</v>
      </c>
      <c r="D116" s="2">
        <v>0.4375</v>
      </c>
      <c r="E116" s="2">
        <v>0.5</v>
      </c>
      <c r="F116">
        <v>60</v>
      </c>
      <c r="G116" s="8">
        <f t="shared" si="3"/>
        <v>6.25E-2</v>
      </c>
      <c r="H116">
        <f t="shared" si="4"/>
        <v>1.5</v>
      </c>
      <c r="I116">
        <f t="shared" si="5"/>
        <v>90</v>
      </c>
      <c r="P116" s="1">
        <v>46001</v>
      </c>
      <c r="Q116">
        <v>90</v>
      </c>
    </row>
    <row r="117" spans="1:17">
      <c r="A117" t="s">
        <v>13</v>
      </c>
      <c r="B117" t="s">
        <v>7</v>
      </c>
      <c r="C117" s="1">
        <v>46001</v>
      </c>
      <c r="D117" s="2">
        <v>0.54166666666666663</v>
      </c>
      <c r="E117" s="2">
        <v>0.59375</v>
      </c>
      <c r="F117">
        <v>60</v>
      </c>
      <c r="G117" s="8">
        <f t="shared" si="3"/>
        <v>5.208333333333337E-2</v>
      </c>
      <c r="H117">
        <f t="shared" si="4"/>
        <v>1.2500000000000009</v>
      </c>
      <c r="I117">
        <f t="shared" si="5"/>
        <v>75.000000000000057</v>
      </c>
      <c r="P117" s="1">
        <v>46001</v>
      </c>
      <c r="Q117">
        <v>75.000000000000057</v>
      </c>
    </row>
    <row r="118" spans="1:17">
      <c r="A118" t="s">
        <v>16</v>
      </c>
      <c r="B118" t="s">
        <v>7</v>
      </c>
      <c r="C118" s="1">
        <v>46001</v>
      </c>
      <c r="D118" s="2">
        <v>0.61458333333333337</v>
      </c>
      <c r="E118" s="2">
        <v>0.65625</v>
      </c>
      <c r="F118">
        <v>60</v>
      </c>
      <c r="G118" s="8">
        <f t="shared" si="3"/>
        <v>4.166666666666663E-2</v>
      </c>
      <c r="H118">
        <f t="shared" si="4"/>
        <v>0.99999999999999911</v>
      </c>
      <c r="I118">
        <f t="shared" si="5"/>
        <v>59.999999999999943</v>
      </c>
      <c r="P118" s="1">
        <v>46001</v>
      </c>
      <c r="Q118">
        <v>59.999999999999943</v>
      </c>
    </row>
    <row r="119" spans="1:17">
      <c r="A119" t="s">
        <v>11</v>
      </c>
      <c r="B119" t="s">
        <v>12</v>
      </c>
      <c r="C119" s="1">
        <v>46001</v>
      </c>
      <c r="D119" s="2">
        <v>0.67708333333333337</v>
      </c>
      <c r="E119" s="2">
        <v>0.73958333333333337</v>
      </c>
      <c r="F119">
        <v>40</v>
      </c>
      <c r="G119" s="8">
        <f t="shared" si="3"/>
        <v>6.25E-2</v>
      </c>
      <c r="H119">
        <f t="shared" si="4"/>
        <v>1.5</v>
      </c>
      <c r="I119">
        <f t="shared" si="5"/>
        <v>60</v>
      </c>
      <c r="P119" s="1">
        <v>46001</v>
      </c>
      <c r="Q119">
        <v>60</v>
      </c>
    </row>
    <row r="120" spans="1:17">
      <c r="A120" t="s">
        <v>15</v>
      </c>
      <c r="B120" t="s">
        <v>12</v>
      </c>
      <c r="C120" s="1">
        <v>46002</v>
      </c>
      <c r="D120" s="2">
        <v>0.375</v>
      </c>
      <c r="E120" s="2">
        <v>0.42708333333333331</v>
      </c>
      <c r="F120">
        <v>40</v>
      </c>
      <c r="G120" s="8">
        <f t="shared" si="3"/>
        <v>5.2083333333333315E-2</v>
      </c>
      <c r="H120">
        <f t="shared" si="4"/>
        <v>1.2499999999999996</v>
      </c>
      <c r="I120">
        <f t="shared" si="5"/>
        <v>49.999999999999986</v>
      </c>
      <c r="P120" s="1">
        <v>46002</v>
      </c>
      <c r="Q120">
        <v>49.999999999999986</v>
      </c>
    </row>
    <row r="121" spans="1:17">
      <c r="A121" t="s">
        <v>10</v>
      </c>
      <c r="B121" t="s">
        <v>7</v>
      </c>
      <c r="C121" s="1">
        <v>46002</v>
      </c>
      <c r="D121" s="2">
        <v>0.4375</v>
      </c>
      <c r="E121" s="2">
        <v>0.48958333333333331</v>
      </c>
      <c r="F121">
        <v>60</v>
      </c>
      <c r="G121" s="8">
        <f t="shared" si="3"/>
        <v>5.2083333333333315E-2</v>
      </c>
      <c r="H121">
        <f t="shared" si="4"/>
        <v>1.2499999999999996</v>
      </c>
      <c r="I121">
        <f t="shared" si="5"/>
        <v>74.999999999999972</v>
      </c>
      <c r="P121" s="1">
        <v>46002</v>
      </c>
      <c r="Q121">
        <v>74.999999999999972</v>
      </c>
    </row>
    <row r="122" spans="1:17">
      <c r="A122" t="s">
        <v>11</v>
      </c>
      <c r="B122" t="s">
        <v>12</v>
      </c>
      <c r="C122" s="1">
        <v>46003</v>
      </c>
      <c r="D122" s="2">
        <v>0.375</v>
      </c>
      <c r="E122" s="2">
        <v>0.42708333333333331</v>
      </c>
      <c r="F122">
        <v>40</v>
      </c>
      <c r="G122" s="8">
        <f t="shared" si="3"/>
        <v>5.2083333333333315E-2</v>
      </c>
      <c r="H122">
        <f t="shared" si="4"/>
        <v>1.2499999999999996</v>
      </c>
      <c r="I122">
        <f t="shared" si="5"/>
        <v>49.999999999999986</v>
      </c>
      <c r="P122" s="1">
        <v>46003</v>
      </c>
      <c r="Q122">
        <v>49.999999999999986</v>
      </c>
    </row>
    <row r="123" spans="1:17">
      <c r="A123" t="s">
        <v>15</v>
      </c>
      <c r="B123" t="s">
        <v>7</v>
      </c>
      <c r="C123" s="1">
        <v>46003</v>
      </c>
      <c r="D123" s="2">
        <v>0.4375</v>
      </c>
      <c r="E123" s="2">
        <v>0.47916666666666669</v>
      </c>
      <c r="F123">
        <v>60</v>
      </c>
      <c r="G123" s="8">
        <f t="shared" si="3"/>
        <v>4.1666666666666685E-2</v>
      </c>
      <c r="H123">
        <f t="shared" si="4"/>
        <v>1.0000000000000004</v>
      </c>
      <c r="I123">
        <f t="shared" si="5"/>
        <v>60.000000000000028</v>
      </c>
      <c r="P123" s="1">
        <v>46003</v>
      </c>
      <c r="Q123">
        <v>60.000000000000028</v>
      </c>
    </row>
    <row r="124" spans="1:17">
      <c r="A124" t="s">
        <v>6</v>
      </c>
      <c r="B124" t="s">
        <v>7</v>
      </c>
      <c r="C124" s="1">
        <v>46003</v>
      </c>
      <c r="D124" s="2">
        <v>0.47916666666666669</v>
      </c>
      <c r="E124" s="2">
        <v>0.55208333333333337</v>
      </c>
      <c r="F124">
        <v>60</v>
      </c>
      <c r="G124" s="8">
        <f t="shared" si="3"/>
        <v>7.2916666666666685E-2</v>
      </c>
      <c r="H124">
        <f t="shared" si="4"/>
        <v>1.7500000000000004</v>
      </c>
      <c r="I124">
        <f t="shared" si="5"/>
        <v>105.00000000000003</v>
      </c>
      <c r="P124" s="1">
        <v>46003</v>
      </c>
      <c r="Q124">
        <v>105.00000000000003</v>
      </c>
    </row>
    <row r="125" spans="1:17">
      <c r="A125" t="s">
        <v>14</v>
      </c>
      <c r="B125" t="s">
        <v>7</v>
      </c>
      <c r="C125" s="1">
        <v>46006</v>
      </c>
      <c r="D125" s="2">
        <v>0.39583333333333331</v>
      </c>
      <c r="E125" s="2">
        <v>0.45833333333333331</v>
      </c>
      <c r="F125">
        <v>60</v>
      </c>
      <c r="G125" s="8">
        <f t="shared" si="3"/>
        <v>6.25E-2</v>
      </c>
      <c r="H125">
        <f t="shared" si="4"/>
        <v>1.5</v>
      </c>
      <c r="I125">
        <f t="shared" si="5"/>
        <v>90</v>
      </c>
      <c r="P125" s="1">
        <v>46006</v>
      </c>
      <c r="Q125">
        <v>90</v>
      </c>
    </row>
    <row r="126" spans="1:17">
      <c r="A126" t="s">
        <v>14</v>
      </c>
      <c r="B126" t="s">
        <v>7</v>
      </c>
      <c r="C126" s="1">
        <v>46006</v>
      </c>
      <c r="D126" s="2">
        <v>0.46875</v>
      </c>
      <c r="E126" s="2">
        <v>0.53125</v>
      </c>
      <c r="F126">
        <v>60</v>
      </c>
      <c r="G126" s="8">
        <f t="shared" si="3"/>
        <v>6.25E-2</v>
      </c>
      <c r="H126">
        <f t="shared" si="4"/>
        <v>1.5</v>
      </c>
      <c r="I126">
        <f t="shared" si="5"/>
        <v>90</v>
      </c>
      <c r="P126" s="1">
        <v>46006</v>
      </c>
      <c r="Q126">
        <v>90</v>
      </c>
    </row>
    <row r="127" spans="1:17">
      <c r="A127" t="s">
        <v>24</v>
      </c>
      <c r="B127" t="s">
        <v>7</v>
      </c>
      <c r="C127" s="1">
        <v>46007</v>
      </c>
      <c r="D127" s="2">
        <v>0.375</v>
      </c>
      <c r="E127" s="2">
        <v>0.41666666666666669</v>
      </c>
      <c r="F127">
        <v>60</v>
      </c>
      <c r="G127" s="8">
        <f t="shared" si="3"/>
        <v>4.1666666666666685E-2</v>
      </c>
      <c r="H127">
        <f t="shared" si="4"/>
        <v>1.0000000000000004</v>
      </c>
      <c r="I127">
        <f t="shared" si="5"/>
        <v>60.000000000000028</v>
      </c>
      <c r="P127" s="1">
        <v>46007</v>
      </c>
      <c r="Q127">
        <v>60.000000000000028</v>
      </c>
    </row>
    <row r="128" spans="1:17">
      <c r="A128" t="s">
        <v>6</v>
      </c>
      <c r="B128" t="s">
        <v>7</v>
      </c>
      <c r="C128" s="1">
        <v>46027</v>
      </c>
      <c r="D128" s="2">
        <v>0.375</v>
      </c>
      <c r="E128" s="2">
        <v>0.44791666666666669</v>
      </c>
      <c r="F128">
        <v>60</v>
      </c>
      <c r="G128" s="8">
        <f t="shared" si="3"/>
        <v>7.2916666666666685E-2</v>
      </c>
      <c r="H128">
        <f t="shared" si="4"/>
        <v>1.7500000000000004</v>
      </c>
      <c r="I128">
        <f t="shared" si="5"/>
        <v>105.00000000000003</v>
      </c>
      <c r="P128" s="1">
        <v>46027</v>
      </c>
      <c r="Q128">
        <v>105.00000000000003</v>
      </c>
    </row>
    <row r="129" spans="1:17">
      <c r="A129" t="s">
        <v>14</v>
      </c>
      <c r="B129" t="s">
        <v>7</v>
      </c>
      <c r="C129" s="1">
        <v>46027</v>
      </c>
      <c r="D129" s="2">
        <v>0.47916666666666669</v>
      </c>
      <c r="E129" s="2">
        <v>0.54166666666666663</v>
      </c>
      <c r="F129">
        <v>60</v>
      </c>
      <c r="G129" s="8">
        <f t="shared" si="3"/>
        <v>6.2499999999999944E-2</v>
      </c>
      <c r="H129">
        <f t="shared" si="4"/>
        <v>1.4999999999999987</v>
      </c>
      <c r="I129">
        <f t="shared" si="5"/>
        <v>89.999999999999915</v>
      </c>
      <c r="P129" s="1">
        <v>46027</v>
      </c>
      <c r="Q129">
        <v>89.999999999999915</v>
      </c>
    </row>
    <row r="130" spans="1:17">
      <c r="A130" t="s">
        <v>24</v>
      </c>
      <c r="B130" t="s">
        <v>7</v>
      </c>
      <c r="C130" s="1">
        <v>46027</v>
      </c>
      <c r="D130" s="2">
        <v>0.57291666666666663</v>
      </c>
      <c r="E130" s="2">
        <v>0.61458333333333337</v>
      </c>
      <c r="F130">
        <v>60</v>
      </c>
      <c r="G130" s="8">
        <f t="shared" si="3"/>
        <v>4.1666666666666741E-2</v>
      </c>
      <c r="H130">
        <f t="shared" si="4"/>
        <v>1.0000000000000018</v>
      </c>
      <c r="I130">
        <f t="shared" si="5"/>
        <v>60.000000000000107</v>
      </c>
      <c r="P130" s="1">
        <v>46027</v>
      </c>
      <c r="Q130">
        <v>60.000000000000107</v>
      </c>
    </row>
    <row r="131" spans="1:17">
      <c r="A131" t="s">
        <v>10</v>
      </c>
      <c r="B131" t="s">
        <v>9</v>
      </c>
      <c r="C131" s="1">
        <v>46027</v>
      </c>
      <c r="D131" s="2">
        <v>0.64583333333333337</v>
      </c>
      <c r="E131" s="2">
        <v>0.69791666666666663</v>
      </c>
      <c r="F131">
        <v>50</v>
      </c>
      <c r="G131" s="8">
        <f t="shared" ref="G131:G194" si="6">E131-D131</f>
        <v>5.2083333333333259E-2</v>
      </c>
      <c r="H131">
        <f t="shared" ref="H131:H194" si="7">24*G131</f>
        <v>1.2499999999999982</v>
      </c>
      <c r="I131">
        <f t="shared" ref="I131:I194" si="8">F131*H131</f>
        <v>62.499999999999915</v>
      </c>
      <c r="P131" s="1">
        <v>46027</v>
      </c>
      <c r="Q131">
        <v>62.499999999999915</v>
      </c>
    </row>
    <row r="132" spans="1:17">
      <c r="A132" t="s">
        <v>14</v>
      </c>
      <c r="B132" t="s">
        <v>7</v>
      </c>
      <c r="C132" s="1">
        <v>46027</v>
      </c>
      <c r="D132" s="2">
        <v>0.72916666666666663</v>
      </c>
      <c r="E132" s="2">
        <v>0.79166666666666663</v>
      </c>
      <c r="F132">
        <v>60</v>
      </c>
      <c r="G132" s="8">
        <f t="shared" si="6"/>
        <v>6.25E-2</v>
      </c>
      <c r="H132">
        <f t="shared" si="7"/>
        <v>1.5</v>
      </c>
      <c r="I132">
        <f t="shared" si="8"/>
        <v>90</v>
      </c>
      <c r="P132" s="1">
        <v>46027</v>
      </c>
      <c r="Q132">
        <v>90</v>
      </c>
    </row>
    <row r="133" spans="1:17">
      <c r="A133" t="s">
        <v>15</v>
      </c>
      <c r="B133" t="s">
        <v>12</v>
      </c>
      <c r="C133" s="1">
        <v>46029</v>
      </c>
      <c r="D133" s="2">
        <v>0.375</v>
      </c>
      <c r="E133" s="2">
        <v>0.44791666666666669</v>
      </c>
      <c r="F133">
        <v>40</v>
      </c>
      <c r="G133" s="8">
        <f t="shared" si="6"/>
        <v>7.2916666666666685E-2</v>
      </c>
      <c r="H133">
        <f t="shared" si="7"/>
        <v>1.7500000000000004</v>
      </c>
      <c r="I133">
        <f t="shared" si="8"/>
        <v>70.000000000000014</v>
      </c>
      <c r="P133" s="1">
        <v>46029</v>
      </c>
      <c r="Q133">
        <v>70.000000000000014</v>
      </c>
    </row>
    <row r="134" spans="1:17">
      <c r="A134" t="s">
        <v>24</v>
      </c>
      <c r="B134" t="s">
        <v>7</v>
      </c>
      <c r="C134" s="1">
        <v>46029</v>
      </c>
      <c r="D134" s="2">
        <v>0.46875</v>
      </c>
      <c r="E134" s="2">
        <v>0.54166666666666663</v>
      </c>
      <c r="F134">
        <v>60</v>
      </c>
      <c r="G134" s="8">
        <f t="shared" si="6"/>
        <v>7.291666666666663E-2</v>
      </c>
      <c r="H134">
        <f t="shared" si="7"/>
        <v>1.7499999999999991</v>
      </c>
      <c r="I134">
        <f t="shared" si="8"/>
        <v>104.99999999999994</v>
      </c>
      <c r="P134" s="1">
        <v>46029</v>
      </c>
      <c r="Q134">
        <v>104.99999999999994</v>
      </c>
    </row>
    <row r="135" spans="1:17">
      <c r="A135" t="s">
        <v>8</v>
      </c>
      <c r="B135" t="s">
        <v>9</v>
      </c>
      <c r="C135" s="1">
        <v>46029</v>
      </c>
      <c r="D135" s="2">
        <v>0.58333333333333337</v>
      </c>
      <c r="E135" s="2">
        <v>0.625</v>
      </c>
      <c r="F135">
        <v>50</v>
      </c>
      <c r="G135" s="8">
        <f t="shared" si="6"/>
        <v>4.166666666666663E-2</v>
      </c>
      <c r="H135">
        <f t="shared" si="7"/>
        <v>0.99999999999999911</v>
      </c>
      <c r="I135">
        <f t="shared" si="8"/>
        <v>49.999999999999957</v>
      </c>
      <c r="P135" s="1">
        <v>46029</v>
      </c>
      <c r="Q135">
        <v>49.999999999999957</v>
      </c>
    </row>
    <row r="136" spans="1:17">
      <c r="A136" t="s">
        <v>8</v>
      </c>
      <c r="B136" t="s">
        <v>9</v>
      </c>
      <c r="C136" s="1">
        <v>46034</v>
      </c>
      <c r="D136" s="2">
        <v>0.375</v>
      </c>
      <c r="E136" s="2">
        <v>0.4375</v>
      </c>
      <c r="F136">
        <v>50</v>
      </c>
      <c r="G136" s="8">
        <f t="shared" si="6"/>
        <v>6.25E-2</v>
      </c>
      <c r="H136">
        <f t="shared" si="7"/>
        <v>1.5</v>
      </c>
      <c r="I136">
        <f t="shared" si="8"/>
        <v>75</v>
      </c>
      <c r="P136" s="1">
        <v>46034</v>
      </c>
      <c r="Q136">
        <v>75</v>
      </c>
    </row>
    <row r="137" spans="1:17">
      <c r="A137" t="s">
        <v>24</v>
      </c>
      <c r="B137" t="s">
        <v>7</v>
      </c>
      <c r="C137" s="1">
        <v>46034</v>
      </c>
      <c r="D137" s="2">
        <v>0.44791666666666669</v>
      </c>
      <c r="E137" s="2">
        <v>0.5</v>
      </c>
      <c r="F137">
        <v>60</v>
      </c>
      <c r="G137" s="8">
        <f t="shared" si="6"/>
        <v>5.2083333333333315E-2</v>
      </c>
      <c r="H137">
        <f t="shared" si="7"/>
        <v>1.2499999999999996</v>
      </c>
      <c r="I137">
        <f t="shared" si="8"/>
        <v>74.999999999999972</v>
      </c>
      <c r="P137" s="1">
        <v>46034</v>
      </c>
      <c r="Q137">
        <v>74.999999999999972</v>
      </c>
    </row>
    <row r="138" spans="1:17">
      <c r="A138" t="s">
        <v>24</v>
      </c>
      <c r="B138" t="s">
        <v>7</v>
      </c>
      <c r="C138" s="1">
        <v>46034</v>
      </c>
      <c r="D138" s="2">
        <v>0.5</v>
      </c>
      <c r="E138" s="2">
        <v>0.54166666666666663</v>
      </c>
      <c r="F138">
        <v>60</v>
      </c>
      <c r="G138" s="8">
        <f t="shared" si="6"/>
        <v>4.166666666666663E-2</v>
      </c>
      <c r="H138">
        <f t="shared" si="7"/>
        <v>0.99999999999999911</v>
      </c>
      <c r="I138">
        <f t="shared" si="8"/>
        <v>59.999999999999943</v>
      </c>
      <c r="P138" s="1">
        <v>46034</v>
      </c>
      <c r="Q138">
        <v>59.999999999999943</v>
      </c>
    </row>
    <row r="139" spans="1:17">
      <c r="A139" t="s">
        <v>17</v>
      </c>
      <c r="B139" t="s">
        <v>9</v>
      </c>
      <c r="C139" s="1">
        <v>46034</v>
      </c>
      <c r="D139" s="2">
        <v>0.55208333333333337</v>
      </c>
      <c r="E139" s="2">
        <v>0.63541666666666663</v>
      </c>
      <c r="F139">
        <v>50</v>
      </c>
      <c r="G139" s="8">
        <f t="shared" si="6"/>
        <v>8.3333333333333259E-2</v>
      </c>
      <c r="H139">
        <f t="shared" si="7"/>
        <v>1.9999999999999982</v>
      </c>
      <c r="I139">
        <f t="shared" si="8"/>
        <v>99.999999999999915</v>
      </c>
      <c r="P139" s="1">
        <v>46034</v>
      </c>
      <c r="Q139">
        <v>99.999999999999915</v>
      </c>
    </row>
    <row r="140" spans="1:17">
      <c r="A140" t="s">
        <v>16</v>
      </c>
      <c r="B140" t="s">
        <v>7</v>
      </c>
      <c r="C140" s="1">
        <v>46034</v>
      </c>
      <c r="D140" s="2">
        <v>0.64583333333333337</v>
      </c>
      <c r="E140" s="2">
        <v>0.71875</v>
      </c>
      <c r="F140">
        <v>60</v>
      </c>
      <c r="G140" s="8">
        <f t="shared" si="6"/>
        <v>7.291666666666663E-2</v>
      </c>
      <c r="H140">
        <f t="shared" si="7"/>
        <v>1.7499999999999991</v>
      </c>
      <c r="I140">
        <f t="shared" si="8"/>
        <v>104.99999999999994</v>
      </c>
      <c r="P140" s="1">
        <v>46034</v>
      </c>
      <c r="Q140">
        <v>104.99999999999994</v>
      </c>
    </row>
    <row r="141" spans="1:17">
      <c r="A141" t="s">
        <v>13</v>
      </c>
      <c r="B141" t="s">
        <v>9</v>
      </c>
      <c r="C141" s="1">
        <v>46035</v>
      </c>
      <c r="D141" s="2">
        <v>0.375</v>
      </c>
      <c r="E141" s="2">
        <v>0.45833333333333331</v>
      </c>
      <c r="F141">
        <v>50</v>
      </c>
      <c r="G141" s="8">
        <f t="shared" si="6"/>
        <v>8.3333333333333315E-2</v>
      </c>
      <c r="H141">
        <f t="shared" si="7"/>
        <v>1.9999999999999996</v>
      </c>
      <c r="I141">
        <f t="shared" si="8"/>
        <v>99.999999999999972</v>
      </c>
      <c r="P141" s="1">
        <v>46035</v>
      </c>
      <c r="Q141">
        <v>99.999999999999972</v>
      </c>
    </row>
    <row r="142" spans="1:17">
      <c r="A142" t="s">
        <v>19</v>
      </c>
      <c r="B142" t="s">
        <v>9</v>
      </c>
      <c r="C142" s="1">
        <v>46035</v>
      </c>
      <c r="D142" s="2">
        <v>0.45833333333333331</v>
      </c>
      <c r="E142" s="2">
        <v>0.5</v>
      </c>
      <c r="F142">
        <v>50</v>
      </c>
      <c r="G142" s="8">
        <f t="shared" si="6"/>
        <v>4.1666666666666685E-2</v>
      </c>
      <c r="H142">
        <f t="shared" si="7"/>
        <v>1.0000000000000004</v>
      </c>
      <c r="I142">
        <f t="shared" si="8"/>
        <v>50.000000000000021</v>
      </c>
      <c r="P142" s="1">
        <v>46035</v>
      </c>
      <c r="Q142">
        <v>50.000000000000021</v>
      </c>
    </row>
    <row r="143" spans="1:17">
      <c r="A143" t="s">
        <v>16</v>
      </c>
      <c r="B143" t="s">
        <v>12</v>
      </c>
      <c r="C143" s="1">
        <v>46035</v>
      </c>
      <c r="D143" s="2">
        <v>0.54166666666666663</v>
      </c>
      <c r="E143" s="2">
        <v>0.625</v>
      </c>
      <c r="F143">
        <v>40</v>
      </c>
      <c r="G143" s="8">
        <f t="shared" si="6"/>
        <v>8.333333333333337E-2</v>
      </c>
      <c r="H143">
        <f t="shared" si="7"/>
        <v>2.0000000000000009</v>
      </c>
      <c r="I143">
        <f t="shared" si="8"/>
        <v>80.000000000000028</v>
      </c>
      <c r="P143" s="1">
        <v>46035</v>
      </c>
      <c r="Q143">
        <v>80.000000000000028</v>
      </c>
    </row>
    <row r="144" spans="1:17">
      <c r="A144" t="s">
        <v>6</v>
      </c>
      <c r="B144" t="s">
        <v>7</v>
      </c>
      <c r="C144" s="1">
        <v>46035</v>
      </c>
      <c r="D144" s="2">
        <v>0.65625</v>
      </c>
      <c r="E144" s="2">
        <v>0.72916666666666663</v>
      </c>
      <c r="F144">
        <v>60</v>
      </c>
      <c r="G144" s="8">
        <f t="shared" si="6"/>
        <v>7.291666666666663E-2</v>
      </c>
      <c r="H144">
        <f t="shared" si="7"/>
        <v>1.7499999999999991</v>
      </c>
      <c r="I144">
        <f t="shared" si="8"/>
        <v>104.99999999999994</v>
      </c>
      <c r="P144" s="1">
        <v>46035</v>
      </c>
      <c r="Q144">
        <v>104.99999999999994</v>
      </c>
    </row>
    <row r="145" spans="1:17">
      <c r="A145" t="s">
        <v>14</v>
      </c>
      <c r="B145" t="s">
        <v>7</v>
      </c>
      <c r="C145" s="1">
        <v>46036</v>
      </c>
      <c r="D145" s="2">
        <v>0.375</v>
      </c>
      <c r="E145" s="2">
        <v>0.4375</v>
      </c>
      <c r="F145">
        <v>60</v>
      </c>
      <c r="G145" s="8">
        <f t="shared" si="6"/>
        <v>6.25E-2</v>
      </c>
      <c r="H145">
        <f t="shared" si="7"/>
        <v>1.5</v>
      </c>
      <c r="I145">
        <f t="shared" si="8"/>
        <v>90</v>
      </c>
      <c r="P145" s="1">
        <v>46036</v>
      </c>
      <c r="Q145">
        <v>90</v>
      </c>
    </row>
    <row r="146" spans="1:17">
      <c r="A146" t="s">
        <v>17</v>
      </c>
      <c r="B146" t="s">
        <v>9</v>
      </c>
      <c r="C146" s="1">
        <v>46036</v>
      </c>
      <c r="D146" s="2">
        <v>0.46875</v>
      </c>
      <c r="E146" s="2">
        <v>0.55208333333333337</v>
      </c>
      <c r="F146">
        <v>50</v>
      </c>
      <c r="G146" s="8">
        <f t="shared" si="6"/>
        <v>8.333333333333337E-2</v>
      </c>
      <c r="H146">
        <f t="shared" si="7"/>
        <v>2.0000000000000009</v>
      </c>
      <c r="I146">
        <f t="shared" si="8"/>
        <v>100.00000000000004</v>
      </c>
      <c r="P146" s="1">
        <v>46036</v>
      </c>
      <c r="Q146">
        <v>100.00000000000004</v>
      </c>
    </row>
    <row r="147" spans="1:17">
      <c r="A147" t="s">
        <v>11</v>
      </c>
      <c r="B147" t="s">
        <v>12</v>
      </c>
      <c r="C147" s="1">
        <v>46036</v>
      </c>
      <c r="D147" s="2">
        <v>0.57291666666666663</v>
      </c>
      <c r="E147" s="2">
        <v>0.61458333333333337</v>
      </c>
      <c r="F147">
        <v>40</v>
      </c>
      <c r="G147" s="8">
        <f t="shared" si="6"/>
        <v>4.1666666666666741E-2</v>
      </c>
      <c r="H147">
        <f t="shared" si="7"/>
        <v>1.0000000000000018</v>
      </c>
      <c r="I147">
        <f t="shared" si="8"/>
        <v>40.000000000000071</v>
      </c>
      <c r="P147" s="1">
        <v>46036</v>
      </c>
      <c r="Q147">
        <v>40.000000000000071</v>
      </c>
    </row>
    <row r="148" spans="1:17">
      <c r="A148" t="s">
        <v>17</v>
      </c>
      <c r="B148" t="s">
        <v>9</v>
      </c>
      <c r="C148" s="1">
        <v>46037</v>
      </c>
      <c r="D148" s="2">
        <v>0.375</v>
      </c>
      <c r="E148" s="2">
        <v>0.45833333333333331</v>
      </c>
      <c r="F148">
        <v>50</v>
      </c>
      <c r="G148" s="8">
        <f t="shared" si="6"/>
        <v>8.3333333333333315E-2</v>
      </c>
      <c r="H148">
        <f t="shared" si="7"/>
        <v>1.9999999999999996</v>
      </c>
      <c r="I148">
        <f t="shared" si="8"/>
        <v>99.999999999999972</v>
      </c>
      <c r="P148" s="1">
        <v>46037</v>
      </c>
      <c r="Q148">
        <v>99.999999999999972</v>
      </c>
    </row>
    <row r="149" spans="1:17">
      <c r="A149" t="s">
        <v>6</v>
      </c>
      <c r="B149" t="s">
        <v>7</v>
      </c>
      <c r="C149" s="1">
        <v>46037</v>
      </c>
      <c r="D149" s="2">
        <v>0.45833333333333331</v>
      </c>
      <c r="E149" s="2">
        <v>0.51041666666666663</v>
      </c>
      <c r="F149">
        <v>60</v>
      </c>
      <c r="G149" s="8">
        <f t="shared" si="6"/>
        <v>5.2083333333333315E-2</v>
      </c>
      <c r="H149">
        <f t="shared" si="7"/>
        <v>1.2499999999999996</v>
      </c>
      <c r="I149">
        <f t="shared" si="8"/>
        <v>74.999999999999972</v>
      </c>
      <c r="P149" s="1">
        <v>46037</v>
      </c>
      <c r="Q149">
        <v>74.999999999999972</v>
      </c>
    </row>
    <row r="150" spans="1:17">
      <c r="A150" t="s">
        <v>8</v>
      </c>
      <c r="B150" t="s">
        <v>9</v>
      </c>
      <c r="C150" s="1">
        <v>46037</v>
      </c>
      <c r="D150" s="2">
        <v>0.52083333333333337</v>
      </c>
      <c r="E150" s="2">
        <v>0.58333333333333337</v>
      </c>
      <c r="F150">
        <v>50</v>
      </c>
      <c r="G150" s="8">
        <f t="shared" si="6"/>
        <v>6.25E-2</v>
      </c>
      <c r="H150">
        <f t="shared" si="7"/>
        <v>1.5</v>
      </c>
      <c r="I150">
        <f t="shared" si="8"/>
        <v>75</v>
      </c>
      <c r="P150" s="1">
        <v>46037</v>
      </c>
      <c r="Q150">
        <v>75</v>
      </c>
    </row>
    <row r="151" spans="1:17">
      <c r="A151" t="s">
        <v>13</v>
      </c>
      <c r="B151" t="s">
        <v>9</v>
      </c>
      <c r="C151" s="1">
        <v>46037</v>
      </c>
      <c r="D151" s="2">
        <v>0.60416666666666663</v>
      </c>
      <c r="E151" s="2">
        <v>0.67708333333333337</v>
      </c>
      <c r="F151">
        <v>50</v>
      </c>
      <c r="G151" s="8">
        <f t="shared" si="6"/>
        <v>7.2916666666666741E-2</v>
      </c>
      <c r="H151">
        <f t="shared" si="7"/>
        <v>1.7500000000000018</v>
      </c>
      <c r="I151">
        <f t="shared" si="8"/>
        <v>87.500000000000085</v>
      </c>
      <c r="P151" s="1">
        <v>46037</v>
      </c>
      <c r="Q151">
        <v>87.500000000000085</v>
      </c>
    </row>
    <row r="152" spans="1:17">
      <c r="A152" t="s">
        <v>8</v>
      </c>
      <c r="B152" t="s">
        <v>9</v>
      </c>
      <c r="C152" s="1">
        <v>46041</v>
      </c>
      <c r="D152" s="2">
        <v>0.375</v>
      </c>
      <c r="E152" s="2">
        <v>0.4375</v>
      </c>
      <c r="F152">
        <v>50</v>
      </c>
      <c r="G152" s="8">
        <f t="shared" si="6"/>
        <v>6.25E-2</v>
      </c>
      <c r="H152">
        <f t="shared" si="7"/>
        <v>1.5</v>
      </c>
      <c r="I152">
        <f t="shared" si="8"/>
        <v>75</v>
      </c>
      <c r="P152" s="1">
        <v>46041</v>
      </c>
      <c r="Q152">
        <v>75</v>
      </c>
    </row>
    <row r="153" spans="1:17">
      <c r="A153" t="s">
        <v>24</v>
      </c>
      <c r="B153" t="s">
        <v>7</v>
      </c>
      <c r="C153" s="1">
        <v>46041</v>
      </c>
      <c r="D153" s="2">
        <v>0.45833333333333331</v>
      </c>
      <c r="E153" s="2">
        <v>0.52083333333333337</v>
      </c>
      <c r="F153">
        <v>60</v>
      </c>
      <c r="G153" s="8">
        <f t="shared" si="6"/>
        <v>6.2500000000000056E-2</v>
      </c>
      <c r="H153">
        <f t="shared" si="7"/>
        <v>1.5000000000000013</v>
      </c>
      <c r="I153">
        <f t="shared" si="8"/>
        <v>90.000000000000085</v>
      </c>
      <c r="P153" s="1">
        <v>46041</v>
      </c>
      <c r="Q153">
        <v>90.000000000000085</v>
      </c>
    </row>
    <row r="154" spans="1:17">
      <c r="A154" t="s">
        <v>14</v>
      </c>
      <c r="B154" t="s">
        <v>7</v>
      </c>
      <c r="C154" s="1">
        <v>46041</v>
      </c>
      <c r="D154" s="2">
        <v>0.54166666666666663</v>
      </c>
      <c r="E154" s="2">
        <v>0.60416666666666663</v>
      </c>
      <c r="F154">
        <v>60</v>
      </c>
      <c r="G154" s="8">
        <f t="shared" si="6"/>
        <v>6.25E-2</v>
      </c>
      <c r="H154">
        <f t="shared" si="7"/>
        <v>1.5</v>
      </c>
      <c r="I154">
        <f t="shared" si="8"/>
        <v>90</v>
      </c>
      <c r="P154" s="1">
        <v>46041</v>
      </c>
      <c r="Q154">
        <v>90</v>
      </c>
    </row>
    <row r="155" spans="1:17">
      <c r="A155" t="s">
        <v>18</v>
      </c>
      <c r="B155" t="s">
        <v>12</v>
      </c>
      <c r="C155" s="1">
        <v>46041</v>
      </c>
      <c r="D155" s="2">
        <v>0.63541666666666663</v>
      </c>
      <c r="E155" s="2">
        <v>0.6875</v>
      </c>
      <c r="F155">
        <v>40</v>
      </c>
      <c r="G155" s="8">
        <f t="shared" si="6"/>
        <v>5.208333333333337E-2</v>
      </c>
      <c r="H155">
        <f t="shared" si="7"/>
        <v>1.2500000000000009</v>
      </c>
      <c r="I155">
        <f t="shared" si="8"/>
        <v>50.000000000000036</v>
      </c>
      <c r="P155" s="1">
        <v>46041</v>
      </c>
      <c r="Q155">
        <v>50.000000000000036</v>
      </c>
    </row>
    <row r="156" spans="1:17">
      <c r="A156" t="s">
        <v>18</v>
      </c>
      <c r="B156" t="s">
        <v>12</v>
      </c>
      <c r="C156" s="1">
        <v>46042</v>
      </c>
      <c r="D156" s="2">
        <v>0.375</v>
      </c>
      <c r="E156" s="2">
        <v>0.4375</v>
      </c>
      <c r="F156">
        <v>40</v>
      </c>
      <c r="G156" s="8">
        <f t="shared" si="6"/>
        <v>6.25E-2</v>
      </c>
      <c r="H156">
        <f t="shared" si="7"/>
        <v>1.5</v>
      </c>
      <c r="I156">
        <f t="shared" si="8"/>
        <v>60</v>
      </c>
      <c r="P156" s="1">
        <v>46042</v>
      </c>
      <c r="Q156">
        <v>60</v>
      </c>
    </row>
    <row r="157" spans="1:17">
      <c r="A157" t="s">
        <v>16</v>
      </c>
      <c r="B157" t="s">
        <v>7</v>
      </c>
      <c r="C157" s="1">
        <v>46042</v>
      </c>
      <c r="D157" s="2">
        <v>0.4375</v>
      </c>
      <c r="E157" s="2">
        <v>0.47916666666666669</v>
      </c>
      <c r="F157">
        <v>60</v>
      </c>
      <c r="G157" s="8">
        <f t="shared" si="6"/>
        <v>4.1666666666666685E-2</v>
      </c>
      <c r="H157">
        <f t="shared" si="7"/>
        <v>1.0000000000000004</v>
      </c>
      <c r="I157">
        <f t="shared" si="8"/>
        <v>60.000000000000028</v>
      </c>
      <c r="P157" s="1">
        <v>46042</v>
      </c>
      <c r="Q157">
        <v>60.000000000000028</v>
      </c>
    </row>
    <row r="158" spans="1:17">
      <c r="A158" t="s">
        <v>16</v>
      </c>
      <c r="B158" t="s">
        <v>12</v>
      </c>
      <c r="C158" s="1">
        <v>46043</v>
      </c>
      <c r="D158" s="2">
        <v>0.375</v>
      </c>
      <c r="E158" s="2">
        <v>0.44791666666666669</v>
      </c>
      <c r="F158">
        <v>40</v>
      </c>
      <c r="G158" s="8">
        <f t="shared" si="6"/>
        <v>7.2916666666666685E-2</v>
      </c>
      <c r="H158">
        <f t="shared" si="7"/>
        <v>1.7500000000000004</v>
      </c>
      <c r="I158">
        <f t="shared" si="8"/>
        <v>70.000000000000014</v>
      </c>
      <c r="P158" s="1">
        <v>46043</v>
      </c>
      <c r="Q158">
        <v>70.000000000000014</v>
      </c>
    </row>
    <row r="159" spans="1:17">
      <c r="A159" t="s">
        <v>19</v>
      </c>
      <c r="B159" t="s">
        <v>12</v>
      </c>
      <c r="C159" s="1">
        <v>46043</v>
      </c>
      <c r="D159" s="2">
        <v>0.48958333333333331</v>
      </c>
      <c r="E159" s="2">
        <v>0.57291666666666663</v>
      </c>
      <c r="F159">
        <v>40</v>
      </c>
      <c r="G159" s="8">
        <f t="shared" si="6"/>
        <v>8.3333333333333315E-2</v>
      </c>
      <c r="H159">
        <f t="shared" si="7"/>
        <v>1.9999999999999996</v>
      </c>
      <c r="I159">
        <f t="shared" si="8"/>
        <v>79.999999999999986</v>
      </c>
      <c r="P159" s="1">
        <v>46043</v>
      </c>
      <c r="Q159">
        <v>79.999999999999986</v>
      </c>
    </row>
    <row r="160" spans="1:17">
      <c r="A160" t="s">
        <v>24</v>
      </c>
      <c r="B160" t="s">
        <v>7</v>
      </c>
      <c r="C160" s="1">
        <v>46044</v>
      </c>
      <c r="D160" s="2">
        <v>0.375</v>
      </c>
      <c r="E160" s="2">
        <v>0.42708333333333331</v>
      </c>
      <c r="F160">
        <v>60</v>
      </c>
      <c r="G160" s="8">
        <f t="shared" si="6"/>
        <v>5.2083333333333315E-2</v>
      </c>
      <c r="H160">
        <f t="shared" si="7"/>
        <v>1.2499999999999996</v>
      </c>
      <c r="I160">
        <f t="shared" si="8"/>
        <v>74.999999999999972</v>
      </c>
      <c r="P160" s="1">
        <v>46044</v>
      </c>
      <c r="Q160">
        <v>74.999999999999972</v>
      </c>
    </row>
    <row r="161" spans="1:17">
      <c r="A161" t="s">
        <v>17</v>
      </c>
      <c r="B161" t="s">
        <v>9</v>
      </c>
      <c r="C161" s="1">
        <v>46044</v>
      </c>
      <c r="D161" s="2">
        <v>0.4375</v>
      </c>
      <c r="E161" s="2">
        <v>0.48958333333333331</v>
      </c>
      <c r="F161">
        <v>50</v>
      </c>
      <c r="G161" s="8">
        <f t="shared" si="6"/>
        <v>5.2083333333333315E-2</v>
      </c>
      <c r="H161">
        <f t="shared" si="7"/>
        <v>1.2499999999999996</v>
      </c>
      <c r="I161">
        <f t="shared" si="8"/>
        <v>62.499999999999979</v>
      </c>
      <c r="P161" s="1">
        <v>46044</v>
      </c>
      <c r="Q161">
        <v>62.499999999999979</v>
      </c>
    </row>
    <row r="162" spans="1:17">
      <c r="A162" t="s">
        <v>10</v>
      </c>
      <c r="B162" t="s">
        <v>9</v>
      </c>
      <c r="C162" s="1">
        <v>46044</v>
      </c>
      <c r="D162" s="2">
        <v>0.48958333333333331</v>
      </c>
      <c r="E162" s="2">
        <v>0.57291666666666663</v>
      </c>
      <c r="F162">
        <v>50</v>
      </c>
      <c r="G162" s="8">
        <f t="shared" si="6"/>
        <v>8.3333333333333315E-2</v>
      </c>
      <c r="H162">
        <f t="shared" si="7"/>
        <v>1.9999999999999996</v>
      </c>
      <c r="I162">
        <f t="shared" si="8"/>
        <v>99.999999999999972</v>
      </c>
      <c r="P162" s="1">
        <v>46044</v>
      </c>
      <c r="Q162">
        <v>99.999999999999972</v>
      </c>
    </row>
    <row r="163" spans="1:17">
      <c r="A163" t="s">
        <v>8</v>
      </c>
      <c r="B163" t="s">
        <v>9</v>
      </c>
      <c r="C163" s="1">
        <v>46044</v>
      </c>
      <c r="D163" s="2">
        <v>0.59375</v>
      </c>
      <c r="E163" s="2">
        <v>0.63541666666666663</v>
      </c>
      <c r="F163">
        <v>50</v>
      </c>
      <c r="G163" s="8">
        <f t="shared" si="6"/>
        <v>4.166666666666663E-2</v>
      </c>
      <c r="H163">
        <f t="shared" si="7"/>
        <v>0.99999999999999911</v>
      </c>
      <c r="I163">
        <f t="shared" si="8"/>
        <v>49.999999999999957</v>
      </c>
      <c r="P163" s="1">
        <v>46044</v>
      </c>
      <c r="Q163">
        <v>49.999999999999957</v>
      </c>
    </row>
    <row r="164" spans="1:17">
      <c r="A164" t="s">
        <v>8</v>
      </c>
      <c r="B164" t="s">
        <v>9</v>
      </c>
      <c r="C164" s="1">
        <v>46044</v>
      </c>
      <c r="D164" s="2">
        <v>0.66666666666666663</v>
      </c>
      <c r="E164" s="2">
        <v>0.73958333333333337</v>
      </c>
      <c r="F164">
        <v>50</v>
      </c>
      <c r="G164" s="8">
        <f t="shared" si="6"/>
        <v>7.2916666666666741E-2</v>
      </c>
      <c r="H164">
        <f t="shared" si="7"/>
        <v>1.7500000000000018</v>
      </c>
      <c r="I164">
        <f t="shared" si="8"/>
        <v>87.500000000000085</v>
      </c>
      <c r="P164" s="1">
        <v>46044</v>
      </c>
      <c r="Q164">
        <v>87.500000000000085</v>
      </c>
    </row>
    <row r="165" spans="1:17">
      <c r="A165" t="s">
        <v>13</v>
      </c>
      <c r="B165" t="s">
        <v>7</v>
      </c>
      <c r="C165" s="1">
        <v>46045</v>
      </c>
      <c r="D165" s="2">
        <v>0.375</v>
      </c>
      <c r="E165" s="2">
        <v>0.41666666666666669</v>
      </c>
      <c r="F165">
        <v>60</v>
      </c>
      <c r="G165" s="8">
        <f t="shared" si="6"/>
        <v>4.1666666666666685E-2</v>
      </c>
      <c r="H165">
        <f t="shared" si="7"/>
        <v>1.0000000000000004</v>
      </c>
      <c r="I165">
        <f t="shared" si="8"/>
        <v>60.000000000000028</v>
      </c>
      <c r="P165" s="1">
        <v>46045</v>
      </c>
      <c r="Q165">
        <v>60.000000000000028</v>
      </c>
    </row>
    <row r="166" spans="1:17">
      <c r="A166" t="s">
        <v>11</v>
      </c>
      <c r="B166" t="s">
        <v>12</v>
      </c>
      <c r="C166" s="1">
        <v>46045</v>
      </c>
      <c r="D166" s="2">
        <v>0.41666666666666669</v>
      </c>
      <c r="E166" s="2">
        <v>0.45833333333333331</v>
      </c>
      <c r="F166">
        <v>40</v>
      </c>
      <c r="G166" s="8">
        <f t="shared" si="6"/>
        <v>4.166666666666663E-2</v>
      </c>
      <c r="H166">
        <f t="shared" si="7"/>
        <v>0.99999999999999911</v>
      </c>
      <c r="I166">
        <f t="shared" si="8"/>
        <v>39.999999999999964</v>
      </c>
      <c r="P166" s="1">
        <v>46045</v>
      </c>
      <c r="Q166">
        <v>39.999999999999964</v>
      </c>
    </row>
    <row r="167" spans="1:17">
      <c r="A167" t="s">
        <v>13</v>
      </c>
      <c r="B167" t="s">
        <v>9</v>
      </c>
      <c r="C167" s="1">
        <v>46045</v>
      </c>
      <c r="D167" s="2">
        <v>0.46875</v>
      </c>
      <c r="E167" s="2">
        <v>0.53125</v>
      </c>
      <c r="F167">
        <v>50</v>
      </c>
      <c r="G167" s="8">
        <f t="shared" si="6"/>
        <v>6.25E-2</v>
      </c>
      <c r="H167">
        <f t="shared" si="7"/>
        <v>1.5</v>
      </c>
      <c r="I167">
        <f t="shared" si="8"/>
        <v>75</v>
      </c>
      <c r="P167" s="1">
        <v>46045</v>
      </c>
      <c r="Q167">
        <v>75</v>
      </c>
    </row>
    <row r="168" spans="1:17">
      <c r="A168" t="s">
        <v>11</v>
      </c>
      <c r="B168" t="s">
        <v>12</v>
      </c>
      <c r="C168" s="1">
        <v>46045</v>
      </c>
      <c r="D168" s="2">
        <v>0.57291666666666663</v>
      </c>
      <c r="E168" s="2">
        <v>0.63541666666666663</v>
      </c>
      <c r="F168">
        <v>40</v>
      </c>
      <c r="G168" s="8">
        <f t="shared" si="6"/>
        <v>6.25E-2</v>
      </c>
      <c r="H168">
        <f t="shared" si="7"/>
        <v>1.5</v>
      </c>
      <c r="I168">
        <f t="shared" si="8"/>
        <v>60</v>
      </c>
      <c r="P168" s="1">
        <v>46045</v>
      </c>
      <c r="Q168">
        <v>60</v>
      </c>
    </row>
    <row r="169" spans="1:17">
      <c r="A169" t="s">
        <v>8</v>
      </c>
      <c r="B169" t="s">
        <v>9</v>
      </c>
      <c r="C169" s="1">
        <v>46045</v>
      </c>
      <c r="D169" s="2">
        <v>0.65625</v>
      </c>
      <c r="E169" s="2">
        <v>0.69791666666666663</v>
      </c>
      <c r="F169">
        <v>50</v>
      </c>
      <c r="G169" s="8">
        <f t="shared" si="6"/>
        <v>4.166666666666663E-2</v>
      </c>
      <c r="H169">
        <f t="shared" si="7"/>
        <v>0.99999999999999911</v>
      </c>
      <c r="I169">
        <f t="shared" si="8"/>
        <v>49.999999999999957</v>
      </c>
      <c r="P169" s="1">
        <v>46045</v>
      </c>
      <c r="Q169">
        <v>49.999999999999957</v>
      </c>
    </row>
    <row r="170" spans="1:17">
      <c r="A170" t="s">
        <v>10</v>
      </c>
      <c r="B170" t="s">
        <v>7</v>
      </c>
      <c r="C170" s="1">
        <v>46048</v>
      </c>
      <c r="D170" s="2">
        <v>0.375</v>
      </c>
      <c r="E170" s="2">
        <v>0.4375</v>
      </c>
      <c r="F170">
        <v>60</v>
      </c>
      <c r="G170" s="8">
        <f t="shared" si="6"/>
        <v>6.25E-2</v>
      </c>
      <c r="H170">
        <f t="shared" si="7"/>
        <v>1.5</v>
      </c>
      <c r="I170">
        <f t="shared" si="8"/>
        <v>90</v>
      </c>
      <c r="P170" s="1">
        <v>46048</v>
      </c>
      <c r="Q170">
        <v>90</v>
      </c>
    </row>
    <row r="171" spans="1:17">
      <c r="A171" t="s">
        <v>19</v>
      </c>
      <c r="B171" t="s">
        <v>12</v>
      </c>
      <c r="C171" s="1">
        <v>46049</v>
      </c>
      <c r="D171" s="2">
        <v>0.375</v>
      </c>
      <c r="E171" s="2">
        <v>0.45833333333333331</v>
      </c>
      <c r="F171">
        <v>40</v>
      </c>
      <c r="G171" s="8">
        <f t="shared" si="6"/>
        <v>8.3333333333333315E-2</v>
      </c>
      <c r="H171">
        <f t="shared" si="7"/>
        <v>1.9999999999999996</v>
      </c>
      <c r="I171">
        <f t="shared" si="8"/>
        <v>79.999999999999986</v>
      </c>
      <c r="P171" s="1">
        <v>46049</v>
      </c>
      <c r="Q171">
        <v>79.999999999999986</v>
      </c>
    </row>
    <row r="172" spans="1:17">
      <c r="A172" t="s">
        <v>14</v>
      </c>
      <c r="B172" t="s">
        <v>7</v>
      </c>
      <c r="C172" s="1">
        <v>46049</v>
      </c>
      <c r="D172" s="2">
        <v>0.52083333333333337</v>
      </c>
      <c r="E172" s="2">
        <v>0.58333333333333337</v>
      </c>
      <c r="F172">
        <v>60</v>
      </c>
      <c r="G172" s="8">
        <f t="shared" si="6"/>
        <v>6.25E-2</v>
      </c>
      <c r="H172">
        <f t="shared" si="7"/>
        <v>1.5</v>
      </c>
      <c r="I172">
        <f t="shared" si="8"/>
        <v>90</v>
      </c>
      <c r="P172" s="1">
        <v>46049</v>
      </c>
      <c r="Q172">
        <v>90</v>
      </c>
    </row>
    <row r="173" spans="1:17">
      <c r="A173" t="s">
        <v>18</v>
      </c>
      <c r="B173" t="s">
        <v>12</v>
      </c>
      <c r="C173" s="1">
        <v>46050</v>
      </c>
      <c r="D173" s="2">
        <v>0.375</v>
      </c>
      <c r="E173" s="2">
        <v>0.41666666666666669</v>
      </c>
      <c r="F173">
        <v>40</v>
      </c>
      <c r="G173" s="8">
        <f t="shared" si="6"/>
        <v>4.1666666666666685E-2</v>
      </c>
      <c r="H173">
        <f t="shared" si="7"/>
        <v>1.0000000000000004</v>
      </c>
      <c r="I173">
        <f t="shared" si="8"/>
        <v>40.000000000000014</v>
      </c>
      <c r="P173" s="1">
        <v>46050</v>
      </c>
      <c r="Q173">
        <v>40.000000000000014</v>
      </c>
    </row>
    <row r="174" spans="1:17">
      <c r="A174" t="s">
        <v>8</v>
      </c>
      <c r="B174" t="s">
        <v>9</v>
      </c>
      <c r="C174" s="1">
        <v>46051</v>
      </c>
      <c r="D174" s="2">
        <v>0.375</v>
      </c>
      <c r="E174" s="2">
        <v>0.4375</v>
      </c>
      <c r="F174">
        <v>50</v>
      </c>
      <c r="G174" s="8">
        <f t="shared" si="6"/>
        <v>6.25E-2</v>
      </c>
      <c r="H174">
        <f t="shared" si="7"/>
        <v>1.5</v>
      </c>
      <c r="I174">
        <f t="shared" si="8"/>
        <v>75</v>
      </c>
      <c r="P174" s="1">
        <v>46051</v>
      </c>
      <c r="Q174">
        <v>75</v>
      </c>
    </row>
    <row r="175" spans="1:17">
      <c r="A175" t="s">
        <v>18</v>
      </c>
      <c r="B175" t="s">
        <v>12</v>
      </c>
      <c r="C175" s="1">
        <v>46051</v>
      </c>
      <c r="D175" s="2">
        <v>0.4375</v>
      </c>
      <c r="E175" s="2">
        <v>0.51041666666666663</v>
      </c>
      <c r="F175">
        <v>40</v>
      </c>
      <c r="G175" s="8">
        <f t="shared" si="6"/>
        <v>7.291666666666663E-2</v>
      </c>
      <c r="H175">
        <f t="shared" si="7"/>
        <v>1.7499999999999991</v>
      </c>
      <c r="I175">
        <f t="shared" si="8"/>
        <v>69.999999999999972</v>
      </c>
      <c r="P175" s="1">
        <v>46051</v>
      </c>
      <c r="Q175">
        <v>69.999999999999972</v>
      </c>
    </row>
    <row r="176" spans="1:17">
      <c r="A176" t="s">
        <v>15</v>
      </c>
      <c r="B176" t="s">
        <v>7</v>
      </c>
      <c r="C176" s="1">
        <v>46051</v>
      </c>
      <c r="D176" s="2">
        <v>0.53125</v>
      </c>
      <c r="E176" s="2">
        <v>0.57291666666666663</v>
      </c>
      <c r="F176">
        <v>60</v>
      </c>
      <c r="G176" s="8">
        <f t="shared" si="6"/>
        <v>4.166666666666663E-2</v>
      </c>
      <c r="H176">
        <f t="shared" si="7"/>
        <v>0.99999999999999911</v>
      </c>
      <c r="I176">
        <f t="shared" si="8"/>
        <v>59.999999999999943</v>
      </c>
      <c r="P176" s="1">
        <v>46051</v>
      </c>
      <c r="Q176">
        <v>59.999999999999943</v>
      </c>
    </row>
    <row r="177" spans="1:17">
      <c r="A177" t="s">
        <v>16</v>
      </c>
      <c r="B177" t="s">
        <v>7</v>
      </c>
      <c r="C177" s="1">
        <v>46056</v>
      </c>
      <c r="D177" s="2">
        <v>0.375</v>
      </c>
      <c r="E177" s="2">
        <v>0.42708333333333331</v>
      </c>
      <c r="F177">
        <v>60</v>
      </c>
      <c r="G177" s="8">
        <f t="shared" si="6"/>
        <v>5.2083333333333315E-2</v>
      </c>
      <c r="H177">
        <f t="shared" si="7"/>
        <v>1.2499999999999996</v>
      </c>
      <c r="I177">
        <f t="shared" si="8"/>
        <v>74.999999999999972</v>
      </c>
      <c r="P177" s="1">
        <v>46056</v>
      </c>
      <c r="Q177">
        <v>74.999999999999972</v>
      </c>
    </row>
    <row r="178" spans="1:17">
      <c r="A178" t="s">
        <v>16</v>
      </c>
      <c r="B178" t="s">
        <v>7</v>
      </c>
      <c r="C178" s="1">
        <v>46056</v>
      </c>
      <c r="D178" s="2">
        <v>0.46875</v>
      </c>
      <c r="E178" s="2">
        <v>0.54166666666666663</v>
      </c>
      <c r="F178">
        <v>60</v>
      </c>
      <c r="G178" s="8">
        <f t="shared" si="6"/>
        <v>7.291666666666663E-2</v>
      </c>
      <c r="H178">
        <f t="shared" si="7"/>
        <v>1.7499999999999991</v>
      </c>
      <c r="I178">
        <f t="shared" si="8"/>
        <v>104.99999999999994</v>
      </c>
      <c r="P178" s="1">
        <v>46056</v>
      </c>
      <c r="Q178">
        <v>104.99999999999994</v>
      </c>
    </row>
    <row r="179" spans="1:17">
      <c r="A179" t="s">
        <v>17</v>
      </c>
      <c r="B179" t="s">
        <v>9</v>
      </c>
      <c r="C179" s="1">
        <v>46056</v>
      </c>
      <c r="D179" s="2">
        <v>0.58333333333333337</v>
      </c>
      <c r="E179" s="2">
        <v>0.66666666666666663</v>
      </c>
      <c r="F179">
        <v>50</v>
      </c>
      <c r="G179" s="8">
        <f t="shared" si="6"/>
        <v>8.3333333333333259E-2</v>
      </c>
      <c r="H179">
        <f t="shared" si="7"/>
        <v>1.9999999999999982</v>
      </c>
      <c r="I179">
        <f t="shared" si="8"/>
        <v>99.999999999999915</v>
      </c>
      <c r="P179" s="1">
        <v>46056</v>
      </c>
      <c r="Q179">
        <v>99.999999999999915</v>
      </c>
    </row>
    <row r="180" spans="1:17">
      <c r="A180" t="s">
        <v>11</v>
      </c>
      <c r="B180" t="s">
        <v>12</v>
      </c>
      <c r="C180" s="1">
        <v>46056</v>
      </c>
      <c r="D180" s="2">
        <v>0.66666666666666663</v>
      </c>
      <c r="E180" s="2">
        <v>0.72916666666666663</v>
      </c>
      <c r="F180">
        <v>40</v>
      </c>
      <c r="G180" s="8">
        <f t="shared" si="6"/>
        <v>6.25E-2</v>
      </c>
      <c r="H180">
        <f t="shared" si="7"/>
        <v>1.5</v>
      </c>
      <c r="I180">
        <f t="shared" si="8"/>
        <v>60</v>
      </c>
      <c r="P180" s="1">
        <v>46056</v>
      </c>
      <c r="Q180">
        <v>60</v>
      </c>
    </row>
    <row r="181" spans="1:17">
      <c r="A181" t="s">
        <v>14</v>
      </c>
      <c r="B181" t="s">
        <v>7</v>
      </c>
      <c r="C181" s="1">
        <v>46057</v>
      </c>
      <c r="D181" s="2">
        <v>0.375</v>
      </c>
      <c r="E181" s="2">
        <v>0.41666666666666669</v>
      </c>
      <c r="F181">
        <v>60</v>
      </c>
      <c r="G181" s="8">
        <f t="shared" si="6"/>
        <v>4.1666666666666685E-2</v>
      </c>
      <c r="H181">
        <f t="shared" si="7"/>
        <v>1.0000000000000004</v>
      </c>
      <c r="I181">
        <f t="shared" si="8"/>
        <v>60.000000000000028</v>
      </c>
      <c r="P181" s="1">
        <v>46057</v>
      </c>
      <c r="Q181">
        <v>60.000000000000028</v>
      </c>
    </row>
    <row r="182" spans="1:17">
      <c r="A182" t="s">
        <v>19</v>
      </c>
      <c r="B182" t="s">
        <v>12</v>
      </c>
      <c r="C182" s="1">
        <v>46057</v>
      </c>
      <c r="D182" s="2">
        <v>0.42708333333333331</v>
      </c>
      <c r="E182" s="2">
        <v>0.48958333333333331</v>
      </c>
      <c r="F182">
        <v>40</v>
      </c>
      <c r="G182" s="8">
        <f t="shared" si="6"/>
        <v>6.25E-2</v>
      </c>
      <c r="H182">
        <f t="shared" si="7"/>
        <v>1.5</v>
      </c>
      <c r="I182">
        <f t="shared" si="8"/>
        <v>60</v>
      </c>
      <c r="P182" s="1">
        <v>46057</v>
      </c>
      <c r="Q182">
        <v>60</v>
      </c>
    </row>
    <row r="183" spans="1:17">
      <c r="A183" t="s">
        <v>14</v>
      </c>
      <c r="B183" t="s">
        <v>7</v>
      </c>
      <c r="C183" s="1">
        <v>46057</v>
      </c>
      <c r="D183" s="2">
        <v>0.5</v>
      </c>
      <c r="E183" s="2">
        <v>0.5625</v>
      </c>
      <c r="F183">
        <v>60</v>
      </c>
      <c r="G183" s="8">
        <f t="shared" si="6"/>
        <v>6.25E-2</v>
      </c>
      <c r="H183">
        <f t="shared" si="7"/>
        <v>1.5</v>
      </c>
      <c r="I183">
        <f t="shared" si="8"/>
        <v>90</v>
      </c>
      <c r="P183" s="1">
        <v>46057</v>
      </c>
      <c r="Q183">
        <v>90</v>
      </c>
    </row>
    <row r="184" spans="1:17">
      <c r="A184" t="s">
        <v>8</v>
      </c>
      <c r="B184" t="s">
        <v>9</v>
      </c>
      <c r="C184" s="1">
        <v>46057</v>
      </c>
      <c r="D184" s="2">
        <v>0.59375</v>
      </c>
      <c r="E184" s="2">
        <v>0.63541666666666663</v>
      </c>
      <c r="F184">
        <v>50</v>
      </c>
      <c r="G184" s="8">
        <f t="shared" si="6"/>
        <v>4.166666666666663E-2</v>
      </c>
      <c r="H184">
        <f t="shared" si="7"/>
        <v>0.99999999999999911</v>
      </c>
      <c r="I184">
        <f t="shared" si="8"/>
        <v>49.999999999999957</v>
      </c>
      <c r="P184" s="1">
        <v>46057</v>
      </c>
      <c r="Q184">
        <v>49.999999999999957</v>
      </c>
    </row>
    <row r="185" spans="1:17">
      <c r="A185" t="s">
        <v>14</v>
      </c>
      <c r="B185" t="s">
        <v>7</v>
      </c>
      <c r="C185" s="1">
        <v>46058</v>
      </c>
      <c r="D185" s="2">
        <v>0.375</v>
      </c>
      <c r="E185" s="2">
        <v>0.4375</v>
      </c>
      <c r="F185">
        <v>60</v>
      </c>
      <c r="G185" s="8">
        <f t="shared" si="6"/>
        <v>6.25E-2</v>
      </c>
      <c r="H185">
        <f t="shared" si="7"/>
        <v>1.5</v>
      </c>
      <c r="I185">
        <f t="shared" si="8"/>
        <v>90</v>
      </c>
      <c r="P185" s="1">
        <v>46058</v>
      </c>
      <c r="Q185">
        <v>90</v>
      </c>
    </row>
    <row r="186" spans="1:17">
      <c r="A186" t="s">
        <v>14</v>
      </c>
      <c r="B186" t="s">
        <v>7</v>
      </c>
      <c r="C186" s="1">
        <v>46058</v>
      </c>
      <c r="D186" s="2">
        <v>0.45833333333333331</v>
      </c>
      <c r="E186" s="2">
        <v>0.53125</v>
      </c>
      <c r="F186">
        <v>60</v>
      </c>
      <c r="G186" s="8">
        <f t="shared" si="6"/>
        <v>7.2916666666666685E-2</v>
      </c>
      <c r="H186">
        <f t="shared" si="7"/>
        <v>1.7500000000000004</v>
      </c>
      <c r="I186">
        <f t="shared" si="8"/>
        <v>105.00000000000003</v>
      </c>
      <c r="P186" s="1">
        <v>46058</v>
      </c>
      <c r="Q186">
        <v>105.00000000000003</v>
      </c>
    </row>
    <row r="187" spans="1:17">
      <c r="A187" t="s">
        <v>19</v>
      </c>
      <c r="B187" t="s">
        <v>12</v>
      </c>
      <c r="C187" s="1">
        <v>46058</v>
      </c>
      <c r="D187" s="2">
        <v>0.53125</v>
      </c>
      <c r="E187" s="2">
        <v>0.57291666666666663</v>
      </c>
      <c r="F187">
        <v>40</v>
      </c>
      <c r="G187" s="8">
        <f t="shared" si="6"/>
        <v>4.166666666666663E-2</v>
      </c>
      <c r="H187">
        <f t="shared" si="7"/>
        <v>0.99999999999999911</v>
      </c>
      <c r="I187">
        <f t="shared" si="8"/>
        <v>39.999999999999964</v>
      </c>
      <c r="P187" s="1">
        <v>46058</v>
      </c>
      <c r="Q187">
        <v>39.999999999999964</v>
      </c>
    </row>
    <row r="188" spans="1:17">
      <c r="A188" t="s">
        <v>6</v>
      </c>
      <c r="B188" t="s">
        <v>7</v>
      </c>
      <c r="C188" s="1">
        <v>46058</v>
      </c>
      <c r="D188" s="2">
        <v>0.57291666666666663</v>
      </c>
      <c r="E188" s="2">
        <v>0.63541666666666663</v>
      </c>
      <c r="F188">
        <v>60</v>
      </c>
      <c r="G188" s="8">
        <f t="shared" si="6"/>
        <v>6.25E-2</v>
      </c>
      <c r="H188">
        <f t="shared" si="7"/>
        <v>1.5</v>
      </c>
      <c r="I188">
        <f t="shared" si="8"/>
        <v>90</v>
      </c>
      <c r="P188" s="1">
        <v>46058</v>
      </c>
      <c r="Q188">
        <v>90</v>
      </c>
    </row>
    <row r="189" spans="1:17">
      <c r="A189" t="s">
        <v>19</v>
      </c>
      <c r="B189" t="s">
        <v>9</v>
      </c>
      <c r="C189" s="1">
        <v>46059</v>
      </c>
      <c r="D189" s="2">
        <v>0.375</v>
      </c>
      <c r="E189" s="2">
        <v>0.44791666666666669</v>
      </c>
      <c r="F189">
        <v>50</v>
      </c>
      <c r="G189" s="8">
        <f t="shared" si="6"/>
        <v>7.2916666666666685E-2</v>
      </c>
      <c r="H189">
        <f t="shared" si="7"/>
        <v>1.7500000000000004</v>
      </c>
      <c r="I189">
        <f t="shared" si="8"/>
        <v>87.500000000000028</v>
      </c>
      <c r="P189" s="1">
        <v>46059</v>
      </c>
      <c r="Q189">
        <v>87.500000000000028</v>
      </c>
    </row>
    <row r="190" spans="1:17">
      <c r="A190" t="s">
        <v>8</v>
      </c>
      <c r="B190" t="s">
        <v>9</v>
      </c>
      <c r="C190" s="1">
        <v>46059</v>
      </c>
      <c r="D190" s="2">
        <v>0.45833333333333331</v>
      </c>
      <c r="E190" s="2">
        <v>0.54166666666666663</v>
      </c>
      <c r="F190">
        <v>50</v>
      </c>
      <c r="G190" s="8">
        <f t="shared" si="6"/>
        <v>8.3333333333333315E-2</v>
      </c>
      <c r="H190">
        <f t="shared" si="7"/>
        <v>1.9999999999999996</v>
      </c>
      <c r="I190">
        <f t="shared" si="8"/>
        <v>99.999999999999972</v>
      </c>
      <c r="P190" s="1">
        <v>46059</v>
      </c>
      <c r="Q190">
        <v>99.999999999999972</v>
      </c>
    </row>
    <row r="191" spans="1:17">
      <c r="A191" t="s">
        <v>10</v>
      </c>
      <c r="B191" t="s">
        <v>7</v>
      </c>
      <c r="C191" s="1">
        <v>46059</v>
      </c>
      <c r="D191" s="2">
        <v>0.57291666666666663</v>
      </c>
      <c r="E191" s="2">
        <v>0.61458333333333337</v>
      </c>
      <c r="F191">
        <v>60</v>
      </c>
      <c r="G191" s="8">
        <f t="shared" si="6"/>
        <v>4.1666666666666741E-2</v>
      </c>
      <c r="H191">
        <f t="shared" si="7"/>
        <v>1.0000000000000018</v>
      </c>
      <c r="I191">
        <f t="shared" si="8"/>
        <v>60.000000000000107</v>
      </c>
      <c r="P191" s="1">
        <v>46059</v>
      </c>
      <c r="Q191">
        <v>60.000000000000107</v>
      </c>
    </row>
    <row r="192" spans="1:17">
      <c r="A192" t="s">
        <v>11</v>
      </c>
      <c r="B192" t="s">
        <v>12</v>
      </c>
      <c r="C192" s="1">
        <v>46059</v>
      </c>
      <c r="D192" s="2">
        <v>0.64583333333333337</v>
      </c>
      <c r="E192" s="2">
        <v>0.72916666666666663</v>
      </c>
      <c r="F192">
        <v>40</v>
      </c>
      <c r="G192" s="8">
        <f t="shared" si="6"/>
        <v>8.3333333333333259E-2</v>
      </c>
      <c r="H192">
        <f t="shared" si="7"/>
        <v>1.9999999999999982</v>
      </c>
      <c r="I192">
        <f t="shared" si="8"/>
        <v>79.999999999999929</v>
      </c>
      <c r="P192" s="1">
        <v>46059</v>
      </c>
      <c r="Q192">
        <v>79.999999999999929</v>
      </c>
    </row>
    <row r="193" spans="1:17">
      <c r="A193" t="s">
        <v>8</v>
      </c>
      <c r="B193" t="s">
        <v>9</v>
      </c>
      <c r="C193" s="1">
        <v>46062</v>
      </c>
      <c r="D193" s="2">
        <v>0.375</v>
      </c>
      <c r="E193" s="2">
        <v>0.42708333333333331</v>
      </c>
      <c r="F193">
        <v>50</v>
      </c>
      <c r="G193" s="8">
        <f t="shared" si="6"/>
        <v>5.2083333333333315E-2</v>
      </c>
      <c r="H193">
        <f t="shared" si="7"/>
        <v>1.2499999999999996</v>
      </c>
      <c r="I193">
        <f t="shared" si="8"/>
        <v>62.499999999999979</v>
      </c>
      <c r="P193" s="1">
        <v>46062</v>
      </c>
      <c r="Q193">
        <v>62.499999999999979</v>
      </c>
    </row>
    <row r="194" spans="1:17">
      <c r="A194" t="s">
        <v>14</v>
      </c>
      <c r="B194" t="s">
        <v>7</v>
      </c>
      <c r="C194" s="1">
        <v>46063</v>
      </c>
      <c r="D194" s="2">
        <v>0.375</v>
      </c>
      <c r="E194" s="2">
        <v>0.41666666666666669</v>
      </c>
      <c r="F194">
        <v>60</v>
      </c>
      <c r="G194" s="8">
        <f t="shared" si="6"/>
        <v>4.1666666666666685E-2</v>
      </c>
      <c r="H194">
        <f t="shared" si="7"/>
        <v>1.0000000000000004</v>
      </c>
      <c r="I194">
        <f t="shared" si="8"/>
        <v>60.000000000000028</v>
      </c>
      <c r="P194" s="1">
        <v>46063</v>
      </c>
      <c r="Q194">
        <v>60.000000000000028</v>
      </c>
    </row>
    <row r="195" spans="1:17">
      <c r="A195" t="s">
        <v>16</v>
      </c>
      <c r="B195" t="s">
        <v>7</v>
      </c>
      <c r="C195" s="1">
        <v>46063</v>
      </c>
      <c r="D195" s="2">
        <v>0.44791666666666669</v>
      </c>
      <c r="E195" s="2">
        <v>0.52083333333333337</v>
      </c>
      <c r="F195">
        <v>60</v>
      </c>
      <c r="G195" s="8">
        <f t="shared" ref="G195:G236" si="9">E195-D195</f>
        <v>7.2916666666666685E-2</v>
      </c>
      <c r="H195">
        <f t="shared" ref="H195:H236" si="10">24*G195</f>
        <v>1.7500000000000004</v>
      </c>
      <c r="I195">
        <f t="shared" ref="I195:I236" si="11">F195*H195</f>
        <v>105.00000000000003</v>
      </c>
      <c r="P195" s="1">
        <v>46063</v>
      </c>
      <c r="Q195">
        <v>105.00000000000003</v>
      </c>
    </row>
    <row r="196" spans="1:17">
      <c r="A196" t="s">
        <v>8</v>
      </c>
      <c r="B196" t="s">
        <v>9</v>
      </c>
      <c r="C196" s="1">
        <v>46063</v>
      </c>
      <c r="D196" s="2">
        <v>0.5625</v>
      </c>
      <c r="E196" s="2">
        <v>0.63541666666666663</v>
      </c>
      <c r="F196">
        <v>50</v>
      </c>
      <c r="G196" s="8">
        <f t="shared" si="9"/>
        <v>7.291666666666663E-2</v>
      </c>
      <c r="H196">
        <f t="shared" si="10"/>
        <v>1.7499999999999991</v>
      </c>
      <c r="I196">
        <f t="shared" si="11"/>
        <v>87.499999999999957</v>
      </c>
      <c r="P196" s="1">
        <v>46063</v>
      </c>
      <c r="Q196">
        <v>87.499999999999957</v>
      </c>
    </row>
    <row r="197" spans="1:17">
      <c r="A197" t="s">
        <v>19</v>
      </c>
      <c r="B197" t="s">
        <v>9</v>
      </c>
      <c r="C197" s="1">
        <v>46063</v>
      </c>
      <c r="D197" s="2">
        <v>0.64583333333333337</v>
      </c>
      <c r="E197" s="2">
        <v>0.6875</v>
      </c>
      <c r="F197">
        <v>50</v>
      </c>
      <c r="G197" s="8">
        <f t="shared" si="9"/>
        <v>4.166666666666663E-2</v>
      </c>
      <c r="H197">
        <f t="shared" si="10"/>
        <v>0.99999999999999911</v>
      </c>
      <c r="I197">
        <f t="shared" si="11"/>
        <v>49.999999999999957</v>
      </c>
      <c r="P197" s="1">
        <v>46063</v>
      </c>
      <c r="Q197">
        <v>49.999999999999957</v>
      </c>
    </row>
    <row r="198" spans="1:17">
      <c r="A198" t="s">
        <v>14</v>
      </c>
      <c r="B198" t="s">
        <v>7</v>
      </c>
      <c r="C198" s="1">
        <v>46063</v>
      </c>
      <c r="D198" s="2">
        <v>0.69791666666666663</v>
      </c>
      <c r="E198" s="2">
        <v>0.77083333333333337</v>
      </c>
      <c r="F198">
        <v>60</v>
      </c>
      <c r="G198" s="8">
        <f t="shared" si="9"/>
        <v>7.2916666666666741E-2</v>
      </c>
      <c r="H198">
        <f t="shared" si="10"/>
        <v>1.7500000000000018</v>
      </c>
      <c r="I198">
        <f t="shared" si="11"/>
        <v>105.00000000000011</v>
      </c>
      <c r="P198" s="1">
        <v>46063</v>
      </c>
      <c r="Q198">
        <v>105.00000000000011</v>
      </c>
    </row>
    <row r="199" spans="1:17">
      <c r="A199" t="s">
        <v>11</v>
      </c>
      <c r="B199" t="s">
        <v>12</v>
      </c>
      <c r="C199" s="1">
        <v>46064</v>
      </c>
      <c r="D199" s="2">
        <v>0.375</v>
      </c>
      <c r="E199" s="2">
        <v>0.42708333333333331</v>
      </c>
      <c r="F199">
        <v>40</v>
      </c>
      <c r="G199" s="8">
        <f t="shared" si="9"/>
        <v>5.2083333333333315E-2</v>
      </c>
      <c r="H199">
        <f t="shared" si="10"/>
        <v>1.2499999999999996</v>
      </c>
      <c r="I199">
        <f t="shared" si="11"/>
        <v>49.999999999999986</v>
      </c>
      <c r="P199" s="1">
        <v>46064</v>
      </c>
      <c r="Q199">
        <v>49.999999999999986</v>
      </c>
    </row>
    <row r="200" spans="1:17">
      <c r="A200" t="s">
        <v>24</v>
      </c>
      <c r="B200" t="s">
        <v>7</v>
      </c>
      <c r="C200" s="1">
        <v>46064</v>
      </c>
      <c r="D200" s="2">
        <v>0.44791666666666669</v>
      </c>
      <c r="E200" s="2">
        <v>0.5</v>
      </c>
      <c r="F200">
        <v>60</v>
      </c>
      <c r="G200" s="8">
        <f t="shared" si="9"/>
        <v>5.2083333333333315E-2</v>
      </c>
      <c r="H200">
        <f t="shared" si="10"/>
        <v>1.2499999999999996</v>
      </c>
      <c r="I200">
        <f t="shared" si="11"/>
        <v>74.999999999999972</v>
      </c>
      <c r="P200" s="1">
        <v>46064</v>
      </c>
      <c r="Q200">
        <v>74.999999999999972</v>
      </c>
    </row>
    <row r="201" spans="1:17">
      <c r="A201" t="s">
        <v>8</v>
      </c>
      <c r="B201" t="s">
        <v>9</v>
      </c>
      <c r="C201" s="1">
        <v>46064</v>
      </c>
      <c r="D201" s="2">
        <v>0.5</v>
      </c>
      <c r="E201" s="2">
        <v>0.54166666666666663</v>
      </c>
      <c r="F201">
        <v>50</v>
      </c>
      <c r="G201" s="8">
        <f t="shared" si="9"/>
        <v>4.166666666666663E-2</v>
      </c>
      <c r="H201">
        <f t="shared" si="10"/>
        <v>0.99999999999999911</v>
      </c>
      <c r="I201">
        <f t="shared" si="11"/>
        <v>49.999999999999957</v>
      </c>
      <c r="P201" s="1">
        <v>46064</v>
      </c>
      <c r="Q201">
        <v>49.999999999999957</v>
      </c>
    </row>
    <row r="202" spans="1:17">
      <c r="A202" t="s">
        <v>13</v>
      </c>
      <c r="B202" t="s">
        <v>7</v>
      </c>
      <c r="C202" s="1">
        <v>46064</v>
      </c>
      <c r="D202" s="2">
        <v>0.55208333333333337</v>
      </c>
      <c r="E202" s="2">
        <v>0.59375</v>
      </c>
      <c r="F202">
        <v>60</v>
      </c>
      <c r="G202" s="8">
        <f t="shared" si="9"/>
        <v>4.166666666666663E-2</v>
      </c>
      <c r="H202">
        <f t="shared" si="10"/>
        <v>0.99999999999999911</v>
      </c>
      <c r="I202">
        <f t="shared" si="11"/>
        <v>59.999999999999943</v>
      </c>
      <c r="P202" s="1">
        <v>46064</v>
      </c>
      <c r="Q202">
        <v>59.999999999999943</v>
      </c>
    </row>
    <row r="203" spans="1:17">
      <c r="A203" t="s">
        <v>18</v>
      </c>
      <c r="B203" t="s">
        <v>12</v>
      </c>
      <c r="C203" s="1">
        <v>46064</v>
      </c>
      <c r="D203" s="2">
        <v>0.59375</v>
      </c>
      <c r="E203" s="2">
        <v>0.63541666666666663</v>
      </c>
      <c r="F203">
        <v>40</v>
      </c>
      <c r="G203" s="8">
        <f t="shared" si="9"/>
        <v>4.166666666666663E-2</v>
      </c>
      <c r="H203">
        <f t="shared" si="10"/>
        <v>0.99999999999999911</v>
      </c>
      <c r="I203">
        <f t="shared" si="11"/>
        <v>39.999999999999964</v>
      </c>
      <c r="P203" s="1">
        <v>46064</v>
      </c>
      <c r="Q203">
        <v>39.999999999999964</v>
      </c>
    </row>
    <row r="204" spans="1:17">
      <c r="A204" t="s">
        <v>15</v>
      </c>
      <c r="B204" t="s">
        <v>7</v>
      </c>
      <c r="C204" s="1">
        <v>46065</v>
      </c>
      <c r="D204" s="2">
        <v>0.39583333333333331</v>
      </c>
      <c r="E204" s="2">
        <v>0.45833333333333331</v>
      </c>
      <c r="F204">
        <v>60</v>
      </c>
      <c r="G204" s="8">
        <f t="shared" si="9"/>
        <v>6.25E-2</v>
      </c>
      <c r="H204">
        <f t="shared" si="10"/>
        <v>1.5</v>
      </c>
      <c r="I204">
        <f t="shared" si="11"/>
        <v>90</v>
      </c>
      <c r="P204" s="1">
        <v>46065</v>
      </c>
      <c r="Q204">
        <v>90</v>
      </c>
    </row>
    <row r="205" spans="1:17">
      <c r="A205" t="s">
        <v>10</v>
      </c>
      <c r="B205" t="s">
        <v>9</v>
      </c>
      <c r="C205" s="1">
        <v>46065</v>
      </c>
      <c r="D205" s="2">
        <v>0.45833333333333331</v>
      </c>
      <c r="E205" s="2">
        <v>0.51041666666666663</v>
      </c>
      <c r="F205">
        <v>50</v>
      </c>
      <c r="G205" s="8">
        <f t="shared" si="9"/>
        <v>5.2083333333333315E-2</v>
      </c>
      <c r="H205">
        <f t="shared" si="10"/>
        <v>1.2499999999999996</v>
      </c>
      <c r="I205">
        <f t="shared" si="11"/>
        <v>62.499999999999979</v>
      </c>
      <c r="P205" s="1">
        <v>46065</v>
      </c>
      <c r="Q205">
        <v>62.499999999999979</v>
      </c>
    </row>
    <row r="206" spans="1:17">
      <c r="A206" t="s">
        <v>16</v>
      </c>
      <c r="B206" t="s">
        <v>7</v>
      </c>
      <c r="C206" s="1">
        <v>46065</v>
      </c>
      <c r="D206" s="2">
        <v>0.55208333333333337</v>
      </c>
      <c r="E206" s="2">
        <v>0.60416666666666663</v>
      </c>
      <c r="F206">
        <v>60</v>
      </c>
      <c r="G206" s="8">
        <f t="shared" si="9"/>
        <v>5.2083333333333259E-2</v>
      </c>
      <c r="H206">
        <f t="shared" si="10"/>
        <v>1.2499999999999982</v>
      </c>
      <c r="I206">
        <f t="shared" si="11"/>
        <v>74.999999999999886</v>
      </c>
      <c r="P206" s="1">
        <v>46065</v>
      </c>
      <c r="Q206">
        <v>74.999999999999886</v>
      </c>
    </row>
    <row r="207" spans="1:17">
      <c r="A207" t="s">
        <v>16</v>
      </c>
      <c r="B207" t="s">
        <v>7</v>
      </c>
      <c r="C207" s="1">
        <v>46066</v>
      </c>
      <c r="D207" s="2">
        <v>0.375</v>
      </c>
      <c r="E207" s="2">
        <v>0.42708333333333331</v>
      </c>
      <c r="F207">
        <v>60</v>
      </c>
      <c r="G207" s="8">
        <f t="shared" si="9"/>
        <v>5.2083333333333315E-2</v>
      </c>
      <c r="H207">
        <f t="shared" si="10"/>
        <v>1.2499999999999996</v>
      </c>
      <c r="I207">
        <f t="shared" si="11"/>
        <v>74.999999999999972</v>
      </c>
      <c r="P207" s="1">
        <v>46066</v>
      </c>
      <c r="Q207">
        <v>74.999999999999972</v>
      </c>
    </row>
    <row r="208" spans="1:17">
      <c r="A208" t="s">
        <v>18</v>
      </c>
      <c r="B208" t="s">
        <v>12</v>
      </c>
      <c r="C208" s="1">
        <v>46066</v>
      </c>
      <c r="D208" s="2">
        <v>0.45833333333333331</v>
      </c>
      <c r="E208" s="2">
        <v>0.5</v>
      </c>
      <c r="F208">
        <v>40</v>
      </c>
      <c r="G208" s="8">
        <f t="shared" si="9"/>
        <v>4.1666666666666685E-2</v>
      </c>
      <c r="H208">
        <f t="shared" si="10"/>
        <v>1.0000000000000004</v>
      </c>
      <c r="I208">
        <f t="shared" si="11"/>
        <v>40.000000000000014</v>
      </c>
      <c r="P208" s="1">
        <v>46066</v>
      </c>
      <c r="Q208">
        <v>40.000000000000014</v>
      </c>
    </row>
    <row r="209" spans="1:17">
      <c r="A209" t="s">
        <v>17</v>
      </c>
      <c r="B209" t="s">
        <v>9</v>
      </c>
      <c r="C209" s="1">
        <v>46066</v>
      </c>
      <c r="D209" s="2">
        <v>0.52083333333333337</v>
      </c>
      <c r="E209" s="2">
        <v>0.57291666666666663</v>
      </c>
      <c r="F209">
        <v>50</v>
      </c>
      <c r="G209" s="8">
        <f t="shared" si="9"/>
        <v>5.2083333333333259E-2</v>
      </c>
      <c r="H209">
        <f t="shared" si="10"/>
        <v>1.2499999999999982</v>
      </c>
      <c r="I209">
        <f t="shared" si="11"/>
        <v>62.499999999999915</v>
      </c>
      <c r="P209" s="1">
        <v>46066</v>
      </c>
      <c r="Q209">
        <v>62.499999999999915</v>
      </c>
    </row>
    <row r="210" spans="1:17">
      <c r="A210" t="s">
        <v>8</v>
      </c>
      <c r="B210" t="s">
        <v>9</v>
      </c>
      <c r="C210" s="1">
        <v>46066</v>
      </c>
      <c r="D210" s="2">
        <v>0.60416666666666663</v>
      </c>
      <c r="E210" s="2">
        <v>0.67708333333333337</v>
      </c>
      <c r="F210">
        <v>50</v>
      </c>
      <c r="G210" s="8">
        <f t="shared" si="9"/>
        <v>7.2916666666666741E-2</v>
      </c>
      <c r="H210">
        <f t="shared" si="10"/>
        <v>1.7500000000000018</v>
      </c>
      <c r="I210">
        <f t="shared" si="11"/>
        <v>87.500000000000085</v>
      </c>
      <c r="P210" s="1">
        <v>46066</v>
      </c>
      <c r="Q210">
        <v>87.500000000000085</v>
      </c>
    </row>
    <row r="211" spans="1:17">
      <c r="A211" t="s">
        <v>15</v>
      </c>
      <c r="B211" t="s">
        <v>12</v>
      </c>
      <c r="C211" s="1">
        <v>46069</v>
      </c>
      <c r="D211" s="2">
        <v>0.375</v>
      </c>
      <c r="E211" s="2">
        <v>0.4375</v>
      </c>
      <c r="F211">
        <v>40</v>
      </c>
      <c r="G211" s="8">
        <f t="shared" si="9"/>
        <v>6.25E-2</v>
      </c>
      <c r="H211">
        <f t="shared" si="10"/>
        <v>1.5</v>
      </c>
      <c r="I211">
        <f t="shared" si="11"/>
        <v>60</v>
      </c>
      <c r="P211" s="1">
        <v>46069</v>
      </c>
      <c r="Q211">
        <v>60</v>
      </c>
    </row>
    <row r="212" spans="1:17">
      <c r="A212" t="s">
        <v>8</v>
      </c>
      <c r="B212" t="s">
        <v>9</v>
      </c>
      <c r="C212" s="1">
        <v>46069</v>
      </c>
      <c r="D212" s="2">
        <v>0.47916666666666669</v>
      </c>
      <c r="E212" s="2">
        <v>0.54166666666666663</v>
      </c>
      <c r="F212">
        <v>50</v>
      </c>
      <c r="G212" s="8">
        <f t="shared" si="9"/>
        <v>6.2499999999999944E-2</v>
      </c>
      <c r="H212">
        <f t="shared" si="10"/>
        <v>1.4999999999999987</v>
      </c>
      <c r="I212">
        <f t="shared" si="11"/>
        <v>74.999999999999929</v>
      </c>
      <c r="P212" s="1">
        <v>46069</v>
      </c>
      <c r="Q212">
        <v>74.999999999999929</v>
      </c>
    </row>
    <row r="213" spans="1:17">
      <c r="A213" t="s">
        <v>15</v>
      </c>
      <c r="B213" t="s">
        <v>7</v>
      </c>
      <c r="C213" s="1">
        <v>46070</v>
      </c>
      <c r="D213" s="2">
        <v>0.375</v>
      </c>
      <c r="E213" s="2">
        <v>0.42708333333333331</v>
      </c>
      <c r="F213">
        <v>60</v>
      </c>
      <c r="G213" s="8">
        <f t="shared" si="9"/>
        <v>5.2083333333333315E-2</v>
      </c>
      <c r="H213">
        <f t="shared" si="10"/>
        <v>1.2499999999999996</v>
      </c>
      <c r="I213">
        <f t="shared" si="11"/>
        <v>74.999999999999972</v>
      </c>
      <c r="P213" s="1">
        <v>46070</v>
      </c>
      <c r="Q213">
        <v>74.999999999999972</v>
      </c>
    </row>
    <row r="214" spans="1:17">
      <c r="A214" t="s">
        <v>8</v>
      </c>
      <c r="B214" t="s">
        <v>9</v>
      </c>
      <c r="C214" s="1">
        <v>46070</v>
      </c>
      <c r="D214" s="2">
        <v>0.4375</v>
      </c>
      <c r="E214" s="2">
        <v>0.51041666666666663</v>
      </c>
      <c r="F214">
        <v>50</v>
      </c>
      <c r="G214" s="8">
        <f t="shared" si="9"/>
        <v>7.291666666666663E-2</v>
      </c>
      <c r="H214">
        <f t="shared" si="10"/>
        <v>1.7499999999999991</v>
      </c>
      <c r="I214">
        <f t="shared" si="11"/>
        <v>87.499999999999957</v>
      </c>
      <c r="P214" s="1">
        <v>46070</v>
      </c>
      <c r="Q214">
        <v>87.499999999999957</v>
      </c>
    </row>
    <row r="215" spans="1:17">
      <c r="A215" t="s">
        <v>11</v>
      </c>
      <c r="B215" t="s">
        <v>12</v>
      </c>
      <c r="C215" s="1">
        <v>46070</v>
      </c>
      <c r="D215" s="2">
        <v>0.55208333333333337</v>
      </c>
      <c r="E215" s="2">
        <v>0.63541666666666663</v>
      </c>
      <c r="F215">
        <v>40</v>
      </c>
      <c r="G215" s="8">
        <f t="shared" si="9"/>
        <v>8.3333333333333259E-2</v>
      </c>
      <c r="H215">
        <f t="shared" si="10"/>
        <v>1.9999999999999982</v>
      </c>
      <c r="I215">
        <f t="shared" si="11"/>
        <v>79.999999999999929</v>
      </c>
      <c r="P215" s="1">
        <v>46070</v>
      </c>
      <c r="Q215">
        <v>79.999999999999929</v>
      </c>
    </row>
    <row r="216" spans="1:17">
      <c r="A216" t="s">
        <v>10</v>
      </c>
      <c r="B216" t="s">
        <v>9</v>
      </c>
      <c r="C216" s="1">
        <v>46070</v>
      </c>
      <c r="D216" s="2">
        <v>0.63541666666666663</v>
      </c>
      <c r="E216" s="2">
        <v>0.69791666666666663</v>
      </c>
      <c r="F216">
        <v>50</v>
      </c>
      <c r="G216" s="8">
        <f t="shared" si="9"/>
        <v>6.25E-2</v>
      </c>
      <c r="H216">
        <f t="shared" si="10"/>
        <v>1.5</v>
      </c>
      <c r="I216">
        <f t="shared" si="11"/>
        <v>75</v>
      </c>
      <c r="P216" s="1">
        <v>46070</v>
      </c>
      <c r="Q216">
        <v>75</v>
      </c>
    </row>
    <row r="217" spans="1:17">
      <c r="A217" t="s">
        <v>8</v>
      </c>
      <c r="B217" t="s">
        <v>9</v>
      </c>
      <c r="C217" s="1">
        <v>46071</v>
      </c>
      <c r="D217" s="2">
        <v>0.375</v>
      </c>
      <c r="E217" s="2">
        <v>0.4375</v>
      </c>
      <c r="F217">
        <v>50</v>
      </c>
      <c r="G217" s="8">
        <f t="shared" si="9"/>
        <v>6.25E-2</v>
      </c>
      <c r="H217">
        <f t="shared" si="10"/>
        <v>1.5</v>
      </c>
      <c r="I217">
        <f t="shared" si="11"/>
        <v>75</v>
      </c>
      <c r="P217" s="1">
        <v>46071</v>
      </c>
      <c r="Q217">
        <v>75</v>
      </c>
    </row>
    <row r="218" spans="1:17">
      <c r="A218" t="s">
        <v>6</v>
      </c>
      <c r="B218" t="s">
        <v>7</v>
      </c>
      <c r="C218" s="1">
        <v>46071</v>
      </c>
      <c r="D218" s="2">
        <v>0.47916666666666669</v>
      </c>
      <c r="E218" s="2">
        <v>0.54166666666666663</v>
      </c>
      <c r="F218">
        <v>60</v>
      </c>
      <c r="G218" s="8">
        <f t="shared" si="9"/>
        <v>6.2499999999999944E-2</v>
      </c>
      <c r="H218">
        <f t="shared" si="10"/>
        <v>1.4999999999999987</v>
      </c>
      <c r="I218">
        <f t="shared" si="11"/>
        <v>89.999999999999915</v>
      </c>
      <c r="P218" s="1">
        <v>46071</v>
      </c>
      <c r="Q218">
        <v>89.999999999999915</v>
      </c>
    </row>
    <row r="219" spans="1:17">
      <c r="A219" t="s">
        <v>24</v>
      </c>
      <c r="B219" t="s">
        <v>7</v>
      </c>
      <c r="C219" s="1">
        <v>46071</v>
      </c>
      <c r="D219" s="2">
        <v>0.58333333333333337</v>
      </c>
      <c r="E219" s="2">
        <v>0.64583333333333337</v>
      </c>
      <c r="F219">
        <v>60</v>
      </c>
      <c r="G219" s="8">
        <f t="shared" si="9"/>
        <v>6.25E-2</v>
      </c>
      <c r="H219">
        <f t="shared" si="10"/>
        <v>1.5</v>
      </c>
      <c r="I219">
        <f t="shared" si="11"/>
        <v>90</v>
      </c>
      <c r="P219" s="1">
        <v>46071</v>
      </c>
      <c r="Q219">
        <v>90</v>
      </c>
    </row>
    <row r="220" spans="1:17">
      <c r="A220" t="s">
        <v>8</v>
      </c>
      <c r="B220" t="s">
        <v>9</v>
      </c>
      <c r="C220" s="1">
        <v>46072</v>
      </c>
      <c r="D220" s="2">
        <v>0.375</v>
      </c>
      <c r="E220" s="2">
        <v>0.45833333333333331</v>
      </c>
      <c r="F220">
        <v>50</v>
      </c>
      <c r="G220" s="8">
        <f t="shared" si="9"/>
        <v>8.3333333333333315E-2</v>
      </c>
      <c r="H220">
        <f t="shared" si="10"/>
        <v>1.9999999999999996</v>
      </c>
      <c r="I220">
        <f t="shared" si="11"/>
        <v>99.999999999999972</v>
      </c>
      <c r="P220" s="1">
        <v>46072</v>
      </c>
      <c r="Q220">
        <v>99.999999999999972</v>
      </c>
    </row>
    <row r="221" spans="1:17">
      <c r="A221" t="s">
        <v>6</v>
      </c>
      <c r="B221" t="s">
        <v>7</v>
      </c>
      <c r="C221" s="1">
        <v>46073</v>
      </c>
      <c r="D221" s="2">
        <v>0.375</v>
      </c>
      <c r="E221" s="2">
        <v>0.42708333333333331</v>
      </c>
      <c r="F221">
        <v>60</v>
      </c>
      <c r="G221" s="8">
        <f t="shared" si="9"/>
        <v>5.2083333333333315E-2</v>
      </c>
      <c r="H221">
        <f t="shared" si="10"/>
        <v>1.2499999999999996</v>
      </c>
      <c r="I221">
        <f t="shared" si="11"/>
        <v>74.999999999999972</v>
      </c>
      <c r="P221" s="1">
        <v>46073</v>
      </c>
      <c r="Q221">
        <v>74.999999999999972</v>
      </c>
    </row>
    <row r="222" spans="1:17">
      <c r="A222" t="s">
        <v>6</v>
      </c>
      <c r="B222" t="s">
        <v>7</v>
      </c>
      <c r="C222" s="1">
        <v>46073</v>
      </c>
      <c r="D222" s="2">
        <v>0.4375</v>
      </c>
      <c r="E222" s="2">
        <v>0.48958333333333331</v>
      </c>
      <c r="F222">
        <v>60</v>
      </c>
      <c r="G222" s="8">
        <f t="shared" si="9"/>
        <v>5.2083333333333315E-2</v>
      </c>
      <c r="H222">
        <f t="shared" si="10"/>
        <v>1.2499999999999996</v>
      </c>
      <c r="I222">
        <f t="shared" si="11"/>
        <v>74.999999999999972</v>
      </c>
      <c r="P222" s="1">
        <v>46073</v>
      </c>
      <c r="Q222">
        <v>74.999999999999972</v>
      </c>
    </row>
    <row r="223" spans="1:17">
      <c r="A223" t="s">
        <v>11</v>
      </c>
      <c r="B223" t="s">
        <v>12</v>
      </c>
      <c r="C223" s="1">
        <v>46073</v>
      </c>
      <c r="D223" s="2">
        <v>0.51041666666666663</v>
      </c>
      <c r="E223" s="2">
        <v>0.59375</v>
      </c>
      <c r="F223">
        <v>40</v>
      </c>
      <c r="G223" s="8">
        <f t="shared" si="9"/>
        <v>8.333333333333337E-2</v>
      </c>
      <c r="H223">
        <f t="shared" si="10"/>
        <v>2.0000000000000009</v>
      </c>
      <c r="I223">
        <f t="shared" si="11"/>
        <v>80.000000000000028</v>
      </c>
      <c r="P223" s="1">
        <v>46073</v>
      </c>
      <c r="Q223">
        <v>80.000000000000028</v>
      </c>
    </row>
    <row r="224" spans="1:17">
      <c r="A224" t="s">
        <v>17</v>
      </c>
      <c r="B224" t="s">
        <v>9</v>
      </c>
      <c r="C224" s="1">
        <v>46073</v>
      </c>
      <c r="D224" s="2">
        <v>0.60416666666666663</v>
      </c>
      <c r="E224" s="2">
        <v>0.65625</v>
      </c>
      <c r="F224">
        <v>50</v>
      </c>
      <c r="G224" s="8">
        <f t="shared" si="9"/>
        <v>5.208333333333337E-2</v>
      </c>
      <c r="H224">
        <f t="shared" si="10"/>
        <v>1.2500000000000009</v>
      </c>
      <c r="I224">
        <f t="shared" si="11"/>
        <v>62.500000000000043</v>
      </c>
      <c r="P224" s="1">
        <v>46073</v>
      </c>
      <c r="Q224">
        <v>62.500000000000043</v>
      </c>
    </row>
    <row r="225" spans="1:17">
      <c r="A225" t="s">
        <v>25</v>
      </c>
      <c r="B225" t="s">
        <v>7</v>
      </c>
      <c r="C225" s="1">
        <v>46073</v>
      </c>
      <c r="D225" s="2">
        <v>0.69791666666666663</v>
      </c>
      <c r="E225" s="2">
        <v>0.76041666666666663</v>
      </c>
      <c r="F225">
        <v>60</v>
      </c>
      <c r="G225" s="8">
        <f t="shared" si="9"/>
        <v>6.25E-2</v>
      </c>
      <c r="H225">
        <f t="shared" si="10"/>
        <v>1.5</v>
      </c>
      <c r="I225">
        <f t="shared" si="11"/>
        <v>90</v>
      </c>
      <c r="P225" s="1">
        <v>46073</v>
      </c>
      <c r="Q225">
        <v>90</v>
      </c>
    </row>
    <row r="226" spans="1:17">
      <c r="A226" t="s">
        <v>16</v>
      </c>
      <c r="B226" t="s">
        <v>12</v>
      </c>
      <c r="C226" s="1">
        <v>46076</v>
      </c>
      <c r="D226" s="2">
        <v>0.375</v>
      </c>
      <c r="E226" s="2">
        <v>0.42708333333333331</v>
      </c>
      <c r="F226">
        <v>40</v>
      </c>
      <c r="G226" s="8">
        <f t="shared" si="9"/>
        <v>5.2083333333333315E-2</v>
      </c>
      <c r="H226">
        <f t="shared" si="10"/>
        <v>1.2499999999999996</v>
      </c>
      <c r="I226">
        <f t="shared" si="11"/>
        <v>49.999999999999986</v>
      </c>
      <c r="P226" s="1">
        <v>46076</v>
      </c>
      <c r="Q226">
        <v>49.999999999999986</v>
      </c>
    </row>
    <row r="227" spans="1:17">
      <c r="A227" t="s">
        <v>15</v>
      </c>
      <c r="B227" t="s">
        <v>12</v>
      </c>
      <c r="C227" s="1">
        <v>46077</v>
      </c>
      <c r="D227" s="2">
        <v>0.375</v>
      </c>
      <c r="E227" s="2">
        <v>0.4375</v>
      </c>
      <c r="F227">
        <v>40</v>
      </c>
      <c r="G227" s="8">
        <f t="shared" si="9"/>
        <v>6.25E-2</v>
      </c>
      <c r="H227">
        <f t="shared" si="10"/>
        <v>1.5</v>
      </c>
      <c r="I227">
        <f t="shared" si="11"/>
        <v>60</v>
      </c>
      <c r="P227" s="1">
        <v>46077</v>
      </c>
      <c r="Q227">
        <v>60</v>
      </c>
    </row>
    <row r="228" spans="1:17">
      <c r="A228" t="s">
        <v>6</v>
      </c>
      <c r="B228" t="s">
        <v>7</v>
      </c>
      <c r="C228" s="1">
        <v>46077</v>
      </c>
      <c r="D228" s="2">
        <v>0.4375</v>
      </c>
      <c r="E228" s="2">
        <v>0.51041666666666663</v>
      </c>
      <c r="F228">
        <v>60</v>
      </c>
      <c r="G228" s="8">
        <f t="shared" si="9"/>
        <v>7.291666666666663E-2</v>
      </c>
      <c r="H228">
        <f t="shared" si="10"/>
        <v>1.7499999999999991</v>
      </c>
      <c r="I228">
        <f t="shared" si="11"/>
        <v>104.99999999999994</v>
      </c>
      <c r="P228" s="1">
        <v>46077</v>
      </c>
      <c r="Q228">
        <v>104.99999999999994</v>
      </c>
    </row>
    <row r="229" spans="1:17">
      <c r="A229" t="s">
        <v>19</v>
      </c>
      <c r="B229" t="s">
        <v>12</v>
      </c>
      <c r="C229" s="1">
        <v>46077</v>
      </c>
      <c r="D229" s="2">
        <v>0.52083333333333337</v>
      </c>
      <c r="E229" s="2">
        <v>0.58333333333333337</v>
      </c>
      <c r="F229">
        <v>40</v>
      </c>
      <c r="G229" s="8">
        <f t="shared" si="9"/>
        <v>6.25E-2</v>
      </c>
      <c r="H229">
        <f t="shared" si="10"/>
        <v>1.5</v>
      </c>
      <c r="I229">
        <f t="shared" si="11"/>
        <v>60</v>
      </c>
      <c r="P229" s="1">
        <v>46077</v>
      </c>
      <c r="Q229">
        <v>60</v>
      </c>
    </row>
    <row r="230" spans="1:17">
      <c r="A230" t="s">
        <v>16</v>
      </c>
      <c r="B230" t="s">
        <v>12</v>
      </c>
      <c r="C230" s="1">
        <v>46079</v>
      </c>
      <c r="D230" s="2">
        <v>0.375</v>
      </c>
      <c r="E230" s="2">
        <v>0.45833333333333331</v>
      </c>
      <c r="F230">
        <v>40</v>
      </c>
      <c r="G230" s="8">
        <f t="shared" si="9"/>
        <v>8.3333333333333315E-2</v>
      </c>
      <c r="H230">
        <f t="shared" si="10"/>
        <v>1.9999999999999996</v>
      </c>
      <c r="I230">
        <f t="shared" si="11"/>
        <v>79.999999999999986</v>
      </c>
      <c r="P230" s="1">
        <v>46079</v>
      </c>
      <c r="Q230">
        <v>79.999999999999986</v>
      </c>
    </row>
    <row r="231" spans="1:17">
      <c r="A231" t="s">
        <v>18</v>
      </c>
      <c r="B231" t="s">
        <v>12</v>
      </c>
      <c r="C231" s="1">
        <v>46079</v>
      </c>
      <c r="D231" s="2">
        <v>0.45833333333333331</v>
      </c>
      <c r="E231" s="2">
        <v>0.51041666666666663</v>
      </c>
      <c r="F231">
        <v>40</v>
      </c>
      <c r="G231" s="8">
        <f t="shared" si="9"/>
        <v>5.2083333333333315E-2</v>
      </c>
      <c r="H231">
        <f t="shared" si="10"/>
        <v>1.2499999999999996</v>
      </c>
      <c r="I231">
        <f t="shared" si="11"/>
        <v>49.999999999999986</v>
      </c>
      <c r="P231" s="1">
        <v>46079</v>
      </c>
      <c r="Q231">
        <v>49.999999999999986</v>
      </c>
    </row>
    <row r="232" spans="1:17">
      <c r="A232" t="s">
        <v>14</v>
      </c>
      <c r="B232" t="s">
        <v>7</v>
      </c>
      <c r="C232" s="1">
        <v>46079</v>
      </c>
      <c r="D232" s="2">
        <v>0.52083333333333337</v>
      </c>
      <c r="E232" s="2">
        <v>0.58333333333333337</v>
      </c>
      <c r="F232">
        <v>60</v>
      </c>
      <c r="G232" s="8">
        <f t="shared" si="9"/>
        <v>6.25E-2</v>
      </c>
      <c r="H232">
        <f t="shared" si="10"/>
        <v>1.5</v>
      </c>
      <c r="I232">
        <f t="shared" si="11"/>
        <v>90</v>
      </c>
      <c r="P232" s="1">
        <v>46079</v>
      </c>
      <c r="Q232">
        <v>90</v>
      </c>
    </row>
    <row r="233" spans="1:17">
      <c r="A233" t="s">
        <v>18</v>
      </c>
      <c r="B233" t="s">
        <v>12</v>
      </c>
      <c r="C233" s="1">
        <v>46080</v>
      </c>
      <c r="D233" s="2">
        <v>0.375</v>
      </c>
      <c r="E233" s="2">
        <v>0.44791666666666669</v>
      </c>
      <c r="F233">
        <v>40</v>
      </c>
      <c r="G233" s="8">
        <f t="shared" si="9"/>
        <v>7.2916666666666685E-2</v>
      </c>
      <c r="H233">
        <f t="shared" si="10"/>
        <v>1.7500000000000004</v>
      </c>
      <c r="I233">
        <f t="shared" si="11"/>
        <v>70.000000000000014</v>
      </c>
      <c r="P233" s="1">
        <v>46080</v>
      </c>
      <c r="Q233">
        <v>70.000000000000014</v>
      </c>
    </row>
    <row r="234" spans="1:17">
      <c r="A234" t="s">
        <v>19</v>
      </c>
      <c r="B234" t="s">
        <v>12</v>
      </c>
      <c r="C234" s="1">
        <v>46080</v>
      </c>
      <c r="D234" s="2">
        <v>0.45833333333333331</v>
      </c>
      <c r="E234" s="2">
        <v>0.53125</v>
      </c>
      <c r="F234">
        <v>40</v>
      </c>
      <c r="G234" s="8">
        <f t="shared" si="9"/>
        <v>7.2916666666666685E-2</v>
      </c>
      <c r="H234">
        <f t="shared" si="10"/>
        <v>1.7500000000000004</v>
      </c>
      <c r="I234">
        <f t="shared" si="11"/>
        <v>70.000000000000014</v>
      </c>
      <c r="P234" s="1">
        <v>46080</v>
      </c>
      <c r="Q234">
        <v>70.000000000000014</v>
      </c>
    </row>
    <row r="235" spans="1:17">
      <c r="A235" t="s">
        <v>10</v>
      </c>
      <c r="B235" t="s">
        <v>7</v>
      </c>
      <c r="C235" s="1">
        <v>46080</v>
      </c>
      <c r="D235" s="2">
        <v>0.53125</v>
      </c>
      <c r="E235" s="2">
        <v>0.58333333333333337</v>
      </c>
      <c r="F235">
        <v>60</v>
      </c>
      <c r="G235" s="8">
        <f t="shared" si="9"/>
        <v>5.208333333333337E-2</v>
      </c>
      <c r="H235">
        <f t="shared" si="10"/>
        <v>1.2500000000000009</v>
      </c>
      <c r="I235">
        <f t="shared" si="11"/>
        <v>75.000000000000057</v>
      </c>
      <c r="P235" s="1">
        <v>46080</v>
      </c>
      <c r="Q235">
        <v>75.000000000000057</v>
      </c>
    </row>
    <row r="236" spans="1:17">
      <c r="A236" t="s">
        <v>13</v>
      </c>
      <c r="B236" t="s">
        <v>9</v>
      </c>
      <c r="C236" s="1">
        <v>46080</v>
      </c>
      <c r="D236" s="2">
        <v>0.59375</v>
      </c>
      <c r="E236" s="2">
        <v>0.65625</v>
      </c>
      <c r="F236">
        <v>50</v>
      </c>
      <c r="G236" s="8">
        <f t="shared" si="9"/>
        <v>6.25E-2</v>
      </c>
      <c r="H236">
        <f t="shared" si="10"/>
        <v>1.5</v>
      </c>
      <c r="I236">
        <f t="shared" si="11"/>
        <v>75</v>
      </c>
      <c r="P236" s="1">
        <v>46080</v>
      </c>
      <c r="Q236">
        <v>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I21"/>
  <sheetViews>
    <sheetView workbookViewId="0">
      <selection activeCell="H3" sqref="H3:I19"/>
    </sheetView>
  </sheetViews>
  <sheetFormatPr defaultRowHeight="14.25"/>
  <cols>
    <col min="1" max="1" width="17" bestFit="1" customWidth="1"/>
    <col min="2" max="2" width="17.25" bestFit="1" customWidth="1"/>
    <col min="8" max="8" width="11.625" customWidth="1"/>
    <col min="9" max="9" width="17.25" bestFit="1" customWidth="1"/>
  </cols>
  <sheetData>
    <row r="2" spans="1:9" ht="15">
      <c r="H2" s="9" t="s">
        <v>32</v>
      </c>
      <c r="I2" s="9" t="s">
        <v>31</v>
      </c>
    </row>
    <row r="3" spans="1:9">
      <c r="A3" s="5" t="s">
        <v>26</v>
      </c>
      <c r="B3" t="s">
        <v>31</v>
      </c>
      <c r="H3" s="6" t="s">
        <v>8</v>
      </c>
      <c r="I3" s="8">
        <v>2062.5</v>
      </c>
    </row>
    <row r="4" spans="1:9">
      <c r="A4" s="6" t="s">
        <v>13</v>
      </c>
      <c r="B4" s="8">
        <v>1192.5</v>
      </c>
      <c r="H4" s="6" t="s">
        <v>14</v>
      </c>
      <c r="I4" s="8">
        <v>2040</v>
      </c>
    </row>
    <row r="5" spans="1:9">
      <c r="A5" s="6" t="s">
        <v>21</v>
      </c>
      <c r="B5" s="8">
        <v>59.999999999999943</v>
      </c>
      <c r="H5" s="6" t="s">
        <v>6</v>
      </c>
      <c r="I5" s="8">
        <v>1755</v>
      </c>
    </row>
    <row r="6" spans="1:9">
      <c r="A6" s="6" t="s">
        <v>24</v>
      </c>
      <c r="B6" s="8">
        <v>780.00000000000011</v>
      </c>
      <c r="H6" s="6" t="s">
        <v>10</v>
      </c>
      <c r="I6" s="8">
        <v>1540</v>
      </c>
    </row>
    <row r="7" spans="1:9">
      <c r="A7" s="6" t="s">
        <v>6</v>
      </c>
      <c r="B7" s="8">
        <v>1755</v>
      </c>
      <c r="H7" s="6" t="s">
        <v>11</v>
      </c>
      <c r="I7" s="8">
        <v>1520</v>
      </c>
    </row>
    <row r="8" spans="1:9">
      <c r="A8" s="6" t="s">
        <v>17</v>
      </c>
      <c r="B8" s="8">
        <v>1099.9999999999998</v>
      </c>
      <c r="H8" s="6" t="s">
        <v>16</v>
      </c>
      <c r="I8" s="8">
        <v>1294.9999999999995</v>
      </c>
    </row>
    <row r="9" spans="1:9">
      <c r="A9" s="6" t="s">
        <v>11</v>
      </c>
      <c r="B9" s="8">
        <v>1520</v>
      </c>
      <c r="H9" s="6" t="s">
        <v>18</v>
      </c>
      <c r="I9" s="8">
        <v>1200</v>
      </c>
    </row>
    <row r="10" spans="1:9">
      <c r="A10" s="6" t="s">
        <v>16</v>
      </c>
      <c r="B10" s="8">
        <v>1294.9999999999995</v>
      </c>
      <c r="H10" s="6" t="s">
        <v>13</v>
      </c>
      <c r="I10" s="8">
        <v>1192.5</v>
      </c>
    </row>
    <row r="11" spans="1:9">
      <c r="A11" s="6" t="s">
        <v>14</v>
      </c>
      <c r="B11" s="8">
        <v>2040</v>
      </c>
      <c r="H11" s="6" t="s">
        <v>33</v>
      </c>
      <c r="I11" s="8">
        <v>1175</v>
      </c>
    </row>
    <row r="12" spans="1:9">
      <c r="A12" s="6" t="s">
        <v>18</v>
      </c>
      <c r="B12" s="8">
        <v>1200</v>
      </c>
      <c r="H12" s="6" t="s">
        <v>17</v>
      </c>
      <c r="I12" s="8">
        <v>1099.9999999999998</v>
      </c>
    </row>
    <row r="13" spans="1:9">
      <c r="A13" s="6" t="s">
        <v>22</v>
      </c>
      <c r="B13" s="8">
        <v>50.000000000000021</v>
      </c>
      <c r="H13" s="6" t="s">
        <v>15</v>
      </c>
      <c r="I13" s="8">
        <v>1095.0000000000002</v>
      </c>
    </row>
    <row r="14" spans="1:9">
      <c r="A14" s="6" t="s">
        <v>25</v>
      </c>
      <c r="B14" s="8">
        <v>90</v>
      </c>
      <c r="H14" s="6" t="s">
        <v>24</v>
      </c>
      <c r="I14" s="8">
        <v>780.00000000000011</v>
      </c>
    </row>
    <row r="15" spans="1:9">
      <c r="A15" s="6" t="s">
        <v>23</v>
      </c>
      <c r="B15" s="8">
        <v>105.00000000000003</v>
      </c>
      <c r="H15" s="6" t="s">
        <v>23</v>
      </c>
      <c r="I15" s="8">
        <v>105.00000000000003</v>
      </c>
    </row>
    <row r="16" spans="1:9">
      <c r="A16" s="6" t="s">
        <v>20</v>
      </c>
      <c r="B16" s="8">
        <v>80.000000000000028</v>
      </c>
      <c r="H16" s="6" t="s">
        <v>25</v>
      </c>
      <c r="I16" s="8">
        <v>90</v>
      </c>
    </row>
    <row r="17" spans="1:9">
      <c r="A17" s="6" t="s">
        <v>8</v>
      </c>
      <c r="B17" s="8">
        <v>2062.5</v>
      </c>
      <c r="H17" s="6" t="s">
        <v>20</v>
      </c>
      <c r="I17" s="8">
        <v>80.000000000000028</v>
      </c>
    </row>
    <row r="18" spans="1:9">
      <c r="A18" s="6" t="s">
        <v>15</v>
      </c>
      <c r="B18" s="8">
        <v>1095.0000000000002</v>
      </c>
      <c r="H18" s="6" t="s">
        <v>21</v>
      </c>
      <c r="I18" s="8">
        <v>59.999999999999943</v>
      </c>
    </row>
    <row r="19" spans="1:9">
      <c r="A19" s="6" t="s">
        <v>19</v>
      </c>
      <c r="B19" s="8">
        <v>1175</v>
      </c>
      <c r="H19" s="6" t="s">
        <v>22</v>
      </c>
      <c r="I19" s="8">
        <v>50.000000000000021</v>
      </c>
    </row>
    <row r="20" spans="1:9">
      <c r="A20" s="6" t="s">
        <v>10</v>
      </c>
      <c r="B20" s="8">
        <v>1540</v>
      </c>
    </row>
    <row r="21" spans="1:9">
      <c r="A21" s="6" t="s">
        <v>27</v>
      </c>
      <c r="B21" s="8">
        <v>17140</v>
      </c>
    </row>
  </sheetData>
  <autoFilter ref="H2:I19">
    <sortState ref="H3:I19">
      <sortCondition descending="1" ref="I3:I1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36"/>
  <sheetViews>
    <sheetView workbookViewId="0">
      <selection activeCell="N3" sqref="N3"/>
    </sheetView>
  </sheetViews>
  <sheetFormatPr defaultRowHeight="14.25"/>
  <cols>
    <col min="1" max="1" width="12.625" bestFit="1" customWidth="1"/>
    <col min="2" max="2" width="10.625" bestFit="1" customWidth="1"/>
    <col min="3" max="3" width="12.5" customWidth="1"/>
    <col min="4" max="4" width="19.75" style="2" bestFit="1" customWidth="1"/>
    <col min="5" max="5" width="20" style="2" bestFit="1" customWidth="1"/>
    <col min="6" max="6" width="17.5" bestFit="1" customWidth="1"/>
    <col min="7" max="7" width="12.25" style="8" customWidth="1"/>
    <col min="8" max="8" width="15.625" bestFit="1" customWidth="1"/>
    <col min="9" max="9" width="10.125" bestFit="1" customWidth="1"/>
    <col min="10" max="10" width="12.25" customWidth="1"/>
  </cols>
  <sheetData>
    <row r="1" spans="1:14" s="3" customFormat="1" ht="15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7" t="s">
        <v>28</v>
      </c>
      <c r="H1" s="3" t="s">
        <v>29</v>
      </c>
      <c r="I1" s="3" t="s">
        <v>30</v>
      </c>
    </row>
    <row r="2" spans="1:14">
      <c r="A2" t="s">
        <v>13</v>
      </c>
      <c r="B2" t="s">
        <v>9</v>
      </c>
      <c r="C2" s="1">
        <v>45937</v>
      </c>
      <c r="D2" s="2">
        <v>0.375</v>
      </c>
      <c r="E2" s="2">
        <v>0.42708333333333331</v>
      </c>
      <c r="F2">
        <v>50</v>
      </c>
      <c r="G2" s="8">
        <f>E2-D2</f>
        <v>5.2083333333333315E-2</v>
      </c>
      <c r="H2">
        <f>24*G2</f>
        <v>1.2499999999999996</v>
      </c>
      <c r="I2">
        <f>F2*H2</f>
        <v>62.499999999999979</v>
      </c>
      <c r="J2">
        <f>IF(A2=A1,J1+1,1)</f>
        <v>1</v>
      </c>
      <c r="K2">
        <f>IF(J1=J2,1,0)</f>
        <v>0</v>
      </c>
      <c r="N2">
        <f>COUNTIF(K:K,1)</f>
        <v>5</v>
      </c>
    </row>
    <row r="3" spans="1:14">
      <c r="A3" t="s">
        <v>13</v>
      </c>
      <c r="B3" t="s">
        <v>7</v>
      </c>
      <c r="C3" s="1">
        <v>45952</v>
      </c>
      <c r="D3" s="2">
        <v>0.44791666666666669</v>
      </c>
      <c r="E3" s="2">
        <v>0.48958333333333331</v>
      </c>
      <c r="F3">
        <v>60</v>
      </c>
      <c r="G3" s="8">
        <f>E3-D3</f>
        <v>4.166666666666663E-2</v>
      </c>
      <c r="H3">
        <f>24*G3</f>
        <v>0.99999999999999911</v>
      </c>
      <c r="I3">
        <f>F3*H3</f>
        <v>59.999999999999943</v>
      </c>
      <c r="J3">
        <f t="shared" ref="J3:J66" si="0">IF(A3=A2,J2+1,1)</f>
        <v>2</v>
      </c>
      <c r="K3">
        <f t="shared" ref="K3:K66" si="1">IF(J2=J3,1,0)</f>
        <v>0</v>
      </c>
    </row>
    <row r="4" spans="1:14">
      <c r="A4" t="s">
        <v>13</v>
      </c>
      <c r="B4" t="s">
        <v>7</v>
      </c>
      <c r="C4" s="1">
        <v>45967</v>
      </c>
      <c r="D4" s="2">
        <v>0.64583333333333337</v>
      </c>
      <c r="E4" s="2">
        <v>0.70833333333333337</v>
      </c>
      <c r="F4">
        <v>60</v>
      </c>
      <c r="G4" s="8">
        <f>E4-D4</f>
        <v>6.25E-2</v>
      </c>
      <c r="H4">
        <f>24*G4</f>
        <v>1.5</v>
      </c>
      <c r="I4">
        <f>F4*H4</f>
        <v>90</v>
      </c>
      <c r="J4">
        <f t="shared" si="0"/>
        <v>3</v>
      </c>
      <c r="K4">
        <f t="shared" si="1"/>
        <v>0</v>
      </c>
    </row>
    <row r="5" spans="1:14">
      <c r="A5" t="s">
        <v>13</v>
      </c>
      <c r="B5" t="s">
        <v>7</v>
      </c>
      <c r="C5" s="1">
        <v>45968</v>
      </c>
      <c r="D5" s="2">
        <v>0.44791666666666669</v>
      </c>
      <c r="E5" s="2">
        <v>0.51041666666666663</v>
      </c>
      <c r="F5">
        <v>60</v>
      </c>
      <c r="G5" s="8">
        <f>E5-D5</f>
        <v>6.2499999999999944E-2</v>
      </c>
      <c r="H5">
        <f>24*G5</f>
        <v>1.4999999999999987</v>
      </c>
      <c r="I5">
        <f>F5*H5</f>
        <v>89.999999999999915</v>
      </c>
      <c r="J5">
        <f t="shared" si="0"/>
        <v>4</v>
      </c>
      <c r="K5">
        <f t="shared" si="1"/>
        <v>0</v>
      </c>
    </row>
    <row r="6" spans="1:14">
      <c r="A6" t="s">
        <v>13</v>
      </c>
      <c r="B6" t="s">
        <v>7</v>
      </c>
      <c r="C6" s="1">
        <v>45972</v>
      </c>
      <c r="D6" s="2">
        <v>0.46875</v>
      </c>
      <c r="E6" s="2">
        <v>0.51041666666666663</v>
      </c>
      <c r="F6">
        <v>60</v>
      </c>
      <c r="G6" s="8">
        <f>E6-D6</f>
        <v>4.166666666666663E-2</v>
      </c>
      <c r="H6">
        <f>24*G6</f>
        <v>0.99999999999999911</v>
      </c>
      <c r="I6">
        <f>F6*H6</f>
        <v>59.999999999999943</v>
      </c>
      <c r="J6">
        <f t="shared" si="0"/>
        <v>5</v>
      </c>
      <c r="K6">
        <f t="shared" si="1"/>
        <v>0</v>
      </c>
    </row>
    <row r="7" spans="1:14">
      <c r="A7" t="s">
        <v>13</v>
      </c>
      <c r="B7" t="s">
        <v>7</v>
      </c>
      <c r="C7" s="1">
        <v>45973</v>
      </c>
      <c r="D7" s="2">
        <v>0.57291666666666663</v>
      </c>
      <c r="E7" s="2">
        <v>0.625</v>
      </c>
      <c r="F7">
        <v>60</v>
      </c>
      <c r="G7" s="8">
        <f>E7-D7</f>
        <v>5.208333333333337E-2</v>
      </c>
      <c r="H7">
        <f>24*G7</f>
        <v>1.2500000000000009</v>
      </c>
      <c r="I7">
        <f>F7*H7</f>
        <v>75.000000000000057</v>
      </c>
      <c r="J7">
        <f t="shared" si="0"/>
        <v>6</v>
      </c>
      <c r="K7">
        <f t="shared" si="1"/>
        <v>0</v>
      </c>
    </row>
    <row r="8" spans="1:14">
      <c r="A8" t="s">
        <v>13</v>
      </c>
      <c r="B8" t="s">
        <v>9</v>
      </c>
      <c r="C8" s="1">
        <v>45974</v>
      </c>
      <c r="D8" s="2">
        <v>0.5625</v>
      </c>
      <c r="E8" s="2">
        <v>0.63541666666666663</v>
      </c>
      <c r="F8">
        <v>50</v>
      </c>
      <c r="G8" s="8">
        <f>E8-D8</f>
        <v>7.291666666666663E-2</v>
      </c>
      <c r="H8">
        <f>24*G8</f>
        <v>1.7499999999999991</v>
      </c>
      <c r="I8">
        <f>F8*H8</f>
        <v>87.499999999999957</v>
      </c>
      <c r="J8">
        <f t="shared" si="0"/>
        <v>7</v>
      </c>
      <c r="K8">
        <f t="shared" si="1"/>
        <v>0</v>
      </c>
    </row>
    <row r="9" spans="1:14">
      <c r="A9" t="s">
        <v>13</v>
      </c>
      <c r="B9" t="s">
        <v>7</v>
      </c>
      <c r="C9" s="1">
        <v>45986</v>
      </c>
      <c r="D9" s="2">
        <v>0.375</v>
      </c>
      <c r="E9" s="2">
        <v>0.42708333333333331</v>
      </c>
      <c r="F9">
        <v>60</v>
      </c>
      <c r="G9" s="8">
        <f>E9-D9</f>
        <v>5.2083333333333315E-2</v>
      </c>
      <c r="H9">
        <f>24*G9</f>
        <v>1.2499999999999996</v>
      </c>
      <c r="I9">
        <f>F9*H9</f>
        <v>74.999999999999972</v>
      </c>
      <c r="J9">
        <f t="shared" si="0"/>
        <v>8</v>
      </c>
      <c r="K9">
        <f t="shared" si="1"/>
        <v>0</v>
      </c>
    </row>
    <row r="10" spans="1:14">
      <c r="A10" t="s">
        <v>13</v>
      </c>
      <c r="B10" t="s">
        <v>7</v>
      </c>
      <c r="C10" s="1">
        <v>45987</v>
      </c>
      <c r="D10" s="2">
        <v>0.375</v>
      </c>
      <c r="E10" s="2">
        <v>0.41666666666666669</v>
      </c>
      <c r="F10">
        <v>60</v>
      </c>
      <c r="G10" s="8">
        <f>E10-D10</f>
        <v>4.1666666666666685E-2</v>
      </c>
      <c r="H10">
        <f>24*G10</f>
        <v>1.0000000000000004</v>
      </c>
      <c r="I10">
        <f>F10*H10</f>
        <v>60.000000000000028</v>
      </c>
      <c r="J10">
        <f t="shared" si="0"/>
        <v>9</v>
      </c>
      <c r="K10">
        <f t="shared" si="1"/>
        <v>0</v>
      </c>
    </row>
    <row r="11" spans="1:14">
      <c r="A11" t="s">
        <v>13</v>
      </c>
      <c r="B11" t="s">
        <v>7</v>
      </c>
      <c r="C11" s="1">
        <v>46001</v>
      </c>
      <c r="D11" s="2">
        <v>0.54166666666666663</v>
      </c>
      <c r="E11" s="2">
        <v>0.59375</v>
      </c>
      <c r="F11">
        <v>60</v>
      </c>
      <c r="G11" s="8">
        <f>E11-D11</f>
        <v>5.208333333333337E-2</v>
      </c>
      <c r="H11">
        <f>24*G11</f>
        <v>1.2500000000000009</v>
      </c>
      <c r="I11">
        <f>F11*H11</f>
        <v>75.000000000000057</v>
      </c>
      <c r="J11">
        <f t="shared" si="0"/>
        <v>10</v>
      </c>
      <c r="K11">
        <f t="shared" si="1"/>
        <v>0</v>
      </c>
    </row>
    <row r="12" spans="1:14">
      <c r="A12" t="s">
        <v>13</v>
      </c>
      <c r="B12" t="s">
        <v>9</v>
      </c>
      <c r="C12" s="1">
        <v>46035</v>
      </c>
      <c r="D12" s="2">
        <v>0.375</v>
      </c>
      <c r="E12" s="2">
        <v>0.45833333333333331</v>
      </c>
      <c r="F12">
        <v>50</v>
      </c>
      <c r="G12" s="8">
        <f>E12-D12</f>
        <v>8.3333333333333315E-2</v>
      </c>
      <c r="H12">
        <f>24*G12</f>
        <v>1.9999999999999996</v>
      </c>
      <c r="I12">
        <f>F12*H12</f>
        <v>99.999999999999972</v>
      </c>
      <c r="J12">
        <f t="shared" si="0"/>
        <v>11</v>
      </c>
      <c r="K12">
        <f t="shared" si="1"/>
        <v>0</v>
      </c>
    </row>
    <row r="13" spans="1:14">
      <c r="A13" t="s">
        <v>13</v>
      </c>
      <c r="B13" t="s">
        <v>9</v>
      </c>
      <c r="C13" s="1">
        <v>46037</v>
      </c>
      <c r="D13" s="2">
        <v>0.60416666666666663</v>
      </c>
      <c r="E13" s="2">
        <v>0.67708333333333337</v>
      </c>
      <c r="F13">
        <v>50</v>
      </c>
      <c r="G13" s="8">
        <f>E13-D13</f>
        <v>7.2916666666666741E-2</v>
      </c>
      <c r="H13">
        <f>24*G13</f>
        <v>1.7500000000000018</v>
      </c>
      <c r="I13">
        <f>F13*H13</f>
        <v>87.500000000000085</v>
      </c>
      <c r="J13">
        <f t="shared" si="0"/>
        <v>12</v>
      </c>
      <c r="K13">
        <f t="shared" si="1"/>
        <v>0</v>
      </c>
    </row>
    <row r="14" spans="1:14">
      <c r="A14" t="s">
        <v>13</v>
      </c>
      <c r="B14" t="s">
        <v>7</v>
      </c>
      <c r="C14" s="1">
        <v>46045</v>
      </c>
      <c r="D14" s="2">
        <v>0.375</v>
      </c>
      <c r="E14" s="2">
        <v>0.41666666666666669</v>
      </c>
      <c r="F14">
        <v>60</v>
      </c>
      <c r="G14" s="8">
        <f>E14-D14</f>
        <v>4.1666666666666685E-2</v>
      </c>
      <c r="H14">
        <f>24*G14</f>
        <v>1.0000000000000004</v>
      </c>
      <c r="I14">
        <f>F14*H14</f>
        <v>60.000000000000028</v>
      </c>
      <c r="J14">
        <f t="shared" si="0"/>
        <v>13</v>
      </c>
      <c r="K14">
        <f t="shared" si="1"/>
        <v>0</v>
      </c>
    </row>
    <row r="15" spans="1:14">
      <c r="A15" t="s">
        <v>13</v>
      </c>
      <c r="B15" t="s">
        <v>9</v>
      </c>
      <c r="C15" s="1">
        <v>46045</v>
      </c>
      <c r="D15" s="2">
        <v>0.46875</v>
      </c>
      <c r="E15" s="2">
        <v>0.53125</v>
      </c>
      <c r="F15">
        <v>50</v>
      </c>
      <c r="G15" s="8">
        <f>E15-D15</f>
        <v>6.25E-2</v>
      </c>
      <c r="H15">
        <f>24*G15</f>
        <v>1.5</v>
      </c>
      <c r="I15">
        <f>F15*H15</f>
        <v>75</v>
      </c>
      <c r="J15">
        <f t="shared" si="0"/>
        <v>14</v>
      </c>
      <c r="K15">
        <f t="shared" si="1"/>
        <v>0</v>
      </c>
    </row>
    <row r="16" spans="1:14">
      <c r="A16" t="s">
        <v>13</v>
      </c>
      <c r="B16" t="s">
        <v>7</v>
      </c>
      <c r="C16" s="1">
        <v>46064</v>
      </c>
      <c r="D16" s="2">
        <v>0.55208333333333337</v>
      </c>
      <c r="E16" s="2">
        <v>0.59375</v>
      </c>
      <c r="F16">
        <v>60</v>
      </c>
      <c r="G16" s="8">
        <f>E16-D16</f>
        <v>4.166666666666663E-2</v>
      </c>
      <c r="H16">
        <f>24*G16</f>
        <v>0.99999999999999911</v>
      </c>
      <c r="I16">
        <f>F16*H16</f>
        <v>59.999999999999943</v>
      </c>
      <c r="J16">
        <f t="shared" si="0"/>
        <v>15</v>
      </c>
      <c r="K16">
        <f t="shared" si="1"/>
        <v>0</v>
      </c>
    </row>
    <row r="17" spans="1:11">
      <c r="A17" t="s">
        <v>13</v>
      </c>
      <c r="B17" t="s">
        <v>9</v>
      </c>
      <c r="C17" s="1">
        <v>46080</v>
      </c>
      <c r="D17" s="2">
        <v>0.59375</v>
      </c>
      <c r="E17" s="2">
        <v>0.65625</v>
      </c>
      <c r="F17">
        <v>50</v>
      </c>
      <c r="G17" s="8">
        <f>E17-D17</f>
        <v>6.25E-2</v>
      </c>
      <c r="H17">
        <f>24*G17</f>
        <v>1.5</v>
      </c>
      <c r="I17">
        <f>F17*H17</f>
        <v>75</v>
      </c>
      <c r="J17">
        <f t="shared" si="0"/>
        <v>16</v>
      </c>
      <c r="K17">
        <f t="shared" si="1"/>
        <v>0</v>
      </c>
    </row>
    <row r="18" spans="1:11">
      <c r="A18" t="s">
        <v>21</v>
      </c>
      <c r="B18" t="s">
        <v>7</v>
      </c>
      <c r="C18" s="1">
        <v>45980</v>
      </c>
      <c r="D18" s="2">
        <v>0.46875</v>
      </c>
      <c r="E18" s="2">
        <v>0.51041666666666663</v>
      </c>
      <c r="F18">
        <v>60</v>
      </c>
      <c r="G18" s="8">
        <f>E18-D18</f>
        <v>4.166666666666663E-2</v>
      </c>
      <c r="H18">
        <f>24*G18</f>
        <v>0.99999999999999911</v>
      </c>
      <c r="I18">
        <f>F18*H18</f>
        <v>59.999999999999943</v>
      </c>
      <c r="J18">
        <f t="shared" si="0"/>
        <v>1</v>
      </c>
      <c r="K18">
        <f t="shared" si="1"/>
        <v>0</v>
      </c>
    </row>
    <row r="19" spans="1:11">
      <c r="A19" t="s">
        <v>24</v>
      </c>
      <c r="B19" t="s">
        <v>7</v>
      </c>
      <c r="C19" s="1">
        <v>46001</v>
      </c>
      <c r="D19" s="2">
        <v>0.4375</v>
      </c>
      <c r="E19" s="2">
        <v>0.5</v>
      </c>
      <c r="F19">
        <v>60</v>
      </c>
      <c r="G19" s="8">
        <f>E19-D19</f>
        <v>6.25E-2</v>
      </c>
      <c r="H19">
        <f>24*G19</f>
        <v>1.5</v>
      </c>
      <c r="I19">
        <f>F19*H19</f>
        <v>90</v>
      </c>
      <c r="J19">
        <f t="shared" si="0"/>
        <v>1</v>
      </c>
      <c r="K19">
        <f t="shared" si="1"/>
        <v>1</v>
      </c>
    </row>
    <row r="20" spans="1:11">
      <c r="A20" t="s">
        <v>24</v>
      </c>
      <c r="B20" t="s">
        <v>7</v>
      </c>
      <c r="C20" s="1">
        <v>46007</v>
      </c>
      <c r="D20" s="2">
        <v>0.375</v>
      </c>
      <c r="E20" s="2">
        <v>0.41666666666666669</v>
      </c>
      <c r="F20">
        <v>60</v>
      </c>
      <c r="G20" s="8">
        <f>E20-D20</f>
        <v>4.1666666666666685E-2</v>
      </c>
      <c r="H20">
        <f>24*G20</f>
        <v>1.0000000000000004</v>
      </c>
      <c r="I20">
        <f>F20*H20</f>
        <v>60.000000000000028</v>
      </c>
      <c r="J20">
        <f t="shared" si="0"/>
        <v>2</v>
      </c>
      <c r="K20">
        <f t="shared" si="1"/>
        <v>0</v>
      </c>
    </row>
    <row r="21" spans="1:11">
      <c r="A21" t="s">
        <v>24</v>
      </c>
      <c r="B21" t="s">
        <v>7</v>
      </c>
      <c r="C21" s="1">
        <v>46027</v>
      </c>
      <c r="D21" s="2">
        <v>0.57291666666666663</v>
      </c>
      <c r="E21" s="2">
        <v>0.61458333333333337</v>
      </c>
      <c r="F21">
        <v>60</v>
      </c>
      <c r="G21" s="8">
        <f>E21-D21</f>
        <v>4.1666666666666741E-2</v>
      </c>
      <c r="H21">
        <f>24*G21</f>
        <v>1.0000000000000018</v>
      </c>
      <c r="I21">
        <f>F21*H21</f>
        <v>60.000000000000107</v>
      </c>
      <c r="J21">
        <f t="shared" si="0"/>
        <v>3</v>
      </c>
      <c r="K21">
        <f t="shared" si="1"/>
        <v>0</v>
      </c>
    </row>
    <row r="22" spans="1:11">
      <c r="A22" t="s">
        <v>24</v>
      </c>
      <c r="B22" t="s">
        <v>7</v>
      </c>
      <c r="C22" s="1">
        <v>46029</v>
      </c>
      <c r="D22" s="2">
        <v>0.46875</v>
      </c>
      <c r="E22" s="2">
        <v>0.54166666666666663</v>
      </c>
      <c r="F22">
        <v>60</v>
      </c>
      <c r="G22" s="8">
        <f>E22-D22</f>
        <v>7.291666666666663E-2</v>
      </c>
      <c r="H22">
        <f>24*G22</f>
        <v>1.7499999999999991</v>
      </c>
      <c r="I22">
        <f>F22*H22</f>
        <v>104.99999999999994</v>
      </c>
      <c r="J22">
        <f t="shared" si="0"/>
        <v>4</v>
      </c>
      <c r="K22">
        <f t="shared" si="1"/>
        <v>0</v>
      </c>
    </row>
    <row r="23" spans="1:11">
      <c r="A23" t="s">
        <v>24</v>
      </c>
      <c r="B23" t="s">
        <v>7</v>
      </c>
      <c r="C23" s="1">
        <v>46034</v>
      </c>
      <c r="D23" s="2">
        <v>0.44791666666666669</v>
      </c>
      <c r="E23" s="2">
        <v>0.5</v>
      </c>
      <c r="F23">
        <v>60</v>
      </c>
      <c r="G23" s="8">
        <f>E23-D23</f>
        <v>5.2083333333333315E-2</v>
      </c>
      <c r="H23">
        <f>24*G23</f>
        <v>1.2499999999999996</v>
      </c>
      <c r="I23">
        <f>F23*H23</f>
        <v>74.999999999999972</v>
      </c>
      <c r="J23">
        <f t="shared" si="0"/>
        <v>5</v>
      </c>
      <c r="K23">
        <f t="shared" si="1"/>
        <v>0</v>
      </c>
    </row>
    <row r="24" spans="1:11">
      <c r="A24" t="s">
        <v>24</v>
      </c>
      <c r="B24" t="s">
        <v>7</v>
      </c>
      <c r="C24" s="1">
        <v>46034</v>
      </c>
      <c r="D24" s="2">
        <v>0.5</v>
      </c>
      <c r="E24" s="2">
        <v>0.54166666666666663</v>
      </c>
      <c r="F24">
        <v>60</v>
      </c>
      <c r="G24" s="8">
        <f>E24-D24</f>
        <v>4.166666666666663E-2</v>
      </c>
      <c r="H24">
        <f>24*G24</f>
        <v>0.99999999999999911</v>
      </c>
      <c r="I24">
        <f>F24*H24</f>
        <v>59.999999999999943</v>
      </c>
      <c r="J24">
        <f t="shared" si="0"/>
        <v>6</v>
      </c>
      <c r="K24">
        <f t="shared" si="1"/>
        <v>0</v>
      </c>
    </row>
    <row r="25" spans="1:11">
      <c r="A25" t="s">
        <v>24</v>
      </c>
      <c r="B25" t="s">
        <v>7</v>
      </c>
      <c r="C25" s="1">
        <v>46041</v>
      </c>
      <c r="D25" s="2">
        <v>0.45833333333333331</v>
      </c>
      <c r="E25" s="2">
        <v>0.52083333333333337</v>
      </c>
      <c r="F25">
        <v>60</v>
      </c>
      <c r="G25" s="8">
        <f>E25-D25</f>
        <v>6.2500000000000056E-2</v>
      </c>
      <c r="H25">
        <f>24*G25</f>
        <v>1.5000000000000013</v>
      </c>
      <c r="I25">
        <f>F25*H25</f>
        <v>90.000000000000085</v>
      </c>
      <c r="J25">
        <f t="shared" si="0"/>
        <v>7</v>
      </c>
      <c r="K25">
        <f t="shared" si="1"/>
        <v>0</v>
      </c>
    </row>
    <row r="26" spans="1:11">
      <c r="A26" t="s">
        <v>24</v>
      </c>
      <c r="B26" t="s">
        <v>7</v>
      </c>
      <c r="C26" s="1">
        <v>46044</v>
      </c>
      <c r="D26" s="2">
        <v>0.375</v>
      </c>
      <c r="E26" s="2">
        <v>0.42708333333333331</v>
      </c>
      <c r="F26">
        <v>60</v>
      </c>
      <c r="G26" s="8">
        <f>E26-D26</f>
        <v>5.2083333333333315E-2</v>
      </c>
      <c r="H26">
        <f>24*G26</f>
        <v>1.2499999999999996</v>
      </c>
      <c r="I26">
        <f>F26*H26</f>
        <v>74.999999999999972</v>
      </c>
      <c r="J26">
        <f t="shared" si="0"/>
        <v>8</v>
      </c>
      <c r="K26">
        <f t="shared" si="1"/>
        <v>0</v>
      </c>
    </row>
    <row r="27" spans="1:11">
      <c r="A27" t="s">
        <v>24</v>
      </c>
      <c r="B27" t="s">
        <v>7</v>
      </c>
      <c r="C27" s="1">
        <v>46064</v>
      </c>
      <c r="D27" s="2">
        <v>0.44791666666666669</v>
      </c>
      <c r="E27" s="2">
        <v>0.5</v>
      </c>
      <c r="F27">
        <v>60</v>
      </c>
      <c r="G27" s="8">
        <f>E27-D27</f>
        <v>5.2083333333333315E-2</v>
      </c>
      <c r="H27">
        <f>24*G27</f>
        <v>1.2499999999999996</v>
      </c>
      <c r="I27">
        <f>F27*H27</f>
        <v>74.999999999999972</v>
      </c>
      <c r="J27">
        <f t="shared" si="0"/>
        <v>9</v>
      </c>
      <c r="K27">
        <f t="shared" si="1"/>
        <v>0</v>
      </c>
    </row>
    <row r="28" spans="1:11">
      <c r="A28" t="s">
        <v>24</v>
      </c>
      <c r="B28" t="s">
        <v>7</v>
      </c>
      <c r="C28" s="1">
        <v>46071</v>
      </c>
      <c r="D28" s="2">
        <v>0.58333333333333337</v>
      </c>
      <c r="E28" s="2">
        <v>0.64583333333333337</v>
      </c>
      <c r="F28">
        <v>60</v>
      </c>
      <c r="G28" s="8">
        <f>E28-D28</f>
        <v>6.25E-2</v>
      </c>
      <c r="H28">
        <f>24*G28</f>
        <v>1.5</v>
      </c>
      <c r="I28">
        <f>F28*H28</f>
        <v>90</v>
      </c>
      <c r="J28">
        <f t="shared" si="0"/>
        <v>10</v>
      </c>
      <c r="K28">
        <f t="shared" si="1"/>
        <v>0</v>
      </c>
    </row>
    <row r="29" spans="1:11">
      <c r="A29" t="s">
        <v>6</v>
      </c>
      <c r="B29" t="s">
        <v>7</v>
      </c>
      <c r="C29" s="1">
        <v>45931</v>
      </c>
      <c r="D29" s="2">
        <v>0.375</v>
      </c>
      <c r="E29" s="2">
        <v>0.41666666666666669</v>
      </c>
      <c r="F29">
        <v>60</v>
      </c>
      <c r="G29" s="8">
        <f>E29-D29</f>
        <v>4.1666666666666685E-2</v>
      </c>
      <c r="H29">
        <f>24*G29</f>
        <v>1.0000000000000004</v>
      </c>
      <c r="I29">
        <f>F29*H29</f>
        <v>60.000000000000028</v>
      </c>
      <c r="J29">
        <f t="shared" si="0"/>
        <v>1</v>
      </c>
      <c r="K29">
        <f t="shared" si="1"/>
        <v>0</v>
      </c>
    </row>
    <row r="30" spans="1:11">
      <c r="A30" t="s">
        <v>6</v>
      </c>
      <c r="B30" t="s">
        <v>7</v>
      </c>
      <c r="C30" s="1">
        <v>45940</v>
      </c>
      <c r="D30" s="2">
        <v>0.4375</v>
      </c>
      <c r="E30" s="2">
        <v>0.5</v>
      </c>
      <c r="F30">
        <v>60</v>
      </c>
      <c r="G30" s="8">
        <f>E30-D30</f>
        <v>6.25E-2</v>
      </c>
      <c r="H30">
        <f>24*G30</f>
        <v>1.5</v>
      </c>
      <c r="I30">
        <f>F30*H30</f>
        <v>90</v>
      </c>
      <c r="J30">
        <f t="shared" si="0"/>
        <v>2</v>
      </c>
      <c r="K30">
        <f t="shared" si="1"/>
        <v>0</v>
      </c>
    </row>
    <row r="31" spans="1:11">
      <c r="A31" t="s">
        <v>6</v>
      </c>
      <c r="B31" t="s">
        <v>7</v>
      </c>
      <c r="C31" s="1">
        <v>45940</v>
      </c>
      <c r="D31" s="2">
        <v>0.59375</v>
      </c>
      <c r="E31" s="2">
        <v>0.65625</v>
      </c>
      <c r="F31">
        <v>60</v>
      </c>
      <c r="G31" s="8">
        <f>E31-D31</f>
        <v>6.25E-2</v>
      </c>
      <c r="H31">
        <f>24*G31</f>
        <v>1.5</v>
      </c>
      <c r="I31">
        <f>F31*H31</f>
        <v>90</v>
      </c>
      <c r="J31">
        <f t="shared" si="0"/>
        <v>3</v>
      </c>
      <c r="K31">
        <f t="shared" si="1"/>
        <v>0</v>
      </c>
    </row>
    <row r="32" spans="1:11">
      <c r="A32" t="s">
        <v>6</v>
      </c>
      <c r="B32" t="s">
        <v>7</v>
      </c>
      <c r="C32" s="1">
        <v>45954</v>
      </c>
      <c r="D32" s="2">
        <v>0.375</v>
      </c>
      <c r="E32" s="2">
        <v>0.41666666666666669</v>
      </c>
      <c r="F32">
        <v>60</v>
      </c>
      <c r="G32" s="8">
        <f>E32-D32</f>
        <v>4.1666666666666685E-2</v>
      </c>
      <c r="H32">
        <f>24*G32</f>
        <v>1.0000000000000004</v>
      </c>
      <c r="I32">
        <f>F32*H32</f>
        <v>60.000000000000028</v>
      </c>
      <c r="J32">
        <f t="shared" si="0"/>
        <v>4</v>
      </c>
      <c r="K32">
        <f t="shared" si="1"/>
        <v>0</v>
      </c>
    </row>
    <row r="33" spans="1:11">
      <c r="A33" t="s">
        <v>6</v>
      </c>
      <c r="B33" t="s">
        <v>7</v>
      </c>
      <c r="C33" s="1">
        <v>45961</v>
      </c>
      <c r="D33" s="2">
        <v>0.60416666666666663</v>
      </c>
      <c r="E33" s="2">
        <v>0.67708333333333337</v>
      </c>
      <c r="F33">
        <v>60</v>
      </c>
      <c r="G33" s="8">
        <f>E33-D33</f>
        <v>7.2916666666666741E-2</v>
      </c>
      <c r="H33">
        <f>24*G33</f>
        <v>1.7500000000000018</v>
      </c>
      <c r="I33">
        <f>F33*H33</f>
        <v>105.00000000000011</v>
      </c>
      <c r="J33">
        <f t="shared" si="0"/>
        <v>5</v>
      </c>
      <c r="K33">
        <f t="shared" si="1"/>
        <v>0</v>
      </c>
    </row>
    <row r="34" spans="1:11">
      <c r="A34" t="s">
        <v>6</v>
      </c>
      <c r="B34" t="s">
        <v>7</v>
      </c>
      <c r="C34" s="1">
        <v>45967</v>
      </c>
      <c r="D34" s="2">
        <v>0.375</v>
      </c>
      <c r="E34" s="2">
        <v>0.4375</v>
      </c>
      <c r="F34">
        <v>60</v>
      </c>
      <c r="G34" s="8">
        <f>E34-D34</f>
        <v>6.25E-2</v>
      </c>
      <c r="H34">
        <f>24*G34</f>
        <v>1.5</v>
      </c>
      <c r="I34">
        <f>F34*H34</f>
        <v>90</v>
      </c>
      <c r="J34">
        <f t="shared" si="0"/>
        <v>6</v>
      </c>
      <c r="K34">
        <f t="shared" si="1"/>
        <v>0</v>
      </c>
    </row>
    <row r="35" spans="1:11">
      <c r="A35" t="s">
        <v>6</v>
      </c>
      <c r="B35" t="s">
        <v>7</v>
      </c>
      <c r="C35" s="1">
        <v>45973</v>
      </c>
      <c r="D35" s="2">
        <v>0.53125</v>
      </c>
      <c r="E35" s="2">
        <v>0.57291666666666663</v>
      </c>
      <c r="F35">
        <v>60</v>
      </c>
      <c r="G35" s="8">
        <f>E35-D35</f>
        <v>4.166666666666663E-2</v>
      </c>
      <c r="H35">
        <f>24*G35</f>
        <v>0.99999999999999911</v>
      </c>
      <c r="I35">
        <f>F35*H35</f>
        <v>59.999999999999943</v>
      </c>
      <c r="J35">
        <f t="shared" si="0"/>
        <v>7</v>
      </c>
      <c r="K35">
        <f t="shared" si="1"/>
        <v>0</v>
      </c>
    </row>
    <row r="36" spans="1:11">
      <c r="A36" t="s">
        <v>6</v>
      </c>
      <c r="B36" t="s">
        <v>7</v>
      </c>
      <c r="C36" s="1">
        <v>45978</v>
      </c>
      <c r="D36" s="2">
        <v>0.47916666666666669</v>
      </c>
      <c r="E36" s="2">
        <v>0.55208333333333337</v>
      </c>
      <c r="F36">
        <v>60</v>
      </c>
      <c r="G36" s="8">
        <f>E36-D36</f>
        <v>7.2916666666666685E-2</v>
      </c>
      <c r="H36">
        <f>24*G36</f>
        <v>1.7500000000000004</v>
      </c>
      <c r="I36">
        <f>F36*H36</f>
        <v>105.00000000000003</v>
      </c>
      <c r="J36">
        <f t="shared" si="0"/>
        <v>8</v>
      </c>
      <c r="K36">
        <f t="shared" si="1"/>
        <v>0</v>
      </c>
    </row>
    <row r="37" spans="1:11">
      <c r="A37" t="s">
        <v>6</v>
      </c>
      <c r="B37" t="s">
        <v>7</v>
      </c>
      <c r="C37" s="1">
        <v>45978</v>
      </c>
      <c r="D37" s="2">
        <v>0.5625</v>
      </c>
      <c r="E37" s="2">
        <v>0.625</v>
      </c>
      <c r="F37">
        <v>60</v>
      </c>
      <c r="G37" s="8">
        <f>E37-D37</f>
        <v>6.25E-2</v>
      </c>
      <c r="H37">
        <f>24*G37</f>
        <v>1.5</v>
      </c>
      <c r="I37">
        <f>F37*H37</f>
        <v>90</v>
      </c>
      <c r="J37">
        <f t="shared" si="0"/>
        <v>9</v>
      </c>
      <c r="K37">
        <f t="shared" si="1"/>
        <v>0</v>
      </c>
    </row>
    <row r="38" spans="1:11">
      <c r="A38" t="s">
        <v>6</v>
      </c>
      <c r="B38" t="s">
        <v>7</v>
      </c>
      <c r="C38" s="1">
        <v>45987</v>
      </c>
      <c r="D38" s="2">
        <v>0.6875</v>
      </c>
      <c r="E38" s="2">
        <v>0.72916666666666663</v>
      </c>
      <c r="F38">
        <v>60</v>
      </c>
      <c r="G38" s="8">
        <f>E38-D38</f>
        <v>4.166666666666663E-2</v>
      </c>
      <c r="H38">
        <f>24*G38</f>
        <v>0.99999999999999911</v>
      </c>
      <c r="I38">
        <f>F38*H38</f>
        <v>59.999999999999943</v>
      </c>
      <c r="J38">
        <f t="shared" si="0"/>
        <v>10</v>
      </c>
      <c r="K38">
        <f t="shared" si="1"/>
        <v>0</v>
      </c>
    </row>
    <row r="39" spans="1:11">
      <c r="A39" t="s">
        <v>6</v>
      </c>
      <c r="B39" t="s">
        <v>7</v>
      </c>
      <c r="C39" s="1">
        <v>45993</v>
      </c>
      <c r="D39" s="2">
        <v>0.47916666666666669</v>
      </c>
      <c r="E39" s="2">
        <v>0.5625</v>
      </c>
      <c r="F39">
        <v>60</v>
      </c>
      <c r="G39" s="8">
        <f>E39-D39</f>
        <v>8.3333333333333315E-2</v>
      </c>
      <c r="H39">
        <f>24*G39</f>
        <v>1.9999999999999996</v>
      </c>
      <c r="I39">
        <f>F39*H39</f>
        <v>119.99999999999997</v>
      </c>
      <c r="J39">
        <f t="shared" si="0"/>
        <v>11</v>
      </c>
      <c r="K39">
        <f t="shared" si="1"/>
        <v>0</v>
      </c>
    </row>
    <row r="40" spans="1:11">
      <c r="A40" t="s">
        <v>6</v>
      </c>
      <c r="B40" t="s">
        <v>7</v>
      </c>
      <c r="C40" s="1">
        <v>46003</v>
      </c>
      <c r="D40" s="2">
        <v>0.47916666666666669</v>
      </c>
      <c r="E40" s="2">
        <v>0.55208333333333337</v>
      </c>
      <c r="F40">
        <v>60</v>
      </c>
      <c r="G40" s="8">
        <f>E40-D40</f>
        <v>7.2916666666666685E-2</v>
      </c>
      <c r="H40">
        <f>24*G40</f>
        <v>1.7500000000000004</v>
      </c>
      <c r="I40">
        <f>F40*H40</f>
        <v>105.00000000000003</v>
      </c>
      <c r="J40">
        <f t="shared" si="0"/>
        <v>12</v>
      </c>
      <c r="K40">
        <f t="shared" si="1"/>
        <v>0</v>
      </c>
    </row>
    <row r="41" spans="1:11">
      <c r="A41" t="s">
        <v>6</v>
      </c>
      <c r="B41" t="s">
        <v>7</v>
      </c>
      <c r="C41" s="1">
        <v>46027</v>
      </c>
      <c r="D41" s="2">
        <v>0.375</v>
      </c>
      <c r="E41" s="2">
        <v>0.44791666666666669</v>
      </c>
      <c r="F41">
        <v>60</v>
      </c>
      <c r="G41" s="8">
        <f>E41-D41</f>
        <v>7.2916666666666685E-2</v>
      </c>
      <c r="H41">
        <f>24*G41</f>
        <v>1.7500000000000004</v>
      </c>
      <c r="I41">
        <f>F41*H41</f>
        <v>105.00000000000003</v>
      </c>
      <c r="J41">
        <f t="shared" si="0"/>
        <v>13</v>
      </c>
      <c r="K41">
        <f t="shared" si="1"/>
        <v>0</v>
      </c>
    </row>
    <row r="42" spans="1:11">
      <c r="A42" t="s">
        <v>6</v>
      </c>
      <c r="B42" t="s">
        <v>7</v>
      </c>
      <c r="C42" s="1">
        <v>46035</v>
      </c>
      <c r="D42" s="2">
        <v>0.65625</v>
      </c>
      <c r="E42" s="2">
        <v>0.72916666666666663</v>
      </c>
      <c r="F42">
        <v>60</v>
      </c>
      <c r="G42" s="8">
        <f>E42-D42</f>
        <v>7.291666666666663E-2</v>
      </c>
      <c r="H42">
        <f>24*G42</f>
        <v>1.7499999999999991</v>
      </c>
      <c r="I42">
        <f>F42*H42</f>
        <v>104.99999999999994</v>
      </c>
      <c r="J42">
        <f t="shared" si="0"/>
        <v>14</v>
      </c>
      <c r="K42">
        <f t="shared" si="1"/>
        <v>0</v>
      </c>
    </row>
    <row r="43" spans="1:11">
      <c r="A43" t="s">
        <v>6</v>
      </c>
      <c r="B43" t="s">
        <v>7</v>
      </c>
      <c r="C43" s="1">
        <v>46037</v>
      </c>
      <c r="D43" s="2">
        <v>0.45833333333333331</v>
      </c>
      <c r="E43" s="2">
        <v>0.51041666666666663</v>
      </c>
      <c r="F43">
        <v>60</v>
      </c>
      <c r="G43" s="8">
        <f>E43-D43</f>
        <v>5.2083333333333315E-2</v>
      </c>
      <c r="H43">
        <f>24*G43</f>
        <v>1.2499999999999996</v>
      </c>
      <c r="I43">
        <f>F43*H43</f>
        <v>74.999999999999972</v>
      </c>
      <c r="J43">
        <f t="shared" si="0"/>
        <v>15</v>
      </c>
      <c r="K43">
        <f t="shared" si="1"/>
        <v>0</v>
      </c>
    </row>
    <row r="44" spans="1:11">
      <c r="A44" t="s">
        <v>6</v>
      </c>
      <c r="B44" t="s">
        <v>7</v>
      </c>
      <c r="C44" s="1">
        <v>46058</v>
      </c>
      <c r="D44" s="2">
        <v>0.57291666666666663</v>
      </c>
      <c r="E44" s="2">
        <v>0.63541666666666663</v>
      </c>
      <c r="F44">
        <v>60</v>
      </c>
      <c r="G44" s="8">
        <f>E44-D44</f>
        <v>6.25E-2</v>
      </c>
      <c r="H44">
        <f>24*G44</f>
        <v>1.5</v>
      </c>
      <c r="I44">
        <f>F44*H44</f>
        <v>90</v>
      </c>
      <c r="J44">
        <f t="shared" si="0"/>
        <v>16</v>
      </c>
      <c r="K44">
        <f t="shared" si="1"/>
        <v>0</v>
      </c>
    </row>
    <row r="45" spans="1:11">
      <c r="A45" t="s">
        <v>6</v>
      </c>
      <c r="B45" t="s">
        <v>7</v>
      </c>
      <c r="C45" s="1">
        <v>46071</v>
      </c>
      <c r="D45" s="2">
        <v>0.47916666666666669</v>
      </c>
      <c r="E45" s="2">
        <v>0.54166666666666663</v>
      </c>
      <c r="F45">
        <v>60</v>
      </c>
      <c r="G45" s="8">
        <f>E45-D45</f>
        <v>6.2499999999999944E-2</v>
      </c>
      <c r="H45">
        <f>24*G45</f>
        <v>1.4999999999999987</v>
      </c>
      <c r="I45">
        <f>F45*H45</f>
        <v>89.999999999999915</v>
      </c>
      <c r="J45">
        <f t="shared" si="0"/>
        <v>17</v>
      </c>
      <c r="K45">
        <f t="shared" si="1"/>
        <v>0</v>
      </c>
    </row>
    <row r="46" spans="1:11">
      <c r="A46" t="s">
        <v>6</v>
      </c>
      <c r="B46" t="s">
        <v>7</v>
      </c>
      <c r="C46" s="1">
        <v>46073</v>
      </c>
      <c r="D46" s="2">
        <v>0.375</v>
      </c>
      <c r="E46" s="2">
        <v>0.42708333333333331</v>
      </c>
      <c r="F46">
        <v>60</v>
      </c>
      <c r="G46" s="8">
        <f>E46-D46</f>
        <v>5.2083333333333315E-2</v>
      </c>
      <c r="H46">
        <f>24*G46</f>
        <v>1.2499999999999996</v>
      </c>
      <c r="I46">
        <f>F46*H46</f>
        <v>74.999999999999972</v>
      </c>
      <c r="J46">
        <f t="shared" si="0"/>
        <v>18</v>
      </c>
      <c r="K46">
        <f t="shared" si="1"/>
        <v>0</v>
      </c>
    </row>
    <row r="47" spans="1:11">
      <c r="A47" t="s">
        <v>6</v>
      </c>
      <c r="B47" t="s">
        <v>7</v>
      </c>
      <c r="C47" s="1">
        <v>46073</v>
      </c>
      <c r="D47" s="2">
        <v>0.4375</v>
      </c>
      <c r="E47" s="2">
        <v>0.48958333333333331</v>
      </c>
      <c r="F47">
        <v>60</v>
      </c>
      <c r="G47" s="8">
        <f>E47-D47</f>
        <v>5.2083333333333315E-2</v>
      </c>
      <c r="H47">
        <f>24*G47</f>
        <v>1.2499999999999996</v>
      </c>
      <c r="I47">
        <f>F47*H47</f>
        <v>74.999999999999972</v>
      </c>
      <c r="J47">
        <f t="shared" si="0"/>
        <v>19</v>
      </c>
      <c r="K47">
        <f t="shared" si="1"/>
        <v>0</v>
      </c>
    </row>
    <row r="48" spans="1:11">
      <c r="A48" t="s">
        <v>6</v>
      </c>
      <c r="B48" t="s">
        <v>7</v>
      </c>
      <c r="C48" s="1">
        <v>46077</v>
      </c>
      <c r="D48" s="2">
        <v>0.4375</v>
      </c>
      <c r="E48" s="2">
        <v>0.51041666666666663</v>
      </c>
      <c r="F48">
        <v>60</v>
      </c>
      <c r="G48" s="8">
        <f>E48-D48</f>
        <v>7.291666666666663E-2</v>
      </c>
      <c r="H48">
        <f>24*G48</f>
        <v>1.7499999999999991</v>
      </c>
      <c r="I48">
        <f>F48*H48</f>
        <v>104.99999999999994</v>
      </c>
      <c r="J48">
        <f t="shared" si="0"/>
        <v>20</v>
      </c>
      <c r="K48">
        <f t="shared" si="1"/>
        <v>0</v>
      </c>
    </row>
    <row r="49" spans="1:11">
      <c r="A49" t="s">
        <v>17</v>
      </c>
      <c r="B49" t="s">
        <v>9</v>
      </c>
      <c r="C49" s="1">
        <v>45944</v>
      </c>
      <c r="D49" s="2">
        <v>0.375</v>
      </c>
      <c r="E49" s="2">
        <v>0.42708333333333331</v>
      </c>
      <c r="F49">
        <v>50</v>
      </c>
      <c r="G49" s="8">
        <f>E49-D49</f>
        <v>5.2083333333333315E-2</v>
      </c>
      <c r="H49">
        <f>24*G49</f>
        <v>1.2499999999999996</v>
      </c>
      <c r="I49">
        <f>F49*H49</f>
        <v>62.499999999999979</v>
      </c>
      <c r="J49">
        <f t="shared" si="0"/>
        <v>1</v>
      </c>
      <c r="K49">
        <f t="shared" si="1"/>
        <v>0</v>
      </c>
    </row>
    <row r="50" spans="1:11">
      <c r="A50" t="s">
        <v>17</v>
      </c>
      <c r="B50" t="s">
        <v>9</v>
      </c>
      <c r="C50" s="1">
        <v>45945</v>
      </c>
      <c r="D50" s="2">
        <v>0.375</v>
      </c>
      <c r="E50" s="2">
        <v>0.42708333333333331</v>
      </c>
      <c r="F50">
        <v>50</v>
      </c>
      <c r="G50" s="8">
        <f>E50-D50</f>
        <v>5.2083333333333315E-2</v>
      </c>
      <c r="H50">
        <f>24*G50</f>
        <v>1.2499999999999996</v>
      </c>
      <c r="I50">
        <f>F50*H50</f>
        <v>62.499999999999979</v>
      </c>
      <c r="J50">
        <f t="shared" si="0"/>
        <v>2</v>
      </c>
      <c r="K50">
        <f t="shared" si="1"/>
        <v>0</v>
      </c>
    </row>
    <row r="51" spans="1:11">
      <c r="A51" t="s">
        <v>17</v>
      </c>
      <c r="B51" t="s">
        <v>9</v>
      </c>
      <c r="C51" s="1">
        <v>45967</v>
      </c>
      <c r="D51" s="2">
        <v>0.45833333333333331</v>
      </c>
      <c r="E51" s="2">
        <v>0.53125</v>
      </c>
      <c r="F51">
        <v>50</v>
      </c>
      <c r="G51" s="8">
        <f>E51-D51</f>
        <v>7.2916666666666685E-2</v>
      </c>
      <c r="H51">
        <f>24*G51</f>
        <v>1.7500000000000004</v>
      </c>
      <c r="I51">
        <f>F51*H51</f>
        <v>87.500000000000028</v>
      </c>
      <c r="J51">
        <f t="shared" si="0"/>
        <v>3</v>
      </c>
      <c r="K51">
        <f t="shared" si="1"/>
        <v>0</v>
      </c>
    </row>
    <row r="52" spans="1:11">
      <c r="A52" t="s">
        <v>17</v>
      </c>
      <c r="B52" t="s">
        <v>9</v>
      </c>
      <c r="C52" s="1">
        <v>45980</v>
      </c>
      <c r="D52" s="2">
        <v>0.375</v>
      </c>
      <c r="E52" s="2">
        <v>0.44791666666666669</v>
      </c>
      <c r="F52">
        <v>50</v>
      </c>
      <c r="G52" s="8">
        <f>E52-D52</f>
        <v>7.2916666666666685E-2</v>
      </c>
      <c r="H52">
        <f>24*G52</f>
        <v>1.7500000000000004</v>
      </c>
      <c r="I52">
        <f>F52*H52</f>
        <v>87.500000000000028</v>
      </c>
      <c r="J52">
        <f t="shared" si="0"/>
        <v>4</v>
      </c>
      <c r="K52">
        <f t="shared" si="1"/>
        <v>0</v>
      </c>
    </row>
    <row r="53" spans="1:11">
      <c r="A53" t="s">
        <v>17</v>
      </c>
      <c r="B53" t="s">
        <v>9</v>
      </c>
      <c r="C53" s="1">
        <v>45980</v>
      </c>
      <c r="D53" s="2">
        <v>0.65625</v>
      </c>
      <c r="E53" s="2">
        <v>0.71875</v>
      </c>
      <c r="F53">
        <v>50</v>
      </c>
      <c r="G53" s="8">
        <f>E53-D53</f>
        <v>6.25E-2</v>
      </c>
      <c r="H53">
        <f>24*G53</f>
        <v>1.5</v>
      </c>
      <c r="I53">
        <f>F53*H53</f>
        <v>75</v>
      </c>
      <c r="J53">
        <f t="shared" si="0"/>
        <v>5</v>
      </c>
      <c r="K53">
        <f t="shared" si="1"/>
        <v>0</v>
      </c>
    </row>
    <row r="54" spans="1:11">
      <c r="A54" t="s">
        <v>17</v>
      </c>
      <c r="B54" t="s">
        <v>9</v>
      </c>
      <c r="C54" s="1">
        <v>45994</v>
      </c>
      <c r="D54" s="2">
        <v>0.375</v>
      </c>
      <c r="E54" s="2">
        <v>0.44791666666666669</v>
      </c>
      <c r="F54">
        <v>50</v>
      </c>
      <c r="G54" s="8">
        <f>E54-D54</f>
        <v>7.2916666666666685E-2</v>
      </c>
      <c r="H54">
        <f>24*G54</f>
        <v>1.7500000000000004</v>
      </c>
      <c r="I54">
        <f>F54*H54</f>
        <v>87.500000000000028</v>
      </c>
      <c r="J54">
        <f t="shared" si="0"/>
        <v>6</v>
      </c>
      <c r="K54">
        <f t="shared" si="1"/>
        <v>0</v>
      </c>
    </row>
    <row r="55" spans="1:11">
      <c r="A55" t="s">
        <v>17</v>
      </c>
      <c r="B55" t="s">
        <v>9</v>
      </c>
      <c r="C55" s="1">
        <v>45994</v>
      </c>
      <c r="D55" s="2">
        <v>0.57291666666666663</v>
      </c>
      <c r="E55" s="2">
        <v>0.61458333333333337</v>
      </c>
      <c r="F55">
        <v>50</v>
      </c>
      <c r="G55" s="8">
        <f>E55-D55</f>
        <v>4.1666666666666741E-2</v>
      </c>
      <c r="H55">
        <f>24*G55</f>
        <v>1.0000000000000018</v>
      </c>
      <c r="I55">
        <f>F55*H55</f>
        <v>50.000000000000085</v>
      </c>
      <c r="J55">
        <f t="shared" si="0"/>
        <v>7</v>
      </c>
      <c r="K55">
        <f t="shared" si="1"/>
        <v>0</v>
      </c>
    </row>
    <row r="56" spans="1:11">
      <c r="A56" t="s">
        <v>17</v>
      </c>
      <c r="B56" t="s">
        <v>9</v>
      </c>
      <c r="C56" s="1">
        <v>46034</v>
      </c>
      <c r="D56" s="2">
        <v>0.55208333333333337</v>
      </c>
      <c r="E56" s="2">
        <v>0.63541666666666663</v>
      </c>
      <c r="F56">
        <v>50</v>
      </c>
      <c r="G56" s="8">
        <f>E56-D56</f>
        <v>8.3333333333333259E-2</v>
      </c>
      <c r="H56">
        <f>24*G56</f>
        <v>1.9999999999999982</v>
      </c>
      <c r="I56">
        <f>F56*H56</f>
        <v>99.999999999999915</v>
      </c>
      <c r="J56">
        <f t="shared" si="0"/>
        <v>8</v>
      </c>
      <c r="K56">
        <f t="shared" si="1"/>
        <v>0</v>
      </c>
    </row>
    <row r="57" spans="1:11">
      <c r="A57" t="s">
        <v>17</v>
      </c>
      <c r="B57" t="s">
        <v>9</v>
      </c>
      <c r="C57" s="1">
        <v>46036</v>
      </c>
      <c r="D57" s="2">
        <v>0.46875</v>
      </c>
      <c r="E57" s="2">
        <v>0.55208333333333337</v>
      </c>
      <c r="F57">
        <v>50</v>
      </c>
      <c r="G57" s="8">
        <f>E57-D57</f>
        <v>8.333333333333337E-2</v>
      </c>
      <c r="H57">
        <f>24*G57</f>
        <v>2.0000000000000009</v>
      </c>
      <c r="I57">
        <f>F57*H57</f>
        <v>100.00000000000004</v>
      </c>
      <c r="J57">
        <f t="shared" si="0"/>
        <v>9</v>
      </c>
      <c r="K57">
        <f t="shared" si="1"/>
        <v>0</v>
      </c>
    </row>
    <row r="58" spans="1:11">
      <c r="A58" t="s">
        <v>17</v>
      </c>
      <c r="B58" t="s">
        <v>9</v>
      </c>
      <c r="C58" s="1">
        <v>46037</v>
      </c>
      <c r="D58" s="2">
        <v>0.375</v>
      </c>
      <c r="E58" s="2">
        <v>0.45833333333333331</v>
      </c>
      <c r="F58">
        <v>50</v>
      </c>
      <c r="G58" s="8">
        <f>E58-D58</f>
        <v>8.3333333333333315E-2</v>
      </c>
      <c r="H58">
        <f>24*G58</f>
        <v>1.9999999999999996</v>
      </c>
      <c r="I58">
        <f>F58*H58</f>
        <v>99.999999999999972</v>
      </c>
      <c r="J58">
        <f t="shared" si="0"/>
        <v>10</v>
      </c>
      <c r="K58">
        <f t="shared" si="1"/>
        <v>0</v>
      </c>
    </row>
    <row r="59" spans="1:11">
      <c r="A59" t="s">
        <v>17</v>
      </c>
      <c r="B59" t="s">
        <v>9</v>
      </c>
      <c r="C59" s="1">
        <v>46044</v>
      </c>
      <c r="D59" s="2">
        <v>0.4375</v>
      </c>
      <c r="E59" s="2">
        <v>0.48958333333333331</v>
      </c>
      <c r="F59">
        <v>50</v>
      </c>
      <c r="G59" s="8">
        <f>E59-D59</f>
        <v>5.2083333333333315E-2</v>
      </c>
      <c r="H59">
        <f>24*G59</f>
        <v>1.2499999999999996</v>
      </c>
      <c r="I59">
        <f>F59*H59</f>
        <v>62.499999999999979</v>
      </c>
      <c r="J59">
        <f t="shared" si="0"/>
        <v>11</v>
      </c>
      <c r="K59">
        <f t="shared" si="1"/>
        <v>0</v>
      </c>
    </row>
    <row r="60" spans="1:11">
      <c r="A60" t="s">
        <v>17</v>
      </c>
      <c r="B60" t="s">
        <v>9</v>
      </c>
      <c r="C60" s="1">
        <v>46056</v>
      </c>
      <c r="D60" s="2">
        <v>0.58333333333333337</v>
      </c>
      <c r="E60" s="2">
        <v>0.66666666666666663</v>
      </c>
      <c r="F60">
        <v>50</v>
      </c>
      <c r="G60" s="8">
        <f>E60-D60</f>
        <v>8.3333333333333259E-2</v>
      </c>
      <c r="H60">
        <f>24*G60</f>
        <v>1.9999999999999982</v>
      </c>
      <c r="I60">
        <f>F60*H60</f>
        <v>99.999999999999915</v>
      </c>
      <c r="J60">
        <f t="shared" si="0"/>
        <v>12</v>
      </c>
      <c r="K60">
        <f t="shared" si="1"/>
        <v>0</v>
      </c>
    </row>
    <row r="61" spans="1:11">
      <c r="A61" t="s">
        <v>17</v>
      </c>
      <c r="B61" t="s">
        <v>9</v>
      </c>
      <c r="C61" s="1">
        <v>46066</v>
      </c>
      <c r="D61" s="2">
        <v>0.52083333333333337</v>
      </c>
      <c r="E61" s="2">
        <v>0.57291666666666663</v>
      </c>
      <c r="F61">
        <v>50</v>
      </c>
      <c r="G61" s="8">
        <f>E61-D61</f>
        <v>5.2083333333333259E-2</v>
      </c>
      <c r="H61">
        <f>24*G61</f>
        <v>1.2499999999999982</v>
      </c>
      <c r="I61">
        <f>F61*H61</f>
        <v>62.499999999999915</v>
      </c>
      <c r="J61">
        <f t="shared" si="0"/>
        <v>13</v>
      </c>
      <c r="K61">
        <f t="shared" si="1"/>
        <v>0</v>
      </c>
    </row>
    <row r="62" spans="1:11">
      <c r="A62" t="s">
        <v>17</v>
      </c>
      <c r="B62" t="s">
        <v>9</v>
      </c>
      <c r="C62" s="1">
        <v>46073</v>
      </c>
      <c r="D62" s="2">
        <v>0.60416666666666663</v>
      </c>
      <c r="E62" s="2">
        <v>0.65625</v>
      </c>
      <c r="F62">
        <v>50</v>
      </c>
      <c r="G62" s="8">
        <f>E62-D62</f>
        <v>5.208333333333337E-2</v>
      </c>
      <c r="H62">
        <f>24*G62</f>
        <v>1.2500000000000009</v>
      </c>
      <c r="I62">
        <f>F62*H62</f>
        <v>62.500000000000043</v>
      </c>
      <c r="J62">
        <f t="shared" si="0"/>
        <v>14</v>
      </c>
      <c r="K62">
        <f t="shared" si="1"/>
        <v>0</v>
      </c>
    </row>
    <row r="63" spans="1:11">
      <c r="A63" t="s">
        <v>11</v>
      </c>
      <c r="B63" t="s">
        <v>12</v>
      </c>
      <c r="C63" s="1">
        <v>45936</v>
      </c>
      <c r="D63" s="2">
        <v>0.375</v>
      </c>
      <c r="E63" s="2">
        <v>0.45833333333333331</v>
      </c>
      <c r="F63">
        <v>40</v>
      </c>
      <c r="G63" s="8">
        <f>E63-D63</f>
        <v>8.3333333333333315E-2</v>
      </c>
      <c r="H63">
        <f>24*G63</f>
        <v>1.9999999999999996</v>
      </c>
      <c r="I63">
        <f>F63*H63</f>
        <v>79.999999999999986</v>
      </c>
      <c r="J63">
        <f t="shared" si="0"/>
        <v>1</v>
      </c>
      <c r="K63">
        <f t="shared" si="1"/>
        <v>0</v>
      </c>
    </row>
    <row r="64" spans="1:11">
      <c r="A64" t="s">
        <v>11</v>
      </c>
      <c r="B64" t="s">
        <v>12</v>
      </c>
      <c r="C64" s="1">
        <v>45938</v>
      </c>
      <c r="D64" s="2">
        <v>0.44791666666666669</v>
      </c>
      <c r="E64" s="2">
        <v>0.51041666666666663</v>
      </c>
      <c r="F64">
        <v>40</v>
      </c>
      <c r="G64" s="8">
        <f>E64-D64</f>
        <v>6.2499999999999944E-2</v>
      </c>
      <c r="H64">
        <f>24*G64</f>
        <v>1.4999999999999987</v>
      </c>
      <c r="I64">
        <f>F64*H64</f>
        <v>59.999999999999943</v>
      </c>
      <c r="J64">
        <f t="shared" si="0"/>
        <v>2</v>
      </c>
      <c r="K64">
        <f t="shared" si="1"/>
        <v>0</v>
      </c>
    </row>
    <row r="65" spans="1:11">
      <c r="A65" t="s">
        <v>11</v>
      </c>
      <c r="B65" t="s">
        <v>12</v>
      </c>
      <c r="C65" s="1">
        <v>45938</v>
      </c>
      <c r="D65" s="2">
        <v>0.52083333333333337</v>
      </c>
      <c r="E65" s="2">
        <v>0.59375</v>
      </c>
      <c r="F65">
        <v>40</v>
      </c>
      <c r="G65" s="8">
        <f>E65-D65</f>
        <v>7.291666666666663E-2</v>
      </c>
      <c r="H65">
        <f>24*G65</f>
        <v>1.7499999999999991</v>
      </c>
      <c r="I65">
        <f>F65*H65</f>
        <v>69.999999999999972</v>
      </c>
      <c r="J65">
        <f t="shared" si="0"/>
        <v>3</v>
      </c>
      <c r="K65">
        <f t="shared" si="1"/>
        <v>0</v>
      </c>
    </row>
    <row r="66" spans="1:11">
      <c r="A66" t="s">
        <v>11</v>
      </c>
      <c r="B66" t="s">
        <v>12</v>
      </c>
      <c r="C66" s="1">
        <v>45943</v>
      </c>
      <c r="D66" s="2">
        <v>0.46875</v>
      </c>
      <c r="E66" s="2">
        <v>0.52083333333333337</v>
      </c>
      <c r="F66">
        <v>40</v>
      </c>
      <c r="G66" s="8">
        <f>E66-D66</f>
        <v>5.208333333333337E-2</v>
      </c>
      <c r="H66">
        <f>24*G66</f>
        <v>1.2500000000000009</v>
      </c>
      <c r="I66">
        <f>F66*H66</f>
        <v>50.000000000000036</v>
      </c>
      <c r="J66">
        <f t="shared" si="0"/>
        <v>4</v>
      </c>
      <c r="K66">
        <f t="shared" si="1"/>
        <v>0</v>
      </c>
    </row>
    <row r="67" spans="1:11">
      <c r="A67" t="s">
        <v>11</v>
      </c>
      <c r="B67" t="s">
        <v>12</v>
      </c>
      <c r="C67" s="1">
        <v>45943</v>
      </c>
      <c r="D67" s="2">
        <v>0.625</v>
      </c>
      <c r="E67" s="2">
        <v>0.70833333333333337</v>
      </c>
      <c r="F67">
        <v>40</v>
      </c>
      <c r="G67" s="8">
        <f>E67-D67</f>
        <v>8.333333333333337E-2</v>
      </c>
      <c r="H67">
        <f>24*G67</f>
        <v>2.0000000000000009</v>
      </c>
      <c r="I67">
        <f>F67*H67</f>
        <v>80.000000000000028</v>
      </c>
      <c r="J67">
        <f t="shared" ref="J67:J130" si="2">IF(A67=A66,J66+1,1)</f>
        <v>5</v>
      </c>
      <c r="K67">
        <f t="shared" ref="K67:K130" si="3">IF(J66=J67,1,0)</f>
        <v>0</v>
      </c>
    </row>
    <row r="68" spans="1:11">
      <c r="A68" t="s">
        <v>11</v>
      </c>
      <c r="B68" t="s">
        <v>12</v>
      </c>
      <c r="C68" s="1">
        <v>45950</v>
      </c>
      <c r="D68" s="2">
        <v>0.63541666666666663</v>
      </c>
      <c r="E68" s="2">
        <v>0.69791666666666663</v>
      </c>
      <c r="F68">
        <v>40</v>
      </c>
      <c r="G68" s="8">
        <f>E68-D68</f>
        <v>6.25E-2</v>
      </c>
      <c r="H68">
        <f>24*G68</f>
        <v>1.5</v>
      </c>
      <c r="I68">
        <f>F68*H68</f>
        <v>60</v>
      </c>
      <c r="J68">
        <f t="shared" si="2"/>
        <v>6</v>
      </c>
      <c r="K68">
        <f t="shared" si="3"/>
        <v>0</v>
      </c>
    </row>
    <row r="69" spans="1:11">
      <c r="A69" t="s">
        <v>11</v>
      </c>
      <c r="B69" t="s">
        <v>12</v>
      </c>
      <c r="C69" s="1">
        <v>45971</v>
      </c>
      <c r="D69" s="2">
        <v>0.375</v>
      </c>
      <c r="E69" s="2">
        <v>0.42708333333333331</v>
      </c>
      <c r="F69">
        <v>40</v>
      </c>
      <c r="G69" s="8">
        <f>E69-D69</f>
        <v>5.2083333333333315E-2</v>
      </c>
      <c r="H69">
        <f>24*G69</f>
        <v>1.2499999999999996</v>
      </c>
      <c r="I69">
        <f>F69*H69</f>
        <v>49.999999999999986</v>
      </c>
      <c r="J69">
        <f t="shared" si="2"/>
        <v>7</v>
      </c>
      <c r="K69">
        <f t="shared" si="3"/>
        <v>0</v>
      </c>
    </row>
    <row r="70" spans="1:11">
      <c r="A70" t="s">
        <v>11</v>
      </c>
      <c r="B70" t="s">
        <v>12</v>
      </c>
      <c r="C70" s="1">
        <v>45971</v>
      </c>
      <c r="D70" s="2">
        <v>0.42708333333333331</v>
      </c>
      <c r="E70" s="2">
        <v>0.47916666666666669</v>
      </c>
      <c r="F70">
        <v>40</v>
      </c>
      <c r="G70" s="8">
        <f>E70-D70</f>
        <v>5.208333333333337E-2</v>
      </c>
      <c r="H70">
        <f>24*G70</f>
        <v>1.2500000000000009</v>
      </c>
      <c r="I70">
        <f>F70*H70</f>
        <v>50.000000000000036</v>
      </c>
      <c r="J70">
        <f t="shared" si="2"/>
        <v>8</v>
      </c>
      <c r="K70">
        <f t="shared" si="3"/>
        <v>0</v>
      </c>
    </row>
    <row r="71" spans="1:11">
      <c r="A71" t="s">
        <v>11</v>
      </c>
      <c r="B71" t="s">
        <v>12</v>
      </c>
      <c r="C71" s="1">
        <v>45975</v>
      </c>
      <c r="D71" s="2">
        <v>0.51041666666666663</v>
      </c>
      <c r="E71" s="2">
        <v>0.59375</v>
      </c>
      <c r="F71">
        <v>40</v>
      </c>
      <c r="G71" s="8">
        <f>E71-D71</f>
        <v>8.333333333333337E-2</v>
      </c>
      <c r="H71">
        <f>24*G71</f>
        <v>2.0000000000000009</v>
      </c>
      <c r="I71">
        <f>F71*H71</f>
        <v>80.000000000000028</v>
      </c>
      <c r="J71">
        <f t="shared" si="2"/>
        <v>9</v>
      </c>
      <c r="K71">
        <f t="shared" si="3"/>
        <v>0</v>
      </c>
    </row>
    <row r="72" spans="1:11">
      <c r="A72" t="s">
        <v>11</v>
      </c>
      <c r="B72" t="s">
        <v>12</v>
      </c>
      <c r="C72" s="1">
        <v>45978</v>
      </c>
      <c r="D72" s="2">
        <v>0.375</v>
      </c>
      <c r="E72" s="2">
        <v>0.45833333333333331</v>
      </c>
      <c r="F72">
        <v>40</v>
      </c>
      <c r="G72" s="8">
        <f>E72-D72</f>
        <v>8.3333333333333315E-2</v>
      </c>
      <c r="H72">
        <f>24*G72</f>
        <v>1.9999999999999996</v>
      </c>
      <c r="I72">
        <f>F72*H72</f>
        <v>79.999999999999986</v>
      </c>
      <c r="J72">
        <f t="shared" si="2"/>
        <v>10</v>
      </c>
      <c r="K72">
        <f t="shared" si="3"/>
        <v>0</v>
      </c>
    </row>
    <row r="73" spans="1:11">
      <c r="A73" t="s">
        <v>11</v>
      </c>
      <c r="B73" t="s">
        <v>12</v>
      </c>
      <c r="C73" s="1">
        <v>45981</v>
      </c>
      <c r="D73" s="2">
        <v>0.41666666666666669</v>
      </c>
      <c r="E73" s="2">
        <v>0.5</v>
      </c>
      <c r="F73">
        <v>40</v>
      </c>
      <c r="G73" s="8">
        <f>E73-D73</f>
        <v>8.3333333333333315E-2</v>
      </c>
      <c r="H73">
        <f>24*G73</f>
        <v>1.9999999999999996</v>
      </c>
      <c r="I73">
        <f>F73*H73</f>
        <v>79.999999999999986</v>
      </c>
      <c r="J73">
        <f t="shared" si="2"/>
        <v>11</v>
      </c>
      <c r="K73">
        <f t="shared" si="3"/>
        <v>0</v>
      </c>
    </row>
    <row r="74" spans="1:11">
      <c r="A74" t="s">
        <v>11</v>
      </c>
      <c r="B74" t="s">
        <v>12</v>
      </c>
      <c r="C74" s="1">
        <v>45985</v>
      </c>
      <c r="D74" s="2">
        <v>0.375</v>
      </c>
      <c r="E74" s="2">
        <v>0.4375</v>
      </c>
      <c r="F74">
        <v>40</v>
      </c>
      <c r="G74" s="8">
        <f>E74-D74</f>
        <v>6.25E-2</v>
      </c>
      <c r="H74">
        <f>24*G74</f>
        <v>1.5</v>
      </c>
      <c r="I74">
        <f>F74*H74</f>
        <v>60</v>
      </c>
      <c r="J74">
        <f t="shared" si="2"/>
        <v>12</v>
      </c>
      <c r="K74">
        <f t="shared" si="3"/>
        <v>0</v>
      </c>
    </row>
    <row r="75" spans="1:11">
      <c r="A75" t="s">
        <v>11</v>
      </c>
      <c r="B75" t="s">
        <v>12</v>
      </c>
      <c r="C75" s="1">
        <v>45989</v>
      </c>
      <c r="D75" s="2">
        <v>0.47916666666666669</v>
      </c>
      <c r="E75" s="2">
        <v>0.53125</v>
      </c>
      <c r="F75">
        <v>40</v>
      </c>
      <c r="G75" s="8">
        <f>E75-D75</f>
        <v>5.2083333333333315E-2</v>
      </c>
      <c r="H75">
        <f>24*G75</f>
        <v>1.2499999999999996</v>
      </c>
      <c r="I75">
        <f>F75*H75</f>
        <v>49.999999999999986</v>
      </c>
      <c r="J75">
        <f t="shared" si="2"/>
        <v>13</v>
      </c>
      <c r="K75">
        <f t="shared" si="3"/>
        <v>0</v>
      </c>
    </row>
    <row r="76" spans="1:11">
      <c r="A76" t="s">
        <v>11</v>
      </c>
      <c r="B76" t="s">
        <v>12</v>
      </c>
      <c r="C76" s="1">
        <v>45999</v>
      </c>
      <c r="D76" s="2">
        <v>0.46875</v>
      </c>
      <c r="E76" s="2">
        <v>0.54166666666666663</v>
      </c>
      <c r="F76">
        <v>40</v>
      </c>
      <c r="G76" s="8">
        <f>E76-D76</f>
        <v>7.291666666666663E-2</v>
      </c>
      <c r="H76">
        <f>24*G76</f>
        <v>1.7499999999999991</v>
      </c>
      <c r="I76">
        <f>F76*H76</f>
        <v>69.999999999999972</v>
      </c>
      <c r="J76">
        <f t="shared" si="2"/>
        <v>14</v>
      </c>
      <c r="K76">
        <f t="shared" si="3"/>
        <v>0</v>
      </c>
    </row>
    <row r="77" spans="1:11">
      <c r="A77" t="s">
        <v>11</v>
      </c>
      <c r="B77" t="s">
        <v>12</v>
      </c>
      <c r="C77" s="1">
        <v>46001</v>
      </c>
      <c r="D77" s="2">
        <v>0.67708333333333337</v>
      </c>
      <c r="E77" s="2">
        <v>0.73958333333333337</v>
      </c>
      <c r="F77">
        <v>40</v>
      </c>
      <c r="G77" s="8">
        <f>E77-D77</f>
        <v>6.25E-2</v>
      </c>
      <c r="H77">
        <f>24*G77</f>
        <v>1.5</v>
      </c>
      <c r="I77">
        <f>F77*H77</f>
        <v>60</v>
      </c>
      <c r="J77">
        <f t="shared" si="2"/>
        <v>15</v>
      </c>
      <c r="K77">
        <f t="shared" si="3"/>
        <v>0</v>
      </c>
    </row>
    <row r="78" spans="1:11">
      <c r="A78" t="s">
        <v>11</v>
      </c>
      <c r="B78" t="s">
        <v>12</v>
      </c>
      <c r="C78" s="1">
        <v>46003</v>
      </c>
      <c r="D78" s="2">
        <v>0.375</v>
      </c>
      <c r="E78" s="2">
        <v>0.42708333333333331</v>
      </c>
      <c r="F78">
        <v>40</v>
      </c>
      <c r="G78" s="8">
        <f>E78-D78</f>
        <v>5.2083333333333315E-2</v>
      </c>
      <c r="H78">
        <f>24*G78</f>
        <v>1.2499999999999996</v>
      </c>
      <c r="I78">
        <f>F78*H78</f>
        <v>49.999999999999986</v>
      </c>
      <c r="J78">
        <f t="shared" si="2"/>
        <v>16</v>
      </c>
      <c r="K78">
        <f t="shared" si="3"/>
        <v>0</v>
      </c>
    </row>
    <row r="79" spans="1:11">
      <c r="A79" t="s">
        <v>11</v>
      </c>
      <c r="B79" t="s">
        <v>12</v>
      </c>
      <c r="C79" s="1">
        <v>46036</v>
      </c>
      <c r="D79" s="2">
        <v>0.57291666666666663</v>
      </c>
      <c r="E79" s="2">
        <v>0.61458333333333337</v>
      </c>
      <c r="F79">
        <v>40</v>
      </c>
      <c r="G79" s="8">
        <f>E79-D79</f>
        <v>4.1666666666666741E-2</v>
      </c>
      <c r="H79">
        <f>24*G79</f>
        <v>1.0000000000000018</v>
      </c>
      <c r="I79">
        <f>F79*H79</f>
        <v>40.000000000000071</v>
      </c>
      <c r="J79">
        <f t="shared" si="2"/>
        <v>17</v>
      </c>
      <c r="K79">
        <f t="shared" si="3"/>
        <v>0</v>
      </c>
    </row>
    <row r="80" spans="1:11">
      <c r="A80" t="s">
        <v>11</v>
      </c>
      <c r="B80" t="s">
        <v>12</v>
      </c>
      <c r="C80" s="1">
        <v>46045</v>
      </c>
      <c r="D80" s="2">
        <v>0.41666666666666669</v>
      </c>
      <c r="E80" s="2">
        <v>0.45833333333333331</v>
      </c>
      <c r="F80">
        <v>40</v>
      </c>
      <c r="G80" s="8">
        <f>E80-D80</f>
        <v>4.166666666666663E-2</v>
      </c>
      <c r="H80">
        <f>24*G80</f>
        <v>0.99999999999999911</v>
      </c>
      <c r="I80">
        <f>F80*H80</f>
        <v>39.999999999999964</v>
      </c>
      <c r="J80">
        <f t="shared" si="2"/>
        <v>18</v>
      </c>
      <c r="K80">
        <f t="shared" si="3"/>
        <v>0</v>
      </c>
    </row>
    <row r="81" spans="1:11">
      <c r="A81" t="s">
        <v>11</v>
      </c>
      <c r="B81" t="s">
        <v>12</v>
      </c>
      <c r="C81" s="1">
        <v>46045</v>
      </c>
      <c r="D81" s="2">
        <v>0.57291666666666663</v>
      </c>
      <c r="E81" s="2">
        <v>0.63541666666666663</v>
      </c>
      <c r="F81">
        <v>40</v>
      </c>
      <c r="G81" s="8">
        <f>E81-D81</f>
        <v>6.25E-2</v>
      </c>
      <c r="H81">
        <f>24*G81</f>
        <v>1.5</v>
      </c>
      <c r="I81">
        <f>F81*H81</f>
        <v>60</v>
      </c>
      <c r="J81">
        <f t="shared" si="2"/>
        <v>19</v>
      </c>
      <c r="K81">
        <f t="shared" si="3"/>
        <v>0</v>
      </c>
    </row>
    <row r="82" spans="1:11">
      <c r="A82" t="s">
        <v>11</v>
      </c>
      <c r="B82" t="s">
        <v>12</v>
      </c>
      <c r="C82" s="1">
        <v>46056</v>
      </c>
      <c r="D82" s="2">
        <v>0.66666666666666663</v>
      </c>
      <c r="E82" s="2">
        <v>0.72916666666666663</v>
      </c>
      <c r="F82">
        <v>40</v>
      </c>
      <c r="G82" s="8">
        <f>E82-D82</f>
        <v>6.25E-2</v>
      </c>
      <c r="H82">
        <f>24*G82</f>
        <v>1.5</v>
      </c>
      <c r="I82">
        <f>F82*H82</f>
        <v>60</v>
      </c>
      <c r="J82">
        <f t="shared" si="2"/>
        <v>20</v>
      </c>
      <c r="K82">
        <f t="shared" si="3"/>
        <v>0</v>
      </c>
    </row>
    <row r="83" spans="1:11">
      <c r="A83" t="s">
        <v>11</v>
      </c>
      <c r="B83" t="s">
        <v>12</v>
      </c>
      <c r="C83" s="1">
        <v>46059</v>
      </c>
      <c r="D83" s="2">
        <v>0.64583333333333337</v>
      </c>
      <c r="E83" s="2">
        <v>0.72916666666666663</v>
      </c>
      <c r="F83">
        <v>40</v>
      </c>
      <c r="G83" s="8">
        <f>E83-D83</f>
        <v>8.3333333333333259E-2</v>
      </c>
      <c r="H83">
        <f>24*G83</f>
        <v>1.9999999999999982</v>
      </c>
      <c r="I83">
        <f>F83*H83</f>
        <v>79.999999999999929</v>
      </c>
      <c r="J83">
        <f t="shared" si="2"/>
        <v>21</v>
      </c>
      <c r="K83">
        <f t="shared" si="3"/>
        <v>0</v>
      </c>
    </row>
    <row r="84" spans="1:11">
      <c r="A84" t="s">
        <v>11</v>
      </c>
      <c r="B84" t="s">
        <v>12</v>
      </c>
      <c r="C84" s="1">
        <v>46064</v>
      </c>
      <c r="D84" s="2">
        <v>0.375</v>
      </c>
      <c r="E84" s="2">
        <v>0.42708333333333331</v>
      </c>
      <c r="F84">
        <v>40</v>
      </c>
      <c r="G84" s="8">
        <f>E84-D84</f>
        <v>5.2083333333333315E-2</v>
      </c>
      <c r="H84">
        <f>24*G84</f>
        <v>1.2499999999999996</v>
      </c>
      <c r="I84">
        <f>F84*H84</f>
        <v>49.999999999999986</v>
      </c>
      <c r="J84">
        <f t="shared" si="2"/>
        <v>22</v>
      </c>
      <c r="K84">
        <f t="shared" si="3"/>
        <v>0</v>
      </c>
    </row>
    <row r="85" spans="1:11">
      <c r="A85" t="s">
        <v>11</v>
      </c>
      <c r="B85" t="s">
        <v>12</v>
      </c>
      <c r="C85" s="1">
        <v>46070</v>
      </c>
      <c r="D85" s="2">
        <v>0.55208333333333337</v>
      </c>
      <c r="E85" s="2">
        <v>0.63541666666666663</v>
      </c>
      <c r="F85">
        <v>40</v>
      </c>
      <c r="G85" s="8">
        <f>E85-D85</f>
        <v>8.3333333333333259E-2</v>
      </c>
      <c r="H85">
        <f>24*G85</f>
        <v>1.9999999999999982</v>
      </c>
      <c r="I85">
        <f>F85*H85</f>
        <v>79.999999999999929</v>
      </c>
      <c r="J85">
        <f t="shared" si="2"/>
        <v>23</v>
      </c>
      <c r="K85">
        <f t="shared" si="3"/>
        <v>0</v>
      </c>
    </row>
    <row r="86" spans="1:11">
      <c r="A86" t="s">
        <v>11</v>
      </c>
      <c r="B86" t="s">
        <v>12</v>
      </c>
      <c r="C86" s="1">
        <v>46073</v>
      </c>
      <c r="D86" s="2">
        <v>0.51041666666666663</v>
      </c>
      <c r="E86" s="2">
        <v>0.59375</v>
      </c>
      <c r="F86">
        <v>40</v>
      </c>
      <c r="G86" s="8">
        <f>E86-D86</f>
        <v>8.333333333333337E-2</v>
      </c>
      <c r="H86">
        <f>24*G86</f>
        <v>2.0000000000000009</v>
      </c>
      <c r="I86">
        <f>F86*H86</f>
        <v>80.000000000000028</v>
      </c>
      <c r="J86">
        <f t="shared" si="2"/>
        <v>24</v>
      </c>
      <c r="K86">
        <f t="shared" si="3"/>
        <v>0</v>
      </c>
    </row>
    <row r="87" spans="1:11">
      <c r="A87" t="s">
        <v>16</v>
      </c>
      <c r="B87" t="s">
        <v>7</v>
      </c>
      <c r="C87" s="1">
        <v>45943</v>
      </c>
      <c r="D87" s="2">
        <v>0.70833333333333337</v>
      </c>
      <c r="E87" s="2">
        <v>0.76041666666666663</v>
      </c>
      <c r="F87">
        <v>60</v>
      </c>
      <c r="G87" s="8">
        <f>E87-D87</f>
        <v>5.2083333333333259E-2</v>
      </c>
      <c r="H87">
        <f>24*G87</f>
        <v>1.2499999999999982</v>
      </c>
      <c r="I87">
        <f>F87*H87</f>
        <v>74.999999999999886</v>
      </c>
      <c r="J87">
        <f t="shared" si="2"/>
        <v>1</v>
      </c>
      <c r="K87">
        <f t="shared" si="3"/>
        <v>0</v>
      </c>
    </row>
    <row r="88" spans="1:11">
      <c r="A88" t="s">
        <v>16</v>
      </c>
      <c r="B88" t="s">
        <v>7</v>
      </c>
      <c r="C88" s="1">
        <v>45950</v>
      </c>
      <c r="D88" s="2">
        <v>0.58333333333333337</v>
      </c>
      <c r="E88" s="2">
        <v>0.625</v>
      </c>
      <c r="F88">
        <v>60</v>
      </c>
      <c r="G88" s="8">
        <f>E88-D88</f>
        <v>4.166666666666663E-2</v>
      </c>
      <c r="H88">
        <f>24*G88</f>
        <v>0.99999999999999911</v>
      </c>
      <c r="I88">
        <f>F88*H88</f>
        <v>59.999999999999943</v>
      </c>
      <c r="J88">
        <f t="shared" si="2"/>
        <v>2</v>
      </c>
      <c r="K88">
        <f t="shared" si="3"/>
        <v>0</v>
      </c>
    </row>
    <row r="89" spans="1:11">
      <c r="A89" t="s">
        <v>16</v>
      </c>
      <c r="B89" t="s">
        <v>12</v>
      </c>
      <c r="C89" s="1">
        <v>45972</v>
      </c>
      <c r="D89" s="2">
        <v>0.375</v>
      </c>
      <c r="E89" s="2">
        <v>0.41666666666666669</v>
      </c>
      <c r="F89">
        <v>40</v>
      </c>
      <c r="G89" s="8">
        <f>E89-D89</f>
        <v>4.1666666666666685E-2</v>
      </c>
      <c r="H89">
        <f>24*G89</f>
        <v>1.0000000000000004</v>
      </c>
      <c r="I89">
        <f>F89*H89</f>
        <v>40.000000000000014</v>
      </c>
      <c r="J89">
        <f t="shared" si="2"/>
        <v>3</v>
      </c>
      <c r="K89">
        <f t="shared" si="3"/>
        <v>0</v>
      </c>
    </row>
    <row r="90" spans="1:11">
      <c r="A90" t="s">
        <v>16</v>
      </c>
      <c r="B90" t="s">
        <v>7</v>
      </c>
      <c r="C90" s="1">
        <v>45973</v>
      </c>
      <c r="D90" s="2">
        <v>0.45833333333333331</v>
      </c>
      <c r="E90" s="2">
        <v>0.52083333333333337</v>
      </c>
      <c r="F90">
        <v>60</v>
      </c>
      <c r="G90" s="8">
        <f>E90-D90</f>
        <v>6.2500000000000056E-2</v>
      </c>
      <c r="H90">
        <f>24*G90</f>
        <v>1.5000000000000013</v>
      </c>
      <c r="I90">
        <f>F90*H90</f>
        <v>90.000000000000085</v>
      </c>
      <c r="J90">
        <f t="shared" si="2"/>
        <v>4</v>
      </c>
      <c r="K90">
        <f t="shared" si="3"/>
        <v>0</v>
      </c>
    </row>
    <row r="91" spans="1:11">
      <c r="A91" t="s">
        <v>16</v>
      </c>
      <c r="B91" t="s">
        <v>12</v>
      </c>
      <c r="C91" s="1">
        <v>45975</v>
      </c>
      <c r="D91" s="2">
        <v>0.375</v>
      </c>
      <c r="E91" s="2">
        <v>0.42708333333333331</v>
      </c>
      <c r="F91">
        <v>40</v>
      </c>
      <c r="G91" s="8">
        <f>E91-D91</f>
        <v>5.2083333333333315E-2</v>
      </c>
      <c r="H91">
        <f>24*G91</f>
        <v>1.2499999999999996</v>
      </c>
      <c r="I91">
        <f>F91*H91</f>
        <v>49.999999999999986</v>
      </c>
      <c r="J91">
        <f t="shared" si="2"/>
        <v>5</v>
      </c>
      <c r="K91">
        <f t="shared" si="3"/>
        <v>0</v>
      </c>
    </row>
    <row r="92" spans="1:11">
      <c r="A92" t="s">
        <v>16</v>
      </c>
      <c r="B92" t="s">
        <v>12</v>
      </c>
      <c r="C92" s="1">
        <v>45996</v>
      </c>
      <c r="D92" s="2">
        <v>0.45833333333333331</v>
      </c>
      <c r="E92" s="2">
        <v>0.5</v>
      </c>
      <c r="F92">
        <v>40</v>
      </c>
      <c r="G92" s="8">
        <f>E92-D92</f>
        <v>4.1666666666666685E-2</v>
      </c>
      <c r="H92">
        <f>24*G92</f>
        <v>1.0000000000000004</v>
      </c>
      <c r="I92">
        <f>F92*H92</f>
        <v>40.000000000000014</v>
      </c>
      <c r="J92">
        <f t="shared" si="2"/>
        <v>6</v>
      </c>
      <c r="K92">
        <f t="shared" si="3"/>
        <v>0</v>
      </c>
    </row>
    <row r="93" spans="1:11">
      <c r="A93" t="s">
        <v>16</v>
      </c>
      <c r="B93" t="s">
        <v>7</v>
      </c>
      <c r="C93" s="1">
        <v>46001</v>
      </c>
      <c r="D93" s="2">
        <v>0.61458333333333337</v>
      </c>
      <c r="E93" s="2">
        <v>0.65625</v>
      </c>
      <c r="F93">
        <v>60</v>
      </c>
      <c r="G93" s="8">
        <f>E93-D93</f>
        <v>4.166666666666663E-2</v>
      </c>
      <c r="H93">
        <f>24*G93</f>
        <v>0.99999999999999911</v>
      </c>
      <c r="I93">
        <f>F93*H93</f>
        <v>59.999999999999943</v>
      </c>
      <c r="J93">
        <f t="shared" si="2"/>
        <v>7</v>
      </c>
      <c r="K93">
        <f t="shared" si="3"/>
        <v>0</v>
      </c>
    </row>
    <row r="94" spans="1:11">
      <c r="A94" t="s">
        <v>16</v>
      </c>
      <c r="B94" t="s">
        <v>7</v>
      </c>
      <c r="C94" s="1">
        <v>46034</v>
      </c>
      <c r="D94" s="2">
        <v>0.64583333333333337</v>
      </c>
      <c r="E94" s="2">
        <v>0.71875</v>
      </c>
      <c r="F94">
        <v>60</v>
      </c>
      <c r="G94" s="8">
        <f>E94-D94</f>
        <v>7.291666666666663E-2</v>
      </c>
      <c r="H94">
        <f>24*G94</f>
        <v>1.7499999999999991</v>
      </c>
      <c r="I94">
        <f>F94*H94</f>
        <v>104.99999999999994</v>
      </c>
      <c r="J94">
        <f t="shared" si="2"/>
        <v>8</v>
      </c>
      <c r="K94">
        <f t="shared" si="3"/>
        <v>0</v>
      </c>
    </row>
    <row r="95" spans="1:11">
      <c r="A95" t="s">
        <v>16</v>
      </c>
      <c r="B95" t="s">
        <v>12</v>
      </c>
      <c r="C95" s="1">
        <v>46035</v>
      </c>
      <c r="D95" s="2">
        <v>0.54166666666666663</v>
      </c>
      <c r="E95" s="2">
        <v>0.625</v>
      </c>
      <c r="F95">
        <v>40</v>
      </c>
      <c r="G95" s="8">
        <f>E95-D95</f>
        <v>8.333333333333337E-2</v>
      </c>
      <c r="H95">
        <f>24*G95</f>
        <v>2.0000000000000009</v>
      </c>
      <c r="I95">
        <f>F95*H95</f>
        <v>80.000000000000028</v>
      </c>
      <c r="J95">
        <f t="shared" si="2"/>
        <v>9</v>
      </c>
      <c r="K95">
        <f t="shared" si="3"/>
        <v>0</v>
      </c>
    </row>
    <row r="96" spans="1:11">
      <c r="A96" t="s">
        <v>16</v>
      </c>
      <c r="B96" t="s">
        <v>7</v>
      </c>
      <c r="C96" s="1">
        <v>46042</v>
      </c>
      <c r="D96" s="2">
        <v>0.4375</v>
      </c>
      <c r="E96" s="2">
        <v>0.47916666666666669</v>
      </c>
      <c r="F96">
        <v>60</v>
      </c>
      <c r="G96" s="8">
        <f>E96-D96</f>
        <v>4.1666666666666685E-2</v>
      </c>
      <c r="H96">
        <f>24*G96</f>
        <v>1.0000000000000004</v>
      </c>
      <c r="I96">
        <f>F96*H96</f>
        <v>60.000000000000028</v>
      </c>
      <c r="J96">
        <f t="shared" si="2"/>
        <v>10</v>
      </c>
      <c r="K96">
        <f t="shared" si="3"/>
        <v>0</v>
      </c>
    </row>
    <row r="97" spans="1:11">
      <c r="A97" t="s">
        <v>16</v>
      </c>
      <c r="B97" t="s">
        <v>12</v>
      </c>
      <c r="C97" s="1">
        <v>46043</v>
      </c>
      <c r="D97" s="2">
        <v>0.375</v>
      </c>
      <c r="E97" s="2">
        <v>0.44791666666666669</v>
      </c>
      <c r="F97">
        <v>40</v>
      </c>
      <c r="G97" s="8">
        <f>E97-D97</f>
        <v>7.2916666666666685E-2</v>
      </c>
      <c r="H97">
        <f>24*G97</f>
        <v>1.7500000000000004</v>
      </c>
      <c r="I97">
        <f>F97*H97</f>
        <v>70.000000000000014</v>
      </c>
      <c r="J97">
        <f t="shared" si="2"/>
        <v>11</v>
      </c>
      <c r="K97">
        <f t="shared" si="3"/>
        <v>0</v>
      </c>
    </row>
    <row r="98" spans="1:11">
      <c r="A98" t="s">
        <v>16</v>
      </c>
      <c r="B98" t="s">
        <v>7</v>
      </c>
      <c r="C98" s="1">
        <v>46056</v>
      </c>
      <c r="D98" s="2">
        <v>0.375</v>
      </c>
      <c r="E98" s="2">
        <v>0.42708333333333331</v>
      </c>
      <c r="F98">
        <v>60</v>
      </c>
      <c r="G98" s="8">
        <f>E98-D98</f>
        <v>5.2083333333333315E-2</v>
      </c>
      <c r="H98">
        <f>24*G98</f>
        <v>1.2499999999999996</v>
      </c>
      <c r="I98">
        <f>F98*H98</f>
        <v>74.999999999999972</v>
      </c>
      <c r="J98">
        <f t="shared" si="2"/>
        <v>12</v>
      </c>
      <c r="K98">
        <f t="shared" si="3"/>
        <v>0</v>
      </c>
    </row>
    <row r="99" spans="1:11">
      <c r="A99" t="s">
        <v>16</v>
      </c>
      <c r="B99" t="s">
        <v>7</v>
      </c>
      <c r="C99" s="1">
        <v>46056</v>
      </c>
      <c r="D99" s="2">
        <v>0.46875</v>
      </c>
      <c r="E99" s="2">
        <v>0.54166666666666663</v>
      </c>
      <c r="F99">
        <v>60</v>
      </c>
      <c r="G99" s="8">
        <f>E99-D99</f>
        <v>7.291666666666663E-2</v>
      </c>
      <c r="H99">
        <f>24*G99</f>
        <v>1.7499999999999991</v>
      </c>
      <c r="I99">
        <f>F99*H99</f>
        <v>104.99999999999994</v>
      </c>
      <c r="J99">
        <f t="shared" si="2"/>
        <v>13</v>
      </c>
      <c r="K99">
        <f t="shared" si="3"/>
        <v>0</v>
      </c>
    </row>
    <row r="100" spans="1:11">
      <c r="A100" t="s">
        <v>16</v>
      </c>
      <c r="B100" t="s">
        <v>7</v>
      </c>
      <c r="C100" s="1">
        <v>46063</v>
      </c>
      <c r="D100" s="2">
        <v>0.44791666666666669</v>
      </c>
      <c r="E100" s="2">
        <v>0.52083333333333337</v>
      </c>
      <c r="F100">
        <v>60</v>
      </c>
      <c r="G100" s="8">
        <f>E100-D100</f>
        <v>7.2916666666666685E-2</v>
      </c>
      <c r="H100">
        <f>24*G100</f>
        <v>1.7500000000000004</v>
      </c>
      <c r="I100">
        <f>F100*H100</f>
        <v>105.00000000000003</v>
      </c>
      <c r="J100">
        <f t="shared" si="2"/>
        <v>14</v>
      </c>
      <c r="K100">
        <f t="shared" si="3"/>
        <v>0</v>
      </c>
    </row>
    <row r="101" spans="1:11">
      <c r="A101" t="s">
        <v>16</v>
      </c>
      <c r="B101" t="s">
        <v>7</v>
      </c>
      <c r="C101" s="1">
        <v>46065</v>
      </c>
      <c r="D101" s="2">
        <v>0.55208333333333337</v>
      </c>
      <c r="E101" s="2">
        <v>0.60416666666666663</v>
      </c>
      <c r="F101">
        <v>60</v>
      </c>
      <c r="G101" s="8">
        <f>E101-D101</f>
        <v>5.2083333333333259E-2</v>
      </c>
      <c r="H101">
        <f>24*G101</f>
        <v>1.2499999999999982</v>
      </c>
      <c r="I101">
        <f>F101*H101</f>
        <v>74.999999999999886</v>
      </c>
      <c r="J101">
        <f t="shared" si="2"/>
        <v>15</v>
      </c>
      <c r="K101">
        <f t="shared" si="3"/>
        <v>0</v>
      </c>
    </row>
    <row r="102" spans="1:11">
      <c r="A102" t="s">
        <v>16</v>
      </c>
      <c r="B102" t="s">
        <v>7</v>
      </c>
      <c r="C102" s="1">
        <v>46066</v>
      </c>
      <c r="D102" s="2">
        <v>0.375</v>
      </c>
      <c r="E102" s="2">
        <v>0.42708333333333331</v>
      </c>
      <c r="F102">
        <v>60</v>
      </c>
      <c r="G102" s="8">
        <f>E102-D102</f>
        <v>5.2083333333333315E-2</v>
      </c>
      <c r="H102">
        <f>24*G102</f>
        <v>1.2499999999999996</v>
      </c>
      <c r="I102">
        <f>F102*H102</f>
        <v>74.999999999999972</v>
      </c>
      <c r="J102">
        <f t="shared" si="2"/>
        <v>16</v>
      </c>
      <c r="K102">
        <f t="shared" si="3"/>
        <v>0</v>
      </c>
    </row>
    <row r="103" spans="1:11">
      <c r="A103" t="s">
        <v>16</v>
      </c>
      <c r="B103" t="s">
        <v>12</v>
      </c>
      <c r="C103" s="1">
        <v>46076</v>
      </c>
      <c r="D103" s="2">
        <v>0.375</v>
      </c>
      <c r="E103" s="2">
        <v>0.42708333333333331</v>
      </c>
      <c r="F103">
        <v>40</v>
      </c>
      <c r="G103" s="8">
        <f>E103-D103</f>
        <v>5.2083333333333315E-2</v>
      </c>
      <c r="H103">
        <f>24*G103</f>
        <v>1.2499999999999996</v>
      </c>
      <c r="I103">
        <f>F103*H103</f>
        <v>49.999999999999986</v>
      </c>
      <c r="J103">
        <f t="shared" si="2"/>
        <v>17</v>
      </c>
      <c r="K103">
        <f t="shared" si="3"/>
        <v>0</v>
      </c>
    </row>
    <row r="104" spans="1:11">
      <c r="A104" t="s">
        <v>16</v>
      </c>
      <c r="B104" t="s">
        <v>12</v>
      </c>
      <c r="C104" s="1">
        <v>46079</v>
      </c>
      <c r="D104" s="2">
        <v>0.375</v>
      </c>
      <c r="E104" s="2">
        <v>0.45833333333333331</v>
      </c>
      <c r="F104">
        <v>40</v>
      </c>
      <c r="G104" s="8">
        <f>E104-D104</f>
        <v>8.3333333333333315E-2</v>
      </c>
      <c r="H104">
        <f>24*G104</f>
        <v>1.9999999999999996</v>
      </c>
      <c r="I104">
        <f>F104*H104</f>
        <v>79.999999999999986</v>
      </c>
      <c r="J104">
        <f t="shared" si="2"/>
        <v>18</v>
      </c>
      <c r="K104">
        <f t="shared" si="3"/>
        <v>0</v>
      </c>
    </row>
    <row r="105" spans="1:11">
      <c r="A105" t="s">
        <v>14</v>
      </c>
      <c r="B105" t="s">
        <v>7</v>
      </c>
      <c r="C105" s="1">
        <v>45937</v>
      </c>
      <c r="D105" s="2">
        <v>0.45833333333333331</v>
      </c>
      <c r="E105" s="2">
        <v>0.53125</v>
      </c>
      <c r="F105">
        <v>60</v>
      </c>
      <c r="G105" s="8">
        <f>E105-D105</f>
        <v>7.2916666666666685E-2</v>
      </c>
      <c r="H105">
        <f>24*G105</f>
        <v>1.7500000000000004</v>
      </c>
      <c r="I105">
        <f>F105*H105</f>
        <v>105.00000000000003</v>
      </c>
      <c r="J105">
        <f t="shared" si="2"/>
        <v>1</v>
      </c>
      <c r="K105">
        <f t="shared" si="3"/>
        <v>0</v>
      </c>
    </row>
    <row r="106" spans="1:11">
      <c r="A106" t="s">
        <v>14</v>
      </c>
      <c r="B106" t="s">
        <v>7</v>
      </c>
      <c r="C106" s="1">
        <v>45938</v>
      </c>
      <c r="D106" s="2">
        <v>0.375</v>
      </c>
      <c r="E106" s="2">
        <v>0.41666666666666669</v>
      </c>
      <c r="F106">
        <v>60</v>
      </c>
      <c r="G106" s="8">
        <f>E106-D106</f>
        <v>4.1666666666666685E-2</v>
      </c>
      <c r="H106">
        <f>24*G106</f>
        <v>1.0000000000000004</v>
      </c>
      <c r="I106">
        <f>F106*H106</f>
        <v>60.000000000000028</v>
      </c>
      <c r="J106">
        <f t="shared" si="2"/>
        <v>2</v>
      </c>
      <c r="K106">
        <f t="shared" si="3"/>
        <v>0</v>
      </c>
    </row>
    <row r="107" spans="1:11">
      <c r="A107" t="s">
        <v>14</v>
      </c>
      <c r="B107" t="s">
        <v>7</v>
      </c>
      <c r="C107" s="1">
        <v>45940</v>
      </c>
      <c r="D107" s="2">
        <v>0.53125</v>
      </c>
      <c r="E107" s="2">
        <v>0.57291666666666663</v>
      </c>
      <c r="F107">
        <v>60</v>
      </c>
      <c r="G107" s="8">
        <f>E107-D107</f>
        <v>4.166666666666663E-2</v>
      </c>
      <c r="H107">
        <f>24*G107</f>
        <v>0.99999999999999911</v>
      </c>
      <c r="I107">
        <f>F107*H107</f>
        <v>59.999999999999943</v>
      </c>
      <c r="J107">
        <f t="shared" si="2"/>
        <v>3</v>
      </c>
      <c r="K107">
        <f t="shared" si="3"/>
        <v>0</v>
      </c>
    </row>
    <row r="108" spans="1:11">
      <c r="A108" t="s">
        <v>14</v>
      </c>
      <c r="B108" t="s">
        <v>7</v>
      </c>
      <c r="C108" s="1">
        <v>45945</v>
      </c>
      <c r="D108" s="2">
        <v>0.42708333333333331</v>
      </c>
      <c r="E108" s="2">
        <v>0.47916666666666669</v>
      </c>
      <c r="F108">
        <v>60</v>
      </c>
      <c r="G108" s="8">
        <f>E108-D108</f>
        <v>5.208333333333337E-2</v>
      </c>
      <c r="H108">
        <f>24*G108</f>
        <v>1.2500000000000009</v>
      </c>
      <c r="I108">
        <f>F108*H108</f>
        <v>75.000000000000057</v>
      </c>
      <c r="J108">
        <f t="shared" si="2"/>
        <v>4</v>
      </c>
      <c r="K108">
        <f t="shared" si="3"/>
        <v>0</v>
      </c>
    </row>
    <row r="109" spans="1:11">
      <c r="A109" t="s">
        <v>14</v>
      </c>
      <c r="B109" t="s">
        <v>7</v>
      </c>
      <c r="C109" s="1">
        <v>45961</v>
      </c>
      <c r="D109" s="2">
        <v>0.44791666666666669</v>
      </c>
      <c r="E109" s="2">
        <v>0.51041666666666663</v>
      </c>
      <c r="F109">
        <v>60</v>
      </c>
      <c r="G109" s="8">
        <f>E109-D109</f>
        <v>6.2499999999999944E-2</v>
      </c>
      <c r="H109">
        <f>24*G109</f>
        <v>1.4999999999999987</v>
      </c>
      <c r="I109">
        <f>F109*H109</f>
        <v>89.999999999999915</v>
      </c>
      <c r="J109">
        <f t="shared" si="2"/>
        <v>5</v>
      </c>
      <c r="K109">
        <f t="shared" si="3"/>
        <v>0</v>
      </c>
    </row>
    <row r="110" spans="1:11">
      <c r="A110" t="s">
        <v>14</v>
      </c>
      <c r="B110" t="s">
        <v>7</v>
      </c>
      <c r="C110" s="1">
        <v>45968</v>
      </c>
      <c r="D110" s="2">
        <v>0.375</v>
      </c>
      <c r="E110" s="2">
        <v>0.41666666666666669</v>
      </c>
      <c r="F110">
        <v>60</v>
      </c>
      <c r="G110" s="8">
        <f>E110-D110</f>
        <v>4.1666666666666685E-2</v>
      </c>
      <c r="H110">
        <f>24*G110</f>
        <v>1.0000000000000004</v>
      </c>
      <c r="I110">
        <f>F110*H110</f>
        <v>60.000000000000028</v>
      </c>
      <c r="J110">
        <f t="shared" si="2"/>
        <v>6</v>
      </c>
      <c r="K110">
        <f t="shared" si="3"/>
        <v>0</v>
      </c>
    </row>
    <row r="111" spans="1:11">
      <c r="A111" t="s">
        <v>14</v>
      </c>
      <c r="B111" t="s">
        <v>7</v>
      </c>
      <c r="C111" s="1">
        <v>45973</v>
      </c>
      <c r="D111" s="2">
        <v>0.65625</v>
      </c>
      <c r="E111" s="2">
        <v>0.71875</v>
      </c>
      <c r="F111">
        <v>60</v>
      </c>
      <c r="G111" s="8">
        <f>E111-D111</f>
        <v>6.25E-2</v>
      </c>
      <c r="H111">
        <f>24*G111</f>
        <v>1.5</v>
      </c>
      <c r="I111">
        <f>F111*H111</f>
        <v>90</v>
      </c>
      <c r="J111">
        <f t="shared" si="2"/>
        <v>7</v>
      </c>
      <c r="K111">
        <f t="shared" si="3"/>
        <v>0</v>
      </c>
    </row>
    <row r="112" spans="1:11">
      <c r="A112" t="s">
        <v>14</v>
      </c>
      <c r="B112" t="s">
        <v>7</v>
      </c>
      <c r="C112" s="1">
        <v>45985</v>
      </c>
      <c r="D112" s="2">
        <v>0.60416666666666663</v>
      </c>
      <c r="E112" s="2">
        <v>0.66666666666666663</v>
      </c>
      <c r="F112">
        <v>60</v>
      </c>
      <c r="G112" s="8">
        <f>E112-D112</f>
        <v>6.25E-2</v>
      </c>
      <c r="H112">
        <f>24*G112</f>
        <v>1.5</v>
      </c>
      <c r="I112">
        <f>F112*H112</f>
        <v>90</v>
      </c>
      <c r="J112">
        <f t="shared" si="2"/>
        <v>8</v>
      </c>
      <c r="K112">
        <f t="shared" si="3"/>
        <v>0</v>
      </c>
    </row>
    <row r="113" spans="1:11">
      <c r="A113" t="s">
        <v>14</v>
      </c>
      <c r="B113" t="s">
        <v>7</v>
      </c>
      <c r="C113" s="1">
        <v>45996</v>
      </c>
      <c r="D113" s="2">
        <v>0.375</v>
      </c>
      <c r="E113" s="2">
        <v>0.44791666666666669</v>
      </c>
      <c r="F113">
        <v>60</v>
      </c>
      <c r="G113" s="8">
        <f>E113-D113</f>
        <v>7.2916666666666685E-2</v>
      </c>
      <c r="H113">
        <f>24*G113</f>
        <v>1.7500000000000004</v>
      </c>
      <c r="I113">
        <f>F113*H113</f>
        <v>105.00000000000003</v>
      </c>
      <c r="J113">
        <f t="shared" si="2"/>
        <v>9</v>
      </c>
      <c r="K113">
        <f t="shared" si="3"/>
        <v>0</v>
      </c>
    </row>
    <row r="114" spans="1:11">
      <c r="A114" t="s">
        <v>14</v>
      </c>
      <c r="B114" t="s">
        <v>7</v>
      </c>
      <c r="C114" s="1">
        <v>46000</v>
      </c>
      <c r="D114" s="2">
        <v>0.375</v>
      </c>
      <c r="E114" s="2">
        <v>0.42708333333333331</v>
      </c>
      <c r="F114">
        <v>60</v>
      </c>
      <c r="G114" s="8">
        <f>E114-D114</f>
        <v>5.2083333333333315E-2</v>
      </c>
      <c r="H114">
        <f>24*G114</f>
        <v>1.2499999999999996</v>
      </c>
      <c r="I114">
        <f>F114*H114</f>
        <v>74.999999999999972</v>
      </c>
      <c r="J114">
        <f t="shared" si="2"/>
        <v>10</v>
      </c>
      <c r="K114">
        <f t="shared" si="3"/>
        <v>0</v>
      </c>
    </row>
    <row r="115" spans="1:11">
      <c r="A115" t="s">
        <v>14</v>
      </c>
      <c r="B115" t="s">
        <v>7</v>
      </c>
      <c r="C115" s="1">
        <v>46006</v>
      </c>
      <c r="D115" s="2">
        <v>0.39583333333333331</v>
      </c>
      <c r="E115" s="2">
        <v>0.45833333333333331</v>
      </c>
      <c r="F115">
        <v>60</v>
      </c>
      <c r="G115" s="8">
        <f>E115-D115</f>
        <v>6.25E-2</v>
      </c>
      <c r="H115">
        <f>24*G115</f>
        <v>1.5</v>
      </c>
      <c r="I115">
        <f>F115*H115</f>
        <v>90</v>
      </c>
      <c r="J115">
        <f t="shared" si="2"/>
        <v>11</v>
      </c>
      <c r="K115">
        <f t="shared" si="3"/>
        <v>0</v>
      </c>
    </row>
    <row r="116" spans="1:11">
      <c r="A116" t="s">
        <v>14</v>
      </c>
      <c r="B116" t="s">
        <v>7</v>
      </c>
      <c r="C116" s="1">
        <v>46006</v>
      </c>
      <c r="D116" s="2">
        <v>0.46875</v>
      </c>
      <c r="E116" s="2">
        <v>0.53125</v>
      </c>
      <c r="F116">
        <v>60</v>
      </c>
      <c r="G116" s="8">
        <f>E116-D116</f>
        <v>6.25E-2</v>
      </c>
      <c r="H116">
        <f>24*G116</f>
        <v>1.5</v>
      </c>
      <c r="I116">
        <f>F116*H116</f>
        <v>90</v>
      </c>
      <c r="J116">
        <f t="shared" si="2"/>
        <v>12</v>
      </c>
      <c r="K116">
        <f t="shared" si="3"/>
        <v>0</v>
      </c>
    </row>
    <row r="117" spans="1:11">
      <c r="A117" t="s">
        <v>14</v>
      </c>
      <c r="B117" t="s">
        <v>7</v>
      </c>
      <c r="C117" s="1">
        <v>46027</v>
      </c>
      <c r="D117" s="2">
        <v>0.47916666666666669</v>
      </c>
      <c r="E117" s="2">
        <v>0.54166666666666663</v>
      </c>
      <c r="F117">
        <v>60</v>
      </c>
      <c r="G117" s="8">
        <f>E117-D117</f>
        <v>6.2499999999999944E-2</v>
      </c>
      <c r="H117">
        <f>24*G117</f>
        <v>1.4999999999999987</v>
      </c>
      <c r="I117">
        <f>F117*H117</f>
        <v>89.999999999999915</v>
      </c>
      <c r="J117">
        <f t="shared" si="2"/>
        <v>13</v>
      </c>
      <c r="K117">
        <f t="shared" si="3"/>
        <v>0</v>
      </c>
    </row>
    <row r="118" spans="1:11">
      <c r="A118" t="s">
        <v>14</v>
      </c>
      <c r="B118" t="s">
        <v>7</v>
      </c>
      <c r="C118" s="1">
        <v>46027</v>
      </c>
      <c r="D118" s="2">
        <v>0.72916666666666663</v>
      </c>
      <c r="E118" s="2">
        <v>0.79166666666666663</v>
      </c>
      <c r="F118">
        <v>60</v>
      </c>
      <c r="G118" s="8">
        <f>E118-D118</f>
        <v>6.25E-2</v>
      </c>
      <c r="H118">
        <f>24*G118</f>
        <v>1.5</v>
      </c>
      <c r="I118">
        <f>F118*H118</f>
        <v>90</v>
      </c>
      <c r="J118">
        <f t="shared" si="2"/>
        <v>14</v>
      </c>
      <c r="K118">
        <f t="shared" si="3"/>
        <v>0</v>
      </c>
    </row>
    <row r="119" spans="1:11">
      <c r="A119" t="s">
        <v>14</v>
      </c>
      <c r="B119" t="s">
        <v>7</v>
      </c>
      <c r="C119" s="1">
        <v>46036</v>
      </c>
      <c r="D119" s="2">
        <v>0.375</v>
      </c>
      <c r="E119" s="2">
        <v>0.4375</v>
      </c>
      <c r="F119">
        <v>60</v>
      </c>
      <c r="G119" s="8">
        <f>E119-D119</f>
        <v>6.25E-2</v>
      </c>
      <c r="H119">
        <f>24*G119</f>
        <v>1.5</v>
      </c>
      <c r="I119">
        <f>F119*H119</f>
        <v>90</v>
      </c>
      <c r="J119">
        <f t="shared" si="2"/>
        <v>15</v>
      </c>
      <c r="K119">
        <f t="shared" si="3"/>
        <v>0</v>
      </c>
    </row>
    <row r="120" spans="1:11">
      <c r="A120" t="s">
        <v>14</v>
      </c>
      <c r="B120" t="s">
        <v>7</v>
      </c>
      <c r="C120" s="1">
        <v>46041</v>
      </c>
      <c r="D120" s="2">
        <v>0.54166666666666663</v>
      </c>
      <c r="E120" s="2">
        <v>0.60416666666666663</v>
      </c>
      <c r="F120">
        <v>60</v>
      </c>
      <c r="G120" s="8">
        <f>E120-D120</f>
        <v>6.25E-2</v>
      </c>
      <c r="H120">
        <f>24*G120</f>
        <v>1.5</v>
      </c>
      <c r="I120">
        <f>F120*H120</f>
        <v>90</v>
      </c>
      <c r="J120">
        <f t="shared" si="2"/>
        <v>16</v>
      </c>
      <c r="K120">
        <f t="shared" si="3"/>
        <v>0</v>
      </c>
    </row>
    <row r="121" spans="1:11">
      <c r="A121" t="s">
        <v>14</v>
      </c>
      <c r="B121" t="s">
        <v>7</v>
      </c>
      <c r="C121" s="1">
        <v>46049</v>
      </c>
      <c r="D121" s="2">
        <v>0.52083333333333337</v>
      </c>
      <c r="E121" s="2">
        <v>0.58333333333333337</v>
      </c>
      <c r="F121">
        <v>60</v>
      </c>
      <c r="G121" s="8">
        <f>E121-D121</f>
        <v>6.25E-2</v>
      </c>
      <c r="H121">
        <f>24*G121</f>
        <v>1.5</v>
      </c>
      <c r="I121">
        <f>F121*H121</f>
        <v>90</v>
      </c>
      <c r="J121">
        <f t="shared" si="2"/>
        <v>17</v>
      </c>
      <c r="K121">
        <f t="shared" si="3"/>
        <v>0</v>
      </c>
    </row>
    <row r="122" spans="1:11">
      <c r="A122" t="s">
        <v>14</v>
      </c>
      <c r="B122" t="s">
        <v>7</v>
      </c>
      <c r="C122" s="1">
        <v>46057</v>
      </c>
      <c r="D122" s="2">
        <v>0.375</v>
      </c>
      <c r="E122" s="2">
        <v>0.41666666666666669</v>
      </c>
      <c r="F122">
        <v>60</v>
      </c>
      <c r="G122" s="8">
        <f>E122-D122</f>
        <v>4.1666666666666685E-2</v>
      </c>
      <c r="H122">
        <f>24*G122</f>
        <v>1.0000000000000004</v>
      </c>
      <c r="I122">
        <f>F122*H122</f>
        <v>60.000000000000028</v>
      </c>
      <c r="J122">
        <f t="shared" si="2"/>
        <v>18</v>
      </c>
      <c r="K122">
        <f t="shared" si="3"/>
        <v>0</v>
      </c>
    </row>
    <row r="123" spans="1:11">
      <c r="A123" t="s">
        <v>14</v>
      </c>
      <c r="B123" t="s">
        <v>7</v>
      </c>
      <c r="C123" s="1">
        <v>46057</v>
      </c>
      <c r="D123" s="2">
        <v>0.5</v>
      </c>
      <c r="E123" s="2">
        <v>0.5625</v>
      </c>
      <c r="F123">
        <v>60</v>
      </c>
      <c r="G123" s="8">
        <f>E123-D123</f>
        <v>6.25E-2</v>
      </c>
      <c r="H123">
        <f>24*G123</f>
        <v>1.5</v>
      </c>
      <c r="I123">
        <f>F123*H123</f>
        <v>90</v>
      </c>
      <c r="J123">
        <f t="shared" si="2"/>
        <v>19</v>
      </c>
      <c r="K123">
        <f t="shared" si="3"/>
        <v>0</v>
      </c>
    </row>
    <row r="124" spans="1:11">
      <c r="A124" t="s">
        <v>14</v>
      </c>
      <c r="B124" t="s">
        <v>7</v>
      </c>
      <c r="C124" s="1">
        <v>46058</v>
      </c>
      <c r="D124" s="2">
        <v>0.375</v>
      </c>
      <c r="E124" s="2">
        <v>0.4375</v>
      </c>
      <c r="F124">
        <v>60</v>
      </c>
      <c r="G124" s="8">
        <f>E124-D124</f>
        <v>6.25E-2</v>
      </c>
      <c r="H124">
        <f>24*G124</f>
        <v>1.5</v>
      </c>
      <c r="I124">
        <f>F124*H124</f>
        <v>90</v>
      </c>
      <c r="J124">
        <f t="shared" si="2"/>
        <v>20</v>
      </c>
      <c r="K124">
        <f t="shared" si="3"/>
        <v>0</v>
      </c>
    </row>
    <row r="125" spans="1:11">
      <c r="A125" t="s">
        <v>14</v>
      </c>
      <c r="B125" t="s">
        <v>7</v>
      </c>
      <c r="C125" s="1">
        <v>46058</v>
      </c>
      <c r="D125" s="2">
        <v>0.45833333333333331</v>
      </c>
      <c r="E125" s="2">
        <v>0.53125</v>
      </c>
      <c r="F125">
        <v>60</v>
      </c>
      <c r="G125" s="8">
        <f>E125-D125</f>
        <v>7.2916666666666685E-2</v>
      </c>
      <c r="H125">
        <f>24*G125</f>
        <v>1.7500000000000004</v>
      </c>
      <c r="I125">
        <f>F125*H125</f>
        <v>105.00000000000003</v>
      </c>
      <c r="J125">
        <f t="shared" si="2"/>
        <v>21</v>
      </c>
      <c r="K125">
        <f t="shared" si="3"/>
        <v>0</v>
      </c>
    </row>
    <row r="126" spans="1:11">
      <c r="A126" t="s">
        <v>14</v>
      </c>
      <c r="B126" t="s">
        <v>7</v>
      </c>
      <c r="C126" s="1">
        <v>46063</v>
      </c>
      <c r="D126" s="2">
        <v>0.375</v>
      </c>
      <c r="E126" s="2">
        <v>0.41666666666666669</v>
      </c>
      <c r="F126">
        <v>60</v>
      </c>
      <c r="G126" s="8">
        <f>E126-D126</f>
        <v>4.1666666666666685E-2</v>
      </c>
      <c r="H126">
        <f>24*G126</f>
        <v>1.0000000000000004</v>
      </c>
      <c r="I126">
        <f>F126*H126</f>
        <v>60.000000000000028</v>
      </c>
      <c r="J126">
        <f t="shared" si="2"/>
        <v>22</v>
      </c>
      <c r="K126">
        <f t="shared" si="3"/>
        <v>0</v>
      </c>
    </row>
    <row r="127" spans="1:11">
      <c r="A127" t="s">
        <v>14</v>
      </c>
      <c r="B127" t="s">
        <v>7</v>
      </c>
      <c r="C127" s="1">
        <v>46063</v>
      </c>
      <c r="D127" s="2">
        <v>0.69791666666666663</v>
      </c>
      <c r="E127" s="2">
        <v>0.77083333333333337</v>
      </c>
      <c r="F127">
        <v>60</v>
      </c>
      <c r="G127" s="8">
        <f>E127-D127</f>
        <v>7.2916666666666741E-2</v>
      </c>
      <c r="H127">
        <f>24*G127</f>
        <v>1.7500000000000018</v>
      </c>
      <c r="I127">
        <f>F127*H127</f>
        <v>105.00000000000011</v>
      </c>
      <c r="J127">
        <f t="shared" si="2"/>
        <v>23</v>
      </c>
      <c r="K127">
        <f t="shared" si="3"/>
        <v>0</v>
      </c>
    </row>
    <row r="128" spans="1:11">
      <c r="A128" t="s">
        <v>14</v>
      </c>
      <c r="B128" t="s">
        <v>7</v>
      </c>
      <c r="C128" s="1">
        <v>46079</v>
      </c>
      <c r="D128" s="2">
        <v>0.52083333333333337</v>
      </c>
      <c r="E128" s="2">
        <v>0.58333333333333337</v>
      </c>
      <c r="F128">
        <v>60</v>
      </c>
      <c r="G128" s="8">
        <f>E128-D128</f>
        <v>6.25E-2</v>
      </c>
      <c r="H128">
        <f>24*G128</f>
        <v>1.5</v>
      </c>
      <c r="I128">
        <f>F128*H128</f>
        <v>90</v>
      </c>
      <c r="J128">
        <f t="shared" si="2"/>
        <v>24</v>
      </c>
      <c r="K128">
        <f t="shared" si="3"/>
        <v>0</v>
      </c>
    </row>
    <row r="129" spans="1:11">
      <c r="A129" t="s">
        <v>18</v>
      </c>
      <c r="B129" t="s">
        <v>12</v>
      </c>
      <c r="C129" s="1">
        <v>45944</v>
      </c>
      <c r="D129" s="2">
        <v>0.4375</v>
      </c>
      <c r="E129" s="2">
        <v>0.47916666666666669</v>
      </c>
      <c r="F129">
        <v>40</v>
      </c>
      <c r="G129" s="8">
        <f>E129-D129</f>
        <v>4.1666666666666685E-2</v>
      </c>
      <c r="H129">
        <f>24*G129</f>
        <v>1.0000000000000004</v>
      </c>
      <c r="I129">
        <f>F129*H129</f>
        <v>40.000000000000014</v>
      </c>
      <c r="J129">
        <f t="shared" si="2"/>
        <v>1</v>
      </c>
      <c r="K129">
        <f t="shared" si="3"/>
        <v>0</v>
      </c>
    </row>
    <row r="130" spans="1:11">
      <c r="A130" t="s">
        <v>18</v>
      </c>
      <c r="B130" t="s">
        <v>12</v>
      </c>
      <c r="C130" s="1">
        <v>45944</v>
      </c>
      <c r="D130" s="2">
        <v>0.47916666666666669</v>
      </c>
      <c r="E130" s="2">
        <v>0.53125</v>
      </c>
      <c r="F130">
        <v>40</v>
      </c>
      <c r="G130" s="8">
        <f>E130-D130</f>
        <v>5.2083333333333315E-2</v>
      </c>
      <c r="H130">
        <f>24*G130</f>
        <v>1.2499999999999996</v>
      </c>
      <c r="I130">
        <f>F130*H130</f>
        <v>49.999999999999986</v>
      </c>
      <c r="J130">
        <f t="shared" si="2"/>
        <v>2</v>
      </c>
      <c r="K130">
        <f t="shared" si="3"/>
        <v>0</v>
      </c>
    </row>
    <row r="131" spans="1:11">
      <c r="A131" t="s">
        <v>18</v>
      </c>
      <c r="B131" t="s">
        <v>12</v>
      </c>
      <c r="C131" s="1">
        <v>45954</v>
      </c>
      <c r="D131" s="2">
        <v>0.4375</v>
      </c>
      <c r="E131" s="2">
        <v>0.47916666666666669</v>
      </c>
      <c r="F131">
        <v>40</v>
      </c>
      <c r="G131" s="8">
        <f>E131-D131</f>
        <v>4.1666666666666685E-2</v>
      </c>
      <c r="H131">
        <f>24*G131</f>
        <v>1.0000000000000004</v>
      </c>
      <c r="I131">
        <f>F131*H131</f>
        <v>40.000000000000014</v>
      </c>
      <c r="J131">
        <f t="shared" ref="J131:J194" si="4">IF(A131=A130,J130+1,1)</f>
        <v>3</v>
      </c>
      <c r="K131">
        <f t="shared" ref="K131:K194" si="5">IF(J130=J131,1,0)</f>
        <v>0</v>
      </c>
    </row>
    <row r="132" spans="1:11">
      <c r="A132" t="s">
        <v>18</v>
      </c>
      <c r="B132" t="s">
        <v>12</v>
      </c>
      <c r="C132" s="1">
        <v>45961</v>
      </c>
      <c r="D132" s="2">
        <v>0.53125</v>
      </c>
      <c r="E132" s="2">
        <v>0.60416666666666663</v>
      </c>
      <c r="F132">
        <v>40</v>
      </c>
      <c r="G132" s="8">
        <f>E132-D132</f>
        <v>7.291666666666663E-2</v>
      </c>
      <c r="H132">
        <f>24*G132</f>
        <v>1.7499999999999991</v>
      </c>
      <c r="I132">
        <f>F132*H132</f>
        <v>69.999999999999972</v>
      </c>
      <c r="J132">
        <f t="shared" si="4"/>
        <v>4</v>
      </c>
      <c r="K132">
        <f t="shared" si="5"/>
        <v>0</v>
      </c>
    </row>
    <row r="133" spans="1:11">
      <c r="A133" t="s">
        <v>18</v>
      </c>
      <c r="B133" t="s">
        <v>12</v>
      </c>
      <c r="C133" s="1">
        <v>45973</v>
      </c>
      <c r="D133" s="2">
        <v>0.375</v>
      </c>
      <c r="E133" s="2">
        <v>0.41666666666666669</v>
      </c>
      <c r="F133">
        <v>40</v>
      </c>
      <c r="G133" s="8">
        <f>E133-D133</f>
        <v>4.1666666666666685E-2</v>
      </c>
      <c r="H133">
        <f>24*G133</f>
        <v>1.0000000000000004</v>
      </c>
      <c r="I133">
        <f>F133*H133</f>
        <v>40.000000000000014</v>
      </c>
      <c r="J133">
        <f t="shared" si="4"/>
        <v>5</v>
      </c>
      <c r="K133">
        <f t="shared" si="5"/>
        <v>0</v>
      </c>
    </row>
    <row r="134" spans="1:11">
      <c r="A134" t="s">
        <v>18</v>
      </c>
      <c r="B134" t="s">
        <v>12</v>
      </c>
      <c r="C134" s="1">
        <v>45974</v>
      </c>
      <c r="D134" s="2">
        <v>0.375</v>
      </c>
      <c r="E134" s="2">
        <v>0.45833333333333331</v>
      </c>
      <c r="F134">
        <v>40</v>
      </c>
      <c r="G134" s="8">
        <f>E134-D134</f>
        <v>8.3333333333333315E-2</v>
      </c>
      <c r="H134">
        <f>24*G134</f>
        <v>1.9999999999999996</v>
      </c>
      <c r="I134">
        <f>F134*H134</f>
        <v>79.999999999999986</v>
      </c>
      <c r="J134">
        <f t="shared" si="4"/>
        <v>6</v>
      </c>
      <c r="K134">
        <f t="shared" si="5"/>
        <v>0</v>
      </c>
    </row>
    <row r="135" spans="1:11">
      <c r="A135" t="s">
        <v>18</v>
      </c>
      <c r="B135" t="s">
        <v>12</v>
      </c>
      <c r="C135" s="1">
        <v>45974</v>
      </c>
      <c r="D135" s="2">
        <v>0.46875</v>
      </c>
      <c r="E135" s="2">
        <v>0.53125</v>
      </c>
      <c r="F135">
        <v>40</v>
      </c>
      <c r="G135" s="8">
        <f>E135-D135</f>
        <v>6.25E-2</v>
      </c>
      <c r="H135">
        <f>24*G135</f>
        <v>1.5</v>
      </c>
      <c r="I135">
        <f>F135*H135</f>
        <v>60</v>
      </c>
      <c r="J135">
        <f t="shared" si="4"/>
        <v>7</v>
      </c>
      <c r="K135">
        <f t="shared" si="5"/>
        <v>0</v>
      </c>
    </row>
    <row r="136" spans="1:11">
      <c r="A136" t="s">
        <v>18</v>
      </c>
      <c r="B136" t="s">
        <v>12</v>
      </c>
      <c r="C136" s="1">
        <v>45979</v>
      </c>
      <c r="D136" s="2">
        <v>0.4375</v>
      </c>
      <c r="E136" s="2">
        <v>0.48958333333333331</v>
      </c>
      <c r="F136">
        <v>40</v>
      </c>
      <c r="G136" s="8">
        <f>E136-D136</f>
        <v>5.2083333333333315E-2</v>
      </c>
      <c r="H136">
        <f>24*G136</f>
        <v>1.2499999999999996</v>
      </c>
      <c r="I136">
        <f>F136*H136</f>
        <v>49.999999999999986</v>
      </c>
      <c r="J136">
        <f t="shared" si="4"/>
        <v>8</v>
      </c>
      <c r="K136">
        <f t="shared" si="5"/>
        <v>0</v>
      </c>
    </row>
    <row r="137" spans="1:11">
      <c r="A137" t="s">
        <v>18</v>
      </c>
      <c r="B137" t="s">
        <v>12</v>
      </c>
      <c r="C137" s="1">
        <v>45980</v>
      </c>
      <c r="D137" s="2">
        <v>0.54166666666666663</v>
      </c>
      <c r="E137" s="2">
        <v>0.61458333333333337</v>
      </c>
      <c r="F137">
        <v>40</v>
      </c>
      <c r="G137" s="8">
        <f>E137-D137</f>
        <v>7.2916666666666741E-2</v>
      </c>
      <c r="H137">
        <f>24*G137</f>
        <v>1.7500000000000018</v>
      </c>
      <c r="I137">
        <f>F137*H137</f>
        <v>70.000000000000071</v>
      </c>
      <c r="J137">
        <f t="shared" si="4"/>
        <v>9</v>
      </c>
      <c r="K137">
        <f t="shared" si="5"/>
        <v>0</v>
      </c>
    </row>
    <row r="138" spans="1:11">
      <c r="A138" t="s">
        <v>18</v>
      </c>
      <c r="B138" t="s">
        <v>12</v>
      </c>
      <c r="C138" s="1">
        <v>45985</v>
      </c>
      <c r="D138" s="2">
        <v>0.52083333333333337</v>
      </c>
      <c r="E138" s="2">
        <v>0.5625</v>
      </c>
      <c r="F138">
        <v>40</v>
      </c>
      <c r="G138" s="8">
        <f>E138-D138</f>
        <v>4.166666666666663E-2</v>
      </c>
      <c r="H138">
        <f>24*G138</f>
        <v>0.99999999999999911</v>
      </c>
      <c r="I138">
        <f>F138*H138</f>
        <v>39.999999999999964</v>
      </c>
      <c r="J138">
        <f t="shared" si="4"/>
        <v>10</v>
      </c>
      <c r="K138">
        <f t="shared" si="5"/>
        <v>0</v>
      </c>
    </row>
    <row r="139" spans="1:11">
      <c r="A139" t="s">
        <v>18</v>
      </c>
      <c r="B139" t="s">
        <v>12</v>
      </c>
      <c r="C139" s="1">
        <v>45987</v>
      </c>
      <c r="D139" s="2">
        <v>0.57291666666666663</v>
      </c>
      <c r="E139" s="2">
        <v>0.65625</v>
      </c>
      <c r="F139">
        <v>40</v>
      </c>
      <c r="G139" s="8">
        <f>E139-D139</f>
        <v>8.333333333333337E-2</v>
      </c>
      <c r="H139">
        <f>24*G139</f>
        <v>2.0000000000000009</v>
      </c>
      <c r="I139">
        <f>F139*H139</f>
        <v>80.000000000000028</v>
      </c>
      <c r="J139">
        <f t="shared" si="4"/>
        <v>11</v>
      </c>
      <c r="K139">
        <f t="shared" si="5"/>
        <v>0</v>
      </c>
    </row>
    <row r="140" spans="1:11">
      <c r="A140" t="s">
        <v>18</v>
      </c>
      <c r="B140" t="s">
        <v>12</v>
      </c>
      <c r="C140" s="1">
        <v>45994</v>
      </c>
      <c r="D140" s="2">
        <v>0.47916666666666669</v>
      </c>
      <c r="E140" s="2">
        <v>0.54166666666666663</v>
      </c>
      <c r="F140">
        <v>40</v>
      </c>
      <c r="G140" s="8">
        <f>E140-D140</f>
        <v>6.2499999999999944E-2</v>
      </c>
      <c r="H140">
        <f>24*G140</f>
        <v>1.4999999999999987</v>
      </c>
      <c r="I140">
        <f>F140*H140</f>
        <v>59.999999999999943</v>
      </c>
      <c r="J140">
        <f t="shared" si="4"/>
        <v>12</v>
      </c>
      <c r="K140">
        <f t="shared" si="5"/>
        <v>0</v>
      </c>
    </row>
    <row r="141" spans="1:11">
      <c r="A141" t="s">
        <v>18</v>
      </c>
      <c r="B141" t="s">
        <v>12</v>
      </c>
      <c r="C141" s="1">
        <v>45994</v>
      </c>
      <c r="D141" s="2">
        <v>0.75</v>
      </c>
      <c r="E141" s="2">
        <v>0.79166666666666663</v>
      </c>
      <c r="F141">
        <v>40</v>
      </c>
      <c r="G141" s="8">
        <f>E141-D141</f>
        <v>4.166666666666663E-2</v>
      </c>
      <c r="H141">
        <f>24*G141</f>
        <v>0.99999999999999911</v>
      </c>
      <c r="I141">
        <f>F141*H141</f>
        <v>39.999999999999964</v>
      </c>
      <c r="J141">
        <f t="shared" si="4"/>
        <v>13</v>
      </c>
      <c r="K141">
        <f t="shared" si="5"/>
        <v>0</v>
      </c>
    </row>
    <row r="142" spans="1:11">
      <c r="A142" t="s">
        <v>18</v>
      </c>
      <c r="B142" t="s">
        <v>12</v>
      </c>
      <c r="C142" s="1">
        <v>46001</v>
      </c>
      <c r="D142" s="2">
        <v>0.375</v>
      </c>
      <c r="E142" s="2">
        <v>0.4375</v>
      </c>
      <c r="F142">
        <v>40</v>
      </c>
      <c r="G142" s="8">
        <f>E142-D142</f>
        <v>6.25E-2</v>
      </c>
      <c r="H142">
        <f>24*G142</f>
        <v>1.5</v>
      </c>
      <c r="I142">
        <f>F142*H142</f>
        <v>60</v>
      </c>
      <c r="J142">
        <f t="shared" si="4"/>
        <v>14</v>
      </c>
      <c r="K142">
        <f t="shared" si="5"/>
        <v>0</v>
      </c>
    </row>
    <row r="143" spans="1:11">
      <c r="A143" t="s">
        <v>18</v>
      </c>
      <c r="B143" t="s">
        <v>12</v>
      </c>
      <c r="C143" s="1">
        <v>46041</v>
      </c>
      <c r="D143" s="2">
        <v>0.63541666666666663</v>
      </c>
      <c r="E143" s="2">
        <v>0.6875</v>
      </c>
      <c r="F143">
        <v>40</v>
      </c>
      <c r="G143" s="8">
        <f>E143-D143</f>
        <v>5.208333333333337E-2</v>
      </c>
      <c r="H143">
        <f>24*G143</f>
        <v>1.2500000000000009</v>
      </c>
      <c r="I143">
        <f>F143*H143</f>
        <v>50.000000000000036</v>
      </c>
      <c r="J143">
        <f t="shared" si="4"/>
        <v>15</v>
      </c>
      <c r="K143">
        <f t="shared" si="5"/>
        <v>0</v>
      </c>
    </row>
    <row r="144" spans="1:11">
      <c r="A144" t="s">
        <v>18</v>
      </c>
      <c r="B144" t="s">
        <v>12</v>
      </c>
      <c r="C144" s="1">
        <v>46042</v>
      </c>
      <c r="D144" s="2">
        <v>0.375</v>
      </c>
      <c r="E144" s="2">
        <v>0.4375</v>
      </c>
      <c r="F144">
        <v>40</v>
      </c>
      <c r="G144" s="8">
        <f>E144-D144</f>
        <v>6.25E-2</v>
      </c>
      <c r="H144">
        <f>24*G144</f>
        <v>1.5</v>
      </c>
      <c r="I144">
        <f>F144*H144</f>
        <v>60</v>
      </c>
      <c r="J144">
        <f t="shared" si="4"/>
        <v>16</v>
      </c>
      <c r="K144">
        <f t="shared" si="5"/>
        <v>0</v>
      </c>
    </row>
    <row r="145" spans="1:11">
      <c r="A145" t="s">
        <v>18</v>
      </c>
      <c r="B145" t="s">
        <v>12</v>
      </c>
      <c r="C145" s="1">
        <v>46050</v>
      </c>
      <c r="D145" s="2">
        <v>0.375</v>
      </c>
      <c r="E145" s="2">
        <v>0.41666666666666669</v>
      </c>
      <c r="F145">
        <v>40</v>
      </c>
      <c r="G145" s="8">
        <f>E145-D145</f>
        <v>4.1666666666666685E-2</v>
      </c>
      <c r="H145">
        <f>24*G145</f>
        <v>1.0000000000000004</v>
      </c>
      <c r="I145">
        <f>F145*H145</f>
        <v>40.000000000000014</v>
      </c>
      <c r="J145">
        <f t="shared" si="4"/>
        <v>17</v>
      </c>
      <c r="K145">
        <f t="shared" si="5"/>
        <v>0</v>
      </c>
    </row>
    <row r="146" spans="1:11">
      <c r="A146" t="s">
        <v>18</v>
      </c>
      <c r="B146" t="s">
        <v>12</v>
      </c>
      <c r="C146" s="1">
        <v>46051</v>
      </c>
      <c r="D146" s="2">
        <v>0.4375</v>
      </c>
      <c r="E146" s="2">
        <v>0.51041666666666663</v>
      </c>
      <c r="F146">
        <v>40</v>
      </c>
      <c r="G146" s="8">
        <f>E146-D146</f>
        <v>7.291666666666663E-2</v>
      </c>
      <c r="H146">
        <f>24*G146</f>
        <v>1.7499999999999991</v>
      </c>
      <c r="I146">
        <f>F146*H146</f>
        <v>69.999999999999972</v>
      </c>
      <c r="J146">
        <f t="shared" si="4"/>
        <v>18</v>
      </c>
      <c r="K146">
        <f t="shared" si="5"/>
        <v>0</v>
      </c>
    </row>
    <row r="147" spans="1:11">
      <c r="A147" t="s">
        <v>18</v>
      </c>
      <c r="B147" t="s">
        <v>12</v>
      </c>
      <c r="C147" s="1">
        <v>46064</v>
      </c>
      <c r="D147" s="2">
        <v>0.59375</v>
      </c>
      <c r="E147" s="2">
        <v>0.63541666666666663</v>
      </c>
      <c r="F147">
        <v>40</v>
      </c>
      <c r="G147" s="8">
        <f>E147-D147</f>
        <v>4.166666666666663E-2</v>
      </c>
      <c r="H147">
        <f>24*G147</f>
        <v>0.99999999999999911</v>
      </c>
      <c r="I147">
        <f>F147*H147</f>
        <v>39.999999999999964</v>
      </c>
      <c r="J147">
        <f t="shared" si="4"/>
        <v>19</v>
      </c>
      <c r="K147">
        <f t="shared" si="5"/>
        <v>0</v>
      </c>
    </row>
    <row r="148" spans="1:11">
      <c r="A148" t="s">
        <v>18</v>
      </c>
      <c r="B148" t="s">
        <v>12</v>
      </c>
      <c r="C148" s="1">
        <v>46066</v>
      </c>
      <c r="D148" s="2">
        <v>0.45833333333333331</v>
      </c>
      <c r="E148" s="2">
        <v>0.5</v>
      </c>
      <c r="F148">
        <v>40</v>
      </c>
      <c r="G148" s="8">
        <f>E148-D148</f>
        <v>4.1666666666666685E-2</v>
      </c>
      <c r="H148">
        <f>24*G148</f>
        <v>1.0000000000000004</v>
      </c>
      <c r="I148">
        <f>F148*H148</f>
        <v>40.000000000000014</v>
      </c>
      <c r="J148">
        <f t="shared" si="4"/>
        <v>20</v>
      </c>
      <c r="K148">
        <f t="shared" si="5"/>
        <v>0</v>
      </c>
    </row>
    <row r="149" spans="1:11">
      <c r="A149" t="s">
        <v>18</v>
      </c>
      <c r="B149" t="s">
        <v>12</v>
      </c>
      <c r="C149" s="1">
        <v>46079</v>
      </c>
      <c r="D149" s="2">
        <v>0.45833333333333331</v>
      </c>
      <c r="E149" s="2">
        <v>0.51041666666666663</v>
      </c>
      <c r="F149">
        <v>40</v>
      </c>
      <c r="G149" s="8">
        <f>E149-D149</f>
        <v>5.2083333333333315E-2</v>
      </c>
      <c r="H149">
        <f>24*G149</f>
        <v>1.2499999999999996</v>
      </c>
      <c r="I149">
        <f>F149*H149</f>
        <v>49.999999999999986</v>
      </c>
      <c r="J149">
        <f t="shared" si="4"/>
        <v>21</v>
      </c>
      <c r="K149">
        <f t="shared" si="5"/>
        <v>0</v>
      </c>
    </row>
    <row r="150" spans="1:11">
      <c r="A150" t="s">
        <v>18</v>
      </c>
      <c r="B150" t="s">
        <v>12</v>
      </c>
      <c r="C150" s="1">
        <v>46080</v>
      </c>
      <c r="D150" s="2">
        <v>0.375</v>
      </c>
      <c r="E150" s="2">
        <v>0.44791666666666669</v>
      </c>
      <c r="F150">
        <v>40</v>
      </c>
      <c r="G150" s="8">
        <f>E150-D150</f>
        <v>7.2916666666666685E-2</v>
      </c>
      <c r="H150">
        <f>24*G150</f>
        <v>1.7500000000000004</v>
      </c>
      <c r="I150">
        <f>F150*H150</f>
        <v>70.000000000000014</v>
      </c>
      <c r="J150">
        <f t="shared" si="4"/>
        <v>22</v>
      </c>
      <c r="K150">
        <f t="shared" si="5"/>
        <v>0</v>
      </c>
    </row>
    <row r="151" spans="1:11">
      <c r="A151" t="s">
        <v>22</v>
      </c>
      <c r="B151" t="s">
        <v>9</v>
      </c>
      <c r="C151" s="1">
        <v>45993</v>
      </c>
      <c r="D151" s="2">
        <v>0.375</v>
      </c>
      <c r="E151" s="2">
        <v>0.41666666666666669</v>
      </c>
      <c r="F151">
        <v>50</v>
      </c>
      <c r="G151" s="8">
        <f>E151-D151</f>
        <v>4.1666666666666685E-2</v>
      </c>
      <c r="H151">
        <f>24*G151</f>
        <v>1.0000000000000004</v>
      </c>
      <c r="I151">
        <f>F151*H151</f>
        <v>50.000000000000021</v>
      </c>
      <c r="J151">
        <f t="shared" si="4"/>
        <v>1</v>
      </c>
      <c r="K151">
        <f t="shared" si="5"/>
        <v>0</v>
      </c>
    </row>
    <row r="152" spans="1:11">
      <c r="A152" t="s">
        <v>25</v>
      </c>
      <c r="B152" t="s">
        <v>7</v>
      </c>
      <c r="C152" s="1">
        <v>46073</v>
      </c>
      <c r="D152" s="2">
        <v>0.69791666666666663</v>
      </c>
      <c r="E152" s="2">
        <v>0.76041666666666663</v>
      </c>
      <c r="F152">
        <v>60</v>
      </c>
      <c r="G152" s="8">
        <f>E152-D152</f>
        <v>6.25E-2</v>
      </c>
      <c r="H152">
        <f>24*G152</f>
        <v>1.5</v>
      </c>
      <c r="I152">
        <f>F152*H152</f>
        <v>90</v>
      </c>
      <c r="J152">
        <f t="shared" si="4"/>
        <v>1</v>
      </c>
      <c r="K152">
        <f t="shared" si="5"/>
        <v>1</v>
      </c>
    </row>
    <row r="153" spans="1:11">
      <c r="A153" t="s">
        <v>23</v>
      </c>
      <c r="B153" t="s">
        <v>7</v>
      </c>
      <c r="C153" s="1">
        <v>45999</v>
      </c>
      <c r="D153" s="2">
        <v>0.375</v>
      </c>
      <c r="E153" s="2">
        <v>0.44791666666666669</v>
      </c>
      <c r="F153">
        <v>60</v>
      </c>
      <c r="G153" s="8">
        <f>E153-D153</f>
        <v>7.2916666666666685E-2</v>
      </c>
      <c r="H153">
        <f>24*G153</f>
        <v>1.7500000000000004</v>
      </c>
      <c r="I153">
        <f>F153*H153</f>
        <v>105.00000000000003</v>
      </c>
      <c r="J153">
        <f t="shared" si="4"/>
        <v>1</v>
      </c>
      <c r="K153">
        <f t="shared" si="5"/>
        <v>1</v>
      </c>
    </row>
    <row r="154" spans="1:11">
      <c r="A154" t="s">
        <v>20</v>
      </c>
      <c r="B154" t="s">
        <v>12</v>
      </c>
      <c r="C154" s="1">
        <v>45974</v>
      </c>
      <c r="D154" s="2">
        <v>0.66666666666666663</v>
      </c>
      <c r="E154" s="2">
        <v>0.75</v>
      </c>
      <c r="F154">
        <v>40</v>
      </c>
      <c r="G154" s="8">
        <f>E154-D154</f>
        <v>8.333333333333337E-2</v>
      </c>
      <c r="H154">
        <f>24*G154</f>
        <v>2.0000000000000009</v>
      </c>
      <c r="I154">
        <f>F154*H154</f>
        <v>80.000000000000028</v>
      </c>
      <c r="J154">
        <f t="shared" si="4"/>
        <v>1</v>
      </c>
      <c r="K154">
        <f t="shared" si="5"/>
        <v>1</v>
      </c>
    </row>
    <row r="155" spans="1:11">
      <c r="A155" t="s">
        <v>8</v>
      </c>
      <c r="B155" t="s">
        <v>9</v>
      </c>
      <c r="C155" s="1">
        <v>45932</v>
      </c>
      <c r="D155" s="2">
        <v>0.375</v>
      </c>
      <c r="E155" s="2">
        <v>0.44791666666666669</v>
      </c>
      <c r="F155">
        <v>50</v>
      </c>
      <c r="G155" s="8">
        <f>E155-D155</f>
        <v>7.2916666666666685E-2</v>
      </c>
      <c r="H155">
        <f>24*G155</f>
        <v>1.7500000000000004</v>
      </c>
      <c r="I155">
        <f>F155*H155</f>
        <v>87.500000000000028</v>
      </c>
      <c r="J155">
        <f t="shared" si="4"/>
        <v>1</v>
      </c>
      <c r="K155">
        <f t="shared" si="5"/>
        <v>1</v>
      </c>
    </row>
    <row r="156" spans="1:11">
      <c r="A156" t="s">
        <v>8</v>
      </c>
      <c r="B156" t="s">
        <v>9</v>
      </c>
      <c r="C156" s="1">
        <v>45936</v>
      </c>
      <c r="D156" s="2">
        <v>0.47916666666666669</v>
      </c>
      <c r="E156" s="2">
        <v>0.52083333333333337</v>
      </c>
      <c r="F156">
        <v>50</v>
      </c>
      <c r="G156" s="8">
        <f>E156-D156</f>
        <v>4.1666666666666685E-2</v>
      </c>
      <c r="H156">
        <f>24*G156</f>
        <v>1.0000000000000004</v>
      </c>
      <c r="I156">
        <f>F156*H156</f>
        <v>50.000000000000021</v>
      </c>
      <c r="J156">
        <f t="shared" si="4"/>
        <v>2</v>
      </c>
      <c r="K156">
        <f t="shared" si="5"/>
        <v>0</v>
      </c>
    </row>
    <row r="157" spans="1:11">
      <c r="A157" t="s">
        <v>8</v>
      </c>
      <c r="B157" t="s">
        <v>9</v>
      </c>
      <c r="C157" s="1">
        <v>45940</v>
      </c>
      <c r="D157" s="2">
        <v>0.375</v>
      </c>
      <c r="E157" s="2">
        <v>0.41666666666666669</v>
      </c>
      <c r="F157">
        <v>50</v>
      </c>
      <c r="G157" s="8">
        <f>E157-D157</f>
        <v>4.1666666666666685E-2</v>
      </c>
      <c r="H157">
        <f>24*G157</f>
        <v>1.0000000000000004</v>
      </c>
      <c r="I157">
        <f>F157*H157</f>
        <v>50.000000000000021</v>
      </c>
      <c r="J157">
        <f t="shared" si="4"/>
        <v>3</v>
      </c>
      <c r="K157">
        <f t="shared" si="5"/>
        <v>0</v>
      </c>
    </row>
    <row r="158" spans="1:11">
      <c r="A158" t="s">
        <v>8</v>
      </c>
      <c r="B158" t="s">
        <v>9</v>
      </c>
      <c r="C158" s="1">
        <v>45943</v>
      </c>
      <c r="D158" s="2">
        <v>0.53125</v>
      </c>
      <c r="E158" s="2">
        <v>0.61458333333333337</v>
      </c>
      <c r="F158">
        <v>50</v>
      </c>
      <c r="G158" s="8">
        <f>E158-D158</f>
        <v>8.333333333333337E-2</v>
      </c>
      <c r="H158">
        <f>24*G158</f>
        <v>2.0000000000000009</v>
      </c>
      <c r="I158">
        <f>F158*H158</f>
        <v>100.00000000000004</v>
      </c>
      <c r="J158">
        <f t="shared" si="4"/>
        <v>4</v>
      </c>
      <c r="K158">
        <f t="shared" si="5"/>
        <v>0</v>
      </c>
    </row>
    <row r="159" spans="1:11">
      <c r="A159" t="s">
        <v>8</v>
      </c>
      <c r="B159" t="s">
        <v>9</v>
      </c>
      <c r="C159" s="1">
        <v>45944</v>
      </c>
      <c r="D159" s="2">
        <v>0.53125</v>
      </c>
      <c r="E159" s="2">
        <v>0.59375</v>
      </c>
      <c r="F159">
        <v>50</v>
      </c>
      <c r="G159" s="8">
        <f>E159-D159</f>
        <v>6.25E-2</v>
      </c>
      <c r="H159">
        <f>24*G159</f>
        <v>1.5</v>
      </c>
      <c r="I159">
        <f>F159*H159</f>
        <v>75</v>
      </c>
      <c r="J159">
        <f t="shared" si="4"/>
        <v>5</v>
      </c>
      <c r="K159">
        <f t="shared" si="5"/>
        <v>0</v>
      </c>
    </row>
    <row r="160" spans="1:11">
      <c r="A160" t="s">
        <v>8</v>
      </c>
      <c r="B160" t="s">
        <v>9</v>
      </c>
      <c r="C160" s="1">
        <v>45950</v>
      </c>
      <c r="D160" s="2">
        <v>0.375</v>
      </c>
      <c r="E160" s="2">
        <v>0.4375</v>
      </c>
      <c r="F160">
        <v>50</v>
      </c>
      <c r="G160" s="8">
        <f>E160-D160</f>
        <v>6.25E-2</v>
      </c>
      <c r="H160">
        <f>24*G160</f>
        <v>1.5</v>
      </c>
      <c r="I160">
        <f>F160*H160</f>
        <v>75</v>
      </c>
      <c r="J160">
        <f t="shared" si="4"/>
        <v>6</v>
      </c>
      <c r="K160">
        <f t="shared" si="5"/>
        <v>0</v>
      </c>
    </row>
    <row r="161" spans="1:11">
      <c r="A161" t="s">
        <v>8</v>
      </c>
      <c r="B161" t="s">
        <v>9</v>
      </c>
      <c r="C161" s="1">
        <v>45966</v>
      </c>
      <c r="D161" s="2">
        <v>0.375</v>
      </c>
      <c r="E161" s="2">
        <v>0.41666666666666669</v>
      </c>
      <c r="F161">
        <v>50</v>
      </c>
      <c r="G161" s="8">
        <f>E161-D161</f>
        <v>4.1666666666666685E-2</v>
      </c>
      <c r="H161">
        <f>24*G161</f>
        <v>1.0000000000000004</v>
      </c>
      <c r="I161">
        <f>F161*H161</f>
        <v>50.000000000000021</v>
      </c>
      <c r="J161">
        <f t="shared" si="4"/>
        <v>7</v>
      </c>
      <c r="K161">
        <f t="shared" si="5"/>
        <v>0</v>
      </c>
    </row>
    <row r="162" spans="1:11">
      <c r="A162" t="s">
        <v>8</v>
      </c>
      <c r="B162" t="s">
        <v>9</v>
      </c>
      <c r="C162" s="1">
        <v>45966</v>
      </c>
      <c r="D162" s="2">
        <v>0.41666666666666669</v>
      </c>
      <c r="E162" s="2">
        <v>0.5</v>
      </c>
      <c r="F162">
        <v>50</v>
      </c>
      <c r="G162" s="8">
        <f>E162-D162</f>
        <v>8.3333333333333315E-2</v>
      </c>
      <c r="H162">
        <f>24*G162</f>
        <v>1.9999999999999996</v>
      </c>
      <c r="I162">
        <f>F162*H162</f>
        <v>99.999999999999972</v>
      </c>
      <c r="J162">
        <f t="shared" si="4"/>
        <v>8</v>
      </c>
      <c r="K162">
        <f t="shared" si="5"/>
        <v>0</v>
      </c>
    </row>
    <row r="163" spans="1:11">
      <c r="A163" t="s">
        <v>8</v>
      </c>
      <c r="B163" t="s">
        <v>9</v>
      </c>
      <c r="C163" s="1">
        <v>45975</v>
      </c>
      <c r="D163" s="2">
        <v>0.4375</v>
      </c>
      <c r="E163" s="2">
        <v>0.48958333333333331</v>
      </c>
      <c r="F163">
        <v>50</v>
      </c>
      <c r="G163" s="8">
        <f>E163-D163</f>
        <v>5.2083333333333315E-2</v>
      </c>
      <c r="H163">
        <f>24*G163</f>
        <v>1.2499999999999996</v>
      </c>
      <c r="I163">
        <f>F163*H163</f>
        <v>62.499999999999979</v>
      </c>
      <c r="J163">
        <f t="shared" si="4"/>
        <v>9</v>
      </c>
      <c r="K163">
        <f t="shared" si="5"/>
        <v>0</v>
      </c>
    </row>
    <row r="164" spans="1:11">
      <c r="A164" t="s">
        <v>8</v>
      </c>
      <c r="B164" t="s">
        <v>9</v>
      </c>
      <c r="C164" s="1">
        <v>45981</v>
      </c>
      <c r="D164" s="2">
        <v>0.375</v>
      </c>
      <c r="E164" s="2">
        <v>0.41666666666666669</v>
      </c>
      <c r="F164">
        <v>50</v>
      </c>
      <c r="G164" s="8">
        <f>E164-D164</f>
        <v>4.1666666666666685E-2</v>
      </c>
      <c r="H164">
        <f>24*G164</f>
        <v>1.0000000000000004</v>
      </c>
      <c r="I164">
        <f>F164*H164</f>
        <v>50.000000000000021</v>
      </c>
      <c r="J164">
        <f t="shared" si="4"/>
        <v>10</v>
      </c>
      <c r="K164">
        <f t="shared" si="5"/>
        <v>0</v>
      </c>
    </row>
    <row r="165" spans="1:11">
      <c r="A165" t="s">
        <v>8</v>
      </c>
      <c r="B165" t="s">
        <v>9</v>
      </c>
      <c r="C165" s="1">
        <v>45981</v>
      </c>
      <c r="D165" s="2">
        <v>0.59375</v>
      </c>
      <c r="E165" s="2">
        <v>0.63541666666666663</v>
      </c>
      <c r="F165">
        <v>50</v>
      </c>
      <c r="G165" s="8">
        <f>E165-D165</f>
        <v>4.166666666666663E-2</v>
      </c>
      <c r="H165">
        <f>24*G165</f>
        <v>0.99999999999999911</v>
      </c>
      <c r="I165">
        <f>F165*H165</f>
        <v>49.999999999999957</v>
      </c>
      <c r="J165">
        <f t="shared" si="4"/>
        <v>11</v>
      </c>
      <c r="K165">
        <f t="shared" si="5"/>
        <v>0</v>
      </c>
    </row>
    <row r="166" spans="1:11">
      <c r="A166" t="s">
        <v>8</v>
      </c>
      <c r="B166" t="s">
        <v>9</v>
      </c>
      <c r="C166" s="1">
        <v>46029</v>
      </c>
      <c r="D166" s="2">
        <v>0.58333333333333337</v>
      </c>
      <c r="E166" s="2">
        <v>0.625</v>
      </c>
      <c r="F166">
        <v>50</v>
      </c>
      <c r="G166" s="8">
        <f>E166-D166</f>
        <v>4.166666666666663E-2</v>
      </c>
      <c r="H166">
        <f>24*G166</f>
        <v>0.99999999999999911</v>
      </c>
      <c r="I166">
        <f>F166*H166</f>
        <v>49.999999999999957</v>
      </c>
      <c r="J166">
        <f t="shared" si="4"/>
        <v>12</v>
      </c>
      <c r="K166">
        <f t="shared" si="5"/>
        <v>0</v>
      </c>
    </row>
    <row r="167" spans="1:11">
      <c r="A167" t="s">
        <v>8</v>
      </c>
      <c r="B167" t="s">
        <v>9</v>
      </c>
      <c r="C167" s="1">
        <v>46034</v>
      </c>
      <c r="D167" s="2">
        <v>0.375</v>
      </c>
      <c r="E167" s="2">
        <v>0.4375</v>
      </c>
      <c r="F167">
        <v>50</v>
      </c>
      <c r="G167" s="8">
        <f>E167-D167</f>
        <v>6.25E-2</v>
      </c>
      <c r="H167">
        <f>24*G167</f>
        <v>1.5</v>
      </c>
      <c r="I167">
        <f>F167*H167</f>
        <v>75</v>
      </c>
      <c r="J167">
        <f t="shared" si="4"/>
        <v>13</v>
      </c>
      <c r="K167">
        <f t="shared" si="5"/>
        <v>0</v>
      </c>
    </row>
    <row r="168" spans="1:11">
      <c r="A168" t="s">
        <v>8</v>
      </c>
      <c r="B168" t="s">
        <v>9</v>
      </c>
      <c r="C168" s="1">
        <v>46037</v>
      </c>
      <c r="D168" s="2">
        <v>0.52083333333333337</v>
      </c>
      <c r="E168" s="2">
        <v>0.58333333333333337</v>
      </c>
      <c r="F168">
        <v>50</v>
      </c>
      <c r="G168" s="8">
        <f>E168-D168</f>
        <v>6.25E-2</v>
      </c>
      <c r="H168">
        <f>24*G168</f>
        <v>1.5</v>
      </c>
      <c r="I168">
        <f>F168*H168</f>
        <v>75</v>
      </c>
      <c r="J168">
        <f t="shared" si="4"/>
        <v>14</v>
      </c>
      <c r="K168">
        <f t="shared" si="5"/>
        <v>0</v>
      </c>
    </row>
    <row r="169" spans="1:11">
      <c r="A169" t="s">
        <v>8</v>
      </c>
      <c r="B169" t="s">
        <v>9</v>
      </c>
      <c r="C169" s="1">
        <v>46041</v>
      </c>
      <c r="D169" s="2">
        <v>0.375</v>
      </c>
      <c r="E169" s="2">
        <v>0.4375</v>
      </c>
      <c r="F169">
        <v>50</v>
      </c>
      <c r="G169" s="8">
        <f>E169-D169</f>
        <v>6.25E-2</v>
      </c>
      <c r="H169">
        <f>24*G169</f>
        <v>1.5</v>
      </c>
      <c r="I169">
        <f>F169*H169</f>
        <v>75</v>
      </c>
      <c r="J169">
        <f t="shared" si="4"/>
        <v>15</v>
      </c>
      <c r="K169">
        <f t="shared" si="5"/>
        <v>0</v>
      </c>
    </row>
    <row r="170" spans="1:11">
      <c r="A170" t="s">
        <v>8</v>
      </c>
      <c r="B170" t="s">
        <v>9</v>
      </c>
      <c r="C170" s="1">
        <v>46044</v>
      </c>
      <c r="D170" s="2">
        <v>0.59375</v>
      </c>
      <c r="E170" s="2">
        <v>0.63541666666666663</v>
      </c>
      <c r="F170">
        <v>50</v>
      </c>
      <c r="G170" s="8">
        <f>E170-D170</f>
        <v>4.166666666666663E-2</v>
      </c>
      <c r="H170">
        <f>24*G170</f>
        <v>0.99999999999999911</v>
      </c>
      <c r="I170">
        <f>F170*H170</f>
        <v>49.999999999999957</v>
      </c>
      <c r="J170">
        <f t="shared" si="4"/>
        <v>16</v>
      </c>
      <c r="K170">
        <f t="shared" si="5"/>
        <v>0</v>
      </c>
    </row>
    <row r="171" spans="1:11">
      <c r="A171" t="s">
        <v>8</v>
      </c>
      <c r="B171" t="s">
        <v>9</v>
      </c>
      <c r="C171" s="1">
        <v>46044</v>
      </c>
      <c r="D171" s="2">
        <v>0.66666666666666663</v>
      </c>
      <c r="E171" s="2">
        <v>0.73958333333333337</v>
      </c>
      <c r="F171">
        <v>50</v>
      </c>
      <c r="G171" s="8">
        <f>E171-D171</f>
        <v>7.2916666666666741E-2</v>
      </c>
      <c r="H171">
        <f>24*G171</f>
        <v>1.7500000000000018</v>
      </c>
      <c r="I171">
        <f>F171*H171</f>
        <v>87.500000000000085</v>
      </c>
      <c r="J171">
        <f t="shared" si="4"/>
        <v>17</v>
      </c>
      <c r="K171">
        <f t="shared" si="5"/>
        <v>0</v>
      </c>
    </row>
    <row r="172" spans="1:11">
      <c r="A172" t="s">
        <v>8</v>
      </c>
      <c r="B172" t="s">
        <v>9</v>
      </c>
      <c r="C172" s="1">
        <v>46045</v>
      </c>
      <c r="D172" s="2">
        <v>0.65625</v>
      </c>
      <c r="E172" s="2">
        <v>0.69791666666666663</v>
      </c>
      <c r="F172">
        <v>50</v>
      </c>
      <c r="G172" s="8">
        <f>E172-D172</f>
        <v>4.166666666666663E-2</v>
      </c>
      <c r="H172">
        <f>24*G172</f>
        <v>0.99999999999999911</v>
      </c>
      <c r="I172">
        <f>F172*H172</f>
        <v>49.999999999999957</v>
      </c>
      <c r="J172">
        <f t="shared" si="4"/>
        <v>18</v>
      </c>
      <c r="K172">
        <f t="shared" si="5"/>
        <v>0</v>
      </c>
    </row>
    <row r="173" spans="1:11">
      <c r="A173" t="s">
        <v>8</v>
      </c>
      <c r="B173" t="s">
        <v>9</v>
      </c>
      <c r="C173" s="1">
        <v>46051</v>
      </c>
      <c r="D173" s="2">
        <v>0.375</v>
      </c>
      <c r="E173" s="2">
        <v>0.4375</v>
      </c>
      <c r="F173">
        <v>50</v>
      </c>
      <c r="G173" s="8">
        <f>E173-D173</f>
        <v>6.25E-2</v>
      </c>
      <c r="H173">
        <f>24*G173</f>
        <v>1.5</v>
      </c>
      <c r="I173">
        <f>F173*H173</f>
        <v>75</v>
      </c>
      <c r="J173">
        <f t="shared" si="4"/>
        <v>19</v>
      </c>
      <c r="K173">
        <f t="shared" si="5"/>
        <v>0</v>
      </c>
    </row>
    <row r="174" spans="1:11">
      <c r="A174" t="s">
        <v>8</v>
      </c>
      <c r="B174" t="s">
        <v>9</v>
      </c>
      <c r="C174" s="1">
        <v>46057</v>
      </c>
      <c r="D174" s="2">
        <v>0.59375</v>
      </c>
      <c r="E174" s="2">
        <v>0.63541666666666663</v>
      </c>
      <c r="F174">
        <v>50</v>
      </c>
      <c r="G174" s="8">
        <f>E174-D174</f>
        <v>4.166666666666663E-2</v>
      </c>
      <c r="H174">
        <f>24*G174</f>
        <v>0.99999999999999911</v>
      </c>
      <c r="I174">
        <f>F174*H174</f>
        <v>49.999999999999957</v>
      </c>
      <c r="J174">
        <f t="shared" si="4"/>
        <v>20</v>
      </c>
      <c r="K174">
        <f t="shared" si="5"/>
        <v>0</v>
      </c>
    </row>
    <row r="175" spans="1:11">
      <c r="A175" t="s">
        <v>8</v>
      </c>
      <c r="B175" t="s">
        <v>9</v>
      </c>
      <c r="C175" s="1">
        <v>46059</v>
      </c>
      <c r="D175" s="2">
        <v>0.45833333333333331</v>
      </c>
      <c r="E175" s="2">
        <v>0.54166666666666663</v>
      </c>
      <c r="F175">
        <v>50</v>
      </c>
      <c r="G175" s="8">
        <f>E175-D175</f>
        <v>8.3333333333333315E-2</v>
      </c>
      <c r="H175">
        <f>24*G175</f>
        <v>1.9999999999999996</v>
      </c>
      <c r="I175">
        <f>F175*H175</f>
        <v>99.999999999999972</v>
      </c>
      <c r="J175">
        <f t="shared" si="4"/>
        <v>21</v>
      </c>
      <c r="K175">
        <f t="shared" si="5"/>
        <v>0</v>
      </c>
    </row>
    <row r="176" spans="1:11">
      <c r="A176" t="s">
        <v>8</v>
      </c>
      <c r="B176" t="s">
        <v>9</v>
      </c>
      <c r="C176" s="1">
        <v>46062</v>
      </c>
      <c r="D176" s="2">
        <v>0.375</v>
      </c>
      <c r="E176" s="2">
        <v>0.42708333333333331</v>
      </c>
      <c r="F176">
        <v>50</v>
      </c>
      <c r="G176" s="8">
        <f>E176-D176</f>
        <v>5.2083333333333315E-2</v>
      </c>
      <c r="H176">
        <f>24*G176</f>
        <v>1.2499999999999996</v>
      </c>
      <c r="I176">
        <f>F176*H176</f>
        <v>62.499999999999979</v>
      </c>
      <c r="J176">
        <f t="shared" si="4"/>
        <v>22</v>
      </c>
      <c r="K176">
        <f t="shared" si="5"/>
        <v>0</v>
      </c>
    </row>
    <row r="177" spans="1:11">
      <c r="A177" t="s">
        <v>8</v>
      </c>
      <c r="B177" t="s">
        <v>9</v>
      </c>
      <c r="C177" s="1">
        <v>46063</v>
      </c>
      <c r="D177" s="2">
        <v>0.5625</v>
      </c>
      <c r="E177" s="2">
        <v>0.63541666666666663</v>
      </c>
      <c r="F177">
        <v>50</v>
      </c>
      <c r="G177" s="8">
        <f>E177-D177</f>
        <v>7.291666666666663E-2</v>
      </c>
      <c r="H177">
        <f>24*G177</f>
        <v>1.7499999999999991</v>
      </c>
      <c r="I177">
        <f>F177*H177</f>
        <v>87.499999999999957</v>
      </c>
      <c r="J177">
        <f t="shared" si="4"/>
        <v>23</v>
      </c>
      <c r="K177">
        <f t="shared" si="5"/>
        <v>0</v>
      </c>
    </row>
    <row r="178" spans="1:11">
      <c r="A178" t="s">
        <v>8</v>
      </c>
      <c r="B178" t="s">
        <v>9</v>
      </c>
      <c r="C178" s="1">
        <v>46064</v>
      </c>
      <c r="D178" s="2">
        <v>0.5</v>
      </c>
      <c r="E178" s="2">
        <v>0.54166666666666663</v>
      </c>
      <c r="F178">
        <v>50</v>
      </c>
      <c r="G178" s="8">
        <f>E178-D178</f>
        <v>4.166666666666663E-2</v>
      </c>
      <c r="H178">
        <f>24*G178</f>
        <v>0.99999999999999911</v>
      </c>
      <c r="I178">
        <f>F178*H178</f>
        <v>49.999999999999957</v>
      </c>
      <c r="J178">
        <f t="shared" si="4"/>
        <v>24</v>
      </c>
      <c r="K178">
        <f t="shared" si="5"/>
        <v>0</v>
      </c>
    </row>
    <row r="179" spans="1:11">
      <c r="A179" t="s">
        <v>8</v>
      </c>
      <c r="B179" t="s">
        <v>9</v>
      </c>
      <c r="C179" s="1">
        <v>46066</v>
      </c>
      <c r="D179" s="2">
        <v>0.60416666666666663</v>
      </c>
      <c r="E179" s="2">
        <v>0.67708333333333337</v>
      </c>
      <c r="F179">
        <v>50</v>
      </c>
      <c r="G179" s="8">
        <f>E179-D179</f>
        <v>7.2916666666666741E-2</v>
      </c>
      <c r="H179">
        <f>24*G179</f>
        <v>1.7500000000000018</v>
      </c>
      <c r="I179">
        <f>F179*H179</f>
        <v>87.500000000000085</v>
      </c>
      <c r="J179">
        <f t="shared" si="4"/>
        <v>25</v>
      </c>
      <c r="K179">
        <f t="shared" si="5"/>
        <v>0</v>
      </c>
    </row>
    <row r="180" spans="1:11">
      <c r="A180" t="s">
        <v>8</v>
      </c>
      <c r="B180" t="s">
        <v>9</v>
      </c>
      <c r="C180" s="1">
        <v>46069</v>
      </c>
      <c r="D180" s="2">
        <v>0.47916666666666669</v>
      </c>
      <c r="E180" s="2">
        <v>0.54166666666666663</v>
      </c>
      <c r="F180">
        <v>50</v>
      </c>
      <c r="G180" s="8">
        <f>E180-D180</f>
        <v>6.2499999999999944E-2</v>
      </c>
      <c r="H180">
        <f>24*G180</f>
        <v>1.4999999999999987</v>
      </c>
      <c r="I180">
        <f>F180*H180</f>
        <v>74.999999999999929</v>
      </c>
      <c r="J180">
        <f t="shared" si="4"/>
        <v>26</v>
      </c>
      <c r="K180">
        <f t="shared" si="5"/>
        <v>0</v>
      </c>
    </row>
    <row r="181" spans="1:11">
      <c r="A181" t="s">
        <v>8</v>
      </c>
      <c r="B181" t="s">
        <v>9</v>
      </c>
      <c r="C181" s="1">
        <v>46070</v>
      </c>
      <c r="D181" s="2">
        <v>0.4375</v>
      </c>
      <c r="E181" s="2">
        <v>0.51041666666666663</v>
      </c>
      <c r="F181">
        <v>50</v>
      </c>
      <c r="G181" s="8">
        <f>E181-D181</f>
        <v>7.291666666666663E-2</v>
      </c>
      <c r="H181">
        <f>24*G181</f>
        <v>1.7499999999999991</v>
      </c>
      <c r="I181">
        <f>F181*H181</f>
        <v>87.499999999999957</v>
      </c>
      <c r="J181">
        <f t="shared" si="4"/>
        <v>27</v>
      </c>
      <c r="K181">
        <f t="shared" si="5"/>
        <v>0</v>
      </c>
    </row>
    <row r="182" spans="1:11">
      <c r="A182" t="s">
        <v>8</v>
      </c>
      <c r="B182" t="s">
        <v>9</v>
      </c>
      <c r="C182" s="1">
        <v>46071</v>
      </c>
      <c r="D182" s="2">
        <v>0.375</v>
      </c>
      <c r="E182" s="2">
        <v>0.4375</v>
      </c>
      <c r="F182">
        <v>50</v>
      </c>
      <c r="G182" s="8">
        <f>E182-D182</f>
        <v>6.25E-2</v>
      </c>
      <c r="H182">
        <f>24*G182</f>
        <v>1.5</v>
      </c>
      <c r="I182">
        <f>F182*H182</f>
        <v>75</v>
      </c>
      <c r="J182">
        <f t="shared" si="4"/>
        <v>28</v>
      </c>
      <c r="K182">
        <f t="shared" si="5"/>
        <v>0</v>
      </c>
    </row>
    <row r="183" spans="1:11">
      <c r="A183" t="s">
        <v>8</v>
      </c>
      <c r="B183" t="s">
        <v>9</v>
      </c>
      <c r="C183" s="1">
        <v>46072</v>
      </c>
      <c r="D183" s="2">
        <v>0.375</v>
      </c>
      <c r="E183" s="2">
        <v>0.45833333333333331</v>
      </c>
      <c r="F183">
        <v>50</v>
      </c>
      <c r="G183" s="8">
        <f>E183-D183</f>
        <v>8.3333333333333315E-2</v>
      </c>
      <c r="H183">
        <f>24*G183</f>
        <v>1.9999999999999996</v>
      </c>
      <c r="I183">
        <f>F183*H183</f>
        <v>99.999999999999972</v>
      </c>
      <c r="J183">
        <f t="shared" si="4"/>
        <v>29</v>
      </c>
      <c r="K183">
        <f t="shared" si="5"/>
        <v>0</v>
      </c>
    </row>
    <row r="184" spans="1:11">
      <c r="A184" t="s">
        <v>15</v>
      </c>
      <c r="B184" t="s">
        <v>12</v>
      </c>
      <c r="C184" s="1">
        <v>45937</v>
      </c>
      <c r="D184" s="2">
        <v>0.5625</v>
      </c>
      <c r="E184" s="2">
        <v>0.61458333333333337</v>
      </c>
      <c r="F184">
        <v>40</v>
      </c>
      <c r="G184" s="8">
        <f>E184-D184</f>
        <v>5.208333333333337E-2</v>
      </c>
      <c r="H184">
        <f>24*G184</f>
        <v>1.2500000000000009</v>
      </c>
      <c r="I184">
        <f>F184*H184</f>
        <v>50.000000000000036</v>
      </c>
      <c r="J184">
        <f t="shared" si="4"/>
        <v>1</v>
      </c>
      <c r="K184">
        <f t="shared" si="5"/>
        <v>0</v>
      </c>
    </row>
    <row r="185" spans="1:11">
      <c r="A185" t="s">
        <v>15</v>
      </c>
      <c r="B185" t="s">
        <v>7</v>
      </c>
      <c r="C185" s="1">
        <v>45945</v>
      </c>
      <c r="D185" s="2">
        <v>0.51041666666666663</v>
      </c>
      <c r="E185" s="2">
        <v>0.58333333333333337</v>
      </c>
      <c r="F185">
        <v>60</v>
      </c>
      <c r="G185" s="8">
        <f>E185-D185</f>
        <v>7.2916666666666741E-2</v>
      </c>
      <c r="H185">
        <f>24*G185</f>
        <v>1.7500000000000018</v>
      </c>
      <c r="I185">
        <f>F185*H185</f>
        <v>105.00000000000011</v>
      </c>
      <c r="J185">
        <f t="shared" si="4"/>
        <v>2</v>
      </c>
      <c r="K185">
        <f t="shared" si="5"/>
        <v>0</v>
      </c>
    </row>
    <row r="186" spans="1:11">
      <c r="A186" t="s">
        <v>15</v>
      </c>
      <c r="B186" t="s">
        <v>7</v>
      </c>
      <c r="C186" s="1">
        <v>45961</v>
      </c>
      <c r="D186" s="2">
        <v>0.375</v>
      </c>
      <c r="E186" s="2">
        <v>0.44791666666666669</v>
      </c>
      <c r="F186">
        <v>60</v>
      </c>
      <c r="G186" s="8">
        <f>E186-D186</f>
        <v>7.2916666666666685E-2</v>
      </c>
      <c r="H186">
        <f>24*G186</f>
        <v>1.7500000000000004</v>
      </c>
      <c r="I186">
        <f>F186*H186</f>
        <v>105.00000000000003</v>
      </c>
      <c r="J186">
        <f t="shared" si="4"/>
        <v>3</v>
      </c>
      <c r="K186">
        <f t="shared" si="5"/>
        <v>0</v>
      </c>
    </row>
    <row r="187" spans="1:11">
      <c r="A187" t="s">
        <v>15</v>
      </c>
      <c r="B187" t="s">
        <v>12</v>
      </c>
      <c r="C187" s="1">
        <v>45967</v>
      </c>
      <c r="D187" s="2">
        <v>0.57291666666666663</v>
      </c>
      <c r="E187" s="2">
        <v>0.64583333333333337</v>
      </c>
      <c r="F187">
        <v>40</v>
      </c>
      <c r="G187" s="8">
        <f>E187-D187</f>
        <v>7.2916666666666741E-2</v>
      </c>
      <c r="H187">
        <f>24*G187</f>
        <v>1.7500000000000018</v>
      </c>
      <c r="I187">
        <f>F187*H187</f>
        <v>70.000000000000071</v>
      </c>
      <c r="J187">
        <f t="shared" si="4"/>
        <v>4</v>
      </c>
      <c r="K187">
        <f t="shared" si="5"/>
        <v>0</v>
      </c>
    </row>
    <row r="188" spans="1:11">
      <c r="A188" t="s">
        <v>15</v>
      </c>
      <c r="B188" t="s">
        <v>12</v>
      </c>
      <c r="C188" s="1">
        <v>45981</v>
      </c>
      <c r="D188" s="2">
        <v>0.53125</v>
      </c>
      <c r="E188" s="2">
        <v>0.57291666666666663</v>
      </c>
      <c r="F188">
        <v>40</v>
      </c>
      <c r="G188" s="8">
        <f>E188-D188</f>
        <v>4.166666666666663E-2</v>
      </c>
      <c r="H188">
        <f>24*G188</f>
        <v>0.99999999999999911</v>
      </c>
      <c r="I188">
        <f>F188*H188</f>
        <v>39.999999999999964</v>
      </c>
      <c r="J188">
        <f t="shared" si="4"/>
        <v>5</v>
      </c>
      <c r="K188">
        <f t="shared" si="5"/>
        <v>0</v>
      </c>
    </row>
    <row r="189" spans="1:11">
      <c r="A189" t="s">
        <v>15</v>
      </c>
      <c r="B189" t="s">
        <v>12</v>
      </c>
      <c r="C189" s="1">
        <v>45985</v>
      </c>
      <c r="D189" s="2">
        <v>0.44791666666666669</v>
      </c>
      <c r="E189" s="2">
        <v>0.5</v>
      </c>
      <c r="F189">
        <v>40</v>
      </c>
      <c r="G189" s="8">
        <f>E189-D189</f>
        <v>5.2083333333333315E-2</v>
      </c>
      <c r="H189">
        <f>24*G189</f>
        <v>1.2499999999999996</v>
      </c>
      <c r="I189">
        <f>F189*H189</f>
        <v>49.999999999999986</v>
      </c>
      <c r="J189">
        <f t="shared" si="4"/>
        <v>6</v>
      </c>
      <c r="K189">
        <f t="shared" si="5"/>
        <v>0</v>
      </c>
    </row>
    <row r="190" spans="1:11">
      <c r="A190" t="s">
        <v>15</v>
      </c>
      <c r="B190" t="s">
        <v>7</v>
      </c>
      <c r="C190" s="1">
        <v>45985</v>
      </c>
      <c r="D190" s="2">
        <v>0.6875</v>
      </c>
      <c r="E190" s="2">
        <v>0.75</v>
      </c>
      <c r="F190">
        <v>60</v>
      </c>
      <c r="G190" s="8">
        <f>E190-D190</f>
        <v>6.25E-2</v>
      </c>
      <c r="H190">
        <f>24*G190</f>
        <v>1.5</v>
      </c>
      <c r="I190">
        <f>F190*H190</f>
        <v>90</v>
      </c>
      <c r="J190">
        <f t="shared" si="4"/>
        <v>7</v>
      </c>
      <c r="K190">
        <f t="shared" si="5"/>
        <v>0</v>
      </c>
    </row>
    <row r="191" spans="1:11">
      <c r="A191" t="s">
        <v>15</v>
      </c>
      <c r="B191" t="s">
        <v>7</v>
      </c>
      <c r="C191" s="1">
        <v>45993</v>
      </c>
      <c r="D191" s="2">
        <v>0.4375</v>
      </c>
      <c r="E191" s="2">
        <v>0.47916666666666669</v>
      </c>
      <c r="F191">
        <v>60</v>
      </c>
      <c r="G191" s="8">
        <f>E191-D191</f>
        <v>4.1666666666666685E-2</v>
      </c>
      <c r="H191">
        <f>24*G191</f>
        <v>1.0000000000000004</v>
      </c>
      <c r="I191">
        <f>F191*H191</f>
        <v>60.000000000000028</v>
      </c>
      <c r="J191">
        <f t="shared" si="4"/>
        <v>8</v>
      </c>
      <c r="K191">
        <f t="shared" si="5"/>
        <v>0</v>
      </c>
    </row>
    <row r="192" spans="1:11">
      <c r="A192" t="s">
        <v>15</v>
      </c>
      <c r="B192" t="s">
        <v>12</v>
      </c>
      <c r="C192" s="1">
        <v>46002</v>
      </c>
      <c r="D192" s="2">
        <v>0.375</v>
      </c>
      <c r="E192" s="2">
        <v>0.42708333333333331</v>
      </c>
      <c r="F192">
        <v>40</v>
      </c>
      <c r="G192" s="8">
        <f>E192-D192</f>
        <v>5.2083333333333315E-2</v>
      </c>
      <c r="H192">
        <f>24*G192</f>
        <v>1.2499999999999996</v>
      </c>
      <c r="I192">
        <f>F192*H192</f>
        <v>49.999999999999986</v>
      </c>
      <c r="J192">
        <f t="shared" si="4"/>
        <v>9</v>
      </c>
      <c r="K192">
        <f t="shared" si="5"/>
        <v>0</v>
      </c>
    </row>
    <row r="193" spans="1:11">
      <c r="A193" t="s">
        <v>15</v>
      </c>
      <c r="B193" t="s">
        <v>7</v>
      </c>
      <c r="C193" s="1">
        <v>46003</v>
      </c>
      <c r="D193" s="2">
        <v>0.4375</v>
      </c>
      <c r="E193" s="2">
        <v>0.47916666666666669</v>
      </c>
      <c r="F193">
        <v>60</v>
      </c>
      <c r="G193" s="8">
        <f>E193-D193</f>
        <v>4.1666666666666685E-2</v>
      </c>
      <c r="H193">
        <f>24*G193</f>
        <v>1.0000000000000004</v>
      </c>
      <c r="I193">
        <f>F193*H193</f>
        <v>60.000000000000028</v>
      </c>
      <c r="J193">
        <f t="shared" si="4"/>
        <v>10</v>
      </c>
      <c r="K193">
        <f t="shared" si="5"/>
        <v>0</v>
      </c>
    </row>
    <row r="194" spans="1:11">
      <c r="A194" t="s">
        <v>15</v>
      </c>
      <c r="B194" t="s">
        <v>12</v>
      </c>
      <c r="C194" s="1">
        <v>46029</v>
      </c>
      <c r="D194" s="2">
        <v>0.375</v>
      </c>
      <c r="E194" s="2">
        <v>0.44791666666666669</v>
      </c>
      <c r="F194">
        <v>40</v>
      </c>
      <c r="G194" s="8">
        <f>E194-D194</f>
        <v>7.2916666666666685E-2</v>
      </c>
      <c r="H194">
        <f>24*G194</f>
        <v>1.7500000000000004</v>
      </c>
      <c r="I194">
        <f>F194*H194</f>
        <v>70.000000000000014</v>
      </c>
      <c r="J194">
        <f t="shared" si="4"/>
        <v>11</v>
      </c>
      <c r="K194">
        <f t="shared" si="5"/>
        <v>0</v>
      </c>
    </row>
    <row r="195" spans="1:11">
      <c r="A195" t="s">
        <v>15</v>
      </c>
      <c r="B195" t="s">
        <v>7</v>
      </c>
      <c r="C195" s="1">
        <v>46051</v>
      </c>
      <c r="D195" s="2">
        <v>0.53125</v>
      </c>
      <c r="E195" s="2">
        <v>0.57291666666666663</v>
      </c>
      <c r="F195">
        <v>60</v>
      </c>
      <c r="G195" s="8">
        <f>E195-D195</f>
        <v>4.166666666666663E-2</v>
      </c>
      <c r="H195">
        <f>24*G195</f>
        <v>0.99999999999999911</v>
      </c>
      <c r="I195">
        <f>F195*H195</f>
        <v>59.999999999999943</v>
      </c>
      <c r="J195">
        <f t="shared" ref="J195:J236" si="6">IF(A195=A194,J194+1,1)</f>
        <v>12</v>
      </c>
      <c r="K195">
        <f t="shared" ref="K195:K236" si="7">IF(J194=J195,1,0)</f>
        <v>0</v>
      </c>
    </row>
    <row r="196" spans="1:11">
      <c r="A196" t="s">
        <v>15</v>
      </c>
      <c r="B196" t="s">
        <v>7</v>
      </c>
      <c r="C196" s="1">
        <v>46065</v>
      </c>
      <c r="D196" s="2">
        <v>0.39583333333333331</v>
      </c>
      <c r="E196" s="2">
        <v>0.45833333333333331</v>
      </c>
      <c r="F196">
        <v>60</v>
      </c>
      <c r="G196" s="8">
        <f>E196-D196</f>
        <v>6.25E-2</v>
      </c>
      <c r="H196">
        <f>24*G196</f>
        <v>1.5</v>
      </c>
      <c r="I196">
        <f>F196*H196</f>
        <v>90</v>
      </c>
      <c r="J196">
        <f t="shared" si="6"/>
        <v>13</v>
      </c>
      <c r="K196">
        <f t="shared" si="7"/>
        <v>0</v>
      </c>
    </row>
    <row r="197" spans="1:11">
      <c r="A197" t="s">
        <v>15</v>
      </c>
      <c r="B197" t="s">
        <v>12</v>
      </c>
      <c r="C197" s="1">
        <v>46069</v>
      </c>
      <c r="D197" s="2">
        <v>0.375</v>
      </c>
      <c r="E197" s="2">
        <v>0.4375</v>
      </c>
      <c r="F197">
        <v>40</v>
      </c>
      <c r="G197" s="8">
        <f>E197-D197</f>
        <v>6.25E-2</v>
      </c>
      <c r="H197">
        <f>24*G197</f>
        <v>1.5</v>
      </c>
      <c r="I197">
        <f>F197*H197</f>
        <v>60</v>
      </c>
      <c r="J197">
        <f t="shared" si="6"/>
        <v>14</v>
      </c>
      <c r="K197">
        <f t="shared" si="7"/>
        <v>0</v>
      </c>
    </row>
    <row r="198" spans="1:11">
      <c r="A198" t="s">
        <v>15</v>
      </c>
      <c r="B198" t="s">
        <v>7</v>
      </c>
      <c r="C198" s="1">
        <v>46070</v>
      </c>
      <c r="D198" s="2">
        <v>0.375</v>
      </c>
      <c r="E198" s="2">
        <v>0.42708333333333331</v>
      </c>
      <c r="F198">
        <v>60</v>
      </c>
      <c r="G198" s="8">
        <f>E198-D198</f>
        <v>5.2083333333333315E-2</v>
      </c>
      <c r="H198">
        <f>24*G198</f>
        <v>1.2499999999999996</v>
      </c>
      <c r="I198">
        <f>F198*H198</f>
        <v>74.999999999999972</v>
      </c>
      <c r="J198">
        <f t="shared" si="6"/>
        <v>15</v>
      </c>
      <c r="K198">
        <f t="shared" si="7"/>
        <v>0</v>
      </c>
    </row>
    <row r="199" spans="1:11">
      <c r="A199" t="s">
        <v>15</v>
      </c>
      <c r="B199" t="s">
        <v>12</v>
      </c>
      <c r="C199" s="1">
        <v>46077</v>
      </c>
      <c r="D199" s="2">
        <v>0.375</v>
      </c>
      <c r="E199" s="2">
        <v>0.4375</v>
      </c>
      <c r="F199">
        <v>40</v>
      </c>
      <c r="G199" s="8">
        <f>E199-D199</f>
        <v>6.25E-2</v>
      </c>
      <c r="H199">
        <f>24*G199</f>
        <v>1.5</v>
      </c>
      <c r="I199">
        <f>F199*H199</f>
        <v>60</v>
      </c>
      <c r="J199">
        <f t="shared" si="6"/>
        <v>16</v>
      </c>
      <c r="K199">
        <f t="shared" si="7"/>
        <v>0</v>
      </c>
    </row>
    <row r="200" spans="1:11">
      <c r="A200" t="s">
        <v>19</v>
      </c>
      <c r="B200" t="s">
        <v>9</v>
      </c>
      <c r="C200" s="1">
        <v>45944</v>
      </c>
      <c r="D200" s="2">
        <v>0.60416666666666663</v>
      </c>
      <c r="E200" s="2">
        <v>0.64583333333333337</v>
      </c>
      <c r="F200">
        <v>50</v>
      </c>
      <c r="G200" s="8">
        <f>E200-D200</f>
        <v>4.1666666666666741E-2</v>
      </c>
      <c r="H200">
        <f>24*G200</f>
        <v>1.0000000000000018</v>
      </c>
      <c r="I200">
        <f>F200*H200</f>
        <v>50.000000000000085</v>
      </c>
      <c r="J200">
        <f t="shared" si="6"/>
        <v>1</v>
      </c>
      <c r="K200">
        <f t="shared" si="7"/>
        <v>0</v>
      </c>
    </row>
    <row r="201" spans="1:11">
      <c r="A201" t="s">
        <v>19</v>
      </c>
      <c r="B201" t="s">
        <v>9</v>
      </c>
      <c r="C201" s="1">
        <v>45950</v>
      </c>
      <c r="D201" s="2">
        <v>0.45833333333333331</v>
      </c>
      <c r="E201" s="2">
        <v>0.54166666666666663</v>
      </c>
      <c r="F201">
        <v>50</v>
      </c>
      <c r="G201" s="8">
        <f>E201-D201</f>
        <v>8.3333333333333315E-2</v>
      </c>
      <c r="H201">
        <f>24*G201</f>
        <v>1.9999999999999996</v>
      </c>
      <c r="I201">
        <f>F201*H201</f>
        <v>99.999999999999972</v>
      </c>
      <c r="J201">
        <f t="shared" si="6"/>
        <v>2</v>
      </c>
      <c r="K201">
        <f t="shared" si="7"/>
        <v>0</v>
      </c>
    </row>
    <row r="202" spans="1:11">
      <c r="A202" t="s">
        <v>19</v>
      </c>
      <c r="B202" t="s">
        <v>9</v>
      </c>
      <c r="C202" s="1">
        <v>45952</v>
      </c>
      <c r="D202" s="2">
        <v>0.375</v>
      </c>
      <c r="E202" s="2">
        <v>0.42708333333333331</v>
      </c>
      <c r="F202">
        <v>50</v>
      </c>
      <c r="G202" s="8">
        <f>E202-D202</f>
        <v>5.2083333333333315E-2</v>
      </c>
      <c r="H202">
        <f>24*G202</f>
        <v>1.2499999999999996</v>
      </c>
      <c r="I202">
        <f>F202*H202</f>
        <v>62.499999999999979</v>
      </c>
      <c r="J202">
        <f t="shared" si="6"/>
        <v>3</v>
      </c>
      <c r="K202">
        <f t="shared" si="7"/>
        <v>0</v>
      </c>
    </row>
    <row r="203" spans="1:11">
      <c r="A203" t="s">
        <v>19</v>
      </c>
      <c r="B203" t="s">
        <v>12</v>
      </c>
      <c r="C203" s="1">
        <v>45953</v>
      </c>
      <c r="D203" s="2">
        <v>0.375</v>
      </c>
      <c r="E203" s="2">
        <v>0.41666666666666669</v>
      </c>
      <c r="F203">
        <v>40</v>
      </c>
      <c r="G203" s="8">
        <f>E203-D203</f>
        <v>4.1666666666666685E-2</v>
      </c>
      <c r="H203">
        <f>24*G203</f>
        <v>1.0000000000000004</v>
      </c>
      <c r="I203">
        <f>F203*H203</f>
        <v>40.000000000000014</v>
      </c>
      <c r="J203">
        <f t="shared" si="6"/>
        <v>4</v>
      </c>
      <c r="K203">
        <f t="shared" si="7"/>
        <v>0</v>
      </c>
    </row>
    <row r="204" spans="1:11">
      <c r="A204" t="s">
        <v>19</v>
      </c>
      <c r="B204" t="s">
        <v>9</v>
      </c>
      <c r="C204" s="1">
        <v>45978</v>
      </c>
      <c r="D204" s="2">
        <v>0.67708333333333337</v>
      </c>
      <c r="E204" s="2">
        <v>0.76041666666666663</v>
      </c>
      <c r="F204">
        <v>50</v>
      </c>
      <c r="G204" s="8">
        <f>E204-D204</f>
        <v>8.3333333333333259E-2</v>
      </c>
      <c r="H204">
        <f>24*G204</f>
        <v>1.9999999999999982</v>
      </c>
      <c r="I204">
        <f>F204*H204</f>
        <v>99.999999999999915</v>
      </c>
      <c r="J204">
        <f t="shared" si="6"/>
        <v>5</v>
      </c>
      <c r="K204">
        <f t="shared" si="7"/>
        <v>0</v>
      </c>
    </row>
    <row r="205" spans="1:11">
      <c r="A205" t="s">
        <v>19</v>
      </c>
      <c r="B205" t="s">
        <v>9</v>
      </c>
      <c r="C205" s="1">
        <v>45981</v>
      </c>
      <c r="D205" s="2">
        <v>0.63541666666666663</v>
      </c>
      <c r="E205" s="2">
        <v>0.67708333333333337</v>
      </c>
      <c r="F205">
        <v>50</v>
      </c>
      <c r="G205" s="8">
        <f>E205-D205</f>
        <v>4.1666666666666741E-2</v>
      </c>
      <c r="H205">
        <f>24*G205</f>
        <v>1.0000000000000018</v>
      </c>
      <c r="I205">
        <f>F205*H205</f>
        <v>50.000000000000085</v>
      </c>
      <c r="J205">
        <f t="shared" si="6"/>
        <v>6</v>
      </c>
      <c r="K205">
        <f t="shared" si="7"/>
        <v>0</v>
      </c>
    </row>
    <row r="206" spans="1:11">
      <c r="A206" t="s">
        <v>19</v>
      </c>
      <c r="B206" t="s">
        <v>12</v>
      </c>
      <c r="C206" s="1">
        <v>45987</v>
      </c>
      <c r="D206" s="2">
        <v>0.45833333333333331</v>
      </c>
      <c r="E206" s="2">
        <v>0.53125</v>
      </c>
      <c r="F206">
        <v>40</v>
      </c>
      <c r="G206" s="8">
        <f>E206-D206</f>
        <v>7.2916666666666685E-2</v>
      </c>
      <c r="H206">
        <f>24*G206</f>
        <v>1.7500000000000004</v>
      </c>
      <c r="I206">
        <f>F206*H206</f>
        <v>70.000000000000014</v>
      </c>
      <c r="J206">
        <f t="shared" si="6"/>
        <v>7</v>
      </c>
      <c r="K206">
        <f t="shared" si="7"/>
        <v>0</v>
      </c>
    </row>
    <row r="207" spans="1:11">
      <c r="A207" t="s">
        <v>19</v>
      </c>
      <c r="B207" t="s">
        <v>9</v>
      </c>
      <c r="C207" s="1">
        <v>45994</v>
      </c>
      <c r="D207" s="2">
        <v>0.65625</v>
      </c>
      <c r="E207" s="2">
        <v>0.71875</v>
      </c>
      <c r="F207">
        <v>50</v>
      </c>
      <c r="G207" s="8">
        <f>E207-D207</f>
        <v>6.25E-2</v>
      </c>
      <c r="H207">
        <f>24*G207</f>
        <v>1.5</v>
      </c>
      <c r="I207">
        <f>F207*H207</f>
        <v>75</v>
      </c>
      <c r="J207">
        <f t="shared" si="6"/>
        <v>8</v>
      </c>
      <c r="K207">
        <f t="shared" si="7"/>
        <v>0</v>
      </c>
    </row>
    <row r="208" spans="1:11">
      <c r="A208" t="s">
        <v>19</v>
      </c>
      <c r="B208" t="s">
        <v>9</v>
      </c>
      <c r="C208" s="1">
        <v>46000</v>
      </c>
      <c r="D208" s="2">
        <v>0.4375</v>
      </c>
      <c r="E208" s="2">
        <v>0.47916666666666669</v>
      </c>
      <c r="F208">
        <v>50</v>
      </c>
      <c r="G208" s="8">
        <f>E208-D208</f>
        <v>4.1666666666666685E-2</v>
      </c>
      <c r="H208">
        <f>24*G208</f>
        <v>1.0000000000000004</v>
      </c>
      <c r="I208">
        <f>F208*H208</f>
        <v>50.000000000000021</v>
      </c>
      <c r="J208">
        <f t="shared" si="6"/>
        <v>9</v>
      </c>
      <c r="K208">
        <f t="shared" si="7"/>
        <v>0</v>
      </c>
    </row>
    <row r="209" spans="1:11">
      <c r="A209" t="s">
        <v>19</v>
      </c>
      <c r="B209" t="s">
        <v>9</v>
      </c>
      <c r="C209" s="1">
        <v>46035</v>
      </c>
      <c r="D209" s="2">
        <v>0.45833333333333331</v>
      </c>
      <c r="E209" s="2">
        <v>0.5</v>
      </c>
      <c r="F209">
        <v>50</v>
      </c>
      <c r="G209" s="8">
        <f>E209-D209</f>
        <v>4.1666666666666685E-2</v>
      </c>
      <c r="H209">
        <f>24*G209</f>
        <v>1.0000000000000004</v>
      </c>
      <c r="I209">
        <f>F209*H209</f>
        <v>50.000000000000021</v>
      </c>
      <c r="J209">
        <f t="shared" si="6"/>
        <v>10</v>
      </c>
      <c r="K209">
        <f t="shared" si="7"/>
        <v>0</v>
      </c>
    </row>
    <row r="210" spans="1:11">
      <c r="A210" t="s">
        <v>19</v>
      </c>
      <c r="B210" t="s">
        <v>12</v>
      </c>
      <c r="C210" s="1">
        <v>46043</v>
      </c>
      <c r="D210" s="2">
        <v>0.48958333333333331</v>
      </c>
      <c r="E210" s="2">
        <v>0.57291666666666663</v>
      </c>
      <c r="F210">
        <v>40</v>
      </c>
      <c r="G210" s="8">
        <f>E210-D210</f>
        <v>8.3333333333333315E-2</v>
      </c>
      <c r="H210">
        <f>24*G210</f>
        <v>1.9999999999999996</v>
      </c>
      <c r="I210">
        <f>F210*H210</f>
        <v>79.999999999999986</v>
      </c>
      <c r="J210">
        <f t="shared" si="6"/>
        <v>11</v>
      </c>
      <c r="K210">
        <f t="shared" si="7"/>
        <v>0</v>
      </c>
    </row>
    <row r="211" spans="1:11">
      <c r="A211" t="s">
        <v>19</v>
      </c>
      <c r="B211" t="s">
        <v>12</v>
      </c>
      <c r="C211" s="1">
        <v>46049</v>
      </c>
      <c r="D211" s="2">
        <v>0.375</v>
      </c>
      <c r="E211" s="2">
        <v>0.45833333333333331</v>
      </c>
      <c r="F211">
        <v>40</v>
      </c>
      <c r="G211" s="8">
        <f>E211-D211</f>
        <v>8.3333333333333315E-2</v>
      </c>
      <c r="H211">
        <f>24*G211</f>
        <v>1.9999999999999996</v>
      </c>
      <c r="I211">
        <f>F211*H211</f>
        <v>79.999999999999986</v>
      </c>
      <c r="J211">
        <f t="shared" si="6"/>
        <v>12</v>
      </c>
      <c r="K211">
        <f t="shared" si="7"/>
        <v>0</v>
      </c>
    </row>
    <row r="212" spans="1:11">
      <c r="A212" t="s">
        <v>19</v>
      </c>
      <c r="B212" t="s">
        <v>12</v>
      </c>
      <c r="C212" s="1">
        <v>46057</v>
      </c>
      <c r="D212" s="2">
        <v>0.42708333333333331</v>
      </c>
      <c r="E212" s="2">
        <v>0.48958333333333331</v>
      </c>
      <c r="F212">
        <v>40</v>
      </c>
      <c r="G212" s="8">
        <f>E212-D212</f>
        <v>6.25E-2</v>
      </c>
      <c r="H212">
        <f>24*G212</f>
        <v>1.5</v>
      </c>
      <c r="I212">
        <f>F212*H212</f>
        <v>60</v>
      </c>
      <c r="J212">
        <f t="shared" si="6"/>
        <v>13</v>
      </c>
      <c r="K212">
        <f t="shared" si="7"/>
        <v>0</v>
      </c>
    </row>
    <row r="213" spans="1:11">
      <c r="A213" t="s">
        <v>19</v>
      </c>
      <c r="B213" t="s">
        <v>12</v>
      </c>
      <c r="C213" s="1">
        <v>46058</v>
      </c>
      <c r="D213" s="2">
        <v>0.53125</v>
      </c>
      <c r="E213" s="2">
        <v>0.57291666666666663</v>
      </c>
      <c r="F213">
        <v>40</v>
      </c>
      <c r="G213" s="8">
        <f>E213-D213</f>
        <v>4.166666666666663E-2</v>
      </c>
      <c r="H213">
        <f>24*G213</f>
        <v>0.99999999999999911</v>
      </c>
      <c r="I213">
        <f>F213*H213</f>
        <v>39.999999999999964</v>
      </c>
      <c r="J213">
        <f t="shared" si="6"/>
        <v>14</v>
      </c>
      <c r="K213">
        <f t="shared" si="7"/>
        <v>0</v>
      </c>
    </row>
    <row r="214" spans="1:11">
      <c r="A214" t="s">
        <v>19</v>
      </c>
      <c r="B214" t="s">
        <v>9</v>
      </c>
      <c r="C214" s="1">
        <v>46059</v>
      </c>
      <c r="D214" s="2">
        <v>0.375</v>
      </c>
      <c r="E214" s="2">
        <v>0.44791666666666669</v>
      </c>
      <c r="F214">
        <v>50</v>
      </c>
      <c r="G214" s="8">
        <f>E214-D214</f>
        <v>7.2916666666666685E-2</v>
      </c>
      <c r="H214">
        <f>24*G214</f>
        <v>1.7500000000000004</v>
      </c>
      <c r="I214">
        <f>F214*H214</f>
        <v>87.500000000000028</v>
      </c>
      <c r="J214">
        <f t="shared" si="6"/>
        <v>15</v>
      </c>
      <c r="K214">
        <f t="shared" si="7"/>
        <v>0</v>
      </c>
    </row>
    <row r="215" spans="1:11">
      <c r="A215" t="s">
        <v>19</v>
      </c>
      <c r="B215" t="s">
        <v>9</v>
      </c>
      <c r="C215" s="1">
        <v>46063</v>
      </c>
      <c r="D215" s="2">
        <v>0.64583333333333337</v>
      </c>
      <c r="E215" s="2">
        <v>0.6875</v>
      </c>
      <c r="F215">
        <v>50</v>
      </c>
      <c r="G215" s="8">
        <f>E215-D215</f>
        <v>4.166666666666663E-2</v>
      </c>
      <c r="H215">
        <f>24*G215</f>
        <v>0.99999999999999911</v>
      </c>
      <c r="I215">
        <f>F215*H215</f>
        <v>49.999999999999957</v>
      </c>
      <c r="J215">
        <f t="shared" si="6"/>
        <v>16</v>
      </c>
      <c r="K215">
        <f t="shared" si="7"/>
        <v>0</v>
      </c>
    </row>
    <row r="216" spans="1:11">
      <c r="A216" t="s">
        <v>19</v>
      </c>
      <c r="B216" t="s">
        <v>12</v>
      </c>
      <c r="C216" s="1">
        <v>46077</v>
      </c>
      <c r="D216" s="2">
        <v>0.52083333333333337</v>
      </c>
      <c r="E216" s="2">
        <v>0.58333333333333337</v>
      </c>
      <c r="F216">
        <v>40</v>
      </c>
      <c r="G216" s="8">
        <f>E216-D216</f>
        <v>6.25E-2</v>
      </c>
      <c r="H216">
        <f>24*G216</f>
        <v>1.5</v>
      </c>
      <c r="I216">
        <f>F216*H216</f>
        <v>60</v>
      </c>
      <c r="J216">
        <f t="shared" si="6"/>
        <v>17</v>
      </c>
      <c r="K216">
        <f t="shared" si="7"/>
        <v>0</v>
      </c>
    </row>
    <row r="217" spans="1:11">
      <c r="A217" t="s">
        <v>19</v>
      </c>
      <c r="B217" t="s">
        <v>12</v>
      </c>
      <c r="C217" s="1">
        <v>46080</v>
      </c>
      <c r="D217" s="2">
        <v>0.45833333333333331</v>
      </c>
      <c r="E217" s="2">
        <v>0.53125</v>
      </c>
      <c r="F217">
        <v>40</v>
      </c>
      <c r="G217" s="8">
        <f>E217-D217</f>
        <v>7.2916666666666685E-2</v>
      </c>
      <c r="H217">
        <f>24*G217</f>
        <v>1.7500000000000004</v>
      </c>
      <c r="I217">
        <f>F217*H217</f>
        <v>70.000000000000014</v>
      </c>
      <c r="J217">
        <f t="shared" si="6"/>
        <v>18</v>
      </c>
      <c r="K217">
        <f t="shared" si="7"/>
        <v>0</v>
      </c>
    </row>
    <row r="218" spans="1:11">
      <c r="A218" t="s">
        <v>10</v>
      </c>
      <c r="B218" t="s">
        <v>9</v>
      </c>
      <c r="C218" s="1">
        <v>45932</v>
      </c>
      <c r="D218" s="2">
        <v>0.46875</v>
      </c>
      <c r="E218" s="2">
        <v>0.55208333333333337</v>
      </c>
      <c r="F218">
        <v>50</v>
      </c>
      <c r="G218" s="8">
        <f>E218-D218</f>
        <v>8.333333333333337E-2</v>
      </c>
      <c r="H218">
        <f>24*G218</f>
        <v>2.0000000000000009</v>
      </c>
      <c r="I218">
        <f>F218*H218</f>
        <v>100.00000000000004</v>
      </c>
      <c r="J218">
        <f t="shared" si="6"/>
        <v>1</v>
      </c>
      <c r="K218">
        <f t="shared" si="7"/>
        <v>0</v>
      </c>
    </row>
    <row r="219" spans="1:11">
      <c r="A219" t="s">
        <v>10</v>
      </c>
      <c r="B219" t="s">
        <v>7</v>
      </c>
      <c r="C219" s="1">
        <v>45943</v>
      </c>
      <c r="D219" s="2">
        <v>0.39583333333333331</v>
      </c>
      <c r="E219" s="2">
        <v>0.45833333333333331</v>
      </c>
      <c r="F219">
        <v>60</v>
      </c>
      <c r="G219" s="8">
        <f>E219-D219</f>
        <v>6.25E-2</v>
      </c>
      <c r="H219">
        <f>24*G219</f>
        <v>1.5</v>
      </c>
      <c r="I219">
        <f>F219*H219</f>
        <v>90</v>
      </c>
      <c r="J219">
        <f t="shared" si="6"/>
        <v>2</v>
      </c>
      <c r="K219">
        <f t="shared" si="7"/>
        <v>0</v>
      </c>
    </row>
    <row r="220" spans="1:11">
      <c r="A220" t="s">
        <v>10</v>
      </c>
      <c r="B220" t="s">
        <v>9</v>
      </c>
      <c r="C220" s="1">
        <v>45951</v>
      </c>
      <c r="D220" s="2">
        <v>0.375</v>
      </c>
      <c r="E220" s="2">
        <v>0.45833333333333331</v>
      </c>
      <c r="F220">
        <v>50</v>
      </c>
      <c r="G220" s="8">
        <f>E220-D220</f>
        <v>8.3333333333333315E-2</v>
      </c>
      <c r="H220">
        <f>24*G220</f>
        <v>1.9999999999999996</v>
      </c>
      <c r="I220">
        <f>F220*H220</f>
        <v>99.999999999999972</v>
      </c>
      <c r="J220">
        <f t="shared" si="6"/>
        <v>3</v>
      </c>
      <c r="K220">
        <f t="shared" si="7"/>
        <v>0</v>
      </c>
    </row>
    <row r="221" spans="1:11">
      <c r="A221" t="s">
        <v>10</v>
      </c>
      <c r="B221" t="s">
        <v>7</v>
      </c>
      <c r="C221" s="1">
        <v>45951</v>
      </c>
      <c r="D221" s="2">
        <v>0.47916666666666669</v>
      </c>
      <c r="E221" s="2">
        <v>0.55208333333333337</v>
      </c>
      <c r="F221">
        <v>60</v>
      </c>
      <c r="G221" s="8">
        <f>E221-D221</f>
        <v>7.2916666666666685E-2</v>
      </c>
      <c r="H221">
        <f>24*G221</f>
        <v>1.7500000000000004</v>
      </c>
      <c r="I221">
        <f>F221*H221</f>
        <v>105.00000000000003</v>
      </c>
      <c r="J221">
        <f t="shared" si="6"/>
        <v>4</v>
      </c>
      <c r="K221">
        <f t="shared" si="7"/>
        <v>0</v>
      </c>
    </row>
    <row r="222" spans="1:11">
      <c r="A222" t="s">
        <v>10</v>
      </c>
      <c r="B222" t="s">
        <v>7</v>
      </c>
      <c r="C222" s="1">
        <v>45964</v>
      </c>
      <c r="D222" s="2">
        <v>0.375</v>
      </c>
      <c r="E222" s="2">
        <v>0.4375</v>
      </c>
      <c r="F222">
        <v>60</v>
      </c>
      <c r="G222" s="8">
        <f>E222-D222</f>
        <v>6.25E-2</v>
      </c>
      <c r="H222">
        <f>24*G222</f>
        <v>1.5</v>
      </c>
      <c r="I222">
        <f>F222*H222</f>
        <v>90</v>
      </c>
      <c r="J222">
        <f t="shared" si="6"/>
        <v>5</v>
      </c>
      <c r="K222">
        <f t="shared" si="7"/>
        <v>0</v>
      </c>
    </row>
    <row r="223" spans="1:11">
      <c r="A223" t="s">
        <v>10</v>
      </c>
      <c r="B223" t="s">
        <v>7</v>
      </c>
      <c r="C223" s="1">
        <v>45966</v>
      </c>
      <c r="D223" s="2">
        <v>0.52083333333333337</v>
      </c>
      <c r="E223" s="2">
        <v>0.58333333333333337</v>
      </c>
      <c r="F223">
        <v>60</v>
      </c>
      <c r="G223" s="8">
        <f>E223-D223</f>
        <v>6.25E-2</v>
      </c>
      <c r="H223">
        <f>24*G223</f>
        <v>1.5</v>
      </c>
      <c r="I223">
        <f>F223*H223</f>
        <v>90</v>
      </c>
      <c r="J223">
        <f t="shared" si="6"/>
        <v>6</v>
      </c>
      <c r="K223">
        <f t="shared" si="7"/>
        <v>0</v>
      </c>
    </row>
    <row r="224" spans="1:11">
      <c r="A224" t="s">
        <v>10</v>
      </c>
      <c r="B224" t="s">
        <v>9</v>
      </c>
      <c r="C224" s="1">
        <v>45967</v>
      </c>
      <c r="D224" s="2">
        <v>0.70833333333333337</v>
      </c>
      <c r="E224" s="2">
        <v>0.75</v>
      </c>
      <c r="F224">
        <v>50</v>
      </c>
      <c r="G224" s="8">
        <f>E224-D224</f>
        <v>4.166666666666663E-2</v>
      </c>
      <c r="H224">
        <f>24*G224</f>
        <v>0.99999999999999911</v>
      </c>
      <c r="I224">
        <f>F224*H224</f>
        <v>49.999999999999957</v>
      </c>
      <c r="J224">
        <f t="shared" si="6"/>
        <v>7</v>
      </c>
      <c r="K224">
        <f t="shared" si="7"/>
        <v>0</v>
      </c>
    </row>
    <row r="225" spans="1:11">
      <c r="A225" t="s">
        <v>10</v>
      </c>
      <c r="B225" t="s">
        <v>7</v>
      </c>
      <c r="C225" s="1">
        <v>45972</v>
      </c>
      <c r="D225" s="2">
        <v>0.41666666666666669</v>
      </c>
      <c r="E225" s="2">
        <v>0.46875</v>
      </c>
      <c r="F225">
        <v>60</v>
      </c>
      <c r="G225" s="8">
        <f>E225-D225</f>
        <v>5.2083333333333315E-2</v>
      </c>
      <c r="H225">
        <f>24*G225</f>
        <v>1.2499999999999996</v>
      </c>
      <c r="I225">
        <f>F225*H225</f>
        <v>74.999999999999972</v>
      </c>
      <c r="J225">
        <f t="shared" si="6"/>
        <v>8</v>
      </c>
      <c r="K225">
        <f t="shared" si="7"/>
        <v>0</v>
      </c>
    </row>
    <row r="226" spans="1:11">
      <c r="A226" t="s">
        <v>10</v>
      </c>
      <c r="B226" t="s">
        <v>7</v>
      </c>
      <c r="C226" s="1">
        <v>45979</v>
      </c>
      <c r="D226" s="2">
        <v>0.375</v>
      </c>
      <c r="E226" s="2">
        <v>0.41666666666666669</v>
      </c>
      <c r="F226">
        <v>60</v>
      </c>
      <c r="G226" s="8">
        <f>E226-D226</f>
        <v>4.1666666666666685E-2</v>
      </c>
      <c r="H226">
        <f>24*G226</f>
        <v>1.0000000000000004</v>
      </c>
      <c r="I226">
        <f>F226*H226</f>
        <v>60.000000000000028</v>
      </c>
      <c r="J226">
        <f t="shared" si="6"/>
        <v>9</v>
      </c>
      <c r="K226">
        <f t="shared" si="7"/>
        <v>0</v>
      </c>
    </row>
    <row r="227" spans="1:11">
      <c r="A227" t="s">
        <v>10</v>
      </c>
      <c r="B227" t="s">
        <v>7</v>
      </c>
      <c r="C227" s="1">
        <v>45989</v>
      </c>
      <c r="D227" s="2">
        <v>0.39583333333333331</v>
      </c>
      <c r="E227" s="2">
        <v>0.45833333333333331</v>
      </c>
      <c r="F227">
        <v>60</v>
      </c>
      <c r="G227" s="8">
        <f>E227-D227</f>
        <v>6.25E-2</v>
      </c>
      <c r="H227">
        <f>24*G227</f>
        <v>1.5</v>
      </c>
      <c r="I227">
        <f>F227*H227</f>
        <v>90</v>
      </c>
      <c r="J227">
        <f t="shared" si="6"/>
        <v>10</v>
      </c>
      <c r="K227">
        <f t="shared" si="7"/>
        <v>0</v>
      </c>
    </row>
    <row r="228" spans="1:11">
      <c r="A228" t="s">
        <v>10</v>
      </c>
      <c r="B228" t="s">
        <v>7</v>
      </c>
      <c r="C228" s="1">
        <v>45996</v>
      </c>
      <c r="D228" s="2">
        <v>0.53125</v>
      </c>
      <c r="E228" s="2">
        <v>0.59375</v>
      </c>
      <c r="F228">
        <v>60</v>
      </c>
      <c r="G228" s="8">
        <f>E228-D228</f>
        <v>6.25E-2</v>
      </c>
      <c r="H228">
        <f>24*G228</f>
        <v>1.5</v>
      </c>
      <c r="I228">
        <f>F228*H228</f>
        <v>90</v>
      </c>
      <c r="J228">
        <f t="shared" si="6"/>
        <v>11</v>
      </c>
      <c r="K228">
        <f t="shared" si="7"/>
        <v>0</v>
      </c>
    </row>
    <row r="229" spans="1:11">
      <c r="A229" t="s">
        <v>10</v>
      </c>
      <c r="B229" t="s">
        <v>7</v>
      </c>
      <c r="C229" s="1">
        <v>46002</v>
      </c>
      <c r="D229" s="2">
        <v>0.4375</v>
      </c>
      <c r="E229" s="2">
        <v>0.48958333333333331</v>
      </c>
      <c r="F229">
        <v>60</v>
      </c>
      <c r="G229" s="8">
        <f>E229-D229</f>
        <v>5.2083333333333315E-2</v>
      </c>
      <c r="H229">
        <f>24*G229</f>
        <v>1.2499999999999996</v>
      </c>
      <c r="I229">
        <f>F229*H229</f>
        <v>74.999999999999972</v>
      </c>
      <c r="J229">
        <f t="shared" si="6"/>
        <v>12</v>
      </c>
      <c r="K229">
        <f t="shared" si="7"/>
        <v>0</v>
      </c>
    </row>
    <row r="230" spans="1:11">
      <c r="A230" t="s">
        <v>10</v>
      </c>
      <c r="B230" t="s">
        <v>9</v>
      </c>
      <c r="C230" s="1">
        <v>46027</v>
      </c>
      <c r="D230" s="2">
        <v>0.64583333333333337</v>
      </c>
      <c r="E230" s="2">
        <v>0.69791666666666663</v>
      </c>
      <c r="F230">
        <v>50</v>
      </c>
      <c r="G230" s="8">
        <f>E230-D230</f>
        <v>5.2083333333333259E-2</v>
      </c>
      <c r="H230">
        <f>24*G230</f>
        <v>1.2499999999999982</v>
      </c>
      <c r="I230">
        <f>F230*H230</f>
        <v>62.499999999999915</v>
      </c>
      <c r="J230">
        <f t="shared" si="6"/>
        <v>13</v>
      </c>
      <c r="K230">
        <f t="shared" si="7"/>
        <v>0</v>
      </c>
    </row>
    <row r="231" spans="1:11">
      <c r="A231" t="s">
        <v>10</v>
      </c>
      <c r="B231" t="s">
        <v>9</v>
      </c>
      <c r="C231" s="1">
        <v>46044</v>
      </c>
      <c r="D231" s="2">
        <v>0.48958333333333331</v>
      </c>
      <c r="E231" s="2">
        <v>0.57291666666666663</v>
      </c>
      <c r="F231">
        <v>50</v>
      </c>
      <c r="G231" s="8">
        <f>E231-D231</f>
        <v>8.3333333333333315E-2</v>
      </c>
      <c r="H231">
        <f>24*G231</f>
        <v>1.9999999999999996</v>
      </c>
      <c r="I231">
        <f>F231*H231</f>
        <v>99.999999999999972</v>
      </c>
      <c r="J231">
        <f t="shared" si="6"/>
        <v>14</v>
      </c>
      <c r="K231">
        <f t="shared" si="7"/>
        <v>0</v>
      </c>
    </row>
    <row r="232" spans="1:11">
      <c r="A232" t="s">
        <v>10</v>
      </c>
      <c r="B232" t="s">
        <v>7</v>
      </c>
      <c r="C232" s="1">
        <v>46048</v>
      </c>
      <c r="D232" s="2">
        <v>0.375</v>
      </c>
      <c r="E232" s="2">
        <v>0.4375</v>
      </c>
      <c r="F232">
        <v>60</v>
      </c>
      <c r="G232" s="8">
        <f>E232-D232</f>
        <v>6.25E-2</v>
      </c>
      <c r="H232">
        <f>24*G232</f>
        <v>1.5</v>
      </c>
      <c r="I232">
        <f>F232*H232</f>
        <v>90</v>
      </c>
      <c r="J232">
        <f t="shared" si="6"/>
        <v>15</v>
      </c>
      <c r="K232">
        <f t="shared" si="7"/>
        <v>0</v>
      </c>
    </row>
    <row r="233" spans="1:11">
      <c r="A233" t="s">
        <v>10</v>
      </c>
      <c r="B233" t="s">
        <v>7</v>
      </c>
      <c r="C233" s="1">
        <v>46059</v>
      </c>
      <c r="D233" s="2">
        <v>0.57291666666666663</v>
      </c>
      <c r="E233" s="2">
        <v>0.61458333333333337</v>
      </c>
      <c r="F233">
        <v>60</v>
      </c>
      <c r="G233" s="8">
        <f>E233-D233</f>
        <v>4.1666666666666741E-2</v>
      </c>
      <c r="H233">
        <f>24*G233</f>
        <v>1.0000000000000018</v>
      </c>
      <c r="I233">
        <f>F233*H233</f>
        <v>60.000000000000107</v>
      </c>
      <c r="J233">
        <f t="shared" si="6"/>
        <v>16</v>
      </c>
      <c r="K233">
        <f t="shared" si="7"/>
        <v>0</v>
      </c>
    </row>
    <row r="234" spans="1:11">
      <c r="A234" t="s">
        <v>10</v>
      </c>
      <c r="B234" t="s">
        <v>9</v>
      </c>
      <c r="C234" s="1">
        <v>46065</v>
      </c>
      <c r="D234" s="2">
        <v>0.45833333333333331</v>
      </c>
      <c r="E234" s="2">
        <v>0.51041666666666663</v>
      </c>
      <c r="F234">
        <v>50</v>
      </c>
      <c r="G234" s="8">
        <f>E234-D234</f>
        <v>5.2083333333333315E-2</v>
      </c>
      <c r="H234">
        <f>24*G234</f>
        <v>1.2499999999999996</v>
      </c>
      <c r="I234">
        <f>F234*H234</f>
        <v>62.499999999999979</v>
      </c>
      <c r="J234">
        <f t="shared" si="6"/>
        <v>17</v>
      </c>
      <c r="K234">
        <f t="shared" si="7"/>
        <v>0</v>
      </c>
    </row>
    <row r="235" spans="1:11">
      <c r="A235" t="s">
        <v>10</v>
      </c>
      <c r="B235" t="s">
        <v>9</v>
      </c>
      <c r="C235" s="1">
        <v>46070</v>
      </c>
      <c r="D235" s="2">
        <v>0.63541666666666663</v>
      </c>
      <c r="E235" s="2">
        <v>0.69791666666666663</v>
      </c>
      <c r="F235">
        <v>50</v>
      </c>
      <c r="G235" s="8">
        <f>E235-D235</f>
        <v>6.25E-2</v>
      </c>
      <c r="H235">
        <f>24*G235</f>
        <v>1.5</v>
      </c>
      <c r="I235">
        <f>F235*H235</f>
        <v>75</v>
      </c>
      <c r="J235">
        <f t="shared" si="6"/>
        <v>18</v>
      </c>
      <c r="K235">
        <f t="shared" si="7"/>
        <v>0</v>
      </c>
    </row>
    <row r="236" spans="1:11">
      <c r="A236" t="s">
        <v>10</v>
      </c>
      <c r="B236" t="s">
        <v>7</v>
      </c>
      <c r="C236" s="1">
        <v>46080</v>
      </c>
      <c r="D236" s="2">
        <v>0.53125</v>
      </c>
      <c r="E236" s="2">
        <v>0.58333333333333337</v>
      </c>
      <c r="F236">
        <v>60</v>
      </c>
      <c r="G236" s="8">
        <f>E236-D236</f>
        <v>5.208333333333337E-2</v>
      </c>
      <c r="H236">
        <f>24*G236</f>
        <v>1.2500000000000009</v>
      </c>
      <c r="I236">
        <f>F236*H236</f>
        <v>75.000000000000057</v>
      </c>
      <c r="J236">
        <f t="shared" si="6"/>
        <v>19</v>
      </c>
      <c r="K236">
        <f t="shared" si="7"/>
        <v>0</v>
      </c>
    </row>
  </sheetData>
  <sortState ref="A2:I236">
    <sortCondition ref="A2:A236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236"/>
  <sheetViews>
    <sheetView workbookViewId="0">
      <selection activeCell="Q5" sqref="Q5:Q25"/>
    </sheetView>
  </sheetViews>
  <sheetFormatPr defaultRowHeight="14.25"/>
  <cols>
    <col min="1" max="1" width="12.625" bestFit="1" customWidth="1"/>
    <col min="2" max="2" width="10.625" bestFit="1" customWidth="1"/>
    <col min="3" max="3" width="12.5" customWidth="1"/>
    <col min="4" max="4" width="19.75" style="2" bestFit="1" customWidth="1"/>
    <col min="5" max="5" width="20" style="2" bestFit="1" customWidth="1"/>
    <col min="6" max="6" width="17.5" bestFit="1" customWidth="1"/>
    <col min="7" max="7" width="12.25" style="8" customWidth="1"/>
    <col min="8" max="8" width="15.625" bestFit="1" customWidth="1"/>
    <col min="9" max="9" width="10.125" bestFit="1" customWidth="1"/>
    <col min="10" max="10" width="11.75" bestFit="1" customWidth="1"/>
    <col min="11" max="11" width="15.375" bestFit="1" customWidth="1"/>
    <col min="13" max="13" width="10.875" customWidth="1"/>
    <col min="17" max="17" width="14.125" customWidth="1"/>
  </cols>
  <sheetData>
    <row r="1" spans="1:17" s="3" customFormat="1" ht="15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7" t="s">
        <v>28</v>
      </c>
      <c r="H1" s="3" t="s">
        <v>29</v>
      </c>
      <c r="I1" s="3" t="s">
        <v>30</v>
      </c>
      <c r="J1" s="3" t="s">
        <v>34</v>
      </c>
      <c r="K1" s="3" t="s">
        <v>35</v>
      </c>
      <c r="L1" s="3" t="s">
        <v>37</v>
      </c>
      <c r="M1" s="3" t="s">
        <v>36</v>
      </c>
    </row>
    <row r="2" spans="1:17">
      <c r="A2" t="s">
        <v>13</v>
      </c>
      <c r="B2" t="s">
        <v>7</v>
      </c>
      <c r="C2" s="1">
        <v>45952</v>
      </c>
      <c r="D2" s="2">
        <v>0.44791666666666669</v>
      </c>
      <c r="E2" s="2">
        <v>0.48958333333333331</v>
      </c>
      <c r="F2">
        <v>60</v>
      </c>
      <c r="G2" s="8">
        <f>E2-D2</f>
        <v>4.166666666666663E-2</v>
      </c>
      <c r="H2">
        <f>24*G2</f>
        <v>0.99999999999999911</v>
      </c>
      <c r="I2">
        <f>F2*H2</f>
        <v>59.999999999999943</v>
      </c>
      <c r="J2">
        <f>IF(AND(A2=A1,B2=B1),J1+1,1)</f>
        <v>1</v>
      </c>
      <c r="K2">
        <f>IF(J3=1,J2,0)</f>
        <v>0</v>
      </c>
      <c r="L2" t="str">
        <f>IF(K2&gt;0,CONCATENATE(MID(A2,1,3),MID(B2,1,3),J2),"")</f>
        <v/>
      </c>
      <c r="M2" t="str">
        <f>UPPER(L2)</f>
        <v/>
      </c>
    </row>
    <row r="3" spans="1:17">
      <c r="A3" t="s">
        <v>13</v>
      </c>
      <c r="B3" t="s">
        <v>7</v>
      </c>
      <c r="C3" s="1">
        <v>45967</v>
      </c>
      <c r="D3" s="2">
        <v>0.64583333333333337</v>
      </c>
      <c r="E3" s="2">
        <v>0.70833333333333337</v>
      </c>
      <c r="F3">
        <v>60</v>
      </c>
      <c r="G3" s="8">
        <f>E3-D3</f>
        <v>6.25E-2</v>
      </c>
      <c r="H3">
        <f>24*G3</f>
        <v>1.5</v>
      </c>
      <c r="I3">
        <f>F3*H3</f>
        <v>90</v>
      </c>
      <c r="J3">
        <f t="shared" ref="J3:J66" si="0">IF(AND(A3=A2,B3=B2),J2+1,1)</f>
        <v>2</v>
      </c>
      <c r="K3">
        <f t="shared" ref="K3:K66" si="1">IF(J4=1,J3,0)</f>
        <v>0</v>
      </c>
      <c r="L3" t="str">
        <f t="shared" ref="L3:L66" si="2">IF(K3&gt;0,CONCATENATE(MID(A3,1,3),MID(B3,1,3),J3),"")</f>
        <v/>
      </c>
      <c r="M3" t="str">
        <f t="shared" ref="M3:M66" si="3">UPPER(L3)</f>
        <v/>
      </c>
    </row>
    <row r="4" spans="1:17">
      <c r="A4" t="s">
        <v>13</v>
      </c>
      <c r="B4" t="s">
        <v>7</v>
      </c>
      <c r="C4" s="1">
        <v>45968</v>
      </c>
      <c r="D4" s="2">
        <v>0.44791666666666669</v>
      </c>
      <c r="E4" s="2">
        <v>0.51041666666666663</v>
      </c>
      <c r="F4">
        <v>60</v>
      </c>
      <c r="G4" s="8">
        <f>E4-D4</f>
        <v>6.2499999999999944E-2</v>
      </c>
      <c r="H4">
        <f>24*G4</f>
        <v>1.4999999999999987</v>
      </c>
      <c r="I4">
        <f>F4*H4</f>
        <v>89.999999999999915</v>
      </c>
      <c r="J4">
        <f t="shared" si="0"/>
        <v>3</v>
      </c>
      <c r="K4">
        <f t="shared" si="1"/>
        <v>0</v>
      </c>
      <c r="L4" t="str">
        <f t="shared" si="2"/>
        <v/>
      </c>
      <c r="M4" t="str">
        <f t="shared" si="3"/>
        <v/>
      </c>
    </row>
    <row r="5" spans="1:17">
      <c r="A5" t="s">
        <v>13</v>
      </c>
      <c r="B5" t="s">
        <v>7</v>
      </c>
      <c r="C5" s="1">
        <v>45972</v>
      </c>
      <c r="D5" s="2">
        <v>0.46875</v>
      </c>
      <c r="E5" s="2">
        <v>0.51041666666666663</v>
      </c>
      <c r="F5">
        <v>60</v>
      </c>
      <c r="G5" s="8">
        <f>E5-D5</f>
        <v>4.166666666666663E-2</v>
      </c>
      <c r="H5">
        <f>24*G5</f>
        <v>0.99999999999999911</v>
      </c>
      <c r="I5">
        <f>F5*H5</f>
        <v>59.999999999999943</v>
      </c>
      <c r="J5">
        <f t="shared" si="0"/>
        <v>4</v>
      </c>
      <c r="K5">
        <f t="shared" si="1"/>
        <v>0</v>
      </c>
      <c r="L5" t="str">
        <f t="shared" si="2"/>
        <v/>
      </c>
      <c r="M5" t="str">
        <f t="shared" si="3"/>
        <v/>
      </c>
      <c r="Q5" s="6" t="s">
        <v>38</v>
      </c>
    </row>
    <row r="6" spans="1:17">
      <c r="A6" t="s">
        <v>13</v>
      </c>
      <c r="B6" t="s">
        <v>7</v>
      </c>
      <c r="C6" s="1">
        <v>45973</v>
      </c>
      <c r="D6" s="2">
        <v>0.57291666666666663</v>
      </c>
      <c r="E6" s="2">
        <v>0.625</v>
      </c>
      <c r="F6">
        <v>60</v>
      </c>
      <c r="G6" s="8">
        <f>E6-D6</f>
        <v>5.208333333333337E-2</v>
      </c>
      <c r="H6">
        <f>24*G6</f>
        <v>1.2500000000000009</v>
      </c>
      <c r="I6">
        <f>F6*H6</f>
        <v>75.000000000000057</v>
      </c>
      <c r="J6">
        <f t="shared" si="0"/>
        <v>5</v>
      </c>
      <c r="K6">
        <f t="shared" si="1"/>
        <v>0</v>
      </c>
      <c r="L6" t="str">
        <f t="shared" si="2"/>
        <v/>
      </c>
      <c r="M6" t="str">
        <f t="shared" si="3"/>
        <v/>
      </c>
      <c r="Q6" s="6" t="s">
        <v>39</v>
      </c>
    </row>
    <row r="7" spans="1:17">
      <c r="A7" t="s">
        <v>13</v>
      </c>
      <c r="B7" t="s">
        <v>7</v>
      </c>
      <c r="C7" s="1">
        <v>45986</v>
      </c>
      <c r="D7" s="2">
        <v>0.375</v>
      </c>
      <c r="E7" s="2">
        <v>0.42708333333333331</v>
      </c>
      <c r="F7">
        <v>60</v>
      </c>
      <c r="G7" s="8">
        <f>E7-D7</f>
        <v>5.2083333333333315E-2</v>
      </c>
      <c r="H7">
        <f>24*G7</f>
        <v>1.2499999999999996</v>
      </c>
      <c r="I7">
        <f>F7*H7</f>
        <v>74.999999999999972</v>
      </c>
      <c r="J7">
        <f t="shared" si="0"/>
        <v>6</v>
      </c>
      <c r="K7">
        <f t="shared" si="1"/>
        <v>0</v>
      </c>
      <c r="L7" t="str">
        <f t="shared" si="2"/>
        <v/>
      </c>
      <c r="M7" t="str">
        <f t="shared" si="3"/>
        <v/>
      </c>
      <c r="Q7" s="6" t="s">
        <v>40</v>
      </c>
    </row>
    <row r="8" spans="1:17">
      <c r="A8" t="s">
        <v>13</v>
      </c>
      <c r="B8" t="s">
        <v>7</v>
      </c>
      <c r="C8" s="1">
        <v>45987</v>
      </c>
      <c r="D8" s="2">
        <v>0.375</v>
      </c>
      <c r="E8" s="2">
        <v>0.41666666666666669</v>
      </c>
      <c r="F8">
        <v>60</v>
      </c>
      <c r="G8" s="8">
        <f>E8-D8</f>
        <v>4.1666666666666685E-2</v>
      </c>
      <c r="H8">
        <f>24*G8</f>
        <v>1.0000000000000004</v>
      </c>
      <c r="I8">
        <f>F8*H8</f>
        <v>60.000000000000028</v>
      </c>
      <c r="J8">
        <f t="shared" si="0"/>
        <v>7</v>
      </c>
      <c r="K8">
        <f t="shared" si="1"/>
        <v>0</v>
      </c>
      <c r="L8" t="str">
        <f t="shared" si="2"/>
        <v/>
      </c>
      <c r="M8" t="str">
        <f t="shared" si="3"/>
        <v/>
      </c>
      <c r="Q8" s="6" t="s">
        <v>41</v>
      </c>
    </row>
    <row r="9" spans="1:17">
      <c r="A9" t="s">
        <v>13</v>
      </c>
      <c r="B9" t="s">
        <v>7</v>
      </c>
      <c r="C9" s="1">
        <v>46001</v>
      </c>
      <c r="D9" s="2">
        <v>0.54166666666666663</v>
      </c>
      <c r="E9" s="2">
        <v>0.59375</v>
      </c>
      <c r="F9">
        <v>60</v>
      </c>
      <c r="G9" s="8">
        <f>E9-D9</f>
        <v>5.208333333333337E-2</v>
      </c>
      <c r="H9">
        <f>24*G9</f>
        <v>1.2500000000000009</v>
      </c>
      <c r="I9">
        <f>F9*H9</f>
        <v>75.000000000000057</v>
      </c>
      <c r="J9">
        <f t="shared" si="0"/>
        <v>8</v>
      </c>
      <c r="K9">
        <f t="shared" si="1"/>
        <v>0</v>
      </c>
      <c r="L9" t="str">
        <f t="shared" si="2"/>
        <v/>
      </c>
      <c r="M9" t="str">
        <f t="shared" si="3"/>
        <v/>
      </c>
      <c r="Q9" s="6" t="s">
        <v>42</v>
      </c>
    </row>
    <row r="10" spans="1:17">
      <c r="A10" t="s">
        <v>13</v>
      </c>
      <c r="B10" t="s">
        <v>7</v>
      </c>
      <c r="C10" s="1">
        <v>46045</v>
      </c>
      <c r="D10" s="2">
        <v>0.375</v>
      </c>
      <c r="E10" s="2">
        <v>0.41666666666666669</v>
      </c>
      <c r="F10">
        <v>60</v>
      </c>
      <c r="G10" s="8">
        <f>E10-D10</f>
        <v>4.1666666666666685E-2</v>
      </c>
      <c r="H10">
        <f>24*G10</f>
        <v>1.0000000000000004</v>
      </c>
      <c r="I10">
        <f>F10*H10</f>
        <v>60.000000000000028</v>
      </c>
      <c r="J10">
        <f t="shared" si="0"/>
        <v>9</v>
      </c>
      <c r="K10">
        <f t="shared" si="1"/>
        <v>0</v>
      </c>
      <c r="L10" t="str">
        <f t="shared" si="2"/>
        <v/>
      </c>
      <c r="M10" t="str">
        <f t="shared" si="3"/>
        <v/>
      </c>
      <c r="Q10" s="6" t="s">
        <v>43</v>
      </c>
    </row>
    <row r="11" spans="1:17">
      <c r="A11" t="s">
        <v>13</v>
      </c>
      <c r="B11" t="s">
        <v>7</v>
      </c>
      <c r="C11" s="1">
        <v>46064</v>
      </c>
      <c r="D11" s="2">
        <v>0.55208333333333337</v>
      </c>
      <c r="E11" s="2">
        <v>0.59375</v>
      </c>
      <c r="F11">
        <v>60</v>
      </c>
      <c r="G11" s="8">
        <f>E11-D11</f>
        <v>4.166666666666663E-2</v>
      </c>
      <c r="H11">
        <f>24*G11</f>
        <v>0.99999999999999911</v>
      </c>
      <c r="I11">
        <f>F11*H11</f>
        <v>59.999999999999943</v>
      </c>
      <c r="J11">
        <f t="shared" si="0"/>
        <v>10</v>
      </c>
      <c r="K11">
        <f t="shared" si="1"/>
        <v>10</v>
      </c>
      <c r="L11" t="str">
        <f t="shared" si="2"/>
        <v>AgnInf10</v>
      </c>
      <c r="M11" t="str">
        <f t="shared" si="3"/>
        <v>AGNINF10</v>
      </c>
      <c r="Q11" s="6" t="s">
        <v>44</v>
      </c>
    </row>
    <row r="12" spans="1:17">
      <c r="A12" t="s">
        <v>13</v>
      </c>
      <c r="B12" t="s">
        <v>9</v>
      </c>
      <c r="C12" s="1">
        <v>45937</v>
      </c>
      <c r="D12" s="2">
        <v>0.375</v>
      </c>
      <c r="E12" s="2">
        <v>0.42708333333333331</v>
      </c>
      <c r="F12">
        <v>50</v>
      </c>
      <c r="G12" s="8">
        <f>E12-D12</f>
        <v>5.2083333333333315E-2</v>
      </c>
      <c r="H12">
        <f>24*G12</f>
        <v>1.2499999999999996</v>
      </c>
      <c r="I12">
        <f>F12*H12</f>
        <v>62.499999999999979</v>
      </c>
      <c r="J12">
        <f t="shared" si="0"/>
        <v>1</v>
      </c>
      <c r="K12">
        <f t="shared" si="1"/>
        <v>0</v>
      </c>
      <c r="L12" t="str">
        <f t="shared" si="2"/>
        <v/>
      </c>
      <c r="M12" t="str">
        <f t="shared" si="3"/>
        <v/>
      </c>
      <c r="Q12" s="6" t="s">
        <v>45</v>
      </c>
    </row>
    <row r="13" spans="1:17">
      <c r="A13" t="s">
        <v>13</v>
      </c>
      <c r="B13" t="s">
        <v>9</v>
      </c>
      <c r="C13" s="1">
        <v>45974</v>
      </c>
      <c r="D13" s="2">
        <v>0.5625</v>
      </c>
      <c r="E13" s="2">
        <v>0.63541666666666663</v>
      </c>
      <c r="F13">
        <v>50</v>
      </c>
      <c r="G13" s="8">
        <f>E13-D13</f>
        <v>7.291666666666663E-2</v>
      </c>
      <c r="H13">
        <f>24*G13</f>
        <v>1.7499999999999991</v>
      </c>
      <c r="I13">
        <f>F13*H13</f>
        <v>87.499999999999957</v>
      </c>
      <c r="J13">
        <f t="shared" si="0"/>
        <v>2</v>
      </c>
      <c r="K13">
        <f t="shared" si="1"/>
        <v>0</v>
      </c>
      <c r="L13" t="str">
        <f t="shared" si="2"/>
        <v/>
      </c>
      <c r="M13" t="str">
        <f t="shared" si="3"/>
        <v/>
      </c>
      <c r="Q13" s="6" t="s">
        <v>46</v>
      </c>
    </row>
    <row r="14" spans="1:17">
      <c r="A14" t="s">
        <v>13</v>
      </c>
      <c r="B14" t="s">
        <v>9</v>
      </c>
      <c r="C14" s="1">
        <v>46035</v>
      </c>
      <c r="D14" s="2">
        <v>0.375</v>
      </c>
      <c r="E14" s="2">
        <v>0.45833333333333331</v>
      </c>
      <c r="F14">
        <v>50</v>
      </c>
      <c r="G14" s="8">
        <f>E14-D14</f>
        <v>8.3333333333333315E-2</v>
      </c>
      <c r="H14">
        <f>24*G14</f>
        <v>1.9999999999999996</v>
      </c>
      <c r="I14">
        <f>F14*H14</f>
        <v>99.999999999999972</v>
      </c>
      <c r="J14">
        <f t="shared" si="0"/>
        <v>3</v>
      </c>
      <c r="K14">
        <f t="shared" si="1"/>
        <v>0</v>
      </c>
      <c r="L14" t="str">
        <f t="shared" si="2"/>
        <v/>
      </c>
      <c r="M14" t="str">
        <f t="shared" si="3"/>
        <v/>
      </c>
      <c r="Q14" s="6" t="s">
        <v>47</v>
      </c>
    </row>
    <row r="15" spans="1:17">
      <c r="A15" t="s">
        <v>13</v>
      </c>
      <c r="B15" t="s">
        <v>9</v>
      </c>
      <c r="C15" s="1">
        <v>46037</v>
      </c>
      <c r="D15" s="2">
        <v>0.60416666666666663</v>
      </c>
      <c r="E15" s="2">
        <v>0.67708333333333337</v>
      </c>
      <c r="F15">
        <v>50</v>
      </c>
      <c r="G15" s="8">
        <f>E15-D15</f>
        <v>7.2916666666666741E-2</v>
      </c>
      <c r="H15">
        <f>24*G15</f>
        <v>1.7500000000000018</v>
      </c>
      <c r="I15">
        <f>F15*H15</f>
        <v>87.500000000000085</v>
      </c>
      <c r="J15">
        <f t="shared" si="0"/>
        <v>4</v>
      </c>
      <c r="K15">
        <f t="shared" si="1"/>
        <v>0</v>
      </c>
      <c r="L15" t="str">
        <f t="shared" si="2"/>
        <v/>
      </c>
      <c r="M15" t="str">
        <f t="shared" si="3"/>
        <v/>
      </c>
      <c r="Q15" s="6" t="s">
        <v>48</v>
      </c>
    </row>
    <row r="16" spans="1:17">
      <c r="A16" t="s">
        <v>13</v>
      </c>
      <c r="B16" t="s">
        <v>9</v>
      </c>
      <c r="C16" s="1">
        <v>46045</v>
      </c>
      <c r="D16" s="2">
        <v>0.46875</v>
      </c>
      <c r="E16" s="2">
        <v>0.53125</v>
      </c>
      <c r="F16">
        <v>50</v>
      </c>
      <c r="G16" s="8">
        <f>E16-D16</f>
        <v>6.25E-2</v>
      </c>
      <c r="H16">
        <f>24*G16</f>
        <v>1.5</v>
      </c>
      <c r="I16">
        <f>F16*H16</f>
        <v>75</v>
      </c>
      <c r="J16">
        <f t="shared" si="0"/>
        <v>5</v>
      </c>
      <c r="K16">
        <f t="shared" si="1"/>
        <v>0</v>
      </c>
      <c r="L16" t="str">
        <f t="shared" si="2"/>
        <v/>
      </c>
      <c r="M16" t="str">
        <f t="shared" si="3"/>
        <v/>
      </c>
      <c r="Q16" s="6" t="s">
        <v>49</v>
      </c>
    </row>
    <row r="17" spans="1:17">
      <c r="A17" t="s">
        <v>13</v>
      </c>
      <c r="B17" t="s">
        <v>9</v>
      </c>
      <c r="C17" s="1">
        <v>46080</v>
      </c>
      <c r="D17" s="2">
        <v>0.59375</v>
      </c>
      <c r="E17" s="2">
        <v>0.65625</v>
      </c>
      <c r="F17">
        <v>50</v>
      </c>
      <c r="G17" s="8">
        <f>E17-D17</f>
        <v>6.25E-2</v>
      </c>
      <c r="H17">
        <f>24*G17</f>
        <v>1.5</v>
      </c>
      <c r="I17">
        <f>F17*H17</f>
        <v>75</v>
      </c>
      <c r="J17">
        <f t="shared" si="0"/>
        <v>6</v>
      </c>
      <c r="K17">
        <f t="shared" si="1"/>
        <v>6</v>
      </c>
      <c r="L17" t="str">
        <f t="shared" si="2"/>
        <v>AgnMat6</v>
      </c>
      <c r="M17" t="str">
        <f t="shared" si="3"/>
        <v>AGNMAT6</v>
      </c>
      <c r="Q17" s="6" t="s">
        <v>50</v>
      </c>
    </row>
    <row r="18" spans="1:17">
      <c r="A18" t="s">
        <v>21</v>
      </c>
      <c r="B18" t="s">
        <v>7</v>
      </c>
      <c r="C18" s="1">
        <v>45980</v>
      </c>
      <c r="D18" s="2">
        <v>0.46875</v>
      </c>
      <c r="E18" s="2">
        <v>0.51041666666666663</v>
      </c>
      <c r="F18">
        <v>60</v>
      </c>
      <c r="G18" s="8">
        <f>E18-D18</f>
        <v>4.166666666666663E-2</v>
      </c>
      <c r="H18">
        <f>24*G18</f>
        <v>0.99999999999999911</v>
      </c>
      <c r="I18">
        <f>F18*H18</f>
        <v>59.999999999999943</v>
      </c>
      <c r="J18">
        <f t="shared" si="0"/>
        <v>1</v>
      </c>
      <c r="K18">
        <f t="shared" si="1"/>
        <v>1</v>
      </c>
      <c r="L18" t="str">
        <f t="shared" si="2"/>
        <v>AndInf1</v>
      </c>
      <c r="M18" t="str">
        <f t="shared" si="3"/>
        <v>ANDINF1</v>
      </c>
      <c r="Q18" s="6" t="s">
        <v>51</v>
      </c>
    </row>
    <row r="19" spans="1:17">
      <c r="A19" t="s">
        <v>24</v>
      </c>
      <c r="B19" t="s">
        <v>7</v>
      </c>
      <c r="C19" s="1">
        <v>46001</v>
      </c>
      <c r="D19" s="2">
        <v>0.4375</v>
      </c>
      <c r="E19" s="2">
        <v>0.5</v>
      </c>
      <c r="F19">
        <v>60</v>
      </c>
      <c r="G19" s="8">
        <f>E19-D19</f>
        <v>6.25E-2</v>
      </c>
      <c r="H19">
        <f>24*G19</f>
        <v>1.5</v>
      </c>
      <c r="I19">
        <f>F19*H19</f>
        <v>90</v>
      </c>
      <c r="J19">
        <f t="shared" si="0"/>
        <v>1</v>
      </c>
      <c r="K19">
        <f t="shared" si="1"/>
        <v>0</v>
      </c>
      <c r="L19" t="str">
        <f t="shared" si="2"/>
        <v/>
      </c>
      <c r="M19" t="str">
        <f t="shared" si="3"/>
        <v/>
      </c>
      <c r="Q19" s="6" t="s">
        <v>52</v>
      </c>
    </row>
    <row r="20" spans="1:17">
      <c r="A20" t="s">
        <v>24</v>
      </c>
      <c r="B20" t="s">
        <v>7</v>
      </c>
      <c r="C20" s="1">
        <v>46007</v>
      </c>
      <c r="D20" s="2">
        <v>0.375</v>
      </c>
      <c r="E20" s="2">
        <v>0.41666666666666669</v>
      </c>
      <c r="F20">
        <v>60</v>
      </c>
      <c r="G20" s="8">
        <f>E20-D20</f>
        <v>4.1666666666666685E-2</v>
      </c>
      <c r="H20">
        <f>24*G20</f>
        <v>1.0000000000000004</v>
      </c>
      <c r="I20">
        <f>F20*H20</f>
        <v>60.000000000000028</v>
      </c>
      <c r="J20">
        <f t="shared" si="0"/>
        <v>2</v>
      </c>
      <c r="K20">
        <f t="shared" si="1"/>
        <v>0</v>
      </c>
      <c r="L20" t="str">
        <f t="shared" si="2"/>
        <v/>
      </c>
      <c r="M20" t="str">
        <f t="shared" si="3"/>
        <v/>
      </c>
      <c r="Q20" s="6" t="s">
        <v>53</v>
      </c>
    </row>
    <row r="21" spans="1:17">
      <c r="A21" t="s">
        <v>24</v>
      </c>
      <c r="B21" t="s">
        <v>7</v>
      </c>
      <c r="C21" s="1">
        <v>46027</v>
      </c>
      <c r="D21" s="2">
        <v>0.57291666666666663</v>
      </c>
      <c r="E21" s="2">
        <v>0.61458333333333337</v>
      </c>
      <c r="F21">
        <v>60</v>
      </c>
      <c r="G21" s="8">
        <f>E21-D21</f>
        <v>4.1666666666666741E-2</v>
      </c>
      <c r="H21">
        <f>24*G21</f>
        <v>1.0000000000000018</v>
      </c>
      <c r="I21">
        <f>F21*H21</f>
        <v>60.000000000000107</v>
      </c>
      <c r="J21">
        <f t="shared" si="0"/>
        <v>3</v>
      </c>
      <c r="K21">
        <f t="shared" si="1"/>
        <v>0</v>
      </c>
      <c r="L21" t="str">
        <f t="shared" si="2"/>
        <v/>
      </c>
      <c r="M21" t="str">
        <f t="shared" si="3"/>
        <v/>
      </c>
      <c r="Q21" s="6" t="s">
        <v>54</v>
      </c>
    </row>
    <row r="22" spans="1:17">
      <c r="A22" t="s">
        <v>24</v>
      </c>
      <c r="B22" t="s">
        <v>7</v>
      </c>
      <c r="C22" s="1">
        <v>46029</v>
      </c>
      <c r="D22" s="2">
        <v>0.46875</v>
      </c>
      <c r="E22" s="2">
        <v>0.54166666666666663</v>
      </c>
      <c r="F22">
        <v>60</v>
      </c>
      <c r="G22" s="8">
        <f>E22-D22</f>
        <v>7.291666666666663E-2</v>
      </c>
      <c r="H22">
        <f>24*G22</f>
        <v>1.7499999999999991</v>
      </c>
      <c r="I22">
        <f>F22*H22</f>
        <v>104.99999999999994</v>
      </c>
      <c r="J22">
        <f t="shared" si="0"/>
        <v>4</v>
      </c>
      <c r="K22">
        <f t="shared" si="1"/>
        <v>0</v>
      </c>
      <c r="L22" t="str">
        <f t="shared" si="2"/>
        <v/>
      </c>
      <c r="M22" t="str">
        <f t="shared" si="3"/>
        <v/>
      </c>
      <c r="Q22" s="6" t="s">
        <v>55</v>
      </c>
    </row>
    <row r="23" spans="1:17">
      <c r="A23" t="s">
        <v>24</v>
      </c>
      <c r="B23" t="s">
        <v>7</v>
      </c>
      <c r="C23" s="1">
        <v>46034</v>
      </c>
      <c r="D23" s="2">
        <v>0.44791666666666669</v>
      </c>
      <c r="E23" s="2">
        <v>0.5</v>
      </c>
      <c r="F23">
        <v>60</v>
      </c>
      <c r="G23" s="8">
        <f>E23-D23</f>
        <v>5.2083333333333315E-2</v>
      </c>
      <c r="H23">
        <f>24*G23</f>
        <v>1.2499999999999996</v>
      </c>
      <c r="I23">
        <f>F23*H23</f>
        <v>74.999999999999972</v>
      </c>
      <c r="J23">
        <f t="shared" si="0"/>
        <v>5</v>
      </c>
      <c r="K23">
        <f t="shared" si="1"/>
        <v>0</v>
      </c>
      <c r="L23" t="str">
        <f t="shared" si="2"/>
        <v/>
      </c>
      <c r="M23" t="str">
        <f t="shared" si="3"/>
        <v/>
      </c>
      <c r="Q23" s="6" t="s">
        <v>56</v>
      </c>
    </row>
    <row r="24" spans="1:17">
      <c r="A24" t="s">
        <v>24</v>
      </c>
      <c r="B24" t="s">
        <v>7</v>
      </c>
      <c r="C24" s="1">
        <v>46034</v>
      </c>
      <c r="D24" s="2">
        <v>0.5</v>
      </c>
      <c r="E24" s="2">
        <v>0.54166666666666663</v>
      </c>
      <c r="F24">
        <v>60</v>
      </c>
      <c r="G24" s="8">
        <f>E24-D24</f>
        <v>4.166666666666663E-2</v>
      </c>
      <c r="H24">
        <f>24*G24</f>
        <v>0.99999999999999911</v>
      </c>
      <c r="I24">
        <f>F24*H24</f>
        <v>59.999999999999943</v>
      </c>
      <c r="J24">
        <f t="shared" si="0"/>
        <v>6</v>
      </c>
      <c r="K24">
        <f t="shared" si="1"/>
        <v>0</v>
      </c>
      <c r="L24" t="str">
        <f t="shared" si="2"/>
        <v/>
      </c>
      <c r="M24" t="str">
        <f t="shared" si="3"/>
        <v/>
      </c>
      <c r="Q24" s="6" t="s">
        <v>57</v>
      </c>
    </row>
    <row r="25" spans="1:17">
      <c r="A25" t="s">
        <v>24</v>
      </c>
      <c r="B25" t="s">
        <v>7</v>
      </c>
      <c r="C25" s="1">
        <v>46041</v>
      </c>
      <c r="D25" s="2">
        <v>0.45833333333333331</v>
      </c>
      <c r="E25" s="2">
        <v>0.52083333333333337</v>
      </c>
      <c r="F25">
        <v>60</v>
      </c>
      <c r="G25" s="8">
        <f>E25-D25</f>
        <v>6.2500000000000056E-2</v>
      </c>
      <c r="H25">
        <f>24*G25</f>
        <v>1.5000000000000013</v>
      </c>
      <c r="I25">
        <f>F25*H25</f>
        <v>90.000000000000085</v>
      </c>
      <c r="J25">
        <f t="shared" si="0"/>
        <v>7</v>
      </c>
      <c r="K25">
        <f t="shared" si="1"/>
        <v>0</v>
      </c>
      <c r="L25" t="str">
        <f t="shared" si="2"/>
        <v/>
      </c>
      <c r="M25" t="str">
        <f t="shared" si="3"/>
        <v/>
      </c>
      <c r="Q25" s="6" t="s">
        <v>58</v>
      </c>
    </row>
    <row r="26" spans="1:17">
      <c r="A26" t="s">
        <v>24</v>
      </c>
      <c r="B26" t="s">
        <v>7</v>
      </c>
      <c r="C26" s="1">
        <v>46044</v>
      </c>
      <c r="D26" s="2">
        <v>0.375</v>
      </c>
      <c r="E26" s="2">
        <v>0.42708333333333331</v>
      </c>
      <c r="F26">
        <v>60</v>
      </c>
      <c r="G26" s="8">
        <f>E26-D26</f>
        <v>5.2083333333333315E-2</v>
      </c>
      <c r="H26">
        <f>24*G26</f>
        <v>1.2499999999999996</v>
      </c>
      <c r="I26">
        <f>F26*H26</f>
        <v>74.999999999999972</v>
      </c>
      <c r="J26">
        <f t="shared" si="0"/>
        <v>8</v>
      </c>
      <c r="K26">
        <f t="shared" si="1"/>
        <v>0</v>
      </c>
      <c r="L26" t="str">
        <f t="shared" si="2"/>
        <v/>
      </c>
      <c r="M26" t="str">
        <f t="shared" si="3"/>
        <v/>
      </c>
    </row>
    <row r="27" spans="1:17">
      <c r="A27" t="s">
        <v>24</v>
      </c>
      <c r="B27" t="s">
        <v>7</v>
      </c>
      <c r="C27" s="1">
        <v>46064</v>
      </c>
      <c r="D27" s="2">
        <v>0.44791666666666669</v>
      </c>
      <c r="E27" s="2">
        <v>0.5</v>
      </c>
      <c r="F27">
        <v>60</v>
      </c>
      <c r="G27" s="8">
        <f>E27-D27</f>
        <v>5.2083333333333315E-2</v>
      </c>
      <c r="H27">
        <f>24*G27</f>
        <v>1.2499999999999996</v>
      </c>
      <c r="I27">
        <f>F27*H27</f>
        <v>74.999999999999972</v>
      </c>
      <c r="J27">
        <f t="shared" si="0"/>
        <v>9</v>
      </c>
      <c r="K27">
        <f t="shared" si="1"/>
        <v>0</v>
      </c>
      <c r="L27" t="str">
        <f t="shared" si="2"/>
        <v/>
      </c>
      <c r="M27" t="str">
        <f t="shared" si="3"/>
        <v/>
      </c>
    </row>
    <row r="28" spans="1:17">
      <c r="A28" t="s">
        <v>24</v>
      </c>
      <c r="B28" t="s">
        <v>7</v>
      </c>
      <c r="C28" s="1">
        <v>46071</v>
      </c>
      <c r="D28" s="2">
        <v>0.58333333333333337</v>
      </c>
      <c r="E28" s="2">
        <v>0.64583333333333337</v>
      </c>
      <c r="F28">
        <v>60</v>
      </c>
      <c r="G28" s="8">
        <f>E28-D28</f>
        <v>6.25E-2</v>
      </c>
      <c r="H28">
        <f>24*G28</f>
        <v>1.5</v>
      </c>
      <c r="I28">
        <f>F28*H28</f>
        <v>90</v>
      </c>
      <c r="J28">
        <f t="shared" si="0"/>
        <v>10</v>
      </c>
      <c r="K28">
        <f t="shared" si="1"/>
        <v>10</v>
      </c>
      <c r="L28" t="str">
        <f t="shared" si="2"/>
        <v>AnnInf10</v>
      </c>
      <c r="M28" t="str">
        <f t="shared" si="3"/>
        <v>ANNINF10</v>
      </c>
    </row>
    <row r="29" spans="1:17">
      <c r="A29" t="s">
        <v>6</v>
      </c>
      <c r="B29" t="s">
        <v>7</v>
      </c>
      <c r="C29" s="1">
        <v>45931</v>
      </c>
      <c r="D29" s="2">
        <v>0.375</v>
      </c>
      <c r="E29" s="2">
        <v>0.41666666666666669</v>
      </c>
      <c r="F29">
        <v>60</v>
      </c>
      <c r="G29" s="8">
        <f>E29-D29</f>
        <v>4.1666666666666685E-2</v>
      </c>
      <c r="H29">
        <f>24*G29</f>
        <v>1.0000000000000004</v>
      </c>
      <c r="I29">
        <f>F29*H29</f>
        <v>60.000000000000028</v>
      </c>
      <c r="J29">
        <f t="shared" si="0"/>
        <v>1</v>
      </c>
      <c r="K29">
        <f t="shared" si="1"/>
        <v>0</v>
      </c>
      <c r="L29" t="str">
        <f t="shared" si="2"/>
        <v/>
      </c>
      <c r="M29" t="str">
        <f t="shared" si="3"/>
        <v/>
      </c>
    </row>
    <row r="30" spans="1:17">
      <c r="A30" t="s">
        <v>6</v>
      </c>
      <c r="B30" t="s">
        <v>7</v>
      </c>
      <c r="C30" s="1">
        <v>45940</v>
      </c>
      <c r="D30" s="2">
        <v>0.4375</v>
      </c>
      <c r="E30" s="2">
        <v>0.5</v>
      </c>
      <c r="F30">
        <v>60</v>
      </c>
      <c r="G30" s="8">
        <f>E30-D30</f>
        <v>6.25E-2</v>
      </c>
      <c r="H30">
        <f>24*G30</f>
        <v>1.5</v>
      </c>
      <c r="I30">
        <f>F30*H30</f>
        <v>90</v>
      </c>
      <c r="J30">
        <f t="shared" si="0"/>
        <v>2</v>
      </c>
      <c r="K30">
        <f t="shared" si="1"/>
        <v>0</v>
      </c>
      <c r="L30" t="str">
        <f t="shared" si="2"/>
        <v/>
      </c>
      <c r="M30" t="str">
        <f t="shared" si="3"/>
        <v/>
      </c>
    </row>
    <row r="31" spans="1:17">
      <c r="A31" t="s">
        <v>6</v>
      </c>
      <c r="B31" t="s">
        <v>7</v>
      </c>
      <c r="C31" s="1">
        <v>45940</v>
      </c>
      <c r="D31" s="2">
        <v>0.59375</v>
      </c>
      <c r="E31" s="2">
        <v>0.65625</v>
      </c>
      <c r="F31">
        <v>60</v>
      </c>
      <c r="G31" s="8">
        <f>E31-D31</f>
        <v>6.25E-2</v>
      </c>
      <c r="H31">
        <f>24*G31</f>
        <v>1.5</v>
      </c>
      <c r="I31">
        <f>F31*H31</f>
        <v>90</v>
      </c>
      <c r="J31">
        <f t="shared" si="0"/>
        <v>3</v>
      </c>
      <c r="K31">
        <f t="shared" si="1"/>
        <v>0</v>
      </c>
      <c r="L31" t="str">
        <f t="shared" si="2"/>
        <v/>
      </c>
      <c r="M31" t="str">
        <f t="shared" si="3"/>
        <v/>
      </c>
    </row>
    <row r="32" spans="1:17">
      <c r="A32" t="s">
        <v>6</v>
      </c>
      <c r="B32" t="s">
        <v>7</v>
      </c>
      <c r="C32" s="1">
        <v>45954</v>
      </c>
      <c r="D32" s="2">
        <v>0.375</v>
      </c>
      <c r="E32" s="2">
        <v>0.41666666666666669</v>
      </c>
      <c r="F32">
        <v>60</v>
      </c>
      <c r="G32" s="8">
        <f>E32-D32</f>
        <v>4.1666666666666685E-2</v>
      </c>
      <c r="H32">
        <f>24*G32</f>
        <v>1.0000000000000004</v>
      </c>
      <c r="I32">
        <f>F32*H32</f>
        <v>60.000000000000028</v>
      </c>
      <c r="J32">
        <f t="shared" si="0"/>
        <v>4</v>
      </c>
      <c r="K32">
        <f t="shared" si="1"/>
        <v>0</v>
      </c>
      <c r="L32" t="str">
        <f t="shared" si="2"/>
        <v/>
      </c>
      <c r="M32" t="str">
        <f t="shared" si="3"/>
        <v/>
      </c>
    </row>
    <row r="33" spans="1:13">
      <c r="A33" t="s">
        <v>6</v>
      </c>
      <c r="B33" t="s">
        <v>7</v>
      </c>
      <c r="C33" s="1">
        <v>45961</v>
      </c>
      <c r="D33" s="2">
        <v>0.60416666666666663</v>
      </c>
      <c r="E33" s="2">
        <v>0.67708333333333337</v>
      </c>
      <c r="F33">
        <v>60</v>
      </c>
      <c r="G33" s="8">
        <f>E33-D33</f>
        <v>7.2916666666666741E-2</v>
      </c>
      <c r="H33">
        <f>24*G33</f>
        <v>1.7500000000000018</v>
      </c>
      <c r="I33">
        <f>F33*H33</f>
        <v>105.00000000000011</v>
      </c>
      <c r="J33">
        <f t="shared" si="0"/>
        <v>5</v>
      </c>
      <c r="K33">
        <f t="shared" si="1"/>
        <v>0</v>
      </c>
      <c r="L33" t="str">
        <f t="shared" si="2"/>
        <v/>
      </c>
      <c r="M33" t="str">
        <f t="shared" si="3"/>
        <v/>
      </c>
    </row>
    <row r="34" spans="1:13">
      <c r="A34" t="s">
        <v>6</v>
      </c>
      <c r="B34" t="s">
        <v>7</v>
      </c>
      <c r="C34" s="1">
        <v>45967</v>
      </c>
      <c r="D34" s="2">
        <v>0.375</v>
      </c>
      <c r="E34" s="2">
        <v>0.4375</v>
      </c>
      <c r="F34">
        <v>60</v>
      </c>
      <c r="G34" s="8">
        <f>E34-D34</f>
        <v>6.25E-2</v>
      </c>
      <c r="H34">
        <f>24*G34</f>
        <v>1.5</v>
      </c>
      <c r="I34">
        <f>F34*H34</f>
        <v>90</v>
      </c>
      <c r="J34">
        <f t="shared" si="0"/>
        <v>6</v>
      </c>
      <c r="K34">
        <f t="shared" si="1"/>
        <v>0</v>
      </c>
      <c r="L34" t="str">
        <f t="shared" si="2"/>
        <v/>
      </c>
      <c r="M34" t="str">
        <f t="shared" si="3"/>
        <v/>
      </c>
    </row>
    <row r="35" spans="1:13">
      <c r="A35" t="s">
        <v>6</v>
      </c>
      <c r="B35" t="s">
        <v>7</v>
      </c>
      <c r="C35" s="1">
        <v>45973</v>
      </c>
      <c r="D35" s="2">
        <v>0.53125</v>
      </c>
      <c r="E35" s="2">
        <v>0.57291666666666663</v>
      </c>
      <c r="F35">
        <v>60</v>
      </c>
      <c r="G35" s="8">
        <f>E35-D35</f>
        <v>4.166666666666663E-2</v>
      </c>
      <c r="H35">
        <f>24*G35</f>
        <v>0.99999999999999911</v>
      </c>
      <c r="I35">
        <f>F35*H35</f>
        <v>59.999999999999943</v>
      </c>
      <c r="J35">
        <f t="shared" si="0"/>
        <v>7</v>
      </c>
      <c r="K35">
        <f t="shared" si="1"/>
        <v>0</v>
      </c>
      <c r="L35" t="str">
        <f t="shared" si="2"/>
        <v/>
      </c>
      <c r="M35" t="str">
        <f t="shared" si="3"/>
        <v/>
      </c>
    </row>
    <row r="36" spans="1:13">
      <c r="A36" t="s">
        <v>6</v>
      </c>
      <c r="B36" t="s">
        <v>7</v>
      </c>
      <c r="C36" s="1">
        <v>45978</v>
      </c>
      <c r="D36" s="2">
        <v>0.47916666666666669</v>
      </c>
      <c r="E36" s="2">
        <v>0.55208333333333337</v>
      </c>
      <c r="F36">
        <v>60</v>
      </c>
      <c r="G36" s="8">
        <f>E36-D36</f>
        <v>7.2916666666666685E-2</v>
      </c>
      <c r="H36">
        <f>24*G36</f>
        <v>1.7500000000000004</v>
      </c>
      <c r="I36">
        <f>F36*H36</f>
        <v>105.00000000000003</v>
      </c>
      <c r="J36">
        <f t="shared" si="0"/>
        <v>8</v>
      </c>
      <c r="K36">
        <f t="shared" si="1"/>
        <v>0</v>
      </c>
      <c r="L36" t="str">
        <f t="shared" si="2"/>
        <v/>
      </c>
      <c r="M36" t="str">
        <f t="shared" si="3"/>
        <v/>
      </c>
    </row>
    <row r="37" spans="1:13">
      <c r="A37" t="s">
        <v>6</v>
      </c>
      <c r="B37" t="s">
        <v>7</v>
      </c>
      <c r="C37" s="1">
        <v>45978</v>
      </c>
      <c r="D37" s="2">
        <v>0.5625</v>
      </c>
      <c r="E37" s="2">
        <v>0.625</v>
      </c>
      <c r="F37">
        <v>60</v>
      </c>
      <c r="G37" s="8">
        <f>E37-D37</f>
        <v>6.25E-2</v>
      </c>
      <c r="H37">
        <f>24*G37</f>
        <v>1.5</v>
      </c>
      <c r="I37">
        <f>F37*H37</f>
        <v>90</v>
      </c>
      <c r="J37">
        <f t="shared" si="0"/>
        <v>9</v>
      </c>
      <c r="K37">
        <f t="shared" si="1"/>
        <v>0</v>
      </c>
      <c r="L37" t="str">
        <f t="shared" si="2"/>
        <v/>
      </c>
      <c r="M37" t="str">
        <f t="shared" si="3"/>
        <v/>
      </c>
    </row>
    <row r="38" spans="1:13">
      <c r="A38" t="s">
        <v>6</v>
      </c>
      <c r="B38" t="s">
        <v>7</v>
      </c>
      <c r="C38" s="1">
        <v>45987</v>
      </c>
      <c r="D38" s="2">
        <v>0.6875</v>
      </c>
      <c r="E38" s="2">
        <v>0.72916666666666663</v>
      </c>
      <c r="F38">
        <v>60</v>
      </c>
      <c r="G38" s="8">
        <f>E38-D38</f>
        <v>4.166666666666663E-2</v>
      </c>
      <c r="H38">
        <f>24*G38</f>
        <v>0.99999999999999911</v>
      </c>
      <c r="I38">
        <f>F38*H38</f>
        <v>59.999999999999943</v>
      </c>
      <c r="J38">
        <f t="shared" si="0"/>
        <v>10</v>
      </c>
      <c r="K38">
        <f t="shared" si="1"/>
        <v>0</v>
      </c>
      <c r="L38" t="str">
        <f t="shared" si="2"/>
        <v/>
      </c>
      <c r="M38" t="str">
        <f t="shared" si="3"/>
        <v/>
      </c>
    </row>
    <row r="39" spans="1:13">
      <c r="A39" t="s">
        <v>6</v>
      </c>
      <c r="B39" t="s">
        <v>7</v>
      </c>
      <c r="C39" s="1">
        <v>45993</v>
      </c>
      <c r="D39" s="2">
        <v>0.47916666666666669</v>
      </c>
      <c r="E39" s="2">
        <v>0.5625</v>
      </c>
      <c r="F39">
        <v>60</v>
      </c>
      <c r="G39" s="8">
        <f>E39-D39</f>
        <v>8.3333333333333315E-2</v>
      </c>
      <c r="H39">
        <f>24*G39</f>
        <v>1.9999999999999996</v>
      </c>
      <c r="I39">
        <f>F39*H39</f>
        <v>119.99999999999997</v>
      </c>
      <c r="J39">
        <f t="shared" si="0"/>
        <v>11</v>
      </c>
      <c r="K39">
        <f t="shared" si="1"/>
        <v>0</v>
      </c>
      <c r="L39" t="str">
        <f t="shared" si="2"/>
        <v/>
      </c>
      <c r="M39" t="str">
        <f t="shared" si="3"/>
        <v/>
      </c>
    </row>
    <row r="40" spans="1:13">
      <c r="A40" t="s">
        <v>6</v>
      </c>
      <c r="B40" t="s">
        <v>7</v>
      </c>
      <c r="C40" s="1">
        <v>46003</v>
      </c>
      <c r="D40" s="2">
        <v>0.47916666666666669</v>
      </c>
      <c r="E40" s="2">
        <v>0.55208333333333337</v>
      </c>
      <c r="F40">
        <v>60</v>
      </c>
      <c r="G40" s="8">
        <f>E40-D40</f>
        <v>7.2916666666666685E-2</v>
      </c>
      <c r="H40">
        <f>24*G40</f>
        <v>1.7500000000000004</v>
      </c>
      <c r="I40">
        <f>F40*H40</f>
        <v>105.00000000000003</v>
      </c>
      <c r="J40">
        <f t="shared" si="0"/>
        <v>12</v>
      </c>
      <c r="K40">
        <f t="shared" si="1"/>
        <v>0</v>
      </c>
      <c r="L40" t="str">
        <f t="shared" si="2"/>
        <v/>
      </c>
      <c r="M40" t="str">
        <f t="shared" si="3"/>
        <v/>
      </c>
    </row>
    <row r="41" spans="1:13">
      <c r="A41" t="s">
        <v>6</v>
      </c>
      <c r="B41" t="s">
        <v>7</v>
      </c>
      <c r="C41" s="1">
        <v>46027</v>
      </c>
      <c r="D41" s="2">
        <v>0.375</v>
      </c>
      <c r="E41" s="2">
        <v>0.44791666666666669</v>
      </c>
      <c r="F41">
        <v>60</v>
      </c>
      <c r="G41" s="8">
        <f>E41-D41</f>
        <v>7.2916666666666685E-2</v>
      </c>
      <c r="H41">
        <f>24*G41</f>
        <v>1.7500000000000004</v>
      </c>
      <c r="I41">
        <f>F41*H41</f>
        <v>105.00000000000003</v>
      </c>
      <c r="J41">
        <f t="shared" si="0"/>
        <v>13</v>
      </c>
      <c r="K41">
        <f t="shared" si="1"/>
        <v>0</v>
      </c>
      <c r="L41" t="str">
        <f t="shared" si="2"/>
        <v/>
      </c>
      <c r="M41" t="str">
        <f t="shared" si="3"/>
        <v/>
      </c>
    </row>
    <row r="42" spans="1:13">
      <c r="A42" t="s">
        <v>6</v>
      </c>
      <c r="B42" t="s">
        <v>7</v>
      </c>
      <c r="C42" s="1">
        <v>46035</v>
      </c>
      <c r="D42" s="2">
        <v>0.65625</v>
      </c>
      <c r="E42" s="2">
        <v>0.72916666666666663</v>
      </c>
      <c r="F42">
        <v>60</v>
      </c>
      <c r="G42" s="8">
        <f>E42-D42</f>
        <v>7.291666666666663E-2</v>
      </c>
      <c r="H42">
        <f>24*G42</f>
        <v>1.7499999999999991</v>
      </c>
      <c r="I42">
        <f>F42*H42</f>
        <v>104.99999999999994</v>
      </c>
      <c r="J42">
        <f t="shared" si="0"/>
        <v>14</v>
      </c>
      <c r="K42">
        <f t="shared" si="1"/>
        <v>0</v>
      </c>
      <c r="L42" t="str">
        <f t="shared" si="2"/>
        <v/>
      </c>
      <c r="M42" t="str">
        <f t="shared" si="3"/>
        <v/>
      </c>
    </row>
    <row r="43" spans="1:13">
      <c r="A43" t="s">
        <v>6</v>
      </c>
      <c r="B43" t="s">
        <v>7</v>
      </c>
      <c r="C43" s="1">
        <v>46037</v>
      </c>
      <c r="D43" s="2">
        <v>0.45833333333333331</v>
      </c>
      <c r="E43" s="2">
        <v>0.51041666666666663</v>
      </c>
      <c r="F43">
        <v>60</v>
      </c>
      <c r="G43" s="8">
        <f>E43-D43</f>
        <v>5.2083333333333315E-2</v>
      </c>
      <c r="H43">
        <f>24*G43</f>
        <v>1.2499999999999996</v>
      </c>
      <c r="I43">
        <f>F43*H43</f>
        <v>74.999999999999972</v>
      </c>
      <c r="J43">
        <f t="shared" si="0"/>
        <v>15</v>
      </c>
      <c r="K43">
        <f t="shared" si="1"/>
        <v>0</v>
      </c>
      <c r="L43" t="str">
        <f t="shared" si="2"/>
        <v/>
      </c>
      <c r="M43" t="str">
        <f t="shared" si="3"/>
        <v/>
      </c>
    </row>
    <row r="44" spans="1:13">
      <c r="A44" t="s">
        <v>6</v>
      </c>
      <c r="B44" t="s">
        <v>7</v>
      </c>
      <c r="C44" s="1">
        <v>46058</v>
      </c>
      <c r="D44" s="2">
        <v>0.57291666666666663</v>
      </c>
      <c r="E44" s="2">
        <v>0.63541666666666663</v>
      </c>
      <c r="F44">
        <v>60</v>
      </c>
      <c r="G44" s="8">
        <f>E44-D44</f>
        <v>6.25E-2</v>
      </c>
      <c r="H44">
        <f>24*G44</f>
        <v>1.5</v>
      </c>
      <c r="I44">
        <f>F44*H44</f>
        <v>90</v>
      </c>
      <c r="J44">
        <f t="shared" si="0"/>
        <v>16</v>
      </c>
      <c r="K44">
        <f t="shared" si="1"/>
        <v>0</v>
      </c>
      <c r="L44" t="str">
        <f t="shared" si="2"/>
        <v/>
      </c>
      <c r="M44" t="str">
        <f t="shared" si="3"/>
        <v/>
      </c>
    </row>
    <row r="45" spans="1:13">
      <c r="A45" t="s">
        <v>6</v>
      </c>
      <c r="B45" t="s">
        <v>7</v>
      </c>
      <c r="C45" s="1">
        <v>46071</v>
      </c>
      <c r="D45" s="2">
        <v>0.47916666666666669</v>
      </c>
      <c r="E45" s="2">
        <v>0.54166666666666663</v>
      </c>
      <c r="F45">
        <v>60</v>
      </c>
      <c r="G45" s="8">
        <f>E45-D45</f>
        <v>6.2499999999999944E-2</v>
      </c>
      <c r="H45">
        <f>24*G45</f>
        <v>1.4999999999999987</v>
      </c>
      <c r="I45">
        <f>F45*H45</f>
        <v>89.999999999999915</v>
      </c>
      <c r="J45">
        <f t="shared" si="0"/>
        <v>17</v>
      </c>
      <c r="K45">
        <f t="shared" si="1"/>
        <v>0</v>
      </c>
      <c r="L45" t="str">
        <f t="shared" si="2"/>
        <v/>
      </c>
      <c r="M45" t="str">
        <f t="shared" si="3"/>
        <v/>
      </c>
    </row>
    <row r="46" spans="1:13">
      <c r="A46" t="s">
        <v>6</v>
      </c>
      <c r="B46" t="s">
        <v>7</v>
      </c>
      <c r="C46" s="1">
        <v>46073</v>
      </c>
      <c r="D46" s="2">
        <v>0.375</v>
      </c>
      <c r="E46" s="2">
        <v>0.42708333333333331</v>
      </c>
      <c r="F46">
        <v>60</v>
      </c>
      <c r="G46" s="8">
        <f>E46-D46</f>
        <v>5.2083333333333315E-2</v>
      </c>
      <c r="H46">
        <f>24*G46</f>
        <v>1.2499999999999996</v>
      </c>
      <c r="I46">
        <f>F46*H46</f>
        <v>74.999999999999972</v>
      </c>
      <c r="J46">
        <f t="shared" si="0"/>
        <v>18</v>
      </c>
      <c r="K46">
        <f t="shared" si="1"/>
        <v>0</v>
      </c>
      <c r="L46" t="str">
        <f t="shared" si="2"/>
        <v/>
      </c>
      <c r="M46" t="str">
        <f t="shared" si="3"/>
        <v/>
      </c>
    </row>
    <row r="47" spans="1:13">
      <c r="A47" t="s">
        <v>6</v>
      </c>
      <c r="B47" t="s">
        <v>7</v>
      </c>
      <c r="C47" s="1">
        <v>46073</v>
      </c>
      <c r="D47" s="2">
        <v>0.4375</v>
      </c>
      <c r="E47" s="2">
        <v>0.48958333333333331</v>
      </c>
      <c r="F47">
        <v>60</v>
      </c>
      <c r="G47" s="8">
        <f>E47-D47</f>
        <v>5.2083333333333315E-2</v>
      </c>
      <c r="H47">
        <f>24*G47</f>
        <v>1.2499999999999996</v>
      </c>
      <c r="I47">
        <f>F47*H47</f>
        <v>74.999999999999972</v>
      </c>
      <c r="J47">
        <f t="shared" si="0"/>
        <v>19</v>
      </c>
      <c r="K47">
        <f t="shared" si="1"/>
        <v>0</v>
      </c>
      <c r="L47" t="str">
        <f t="shared" si="2"/>
        <v/>
      </c>
      <c r="M47" t="str">
        <f t="shared" si="3"/>
        <v/>
      </c>
    </row>
    <row r="48" spans="1:13">
      <c r="A48" t="s">
        <v>6</v>
      </c>
      <c r="B48" t="s">
        <v>7</v>
      </c>
      <c r="C48" s="1">
        <v>46077</v>
      </c>
      <c r="D48" s="2">
        <v>0.4375</v>
      </c>
      <c r="E48" s="2">
        <v>0.51041666666666663</v>
      </c>
      <c r="F48">
        <v>60</v>
      </c>
      <c r="G48" s="8">
        <f>E48-D48</f>
        <v>7.291666666666663E-2</v>
      </c>
      <c r="H48">
        <f>24*G48</f>
        <v>1.7499999999999991</v>
      </c>
      <c r="I48">
        <f>F48*H48</f>
        <v>104.99999999999994</v>
      </c>
      <c r="J48">
        <f t="shared" si="0"/>
        <v>20</v>
      </c>
      <c r="K48">
        <f t="shared" si="1"/>
        <v>20</v>
      </c>
      <c r="L48" t="str">
        <f t="shared" si="2"/>
        <v>BarInf20</v>
      </c>
      <c r="M48" t="str">
        <f t="shared" si="3"/>
        <v>BARINF20</v>
      </c>
    </row>
    <row r="49" spans="1:13">
      <c r="A49" t="s">
        <v>17</v>
      </c>
      <c r="B49" t="s">
        <v>9</v>
      </c>
      <c r="C49" s="1">
        <v>45944</v>
      </c>
      <c r="D49" s="2">
        <v>0.375</v>
      </c>
      <c r="E49" s="2">
        <v>0.42708333333333331</v>
      </c>
      <c r="F49">
        <v>50</v>
      </c>
      <c r="G49" s="8">
        <f>E49-D49</f>
        <v>5.2083333333333315E-2</v>
      </c>
      <c r="H49">
        <f>24*G49</f>
        <v>1.2499999999999996</v>
      </c>
      <c r="I49">
        <f>F49*H49</f>
        <v>62.499999999999979</v>
      </c>
      <c r="J49">
        <f t="shared" si="0"/>
        <v>1</v>
      </c>
      <c r="K49">
        <f t="shared" si="1"/>
        <v>0</v>
      </c>
      <c r="L49" t="str">
        <f t="shared" si="2"/>
        <v/>
      </c>
      <c r="M49" t="str">
        <f t="shared" si="3"/>
        <v/>
      </c>
    </row>
    <row r="50" spans="1:13">
      <c r="A50" t="s">
        <v>17</v>
      </c>
      <c r="B50" t="s">
        <v>9</v>
      </c>
      <c r="C50" s="1">
        <v>45945</v>
      </c>
      <c r="D50" s="2">
        <v>0.375</v>
      </c>
      <c r="E50" s="2">
        <v>0.42708333333333331</v>
      </c>
      <c r="F50">
        <v>50</v>
      </c>
      <c r="G50" s="8">
        <f>E50-D50</f>
        <v>5.2083333333333315E-2</v>
      </c>
      <c r="H50">
        <f>24*G50</f>
        <v>1.2499999999999996</v>
      </c>
      <c r="I50">
        <f>F50*H50</f>
        <v>62.499999999999979</v>
      </c>
      <c r="J50">
        <f t="shared" si="0"/>
        <v>2</v>
      </c>
      <c r="K50">
        <f t="shared" si="1"/>
        <v>0</v>
      </c>
      <c r="L50" t="str">
        <f t="shared" si="2"/>
        <v/>
      </c>
      <c r="M50" t="str">
        <f t="shared" si="3"/>
        <v/>
      </c>
    </row>
    <row r="51" spans="1:13">
      <c r="A51" t="s">
        <v>17</v>
      </c>
      <c r="B51" t="s">
        <v>9</v>
      </c>
      <c r="C51" s="1">
        <v>45967</v>
      </c>
      <c r="D51" s="2">
        <v>0.45833333333333331</v>
      </c>
      <c r="E51" s="2">
        <v>0.53125</v>
      </c>
      <c r="F51">
        <v>50</v>
      </c>
      <c r="G51" s="8">
        <f>E51-D51</f>
        <v>7.2916666666666685E-2</v>
      </c>
      <c r="H51">
        <f>24*G51</f>
        <v>1.7500000000000004</v>
      </c>
      <c r="I51">
        <f>F51*H51</f>
        <v>87.500000000000028</v>
      </c>
      <c r="J51">
        <f t="shared" si="0"/>
        <v>3</v>
      </c>
      <c r="K51">
        <f t="shared" si="1"/>
        <v>0</v>
      </c>
      <c r="L51" t="str">
        <f t="shared" si="2"/>
        <v/>
      </c>
      <c r="M51" t="str">
        <f t="shared" si="3"/>
        <v/>
      </c>
    </row>
    <row r="52" spans="1:13">
      <c r="A52" t="s">
        <v>17</v>
      </c>
      <c r="B52" t="s">
        <v>9</v>
      </c>
      <c r="C52" s="1">
        <v>45980</v>
      </c>
      <c r="D52" s="2">
        <v>0.375</v>
      </c>
      <c r="E52" s="2">
        <v>0.44791666666666669</v>
      </c>
      <c r="F52">
        <v>50</v>
      </c>
      <c r="G52" s="8">
        <f>E52-D52</f>
        <v>7.2916666666666685E-2</v>
      </c>
      <c r="H52">
        <f>24*G52</f>
        <v>1.7500000000000004</v>
      </c>
      <c r="I52">
        <f>F52*H52</f>
        <v>87.500000000000028</v>
      </c>
      <c r="J52">
        <f t="shared" si="0"/>
        <v>4</v>
      </c>
      <c r="K52">
        <f t="shared" si="1"/>
        <v>0</v>
      </c>
      <c r="L52" t="str">
        <f t="shared" si="2"/>
        <v/>
      </c>
      <c r="M52" t="str">
        <f t="shared" si="3"/>
        <v/>
      </c>
    </row>
    <row r="53" spans="1:13">
      <c r="A53" t="s">
        <v>17</v>
      </c>
      <c r="B53" t="s">
        <v>9</v>
      </c>
      <c r="C53" s="1">
        <v>45980</v>
      </c>
      <c r="D53" s="2">
        <v>0.65625</v>
      </c>
      <c r="E53" s="2">
        <v>0.71875</v>
      </c>
      <c r="F53">
        <v>50</v>
      </c>
      <c r="G53" s="8">
        <f>E53-D53</f>
        <v>6.25E-2</v>
      </c>
      <c r="H53">
        <f>24*G53</f>
        <v>1.5</v>
      </c>
      <c r="I53">
        <f>F53*H53</f>
        <v>75</v>
      </c>
      <c r="J53">
        <f t="shared" si="0"/>
        <v>5</v>
      </c>
      <c r="K53">
        <f t="shared" si="1"/>
        <v>0</v>
      </c>
      <c r="L53" t="str">
        <f t="shared" si="2"/>
        <v/>
      </c>
      <c r="M53" t="str">
        <f t="shared" si="3"/>
        <v/>
      </c>
    </row>
    <row r="54" spans="1:13">
      <c r="A54" t="s">
        <v>17</v>
      </c>
      <c r="B54" t="s">
        <v>9</v>
      </c>
      <c r="C54" s="1">
        <v>45994</v>
      </c>
      <c r="D54" s="2">
        <v>0.375</v>
      </c>
      <c r="E54" s="2">
        <v>0.44791666666666669</v>
      </c>
      <c r="F54">
        <v>50</v>
      </c>
      <c r="G54" s="8">
        <f>E54-D54</f>
        <v>7.2916666666666685E-2</v>
      </c>
      <c r="H54">
        <f>24*G54</f>
        <v>1.7500000000000004</v>
      </c>
      <c r="I54">
        <f>F54*H54</f>
        <v>87.500000000000028</v>
      </c>
      <c r="J54">
        <f t="shared" si="0"/>
        <v>6</v>
      </c>
      <c r="K54">
        <f t="shared" si="1"/>
        <v>0</v>
      </c>
      <c r="L54" t="str">
        <f t="shared" si="2"/>
        <v/>
      </c>
      <c r="M54" t="str">
        <f t="shared" si="3"/>
        <v/>
      </c>
    </row>
    <row r="55" spans="1:13">
      <c r="A55" t="s">
        <v>17</v>
      </c>
      <c r="B55" t="s">
        <v>9</v>
      </c>
      <c r="C55" s="1">
        <v>45994</v>
      </c>
      <c r="D55" s="2">
        <v>0.57291666666666663</v>
      </c>
      <c r="E55" s="2">
        <v>0.61458333333333337</v>
      </c>
      <c r="F55">
        <v>50</v>
      </c>
      <c r="G55" s="8">
        <f>E55-D55</f>
        <v>4.1666666666666741E-2</v>
      </c>
      <c r="H55">
        <f>24*G55</f>
        <v>1.0000000000000018</v>
      </c>
      <c r="I55">
        <f>F55*H55</f>
        <v>50.000000000000085</v>
      </c>
      <c r="J55">
        <f t="shared" si="0"/>
        <v>7</v>
      </c>
      <c r="K55">
        <f t="shared" si="1"/>
        <v>0</v>
      </c>
      <c r="L55" t="str">
        <f t="shared" si="2"/>
        <v/>
      </c>
      <c r="M55" t="str">
        <f t="shared" si="3"/>
        <v/>
      </c>
    </row>
    <row r="56" spans="1:13">
      <c r="A56" t="s">
        <v>17</v>
      </c>
      <c r="B56" t="s">
        <v>9</v>
      </c>
      <c r="C56" s="1">
        <v>46034</v>
      </c>
      <c r="D56" s="2">
        <v>0.55208333333333337</v>
      </c>
      <c r="E56" s="2">
        <v>0.63541666666666663</v>
      </c>
      <c r="F56">
        <v>50</v>
      </c>
      <c r="G56" s="8">
        <f>E56-D56</f>
        <v>8.3333333333333259E-2</v>
      </c>
      <c r="H56">
        <f>24*G56</f>
        <v>1.9999999999999982</v>
      </c>
      <c r="I56">
        <f>F56*H56</f>
        <v>99.999999999999915</v>
      </c>
      <c r="J56">
        <f t="shared" si="0"/>
        <v>8</v>
      </c>
      <c r="K56">
        <f t="shared" si="1"/>
        <v>0</v>
      </c>
      <c r="L56" t="str">
        <f t="shared" si="2"/>
        <v/>
      </c>
      <c r="M56" t="str">
        <f t="shared" si="3"/>
        <v/>
      </c>
    </row>
    <row r="57" spans="1:13">
      <c r="A57" t="s">
        <v>17</v>
      </c>
      <c r="B57" t="s">
        <v>9</v>
      </c>
      <c r="C57" s="1">
        <v>46036</v>
      </c>
      <c r="D57" s="2">
        <v>0.46875</v>
      </c>
      <c r="E57" s="2">
        <v>0.55208333333333337</v>
      </c>
      <c r="F57">
        <v>50</v>
      </c>
      <c r="G57" s="8">
        <f>E57-D57</f>
        <v>8.333333333333337E-2</v>
      </c>
      <c r="H57">
        <f>24*G57</f>
        <v>2.0000000000000009</v>
      </c>
      <c r="I57">
        <f>F57*H57</f>
        <v>100.00000000000004</v>
      </c>
      <c r="J57">
        <f t="shared" si="0"/>
        <v>9</v>
      </c>
      <c r="K57">
        <f t="shared" si="1"/>
        <v>0</v>
      </c>
      <c r="L57" t="str">
        <f t="shared" si="2"/>
        <v/>
      </c>
      <c r="M57" t="str">
        <f t="shared" si="3"/>
        <v/>
      </c>
    </row>
    <row r="58" spans="1:13">
      <c r="A58" t="s">
        <v>17</v>
      </c>
      <c r="B58" t="s">
        <v>9</v>
      </c>
      <c r="C58" s="1">
        <v>46037</v>
      </c>
      <c r="D58" s="2">
        <v>0.375</v>
      </c>
      <c r="E58" s="2">
        <v>0.45833333333333331</v>
      </c>
      <c r="F58">
        <v>50</v>
      </c>
      <c r="G58" s="8">
        <f>E58-D58</f>
        <v>8.3333333333333315E-2</v>
      </c>
      <c r="H58">
        <f>24*G58</f>
        <v>1.9999999999999996</v>
      </c>
      <c r="I58">
        <f>F58*H58</f>
        <v>99.999999999999972</v>
      </c>
      <c r="J58">
        <f t="shared" si="0"/>
        <v>10</v>
      </c>
      <c r="K58">
        <f t="shared" si="1"/>
        <v>0</v>
      </c>
      <c r="L58" t="str">
        <f t="shared" si="2"/>
        <v/>
      </c>
      <c r="M58" t="str">
        <f t="shared" si="3"/>
        <v/>
      </c>
    </row>
    <row r="59" spans="1:13">
      <c r="A59" t="s">
        <v>17</v>
      </c>
      <c r="B59" t="s">
        <v>9</v>
      </c>
      <c r="C59" s="1">
        <v>46044</v>
      </c>
      <c r="D59" s="2">
        <v>0.4375</v>
      </c>
      <c r="E59" s="2">
        <v>0.48958333333333331</v>
      </c>
      <c r="F59">
        <v>50</v>
      </c>
      <c r="G59" s="8">
        <f>E59-D59</f>
        <v>5.2083333333333315E-2</v>
      </c>
      <c r="H59">
        <f>24*G59</f>
        <v>1.2499999999999996</v>
      </c>
      <c r="I59">
        <f>F59*H59</f>
        <v>62.499999999999979</v>
      </c>
      <c r="J59">
        <f t="shared" si="0"/>
        <v>11</v>
      </c>
      <c r="K59">
        <f t="shared" si="1"/>
        <v>0</v>
      </c>
      <c r="L59" t="str">
        <f t="shared" si="2"/>
        <v/>
      </c>
      <c r="M59" t="str">
        <f t="shared" si="3"/>
        <v/>
      </c>
    </row>
    <row r="60" spans="1:13">
      <c r="A60" t="s">
        <v>17</v>
      </c>
      <c r="B60" t="s">
        <v>9</v>
      </c>
      <c r="C60" s="1">
        <v>46056</v>
      </c>
      <c r="D60" s="2">
        <v>0.58333333333333337</v>
      </c>
      <c r="E60" s="2">
        <v>0.66666666666666663</v>
      </c>
      <c r="F60">
        <v>50</v>
      </c>
      <c r="G60" s="8">
        <f>E60-D60</f>
        <v>8.3333333333333259E-2</v>
      </c>
      <c r="H60">
        <f>24*G60</f>
        <v>1.9999999999999982</v>
      </c>
      <c r="I60">
        <f>F60*H60</f>
        <v>99.999999999999915</v>
      </c>
      <c r="J60">
        <f t="shared" si="0"/>
        <v>12</v>
      </c>
      <c r="K60">
        <f t="shared" si="1"/>
        <v>0</v>
      </c>
      <c r="L60" t="str">
        <f t="shared" si="2"/>
        <v/>
      </c>
      <c r="M60" t="str">
        <f t="shared" si="3"/>
        <v/>
      </c>
    </row>
    <row r="61" spans="1:13">
      <c r="A61" t="s">
        <v>17</v>
      </c>
      <c r="B61" t="s">
        <v>9</v>
      </c>
      <c r="C61" s="1">
        <v>46066</v>
      </c>
      <c r="D61" s="2">
        <v>0.52083333333333337</v>
      </c>
      <c r="E61" s="2">
        <v>0.57291666666666663</v>
      </c>
      <c r="F61">
        <v>50</v>
      </c>
      <c r="G61" s="8">
        <f>E61-D61</f>
        <v>5.2083333333333259E-2</v>
      </c>
      <c r="H61">
        <f>24*G61</f>
        <v>1.2499999999999982</v>
      </c>
      <c r="I61">
        <f>F61*H61</f>
        <v>62.499999999999915</v>
      </c>
      <c r="J61">
        <f t="shared" si="0"/>
        <v>13</v>
      </c>
      <c r="K61">
        <f t="shared" si="1"/>
        <v>0</v>
      </c>
      <c r="L61" t="str">
        <f t="shared" si="2"/>
        <v/>
      </c>
      <c r="M61" t="str">
        <f t="shared" si="3"/>
        <v/>
      </c>
    </row>
    <row r="62" spans="1:13">
      <c r="A62" t="s">
        <v>17</v>
      </c>
      <c r="B62" t="s">
        <v>9</v>
      </c>
      <c r="C62" s="1">
        <v>46073</v>
      </c>
      <c r="D62" s="2">
        <v>0.60416666666666663</v>
      </c>
      <c r="E62" s="2">
        <v>0.65625</v>
      </c>
      <c r="F62">
        <v>50</v>
      </c>
      <c r="G62" s="8">
        <f>E62-D62</f>
        <v>5.208333333333337E-2</v>
      </c>
      <c r="H62">
        <f>24*G62</f>
        <v>1.2500000000000009</v>
      </c>
      <c r="I62">
        <f>F62*H62</f>
        <v>62.500000000000043</v>
      </c>
      <c r="J62">
        <f t="shared" si="0"/>
        <v>14</v>
      </c>
      <c r="K62">
        <f t="shared" si="1"/>
        <v>14</v>
      </c>
      <c r="L62" t="str">
        <f t="shared" si="2"/>
        <v>EwaMat14</v>
      </c>
      <c r="M62" t="str">
        <f t="shared" si="3"/>
        <v>EWAMAT14</v>
      </c>
    </row>
    <row r="63" spans="1:13">
      <c r="A63" t="s">
        <v>11</v>
      </c>
      <c r="B63" t="s">
        <v>12</v>
      </c>
      <c r="C63" s="1">
        <v>45936</v>
      </c>
      <c r="D63" s="2">
        <v>0.375</v>
      </c>
      <c r="E63" s="2">
        <v>0.45833333333333331</v>
      </c>
      <c r="F63">
        <v>40</v>
      </c>
      <c r="G63" s="8">
        <f>E63-D63</f>
        <v>8.3333333333333315E-2</v>
      </c>
      <c r="H63">
        <f>24*G63</f>
        <v>1.9999999999999996</v>
      </c>
      <c r="I63">
        <f>F63*H63</f>
        <v>79.999999999999986</v>
      </c>
      <c r="J63">
        <f t="shared" si="0"/>
        <v>1</v>
      </c>
      <c r="K63">
        <f t="shared" si="1"/>
        <v>0</v>
      </c>
      <c r="L63" t="str">
        <f t="shared" si="2"/>
        <v/>
      </c>
      <c r="M63" t="str">
        <f t="shared" si="3"/>
        <v/>
      </c>
    </row>
    <row r="64" spans="1:13">
      <c r="A64" t="s">
        <v>11</v>
      </c>
      <c r="B64" t="s">
        <v>12</v>
      </c>
      <c r="C64" s="1">
        <v>45938</v>
      </c>
      <c r="D64" s="2">
        <v>0.44791666666666669</v>
      </c>
      <c r="E64" s="2">
        <v>0.51041666666666663</v>
      </c>
      <c r="F64">
        <v>40</v>
      </c>
      <c r="G64" s="8">
        <f>E64-D64</f>
        <v>6.2499999999999944E-2</v>
      </c>
      <c r="H64">
        <f>24*G64</f>
        <v>1.4999999999999987</v>
      </c>
      <c r="I64">
        <f>F64*H64</f>
        <v>59.999999999999943</v>
      </c>
      <c r="J64">
        <f t="shared" si="0"/>
        <v>2</v>
      </c>
      <c r="K64">
        <f t="shared" si="1"/>
        <v>0</v>
      </c>
      <c r="L64" t="str">
        <f t="shared" si="2"/>
        <v/>
      </c>
      <c r="M64" t="str">
        <f t="shared" si="3"/>
        <v/>
      </c>
    </row>
    <row r="65" spans="1:13">
      <c r="A65" t="s">
        <v>11</v>
      </c>
      <c r="B65" t="s">
        <v>12</v>
      </c>
      <c r="C65" s="1">
        <v>45938</v>
      </c>
      <c r="D65" s="2">
        <v>0.52083333333333337</v>
      </c>
      <c r="E65" s="2">
        <v>0.59375</v>
      </c>
      <c r="F65">
        <v>40</v>
      </c>
      <c r="G65" s="8">
        <f>E65-D65</f>
        <v>7.291666666666663E-2</v>
      </c>
      <c r="H65">
        <f>24*G65</f>
        <v>1.7499999999999991</v>
      </c>
      <c r="I65">
        <f>F65*H65</f>
        <v>69.999999999999972</v>
      </c>
      <c r="J65">
        <f t="shared" si="0"/>
        <v>3</v>
      </c>
      <c r="K65">
        <f t="shared" si="1"/>
        <v>0</v>
      </c>
      <c r="L65" t="str">
        <f t="shared" si="2"/>
        <v/>
      </c>
      <c r="M65" t="str">
        <f t="shared" si="3"/>
        <v/>
      </c>
    </row>
    <row r="66" spans="1:13">
      <c r="A66" t="s">
        <v>11</v>
      </c>
      <c r="B66" t="s">
        <v>12</v>
      </c>
      <c r="C66" s="1">
        <v>45943</v>
      </c>
      <c r="D66" s="2">
        <v>0.46875</v>
      </c>
      <c r="E66" s="2">
        <v>0.52083333333333337</v>
      </c>
      <c r="F66">
        <v>40</v>
      </c>
      <c r="G66" s="8">
        <f>E66-D66</f>
        <v>5.208333333333337E-2</v>
      </c>
      <c r="H66">
        <f>24*G66</f>
        <v>1.2500000000000009</v>
      </c>
      <c r="I66">
        <f>F66*H66</f>
        <v>50.000000000000036</v>
      </c>
      <c r="J66">
        <f t="shared" si="0"/>
        <v>4</v>
      </c>
      <c r="K66">
        <f t="shared" si="1"/>
        <v>0</v>
      </c>
      <c r="L66" t="str">
        <f t="shared" si="2"/>
        <v/>
      </c>
      <c r="M66" t="str">
        <f t="shared" si="3"/>
        <v/>
      </c>
    </row>
    <row r="67" spans="1:13">
      <c r="A67" t="s">
        <v>11</v>
      </c>
      <c r="B67" t="s">
        <v>12</v>
      </c>
      <c r="C67" s="1">
        <v>45943</v>
      </c>
      <c r="D67" s="2">
        <v>0.625</v>
      </c>
      <c r="E67" s="2">
        <v>0.70833333333333337</v>
      </c>
      <c r="F67">
        <v>40</v>
      </c>
      <c r="G67" s="8">
        <f>E67-D67</f>
        <v>8.333333333333337E-2</v>
      </c>
      <c r="H67">
        <f>24*G67</f>
        <v>2.0000000000000009</v>
      </c>
      <c r="I67">
        <f>F67*H67</f>
        <v>80.000000000000028</v>
      </c>
      <c r="J67">
        <f t="shared" ref="J67:J130" si="4">IF(AND(A67=A66,B67=B66),J66+1,1)</f>
        <v>5</v>
      </c>
      <c r="K67">
        <f t="shared" ref="K67:K130" si="5">IF(J68=1,J67,0)</f>
        <v>0</v>
      </c>
      <c r="L67" t="str">
        <f t="shared" ref="L67:L130" si="6">IF(K67&gt;0,CONCATENATE(MID(A67,1,3),MID(B67,1,3),J67),"")</f>
        <v/>
      </c>
      <c r="M67" t="str">
        <f t="shared" ref="M67:M130" si="7">UPPER(L67)</f>
        <v/>
      </c>
    </row>
    <row r="68" spans="1:13">
      <c r="A68" t="s">
        <v>11</v>
      </c>
      <c r="B68" t="s">
        <v>12</v>
      </c>
      <c r="C68" s="1">
        <v>45950</v>
      </c>
      <c r="D68" s="2">
        <v>0.63541666666666663</v>
      </c>
      <c r="E68" s="2">
        <v>0.69791666666666663</v>
      </c>
      <c r="F68">
        <v>40</v>
      </c>
      <c r="G68" s="8">
        <f>E68-D68</f>
        <v>6.25E-2</v>
      </c>
      <c r="H68">
        <f>24*G68</f>
        <v>1.5</v>
      </c>
      <c r="I68">
        <f>F68*H68</f>
        <v>60</v>
      </c>
      <c r="J68">
        <f t="shared" si="4"/>
        <v>6</v>
      </c>
      <c r="K68">
        <f t="shared" si="5"/>
        <v>0</v>
      </c>
      <c r="L68" t="str">
        <f t="shared" si="6"/>
        <v/>
      </c>
      <c r="M68" t="str">
        <f t="shared" si="7"/>
        <v/>
      </c>
    </row>
    <row r="69" spans="1:13">
      <c r="A69" t="s">
        <v>11</v>
      </c>
      <c r="B69" t="s">
        <v>12</v>
      </c>
      <c r="C69" s="1">
        <v>45971</v>
      </c>
      <c r="D69" s="2">
        <v>0.375</v>
      </c>
      <c r="E69" s="2">
        <v>0.42708333333333331</v>
      </c>
      <c r="F69">
        <v>40</v>
      </c>
      <c r="G69" s="8">
        <f>E69-D69</f>
        <v>5.2083333333333315E-2</v>
      </c>
      <c r="H69">
        <f>24*G69</f>
        <v>1.2499999999999996</v>
      </c>
      <c r="I69">
        <f>F69*H69</f>
        <v>49.999999999999986</v>
      </c>
      <c r="J69">
        <f t="shared" si="4"/>
        <v>7</v>
      </c>
      <c r="K69">
        <f t="shared" si="5"/>
        <v>0</v>
      </c>
      <c r="L69" t="str">
        <f t="shared" si="6"/>
        <v/>
      </c>
      <c r="M69" t="str">
        <f t="shared" si="7"/>
        <v/>
      </c>
    </row>
    <row r="70" spans="1:13">
      <c r="A70" t="s">
        <v>11</v>
      </c>
      <c r="B70" t="s">
        <v>12</v>
      </c>
      <c r="C70" s="1">
        <v>45971</v>
      </c>
      <c r="D70" s="2">
        <v>0.42708333333333331</v>
      </c>
      <c r="E70" s="2">
        <v>0.47916666666666669</v>
      </c>
      <c r="F70">
        <v>40</v>
      </c>
      <c r="G70" s="8">
        <f>E70-D70</f>
        <v>5.208333333333337E-2</v>
      </c>
      <c r="H70">
        <f>24*G70</f>
        <v>1.2500000000000009</v>
      </c>
      <c r="I70">
        <f>F70*H70</f>
        <v>50.000000000000036</v>
      </c>
      <c r="J70">
        <f t="shared" si="4"/>
        <v>8</v>
      </c>
      <c r="K70">
        <f t="shared" si="5"/>
        <v>0</v>
      </c>
      <c r="L70" t="str">
        <f t="shared" si="6"/>
        <v/>
      </c>
      <c r="M70" t="str">
        <f t="shared" si="7"/>
        <v/>
      </c>
    </row>
    <row r="71" spans="1:13">
      <c r="A71" t="s">
        <v>11</v>
      </c>
      <c r="B71" t="s">
        <v>12</v>
      </c>
      <c r="C71" s="1">
        <v>45975</v>
      </c>
      <c r="D71" s="2">
        <v>0.51041666666666663</v>
      </c>
      <c r="E71" s="2">
        <v>0.59375</v>
      </c>
      <c r="F71">
        <v>40</v>
      </c>
      <c r="G71" s="8">
        <f>E71-D71</f>
        <v>8.333333333333337E-2</v>
      </c>
      <c r="H71">
        <f>24*G71</f>
        <v>2.0000000000000009</v>
      </c>
      <c r="I71">
        <f>F71*H71</f>
        <v>80.000000000000028</v>
      </c>
      <c r="J71">
        <f t="shared" si="4"/>
        <v>9</v>
      </c>
      <c r="K71">
        <f t="shared" si="5"/>
        <v>0</v>
      </c>
      <c r="L71" t="str">
        <f t="shared" si="6"/>
        <v/>
      </c>
      <c r="M71" t="str">
        <f t="shared" si="7"/>
        <v/>
      </c>
    </row>
    <row r="72" spans="1:13">
      <c r="A72" t="s">
        <v>11</v>
      </c>
      <c r="B72" t="s">
        <v>12</v>
      </c>
      <c r="C72" s="1">
        <v>45978</v>
      </c>
      <c r="D72" s="2">
        <v>0.375</v>
      </c>
      <c r="E72" s="2">
        <v>0.45833333333333331</v>
      </c>
      <c r="F72">
        <v>40</v>
      </c>
      <c r="G72" s="8">
        <f>E72-D72</f>
        <v>8.3333333333333315E-2</v>
      </c>
      <c r="H72">
        <f>24*G72</f>
        <v>1.9999999999999996</v>
      </c>
      <c r="I72">
        <f>F72*H72</f>
        <v>79.999999999999986</v>
      </c>
      <c r="J72">
        <f t="shared" si="4"/>
        <v>10</v>
      </c>
      <c r="K72">
        <f t="shared" si="5"/>
        <v>0</v>
      </c>
      <c r="L72" t="str">
        <f t="shared" si="6"/>
        <v/>
      </c>
      <c r="M72" t="str">
        <f t="shared" si="7"/>
        <v/>
      </c>
    </row>
    <row r="73" spans="1:13">
      <c r="A73" t="s">
        <v>11</v>
      </c>
      <c r="B73" t="s">
        <v>12</v>
      </c>
      <c r="C73" s="1">
        <v>45981</v>
      </c>
      <c r="D73" s="2">
        <v>0.41666666666666669</v>
      </c>
      <c r="E73" s="2">
        <v>0.5</v>
      </c>
      <c r="F73">
        <v>40</v>
      </c>
      <c r="G73" s="8">
        <f>E73-D73</f>
        <v>8.3333333333333315E-2</v>
      </c>
      <c r="H73">
        <f>24*G73</f>
        <v>1.9999999999999996</v>
      </c>
      <c r="I73">
        <f>F73*H73</f>
        <v>79.999999999999986</v>
      </c>
      <c r="J73">
        <f t="shared" si="4"/>
        <v>11</v>
      </c>
      <c r="K73">
        <f t="shared" si="5"/>
        <v>0</v>
      </c>
      <c r="L73" t="str">
        <f t="shared" si="6"/>
        <v/>
      </c>
      <c r="M73" t="str">
        <f t="shared" si="7"/>
        <v/>
      </c>
    </row>
    <row r="74" spans="1:13">
      <c r="A74" t="s">
        <v>11</v>
      </c>
      <c r="B74" t="s">
        <v>12</v>
      </c>
      <c r="C74" s="1">
        <v>45985</v>
      </c>
      <c r="D74" s="2">
        <v>0.375</v>
      </c>
      <c r="E74" s="2">
        <v>0.4375</v>
      </c>
      <c r="F74">
        <v>40</v>
      </c>
      <c r="G74" s="8">
        <f>E74-D74</f>
        <v>6.25E-2</v>
      </c>
      <c r="H74">
        <f>24*G74</f>
        <v>1.5</v>
      </c>
      <c r="I74">
        <f>F74*H74</f>
        <v>60</v>
      </c>
      <c r="J74">
        <f t="shared" si="4"/>
        <v>12</v>
      </c>
      <c r="K74">
        <f t="shared" si="5"/>
        <v>0</v>
      </c>
      <c r="L74" t="str">
        <f t="shared" si="6"/>
        <v/>
      </c>
      <c r="M74" t="str">
        <f t="shared" si="7"/>
        <v/>
      </c>
    </row>
    <row r="75" spans="1:13">
      <c r="A75" t="s">
        <v>11</v>
      </c>
      <c r="B75" t="s">
        <v>12</v>
      </c>
      <c r="C75" s="1">
        <v>45989</v>
      </c>
      <c r="D75" s="2">
        <v>0.47916666666666669</v>
      </c>
      <c r="E75" s="2">
        <v>0.53125</v>
      </c>
      <c r="F75">
        <v>40</v>
      </c>
      <c r="G75" s="8">
        <f>E75-D75</f>
        <v>5.2083333333333315E-2</v>
      </c>
      <c r="H75">
        <f>24*G75</f>
        <v>1.2499999999999996</v>
      </c>
      <c r="I75">
        <f>F75*H75</f>
        <v>49.999999999999986</v>
      </c>
      <c r="J75">
        <f t="shared" si="4"/>
        <v>13</v>
      </c>
      <c r="K75">
        <f t="shared" si="5"/>
        <v>0</v>
      </c>
      <c r="L75" t="str">
        <f t="shared" si="6"/>
        <v/>
      </c>
      <c r="M75" t="str">
        <f t="shared" si="7"/>
        <v/>
      </c>
    </row>
    <row r="76" spans="1:13">
      <c r="A76" t="s">
        <v>11</v>
      </c>
      <c r="B76" t="s">
        <v>12</v>
      </c>
      <c r="C76" s="1">
        <v>45999</v>
      </c>
      <c r="D76" s="2">
        <v>0.46875</v>
      </c>
      <c r="E76" s="2">
        <v>0.54166666666666663</v>
      </c>
      <c r="F76">
        <v>40</v>
      </c>
      <c r="G76" s="8">
        <f>E76-D76</f>
        <v>7.291666666666663E-2</v>
      </c>
      <c r="H76">
        <f>24*G76</f>
        <v>1.7499999999999991</v>
      </c>
      <c r="I76">
        <f>F76*H76</f>
        <v>69.999999999999972</v>
      </c>
      <c r="J76">
        <f t="shared" si="4"/>
        <v>14</v>
      </c>
      <c r="K76">
        <f t="shared" si="5"/>
        <v>0</v>
      </c>
      <c r="L76" t="str">
        <f t="shared" si="6"/>
        <v/>
      </c>
      <c r="M76" t="str">
        <f t="shared" si="7"/>
        <v/>
      </c>
    </row>
    <row r="77" spans="1:13">
      <c r="A77" t="s">
        <v>11</v>
      </c>
      <c r="B77" t="s">
        <v>12</v>
      </c>
      <c r="C77" s="1">
        <v>46001</v>
      </c>
      <c r="D77" s="2">
        <v>0.67708333333333337</v>
      </c>
      <c r="E77" s="2">
        <v>0.73958333333333337</v>
      </c>
      <c r="F77">
        <v>40</v>
      </c>
      <c r="G77" s="8">
        <f>E77-D77</f>
        <v>6.25E-2</v>
      </c>
      <c r="H77">
        <f>24*G77</f>
        <v>1.5</v>
      </c>
      <c r="I77">
        <f>F77*H77</f>
        <v>60</v>
      </c>
      <c r="J77">
        <f t="shared" si="4"/>
        <v>15</v>
      </c>
      <c r="K77">
        <f t="shared" si="5"/>
        <v>0</v>
      </c>
      <c r="L77" t="str">
        <f t="shared" si="6"/>
        <v/>
      </c>
      <c r="M77" t="str">
        <f t="shared" si="7"/>
        <v/>
      </c>
    </row>
    <row r="78" spans="1:13">
      <c r="A78" t="s">
        <v>11</v>
      </c>
      <c r="B78" t="s">
        <v>12</v>
      </c>
      <c r="C78" s="1">
        <v>46003</v>
      </c>
      <c r="D78" s="2">
        <v>0.375</v>
      </c>
      <c r="E78" s="2">
        <v>0.42708333333333331</v>
      </c>
      <c r="F78">
        <v>40</v>
      </c>
      <c r="G78" s="8">
        <f>E78-D78</f>
        <v>5.2083333333333315E-2</v>
      </c>
      <c r="H78">
        <f>24*G78</f>
        <v>1.2499999999999996</v>
      </c>
      <c r="I78">
        <f>F78*H78</f>
        <v>49.999999999999986</v>
      </c>
      <c r="J78">
        <f t="shared" si="4"/>
        <v>16</v>
      </c>
      <c r="K78">
        <f t="shared" si="5"/>
        <v>0</v>
      </c>
      <c r="L78" t="str">
        <f t="shared" si="6"/>
        <v/>
      </c>
      <c r="M78" t="str">
        <f t="shared" si="7"/>
        <v/>
      </c>
    </row>
    <row r="79" spans="1:13">
      <c r="A79" t="s">
        <v>11</v>
      </c>
      <c r="B79" t="s">
        <v>12</v>
      </c>
      <c r="C79" s="1">
        <v>46036</v>
      </c>
      <c r="D79" s="2">
        <v>0.57291666666666663</v>
      </c>
      <c r="E79" s="2">
        <v>0.61458333333333337</v>
      </c>
      <c r="F79">
        <v>40</v>
      </c>
      <c r="G79" s="8">
        <f>E79-D79</f>
        <v>4.1666666666666741E-2</v>
      </c>
      <c r="H79">
        <f>24*G79</f>
        <v>1.0000000000000018</v>
      </c>
      <c r="I79">
        <f>F79*H79</f>
        <v>40.000000000000071</v>
      </c>
      <c r="J79">
        <f t="shared" si="4"/>
        <v>17</v>
      </c>
      <c r="K79">
        <f t="shared" si="5"/>
        <v>0</v>
      </c>
      <c r="L79" t="str">
        <f t="shared" si="6"/>
        <v/>
      </c>
      <c r="M79" t="str">
        <f t="shared" si="7"/>
        <v/>
      </c>
    </row>
    <row r="80" spans="1:13">
      <c r="A80" t="s">
        <v>11</v>
      </c>
      <c r="B80" t="s">
        <v>12</v>
      </c>
      <c r="C80" s="1">
        <v>46045</v>
      </c>
      <c r="D80" s="2">
        <v>0.41666666666666669</v>
      </c>
      <c r="E80" s="2">
        <v>0.45833333333333331</v>
      </c>
      <c r="F80">
        <v>40</v>
      </c>
      <c r="G80" s="8">
        <f>E80-D80</f>
        <v>4.166666666666663E-2</v>
      </c>
      <c r="H80">
        <f>24*G80</f>
        <v>0.99999999999999911</v>
      </c>
      <c r="I80">
        <f>F80*H80</f>
        <v>39.999999999999964</v>
      </c>
      <c r="J80">
        <f t="shared" si="4"/>
        <v>18</v>
      </c>
      <c r="K80">
        <f t="shared" si="5"/>
        <v>0</v>
      </c>
      <c r="L80" t="str">
        <f t="shared" si="6"/>
        <v/>
      </c>
      <c r="M80" t="str">
        <f t="shared" si="7"/>
        <v/>
      </c>
    </row>
    <row r="81" spans="1:13">
      <c r="A81" t="s">
        <v>11</v>
      </c>
      <c r="B81" t="s">
        <v>12</v>
      </c>
      <c r="C81" s="1">
        <v>46045</v>
      </c>
      <c r="D81" s="2">
        <v>0.57291666666666663</v>
      </c>
      <c r="E81" s="2">
        <v>0.63541666666666663</v>
      </c>
      <c r="F81">
        <v>40</v>
      </c>
      <c r="G81" s="8">
        <f>E81-D81</f>
        <v>6.25E-2</v>
      </c>
      <c r="H81">
        <f>24*G81</f>
        <v>1.5</v>
      </c>
      <c r="I81">
        <f>F81*H81</f>
        <v>60</v>
      </c>
      <c r="J81">
        <f t="shared" si="4"/>
        <v>19</v>
      </c>
      <c r="K81">
        <f t="shared" si="5"/>
        <v>0</v>
      </c>
      <c r="L81" t="str">
        <f t="shared" si="6"/>
        <v/>
      </c>
      <c r="M81" t="str">
        <f t="shared" si="7"/>
        <v/>
      </c>
    </row>
    <row r="82" spans="1:13">
      <c r="A82" t="s">
        <v>11</v>
      </c>
      <c r="B82" t="s">
        <v>12</v>
      </c>
      <c r="C82" s="1">
        <v>46056</v>
      </c>
      <c r="D82" s="2">
        <v>0.66666666666666663</v>
      </c>
      <c r="E82" s="2">
        <v>0.72916666666666663</v>
      </c>
      <c r="F82">
        <v>40</v>
      </c>
      <c r="G82" s="8">
        <f>E82-D82</f>
        <v>6.25E-2</v>
      </c>
      <c r="H82">
        <f>24*G82</f>
        <v>1.5</v>
      </c>
      <c r="I82">
        <f>F82*H82</f>
        <v>60</v>
      </c>
      <c r="J82">
        <f t="shared" si="4"/>
        <v>20</v>
      </c>
      <c r="K82">
        <f t="shared" si="5"/>
        <v>0</v>
      </c>
      <c r="L82" t="str">
        <f t="shared" si="6"/>
        <v/>
      </c>
      <c r="M82" t="str">
        <f t="shared" si="7"/>
        <v/>
      </c>
    </row>
    <row r="83" spans="1:13">
      <c r="A83" t="s">
        <v>11</v>
      </c>
      <c r="B83" t="s">
        <v>12</v>
      </c>
      <c r="C83" s="1">
        <v>46059</v>
      </c>
      <c r="D83" s="2">
        <v>0.64583333333333337</v>
      </c>
      <c r="E83" s="2">
        <v>0.72916666666666663</v>
      </c>
      <c r="F83">
        <v>40</v>
      </c>
      <c r="G83" s="8">
        <f>E83-D83</f>
        <v>8.3333333333333259E-2</v>
      </c>
      <c r="H83">
        <f>24*G83</f>
        <v>1.9999999999999982</v>
      </c>
      <c r="I83">
        <f>F83*H83</f>
        <v>79.999999999999929</v>
      </c>
      <c r="J83">
        <f t="shared" si="4"/>
        <v>21</v>
      </c>
      <c r="K83">
        <f t="shared" si="5"/>
        <v>0</v>
      </c>
      <c r="L83" t="str">
        <f t="shared" si="6"/>
        <v/>
      </c>
      <c r="M83" t="str">
        <f t="shared" si="7"/>
        <v/>
      </c>
    </row>
    <row r="84" spans="1:13">
      <c r="A84" t="s">
        <v>11</v>
      </c>
      <c r="B84" t="s">
        <v>12</v>
      </c>
      <c r="C84" s="1">
        <v>46064</v>
      </c>
      <c r="D84" s="2">
        <v>0.375</v>
      </c>
      <c r="E84" s="2">
        <v>0.42708333333333331</v>
      </c>
      <c r="F84">
        <v>40</v>
      </c>
      <c r="G84" s="8">
        <f>E84-D84</f>
        <v>5.2083333333333315E-2</v>
      </c>
      <c r="H84">
        <f>24*G84</f>
        <v>1.2499999999999996</v>
      </c>
      <c r="I84">
        <f>F84*H84</f>
        <v>49.999999999999986</v>
      </c>
      <c r="J84">
        <f t="shared" si="4"/>
        <v>22</v>
      </c>
      <c r="K84">
        <f t="shared" si="5"/>
        <v>0</v>
      </c>
      <c r="L84" t="str">
        <f t="shared" si="6"/>
        <v/>
      </c>
      <c r="M84" t="str">
        <f t="shared" si="7"/>
        <v/>
      </c>
    </row>
    <row r="85" spans="1:13">
      <c r="A85" t="s">
        <v>11</v>
      </c>
      <c r="B85" t="s">
        <v>12</v>
      </c>
      <c r="C85" s="1">
        <v>46070</v>
      </c>
      <c r="D85" s="2">
        <v>0.55208333333333337</v>
      </c>
      <c r="E85" s="2">
        <v>0.63541666666666663</v>
      </c>
      <c r="F85">
        <v>40</v>
      </c>
      <c r="G85" s="8">
        <f>E85-D85</f>
        <v>8.3333333333333259E-2</v>
      </c>
      <c r="H85">
        <f>24*G85</f>
        <v>1.9999999999999982</v>
      </c>
      <c r="I85">
        <f>F85*H85</f>
        <v>79.999999999999929</v>
      </c>
      <c r="J85">
        <f t="shared" si="4"/>
        <v>23</v>
      </c>
      <c r="K85">
        <f t="shared" si="5"/>
        <v>0</v>
      </c>
      <c r="L85" t="str">
        <f t="shared" si="6"/>
        <v/>
      </c>
      <c r="M85" t="str">
        <f t="shared" si="7"/>
        <v/>
      </c>
    </row>
    <row r="86" spans="1:13">
      <c r="A86" t="s">
        <v>11</v>
      </c>
      <c r="B86" t="s">
        <v>12</v>
      </c>
      <c r="C86" s="1">
        <v>46073</v>
      </c>
      <c r="D86" s="2">
        <v>0.51041666666666663</v>
      </c>
      <c r="E86" s="2">
        <v>0.59375</v>
      </c>
      <c r="F86">
        <v>40</v>
      </c>
      <c r="G86" s="8">
        <f>E86-D86</f>
        <v>8.333333333333337E-2</v>
      </c>
      <c r="H86">
        <f>24*G86</f>
        <v>2.0000000000000009</v>
      </c>
      <c r="I86">
        <f>F86*H86</f>
        <v>80.000000000000028</v>
      </c>
      <c r="J86">
        <f t="shared" si="4"/>
        <v>24</v>
      </c>
      <c r="K86">
        <f t="shared" si="5"/>
        <v>24</v>
      </c>
      <c r="L86" t="str">
        <f t="shared" si="6"/>
        <v>JanFiz24</v>
      </c>
      <c r="M86" t="str">
        <f t="shared" si="7"/>
        <v>JANFIZ24</v>
      </c>
    </row>
    <row r="87" spans="1:13">
      <c r="A87" t="s">
        <v>16</v>
      </c>
      <c r="B87" t="s">
        <v>12</v>
      </c>
      <c r="C87" s="1">
        <v>45972</v>
      </c>
      <c r="D87" s="2">
        <v>0.375</v>
      </c>
      <c r="E87" s="2">
        <v>0.41666666666666669</v>
      </c>
      <c r="F87">
        <v>40</v>
      </c>
      <c r="G87" s="8">
        <f>E87-D87</f>
        <v>4.1666666666666685E-2</v>
      </c>
      <c r="H87">
        <f>24*G87</f>
        <v>1.0000000000000004</v>
      </c>
      <c r="I87">
        <f>F87*H87</f>
        <v>40.000000000000014</v>
      </c>
      <c r="J87">
        <f t="shared" si="4"/>
        <v>1</v>
      </c>
      <c r="K87">
        <f t="shared" si="5"/>
        <v>0</v>
      </c>
      <c r="L87" t="str">
        <f t="shared" si="6"/>
        <v/>
      </c>
      <c r="M87" t="str">
        <f t="shared" si="7"/>
        <v/>
      </c>
    </row>
    <row r="88" spans="1:13">
      <c r="A88" t="s">
        <v>16</v>
      </c>
      <c r="B88" t="s">
        <v>12</v>
      </c>
      <c r="C88" s="1">
        <v>45975</v>
      </c>
      <c r="D88" s="2">
        <v>0.375</v>
      </c>
      <c r="E88" s="2">
        <v>0.42708333333333331</v>
      </c>
      <c r="F88">
        <v>40</v>
      </c>
      <c r="G88" s="8">
        <f>E88-D88</f>
        <v>5.2083333333333315E-2</v>
      </c>
      <c r="H88">
        <f>24*G88</f>
        <v>1.2499999999999996</v>
      </c>
      <c r="I88">
        <f>F88*H88</f>
        <v>49.999999999999986</v>
      </c>
      <c r="J88">
        <f t="shared" si="4"/>
        <v>2</v>
      </c>
      <c r="K88">
        <f t="shared" si="5"/>
        <v>0</v>
      </c>
      <c r="L88" t="str">
        <f t="shared" si="6"/>
        <v/>
      </c>
      <c r="M88" t="str">
        <f t="shared" si="7"/>
        <v/>
      </c>
    </row>
    <row r="89" spans="1:13">
      <c r="A89" t="s">
        <v>16</v>
      </c>
      <c r="B89" t="s">
        <v>12</v>
      </c>
      <c r="C89" s="1">
        <v>45996</v>
      </c>
      <c r="D89" s="2">
        <v>0.45833333333333331</v>
      </c>
      <c r="E89" s="2">
        <v>0.5</v>
      </c>
      <c r="F89">
        <v>40</v>
      </c>
      <c r="G89" s="8">
        <f>E89-D89</f>
        <v>4.1666666666666685E-2</v>
      </c>
      <c r="H89">
        <f>24*G89</f>
        <v>1.0000000000000004</v>
      </c>
      <c r="I89">
        <f>F89*H89</f>
        <v>40.000000000000014</v>
      </c>
      <c r="J89">
        <f t="shared" si="4"/>
        <v>3</v>
      </c>
      <c r="K89">
        <f t="shared" si="5"/>
        <v>0</v>
      </c>
      <c r="L89" t="str">
        <f t="shared" si="6"/>
        <v/>
      </c>
      <c r="M89" t="str">
        <f t="shared" si="7"/>
        <v/>
      </c>
    </row>
    <row r="90" spans="1:13">
      <c r="A90" t="s">
        <v>16</v>
      </c>
      <c r="B90" t="s">
        <v>12</v>
      </c>
      <c r="C90" s="1">
        <v>46035</v>
      </c>
      <c r="D90" s="2">
        <v>0.54166666666666663</v>
      </c>
      <c r="E90" s="2">
        <v>0.625</v>
      </c>
      <c r="F90">
        <v>40</v>
      </c>
      <c r="G90" s="8">
        <f>E90-D90</f>
        <v>8.333333333333337E-2</v>
      </c>
      <c r="H90">
        <f>24*G90</f>
        <v>2.0000000000000009</v>
      </c>
      <c r="I90">
        <f>F90*H90</f>
        <v>80.000000000000028</v>
      </c>
      <c r="J90">
        <f t="shared" si="4"/>
        <v>4</v>
      </c>
      <c r="K90">
        <f t="shared" si="5"/>
        <v>0</v>
      </c>
      <c r="L90" t="str">
        <f t="shared" si="6"/>
        <v/>
      </c>
      <c r="M90" t="str">
        <f t="shared" si="7"/>
        <v/>
      </c>
    </row>
    <row r="91" spans="1:13">
      <c r="A91" t="s">
        <v>16</v>
      </c>
      <c r="B91" t="s">
        <v>12</v>
      </c>
      <c r="C91" s="1">
        <v>46043</v>
      </c>
      <c r="D91" s="2">
        <v>0.375</v>
      </c>
      <c r="E91" s="2">
        <v>0.44791666666666669</v>
      </c>
      <c r="F91">
        <v>40</v>
      </c>
      <c r="G91" s="8">
        <f>E91-D91</f>
        <v>7.2916666666666685E-2</v>
      </c>
      <c r="H91">
        <f>24*G91</f>
        <v>1.7500000000000004</v>
      </c>
      <c r="I91">
        <f>F91*H91</f>
        <v>70.000000000000014</v>
      </c>
      <c r="J91">
        <f t="shared" si="4"/>
        <v>5</v>
      </c>
      <c r="K91">
        <f t="shared" si="5"/>
        <v>0</v>
      </c>
      <c r="L91" t="str">
        <f t="shared" si="6"/>
        <v/>
      </c>
      <c r="M91" t="str">
        <f t="shared" si="7"/>
        <v/>
      </c>
    </row>
    <row r="92" spans="1:13">
      <c r="A92" t="s">
        <v>16</v>
      </c>
      <c r="B92" t="s">
        <v>12</v>
      </c>
      <c r="C92" s="1">
        <v>46076</v>
      </c>
      <c r="D92" s="2">
        <v>0.375</v>
      </c>
      <c r="E92" s="2">
        <v>0.42708333333333331</v>
      </c>
      <c r="F92">
        <v>40</v>
      </c>
      <c r="G92" s="8">
        <f>E92-D92</f>
        <v>5.2083333333333315E-2</v>
      </c>
      <c r="H92">
        <f>24*G92</f>
        <v>1.2499999999999996</v>
      </c>
      <c r="I92">
        <f>F92*H92</f>
        <v>49.999999999999986</v>
      </c>
      <c r="J92">
        <f t="shared" si="4"/>
        <v>6</v>
      </c>
      <c r="K92">
        <f t="shared" si="5"/>
        <v>0</v>
      </c>
      <c r="L92" t="str">
        <f t="shared" si="6"/>
        <v/>
      </c>
      <c r="M92" t="str">
        <f t="shared" si="7"/>
        <v/>
      </c>
    </row>
    <row r="93" spans="1:13">
      <c r="A93" t="s">
        <v>16</v>
      </c>
      <c r="B93" t="s">
        <v>12</v>
      </c>
      <c r="C93" s="1">
        <v>46079</v>
      </c>
      <c r="D93" s="2">
        <v>0.375</v>
      </c>
      <c r="E93" s="2">
        <v>0.45833333333333331</v>
      </c>
      <c r="F93">
        <v>40</v>
      </c>
      <c r="G93" s="8">
        <f>E93-D93</f>
        <v>8.3333333333333315E-2</v>
      </c>
      <c r="H93">
        <f>24*G93</f>
        <v>1.9999999999999996</v>
      </c>
      <c r="I93">
        <f>F93*H93</f>
        <v>79.999999999999986</v>
      </c>
      <c r="J93">
        <f t="shared" si="4"/>
        <v>7</v>
      </c>
      <c r="K93">
        <f t="shared" si="5"/>
        <v>7</v>
      </c>
      <c r="L93" t="str">
        <f t="shared" si="6"/>
        <v>JulFiz7</v>
      </c>
      <c r="M93" t="str">
        <f t="shared" si="7"/>
        <v>JULFIZ7</v>
      </c>
    </row>
    <row r="94" spans="1:13">
      <c r="A94" t="s">
        <v>16</v>
      </c>
      <c r="B94" t="s">
        <v>7</v>
      </c>
      <c r="C94" s="1">
        <v>45943</v>
      </c>
      <c r="D94" s="2">
        <v>0.70833333333333337</v>
      </c>
      <c r="E94" s="2">
        <v>0.76041666666666663</v>
      </c>
      <c r="F94">
        <v>60</v>
      </c>
      <c r="G94" s="8">
        <f>E94-D94</f>
        <v>5.2083333333333259E-2</v>
      </c>
      <c r="H94">
        <f>24*G94</f>
        <v>1.2499999999999982</v>
      </c>
      <c r="I94">
        <f>F94*H94</f>
        <v>74.999999999999886</v>
      </c>
      <c r="J94">
        <f t="shared" si="4"/>
        <v>1</v>
      </c>
      <c r="K94">
        <f t="shared" si="5"/>
        <v>0</v>
      </c>
      <c r="L94" t="str">
        <f t="shared" si="6"/>
        <v/>
      </c>
      <c r="M94" t="str">
        <f t="shared" si="7"/>
        <v/>
      </c>
    </row>
    <row r="95" spans="1:13">
      <c r="A95" t="s">
        <v>16</v>
      </c>
      <c r="B95" t="s">
        <v>7</v>
      </c>
      <c r="C95" s="1">
        <v>45950</v>
      </c>
      <c r="D95" s="2">
        <v>0.58333333333333337</v>
      </c>
      <c r="E95" s="2">
        <v>0.625</v>
      </c>
      <c r="F95">
        <v>60</v>
      </c>
      <c r="G95" s="8">
        <f>E95-D95</f>
        <v>4.166666666666663E-2</v>
      </c>
      <c r="H95">
        <f>24*G95</f>
        <v>0.99999999999999911</v>
      </c>
      <c r="I95">
        <f>F95*H95</f>
        <v>59.999999999999943</v>
      </c>
      <c r="J95">
        <f t="shared" si="4"/>
        <v>2</v>
      </c>
      <c r="K95">
        <f t="shared" si="5"/>
        <v>0</v>
      </c>
      <c r="L95" t="str">
        <f t="shared" si="6"/>
        <v/>
      </c>
      <c r="M95" t="str">
        <f t="shared" si="7"/>
        <v/>
      </c>
    </row>
    <row r="96" spans="1:13">
      <c r="A96" t="s">
        <v>16</v>
      </c>
      <c r="B96" t="s">
        <v>7</v>
      </c>
      <c r="C96" s="1">
        <v>45973</v>
      </c>
      <c r="D96" s="2">
        <v>0.45833333333333331</v>
      </c>
      <c r="E96" s="2">
        <v>0.52083333333333337</v>
      </c>
      <c r="F96">
        <v>60</v>
      </c>
      <c r="G96" s="8">
        <f>E96-D96</f>
        <v>6.2500000000000056E-2</v>
      </c>
      <c r="H96">
        <f>24*G96</f>
        <v>1.5000000000000013</v>
      </c>
      <c r="I96">
        <f>F96*H96</f>
        <v>90.000000000000085</v>
      </c>
      <c r="J96">
        <f t="shared" si="4"/>
        <v>3</v>
      </c>
      <c r="K96">
        <f t="shared" si="5"/>
        <v>0</v>
      </c>
      <c r="L96" t="str">
        <f t="shared" si="6"/>
        <v/>
      </c>
      <c r="M96" t="str">
        <f t="shared" si="7"/>
        <v/>
      </c>
    </row>
    <row r="97" spans="1:13">
      <c r="A97" t="s">
        <v>16</v>
      </c>
      <c r="B97" t="s">
        <v>7</v>
      </c>
      <c r="C97" s="1">
        <v>46001</v>
      </c>
      <c r="D97" s="2">
        <v>0.61458333333333337</v>
      </c>
      <c r="E97" s="2">
        <v>0.65625</v>
      </c>
      <c r="F97">
        <v>60</v>
      </c>
      <c r="G97" s="8">
        <f>E97-D97</f>
        <v>4.166666666666663E-2</v>
      </c>
      <c r="H97">
        <f>24*G97</f>
        <v>0.99999999999999911</v>
      </c>
      <c r="I97">
        <f>F97*H97</f>
        <v>59.999999999999943</v>
      </c>
      <c r="J97">
        <f t="shared" si="4"/>
        <v>4</v>
      </c>
      <c r="K97">
        <f t="shared" si="5"/>
        <v>0</v>
      </c>
      <c r="L97" t="str">
        <f t="shared" si="6"/>
        <v/>
      </c>
      <c r="M97" t="str">
        <f t="shared" si="7"/>
        <v/>
      </c>
    </row>
    <row r="98" spans="1:13">
      <c r="A98" t="s">
        <v>16</v>
      </c>
      <c r="B98" t="s">
        <v>7</v>
      </c>
      <c r="C98" s="1">
        <v>46034</v>
      </c>
      <c r="D98" s="2">
        <v>0.64583333333333337</v>
      </c>
      <c r="E98" s="2">
        <v>0.71875</v>
      </c>
      <c r="F98">
        <v>60</v>
      </c>
      <c r="G98" s="8">
        <f>E98-D98</f>
        <v>7.291666666666663E-2</v>
      </c>
      <c r="H98">
        <f>24*G98</f>
        <v>1.7499999999999991</v>
      </c>
      <c r="I98">
        <f>F98*H98</f>
        <v>104.99999999999994</v>
      </c>
      <c r="J98">
        <f t="shared" si="4"/>
        <v>5</v>
      </c>
      <c r="K98">
        <f t="shared" si="5"/>
        <v>0</v>
      </c>
      <c r="L98" t="str">
        <f t="shared" si="6"/>
        <v/>
      </c>
      <c r="M98" t="str">
        <f t="shared" si="7"/>
        <v/>
      </c>
    </row>
    <row r="99" spans="1:13">
      <c r="A99" t="s">
        <v>16</v>
      </c>
      <c r="B99" t="s">
        <v>7</v>
      </c>
      <c r="C99" s="1">
        <v>46042</v>
      </c>
      <c r="D99" s="2">
        <v>0.4375</v>
      </c>
      <c r="E99" s="2">
        <v>0.47916666666666669</v>
      </c>
      <c r="F99">
        <v>60</v>
      </c>
      <c r="G99" s="8">
        <f>E99-D99</f>
        <v>4.1666666666666685E-2</v>
      </c>
      <c r="H99">
        <f>24*G99</f>
        <v>1.0000000000000004</v>
      </c>
      <c r="I99">
        <f>F99*H99</f>
        <v>60.000000000000028</v>
      </c>
      <c r="J99">
        <f t="shared" si="4"/>
        <v>6</v>
      </c>
      <c r="K99">
        <f t="shared" si="5"/>
        <v>0</v>
      </c>
      <c r="L99" t="str">
        <f t="shared" si="6"/>
        <v/>
      </c>
      <c r="M99" t="str">
        <f t="shared" si="7"/>
        <v/>
      </c>
    </row>
    <row r="100" spans="1:13">
      <c r="A100" t="s">
        <v>16</v>
      </c>
      <c r="B100" t="s">
        <v>7</v>
      </c>
      <c r="C100" s="1">
        <v>46056</v>
      </c>
      <c r="D100" s="2">
        <v>0.375</v>
      </c>
      <c r="E100" s="2">
        <v>0.42708333333333331</v>
      </c>
      <c r="F100">
        <v>60</v>
      </c>
      <c r="G100" s="8">
        <f>E100-D100</f>
        <v>5.2083333333333315E-2</v>
      </c>
      <c r="H100">
        <f>24*G100</f>
        <v>1.2499999999999996</v>
      </c>
      <c r="I100">
        <f>F100*H100</f>
        <v>74.999999999999972</v>
      </c>
      <c r="J100">
        <f t="shared" si="4"/>
        <v>7</v>
      </c>
      <c r="K100">
        <f t="shared" si="5"/>
        <v>0</v>
      </c>
      <c r="L100" t="str">
        <f t="shared" si="6"/>
        <v/>
      </c>
      <c r="M100" t="str">
        <f t="shared" si="7"/>
        <v/>
      </c>
    </row>
    <row r="101" spans="1:13">
      <c r="A101" t="s">
        <v>16</v>
      </c>
      <c r="B101" t="s">
        <v>7</v>
      </c>
      <c r="C101" s="1">
        <v>46056</v>
      </c>
      <c r="D101" s="2">
        <v>0.46875</v>
      </c>
      <c r="E101" s="2">
        <v>0.54166666666666663</v>
      </c>
      <c r="F101">
        <v>60</v>
      </c>
      <c r="G101" s="8">
        <f>E101-D101</f>
        <v>7.291666666666663E-2</v>
      </c>
      <c r="H101">
        <f>24*G101</f>
        <v>1.7499999999999991</v>
      </c>
      <c r="I101">
        <f>F101*H101</f>
        <v>104.99999999999994</v>
      </c>
      <c r="J101">
        <f t="shared" si="4"/>
        <v>8</v>
      </c>
      <c r="K101">
        <f t="shared" si="5"/>
        <v>0</v>
      </c>
      <c r="L101" t="str">
        <f t="shared" si="6"/>
        <v/>
      </c>
      <c r="M101" t="str">
        <f t="shared" si="7"/>
        <v/>
      </c>
    </row>
    <row r="102" spans="1:13">
      <c r="A102" t="s">
        <v>16</v>
      </c>
      <c r="B102" t="s">
        <v>7</v>
      </c>
      <c r="C102" s="1">
        <v>46063</v>
      </c>
      <c r="D102" s="2">
        <v>0.44791666666666669</v>
      </c>
      <c r="E102" s="2">
        <v>0.52083333333333337</v>
      </c>
      <c r="F102">
        <v>60</v>
      </c>
      <c r="G102" s="8">
        <f>E102-D102</f>
        <v>7.2916666666666685E-2</v>
      </c>
      <c r="H102">
        <f>24*G102</f>
        <v>1.7500000000000004</v>
      </c>
      <c r="I102">
        <f>F102*H102</f>
        <v>105.00000000000003</v>
      </c>
      <c r="J102">
        <f t="shared" si="4"/>
        <v>9</v>
      </c>
      <c r="K102">
        <f t="shared" si="5"/>
        <v>0</v>
      </c>
      <c r="L102" t="str">
        <f t="shared" si="6"/>
        <v/>
      </c>
      <c r="M102" t="str">
        <f t="shared" si="7"/>
        <v/>
      </c>
    </row>
    <row r="103" spans="1:13">
      <c r="A103" t="s">
        <v>16</v>
      </c>
      <c r="B103" t="s">
        <v>7</v>
      </c>
      <c r="C103" s="1">
        <v>46065</v>
      </c>
      <c r="D103" s="2">
        <v>0.55208333333333337</v>
      </c>
      <c r="E103" s="2">
        <v>0.60416666666666663</v>
      </c>
      <c r="F103">
        <v>60</v>
      </c>
      <c r="G103" s="8">
        <f>E103-D103</f>
        <v>5.2083333333333259E-2</v>
      </c>
      <c r="H103">
        <f>24*G103</f>
        <v>1.2499999999999982</v>
      </c>
      <c r="I103">
        <f>F103*H103</f>
        <v>74.999999999999886</v>
      </c>
      <c r="J103">
        <f t="shared" si="4"/>
        <v>10</v>
      </c>
      <c r="K103">
        <f t="shared" si="5"/>
        <v>0</v>
      </c>
      <c r="L103" t="str">
        <f t="shared" si="6"/>
        <v/>
      </c>
      <c r="M103" t="str">
        <f t="shared" si="7"/>
        <v/>
      </c>
    </row>
    <row r="104" spans="1:13">
      <c r="A104" t="s">
        <v>16</v>
      </c>
      <c r="B104" t="s">
        <v>7</v>
      </c>
      <c r="C104" s="1">
        <v>46066</v>
      </c>
      <c r="D104" s="2">
        <v>0.375</v>
      </c>
      <c r="E104" s="2">
        <v>0.42708333333333331</v>
      </c>
      <c r="F104">
        <v>60</v>
      </c>
      <c r="G104" s="8">
        <f>E104-D104</f>
        <v>5.2083333333333315E-2</v>
      </c>
      <c r="H104">
        <f>24*G104</f>
        <v>1.2499999999999996</v>
      </c>
      <c r="I104">
        <f>F104*H104</f>
        <v>74.999999999999972</v>
      </c>
      <c r="J104">
        <f t="shared" si="4"/>
        <v>11</v>
      </c>
      <c r="K104">
        <f t="shared" si="5"/>
        <v>11</v>
      </c>
      <c r="L104" t="str">
        <f t="shared" si="6"/>
        <v>JulInf11</v>
      </c>
      <c r="M104" t="str">
        <f t="shared" si="7"/>
        <v>JULINF11</v>
      </c>
    </row>
    <row r="105" spans="1:13">
      <c r="A105" t="s">
        <v>14</v>
      </c>
      <c r="B105" t="s">
        <v>7</v>
      </c>
      <c r="C105" s="1">
        <v>45937</v>
      </c>
      <c r="D105" s="2">
        <v>0.45833333333333331</v>
      </c>
      <c r="E105" s="2">
        <v>0.53125</v>
      </c>
      <c r="F105">
        <v>60</v>
      </c>
      <c r="G105" s="8">
        <f>E105-D105</f>
        <v>7.2916666666666685E-2</v>
      </c>
      <c r="H105">
        <f>24*G105</f>
        <v>1.7500000000000004</v>
      </c>
      <c r="I105">
        <f>F105*H105</f>
        <v>105.00000000000003</v>
      </c>
      <c r="J105">
        <f t="shared" si="4"/>
        <v>1</v>
      </c>
      <c r="K105">
        <f t="shared" si="5"/>
        <v>0</v>
      </c>
      <c r="L105" t="str">
        <f t="shared" si="6"/>
        <v/>
      </c>
      <c r="M105" t="str">
        <f t="shared" si="7"/>
        <v/>
      </c>
    </row>
    <row r="106" spans="1:13">
      <c r="A106" t="s">
        <v>14</v>
      </c>
      <c r="B106" t="s">
        <v>7</v>
      </c>
      <c r="C106" s="1">
        <v>45938</v>
      </c>
      <c r="D106" s="2">
        <v>0.375</v>
      </c>
      <c r="E106" s="2">
        <v>0.41666666666666669</v>
      </c>
      <c r="F106">
        <v>60</v>
      </c>
      <c r="G106" s="8">
        <f>E106-D106</f>
        <v>4.1666666666666685E-2</v>
      </c>
      <c r="H106">
        <f>24*G106</f>
        <v>1.0000000000000004</v>
      </c>
      <c r="I106">
        <f>F106*H106</f>
        <v>60.000000000000028</v>
      </c>
      <c r="J106">
        <f t="shared" si="4"/>
        <v>2</v>
      </c>
      <c r="K106">
        <f t="shared" si="5"/>
        <v>0</v>
      </c>
      <c r="L106" t="str">
        <f t="shared" si="6"/>
        <v/>
      </c>
      <c r="M106" t="str">
        <f t="shared" si="7"/>
        <v/>
      </c>
    </row>
    <row r="107" spans="1:13">
      <c r="A107" t="s">
        <v>14</v>
      </c>
      <c r="B107" t="s">
        <v>7</v>
      </c>
      <c r="C107" s="1">
        <v>45940</v>
      </c>
      <c r="D107" s="2">
        <v>0.53125</v>
      </c>
      <c r="E107" s="2">
        <v>0.57291666666666663</v>
      </c>
      <c r="F107">
        <v>60</v>
      </c>
      <c r="G107" s="8">
        <f>E107-D107</f>
        <v>4.166666666666663E-2</v>
      </c>
      <c r="H107">
        <f>24*G107</f>
        <v>0.99999999999999911</v>
      </c>
      <c r="I107">
        <f>F107*H107</f>
        <v>59.999999999999943</v>
      </c>
      <c r="J107">
        <f t="shared" si="4"/>
        <v>3</v>
      </c>
      <c r="K107">
        <f t="shared" si="5"/>
        <v>0</v>
      </c>
      <c r="L107" t="str">
        <f t="shared" si="6"/>
        <v/>
      </c>
      <c r="M107" t="str">
        <f t="shared" si="7"/>
        <v/>
      </c>
    </row>
    <row r="108" spans="1:13">
      <c r="A108" t="s">
        <v>14</v>
      </c>
      <c r="B108" t="s">
        <v>7</v>
      </c>
      <c r="C108" s="1">
        <v>45945</v>
      </c>
      <c r="D108" s="2">
        <v>0.42708333333333331</v>
      </c>
      <c r="E108" s="2">
        <v>0.47916666666666669</v>
      </c>
      <c r="F108">
        <v>60</v>
      </c>
      <c r="G108" s="8">
        <f>E108-D108</f>
        <v>5.208333333333337E-2</v>
      </c>
      <c r="H108">
        <f>24*G108</f>
        <v>1.2500000000000009</v>
      </c>
      <c r="I108">
        <f>F108*H108</f>
        <v>75.000000000000057</v>
      </c>
      <c r="J108">
        <f t="shared" si="4"/>
        <v>4</v>
      </c>
      <c r="K108">
        <f t="shared" si="5"/>
        <v>0</v>
      </c>
      <c r="L108" t="str">
        <f t="shared" si="6"/>
        <v/>
      </c>
      <c r="M108" t="str">
        <f t="shared" si="7"/>
        <v/>
      </c>
    </row>
    <row r="109" spans="1:13">
      <c r="A109" t="s">
        <v>14</v>
      </c>
      <c r="B109" t="s">
        <v>7</v>
      </c>
      <c r="C109" s="1">
        <v>45961</v>
      </c>
      <c r="D109" s="2">
        <v>0.44791666666666669</v>
      </c>
      <c r="E109" s="2">
        <v>0.51041666666666663</v>
      </c>
      <c r="F109">
        <v>60</v>
      </c>
      <c r="G109" s="8">
        <f>E109-D109</f>
        <v>6.2499999999999944E-2</v>
      </c>
      <c r="H109">
        <f>24*G109</f>
        <v>1.4999999999999987</v>
      </c>
      <c r="I109">
        <f>F109*H109</f>
        <v>89.999999999999915</v>
      </c>
      <c r="J109">
        <f t="shared" si="4"/>
        <v>5</v>
      </c>
      <c r="K109">
        <f t="shared" si="5"/>
        <v>0</v>
      </c>
      <c r="L109" t="str">
        <f t="shared" si="6"/>
        <v/>
      </c>
      <c r="M109" t="str">
        <f t="shared" si="7"/>
        <v/>
      </c>
    </row>
    <row r="110" spans="1:13">
      <c r="A110" t="s">
        <v>14</v>
      </c>
      <c r="B110" t="s">
        <v>7</v>
      </c>
      <c r="C110" s="1">
        <v>45968</v>
      </c>
      <c r="D110" s="2">
        <v>0.375</v>
      </c>
      <c r="E110" s="2">
        <v>0.41666666666666669</v>
      </c>
      <c r="F110">
        <v>60</v>
      </c>
      <c r="G110" s="8">
        <f>E110-D110</f>
        <v>4.1666666666666685E-2</v>
      </c>
      <c r="H110">
        <f>24*G110</f>
        <v>1.0000000000000004</v>
      </c>
      <c r="I110">
        <f>F110*H110</f>
        <v>60.000000000000028</v>
      </c>
      <c r="J110">
        <f t="shared" si="4"/>
        <v>6</v>
      </c>
      <c r="K110">
        <f t="shared" si="5"/>
        <v>0</v>
      </c>
      <c r="L110" t="str">
        <f t="shared" si="6"/>
        <v/>
      </c>
      <c r="M110" t="str">
        <f t="shared" si="7"/>
        <v/>
      </c>
    </row>
    <row r="111" spans="1:13">
      <c r="A111" t="s">
        <v>14</v>
      </c>
      <c r="B111" t="s">
        <v>7</v>
      </c>
      <c r="C111" s="1">
        <v>45973</v>
      </c>
      <c r="D111" s="2">
        <v>0.65625</v>
      </c>
      <c r="E111" s="2">
        <v>0.71875</v>
      </c>
      <c r="F111">
        <v>60</v>
      </c>
      <c r="G111" s="8">
        <f>E111-D111</f>
        <v>6.25E-2</v>
      </c>
      <c r="H111">
        <f>24*G111</f>
        <v>1.5</v>
      </c>
      <c r="I111">
        <f>F111*H111</f>
        <v>90</v>
      </c>
      <c r="J111">
        <f t="shared" si="4"/>
        <v>7</v>
      </c>
      <c r="K111">
        <f t="shared" si="5"/>
        <v>0</v>
      </c>
      <c r="L111" t="str">
        <f t="shared" si="6"/>
        <v/>
      </c>
      <c r="M111" t="str">
        <f t="shared" si="7"/>
        <v/>
      </c>
    </row>
    <row r="112" spans="1:13">
      <c r="A112" t="s">
        <v>14</v>
      </c>
      <c r="B112" t="s">
        <v>7</v>
      </c>
      <c r="C112" s="1">
        <v>45985</v>
      </c>
      <c r="D112" s="2">
        <v>0.60416666666666663</v>
      </c>
      <c r="E112" s="2">
        <v>0.66666666666666663</v>
      </c>
      <c r="F112">
        <v>60</v>
      </c>
      <c r="G112" s="8">
        <f>E112-D112</f>
        <v>6.25E-2</v>
      </c>
      <c r="H112">
        <f>24*G112</f>
        <v>1.5</v>
      </c>
      <c r="I112">
        <f>F112*H112</f>
        <v>90</v>
      </c>
      <c r="J112">
        <f t="shared" si="4"/>
        <v>8</v>
      </c>
      <c r="K112">
        <f t="shared" si="5"/>
        <v>0</v>
      </c>
      <c r="L112" t="str">
        <f t="shared" si="6"/>
        <v/>
      </c>
      <c r="M112" t="str">
        <f t="shared" si="7"/>
        <v/>
      </c>
    </row>
    <row r="113" spans="1:13">
      <c r="A113" t="s">
        <v>14</v>
      </c>
      <c r="B113" t="s">
        <v>7</v>
      </c>
      <c r="C113" s="1">
        <v>45996</v>
      </c>
      <c r="D113" s="2">
        <v>0.375</v>
      </c>
      <c r="E113" s="2">
        <v>0.44791666666666669</v>
      </c>
      <c r="F113">
        <v>60</v>
      </c>
      <c r="G113" s="8">
        <f>E113-D113</f>
        <v>7.2916666666666685E-2</v>
      </c>
      <c r="H113">
        <f>24*G113</f>
        <v>1.7500000000000004</v>
      </c>
      <c r="I113">
        <f>F113*H113</f>
        <v>105.00000000000003</v>
      </c>
      <c r="J113">
        <f t="shared" si="4"/>
        <v>9</v>
      </c>
      <c r="K113">
        <f t="shared" si="5"/>
        <v>0</v>
      </c>
      <c r="L113" t="str">
        <f t="shared" si="6"/>
        <v/>
      </c>
      <c r="M113" t="str">
        <f t="shared" si="7"/>
        <v/>
      </c>
    </row>
    <row r="114" spans="1:13">
      <c r="A114" t="s">
        <v>14</v>
      </c>
      <c r="B114" t="s">
        <v>7</v>
      </c>
      <c r="C114" s="1">
        <v>46000</v>
      </c>
      <c r="D114" s="2">
        <v>0.375</v>
      </c>
      <c r="E114" s="2">
        <v>0.42708333333333331</v>
      </c>
      <c r="F114">
        <v>60</v>
      </c>
      <c r="G114" s="8">
        <f>E114-D114</f>
        <v>5.2083333333333315E-2</v>
      </c>
      <c r="H114">
        <f>24*G114</f>
        <v>1.2499999999999996</v>
      </c>
      <c r="I114">
        <f>F114*H114</f>
        <v>74.999999999999972</v>
      </c>
      <c r="J114">
        <f t="shared" si="4"/>
        <v>10</v>
      </c>
      <c r="K114">
        <f t="shared" si="5"/>
        <v>0</v>
      </c>
      <c r="L114" t="str">
        <f t="shared" si="6"/>
        <v/>
      </c>
      <c r="M114" t="str">
        <f t="shared" si="7"/>
        <v/>
      </c>
    </row>
    <row r="115" spans="1:13">
      <c r="A115" t="s">
        <v>14</v>
      </c>
      <c r="B115" t="s">
        <v>7</v>
      </c>
      <c r="C115" s="1">
        <v>46006</v>
      </c>
      <c r="D115" s="2">
        <v>0.39583333333333331</v>
      </c>
      <c r="E115" s="2">
        <v>0.45833333333333331</v>
      </c>
      <c r="F115">
        <v>60</v>
      </c>
      <c r="G115" s="8">
        <f>E115-D115</f>
        <v>6.25E-2</v>
      </c>
      <c r="H115">
        <f>24*G115</f>
        <v>1.5</v>
      </c>
      <c r="I115">
        <f>F115*H115</f>
        <v>90</v>
      </c>
      <c r="J115">
        <f t="shared" si="4"/>
        <v>11</v>
      </c>
      <c r="K115">
        <f t="shared" si="5"/>
        <v>0</v>
      </c>
      <c r="L115" t="str">
        <f t="shared" si="6"/>
        <v/>
      </c>
      <c r="M115" t="str">
        <f t="shared" si="7"/>
        <v/>
      </c>
    </row>
    <row r="116" spans="1:13">
      <c r="A116" t="s">
        <v>14</v>
      </c>
      <c r="B116" t="s">
        <v>7</v>
      </c>
      <c r="C116" s="1">
        <v>46006</v>
      </c>
      <c r="D116" s="2">
        <v>0.46875</v>
      </c>
      <c r="E116" s="2">
        <v>0.53125</v>
      </c>
      <c r="F116">
        <v>60</v>
      </c>
      <c r="G116" s="8">
        <f>E116-D116</f>
        <v>6.25E-2</v>
      </c>
      <c r="H116">
        <f>24*G116</f>
        <v>1.5</v>
      </c>
      <c r="I116">
        <f>F116*H116</f>
        <v>90</v>
      </c>
      <c r="J116">
        <f t="shared" si="4"/>
        <v>12</v>
      </c>
      <c r="K116">
        <f t="shared" si="5"/>
        <v>0</v>
      </c>
      <c r="L116" t="str">
        <f t="shared" si="6"/>
        <v/>
      </c>
      <c r="M116" t="str">
        <f t="shared" si="7"/>
        <v/>
      </c>
    </row>
    <row r="117" spans="1:13">
      <c r="A117" t="s">
        <v>14</v>
      </c>
      <c r="B117" t="s">
        <v>7</v>
      </c>
      <c r="C117" s="1">
        <v>46027</v>
      </c>
      <c r="D117" s="2">
        <v>0.47916666666666669</v>
      </c>
      <c r="E117" s="2">
        <v>0.54166666666666663</v>
      </c>
      <c r="F117">
        <v>60</v>
      </c>
      <c r="G117" s="8">
        <f>E117-D117</f>
        <v>6.2499999999999944E-2</v>
      </c>
      <c r="H117">
        <f>24*G117</f>
        <v>1.4999999999999987</v>
      </c>
      <c r="I117">
        <f>F117*H117</f>
        <v>89.999999999999915</v>
      </c>
      <c r="J117">
        <f t="shared" si="4"/>
        <v>13</v>
      </c>
      <c r="K117">
        <f t="shared" si="5"/>
        <v>0</v>
      </c>
      <c r="L117" t="str">
        <f t="shared" si="6"/>
        <v/>
      </c>
      <c r="M117" t="str">
        <f t="shared" si="7"/>
        <v/>
      </c>
    </row>
    <row r="118" spans="1:13">
      <c r="A118" t="s">
        <v>14</v>
      </c>
      <c r="B118" t="s">
        <v>7</v>
      </c>
      <c r="C118" s="1">
        <v>46027</v>
      </c>
      <c r="D118" s="2">
        <v>0.72916666666666663</v>
      </c>
      <c r="E118" s="2">
        <v>0.79166666666666663</v>
      </c>
      <c r="F118">
        <v>60</v>
      </c>
      <c r="G118" s="8">
        <f>E118-D118</f>
        <v>6.25E-2</v>
      </c>
      <c r="H118">
        <f>24*G118</f>
        <v>1.5</v>
      </c>
      <c r="I118">
        <f>F118*H118</f>
        <v>90</v>
      </c>
      <c r="J118">
        <f t="shared" si="4"/>
        <v>14</v>
      </c>
      <c r="K118">
        <f t="shared" si="5"/>
        <v>0</v>
      </c>
      <c r="L118" t="str">
        <f t="shared" si="6"/>
        <v/>
      </c>
      <c r="M118" t="str">
        <f t="shared" si="7"/>
        <v/>
      </c>
    </row>
    <row r="119" spans="1:13">
      <c r="A119" t="s">
        <v>14</v>
      </c>
      <c r="B119" t="s">
        <v>7</v>
      </c>
      <c r="C119" s="1">
        <v>46036</v>
      </c>
      <c r="D119" s="2">
        <v>0.375</v>
      </c>
      <c r="E119" s="2">
        <v>0.4375</v>
      </c>
      <c r="F119">
        <v>60</v>
      </c>
      <c r="G119" s="8">
        <f>E119-D119</f>
        <v>6.25E-2</v>
      </c>
      <c r="H119">
        <f>24*G119</f>
        <v>1.5</v>
      </c>
      <c r="I119">
        <f>F119*H119</f>
        <v>90</v>
      </c>
      <c r="J119">
        <f t="shared" si="4"/>
        <v>15</v>
      </c>
      <c r="K119">
        <f t="shared" si="5"/>
        <v>0</v>
      </c>
      <c r="L119" t="str">
        <f t="shared" si="6"/>
        <v/>
      </c>
      <c r="M119" t="str">
        <f t="shared" si="7"/>
        <v/>
      </c>
    </row>
    <row r="120" spans="1:13">
      <c r="A120" t="s">
        <v>14</v>
      </c>
      <c r="B120" t="s">
        <v>7</v>
      </c>
      <c r="C120" s="1">
        <v>46041</v>
      </c>
      <c r="D120" s="2">
        <v>0.54166666666666663</v>
      </c>
      <c r="E120" s="2">
        <v>0.60416666666666663</v>
      </c>
      <c r="F120">
        <v>60</v>
      </c>
      <c r="G120" s="8">
        <f>E120-D120</f>
        <v>6.25E-2</v>
      </c>
      <c r="H120">
        <f>24*G120</f>
        <v>1.5</v>
      </c>
      <c r="I120">
        <f>F120*H120</f>
        <v>90</v>
      </c>
      <c r="J120">
        <f t="shared" si="4"/>
        <v>16</v>
      </c>
      <c r="K120">
        <f t="shared" si="5"/>
        <v>0</v>
      </c>
      <c r="L120" t="str">
        <f t="shared" si="6"/>
        <v/>
      </c>
      <c r="M120" t="str">
        <f t="shared" si="7"/>
        <v/>
      </c>
    </row>
    <row r="121" spans="1:13">
      <c r="A121" t="s">
        <v>14</v>
      </c>
      <c r="B121" t="s">
        <v>7</v>
      </c>
      <c r="C121" s="1">
        <v>46049</v>
      </c>
      <c r="D121" s="2">
        <v>0.52083333333333337</v>
      </c>
      <c r="E121" s="2">
        <v>0.58333333333333337</v>
      </c>
      <c r="F121">
        <v>60</v>
      </c>
      <c r="G121" s="8">
        <f>E121-D121</f>
        <v>6.25E-2</v>
      </c>
      <c r="H121">
        <f>24*G121</f>
        <v>1.5</v>
      </c>
      <c r="I121">
        <f>F121*H121</f>
        <v>90</v>
      </c>
      <c r="J121">
        <f t="shared" si="4"/>
        <v>17</v>
      </c>
      <c r="K121">
        <f t="shared" si="5"/>
        <v>0</v>
      </c>
      <c r="L121" t="str">
        <f t="shared" si="6"/>
        <v/>
      </c>
      <c r="M121" t="str">
        <f t="shared" si="7"/>
        <v/>
      </c>
    </row>
    <row r="122" spans="1:13">
      <c r="A122" t="s">
        <v>14</v>
      </c>
      <c r="B122" t="s">
        <v>7</v>
      </c>
      <c r="C122" s="1">
        <v>46057</v>
      </c>
      <c r="D122" s="2">
        <v>0.375</v>
      </c>
      <c r="E122" s="2">
        <v>0.41666666666666669</v>
      </c>
      <c r="F122">
        <v>60</v>
      </c>
      <c r="G122" s="8">
        <f>E122-D122</f>
        <v>4.1666666666666685E-2</v>
      </c>
      <c r="H122">
        <f>24*G122</f>
        <v>1.0000000000000004</v>
      </c>
      <c r="I122">
        <f>F122*H122</f>
        <v>60.000000000000028</v>
      </c>
      <c r="J122">
        <f t="shared" si="4"/>
        <v>18</v>
      </c>
      <c r="K122">
        <f t="shared" si="5"/>
        <v>0</v>
      </c>
      <c r="L122" t="str">
        <f t="shared" si="6"/>
        <v/>
      </c>
      <c r="M122" t="str">
        <f t="shared" si="7"/>
        <v/>
      </c>
    </row>
    <row r="123" spans="1:13">
      <c r="A123" t="s">
        <v>14</v>
      </c>
      <c r="B123" t="s">
        <v>7</v>
      </c>
      <c r="C123" s="1">
        <v>46057</v>
      </c>
      <c r="D123" s="2">
        <v>0.5</v>
      </c>
      <c r="E123" s="2">
        <v>0.5625</v>
      </c>
      <c r="F123">
        <v>60</v>
      </c>
      <c r="G123" s="8">
        <f>E123-D123</f>
        <v>6.25E-2</v>
      </c>
      <c r="H123">
        <f>24*G123</f>
        <v>1.5</v>
      </c>
      <c r="I123">
        <f>F123*H123</f>
        <v>90</v>
      </c>
      <c r="J123">
        <f t="shared" si="4"/>
        <v>19</v>
      </c>
      <c r="K123">
        <f t="shared" si="5"/>
        <v>0</v>
      </c>
      <c r="L123" t="str">
        <f t="shared" si="6"/>
        <v/>
      </c>
      <c r="M123" t="str">
        <f t="shared" si="7"/>
        <v/>
      </c>
    </row>
    <row r="124" spans="1:13">
      <c r="A124" t="s">
        <v>14</v>
      </c>
      <c r="B124" t="s">
        <v>7</v>
      </c>
      <c r="C124" s="1">
        <v>46058</v>
      </c>
      <c r="D124" s="2">
        <v>0.375</v>
      </c>
      <c r="E124" s="2">
        <v>0.4375</v>
      </c>
      <c r="F124">
        <v>60</v>
      </c>
      <c r="G124" s="8">
        <f>E124-D124</f>
        <v>6.25E-2</v>
      </c>
      <c r="H124">
        <f>24*G124</f>
        <v>1.5</v>
      </c>
      <c r="I124">
        <f>F124*H124</f>
        <v>90</v>
      </c>
      <c r="J124">
        <f t="shared" si="4"/>
        <v>20</v>
      </c>
      <c r="K124">
        <f t="shared" si="5"/>
        <v>0</v>
      </c>
      <c r="L124" t="str">
        <f t="shared" si="6"/>
        <v/>
      </c>
      <c r="M124" t="str">
        <f t="shared" si="7"/>
        <v/>
      </c>
    </row>
    <row r="125" spans="1:13">
      <c r="A125" t="s">
        <v>14</v>
      </c>
      <c r="B125" t="s">
        <v>7</v>
      </c>
      <c r="C125" s="1">
        <v>46058</v>
      </c>
      <c r="D125" s="2">
        <v>0.45833333333333331</v>
      </c>
      <c r="E125" s="2">
        <v>0.53125</v>
      </c>
      <c r="F125">
        <v>60</v>
      </c>
      <c r="G125" s="8">
        <f>E125-D125</f>
        <v>7.2916666666666685E-2</v>
      </c>
      <c r="H125">
        <f>24*G125</f>
        <v>1.7500000000000004</v>
      </c>
      <c r="I125">
        <f>F125*H125</f>
        <v>105.00000000000003</v>
      </c>
      <c r="J125">
        <f t="shared" si="4"/>
        <v>21</v>
      </c>
      <c r="K125">
        <f t="shared" si="5"/>
        <v>0</v>
      </c>
      <c r="L125" t="str">
        <f t="shared" si="6"/>
        <v/>
      </c>
      <c r="M125" t="str">
        <f t="shared" si="7"/>
        <v/>
      </c>
    </row>
    <row r="126" spans="1:13">
      <c r="A126" t="s">
        <v>14</v>
      </c>
      <c r="B126" t="s">
        <v>7</v>
      </c>
      <c r="C126" s="1">
        <v>46063</v>
      </c>
      <c r="D126" s="2">
        <v>0.375</v>
      </c>
      <c r="E126" s="2">
        <v>0.41666666666666669</v>
      </c>
      <c r="F126">
        <v>60</v>
      </c>
      <c r="G126" s="8">
        <f>E126-D126</f>
        <v>4.1666666666666685E-2</v>
      </c>
      <c r="H126">
        <f>24*G126</f>
        <v>1.0000000000000004</v>
      </c>
      <c r="I126">
        <f>F126*H126</f>
        <v>60.000000000000028</v>
      </c>
      <c r="J126">
        <f t="shared" si="4"/>
        <v>22</v>
      </c>
      <c r="K126">
        <f t="shared" si="5"/>
        <v>0</v>
      </c>
      <c r="L126" t="str">
        <f t="shared" si="6"/>
        <v/>
      </c>
      <c r="M126" t="str">
        <f t="shared" si="7"/>
        <v/>
      </c>
    </row>
    <row r="127" spans="1:13">
      <c r="A127" t="s">
        <v>14</v>
      </c>
      <c r="B127" t="s">
        <v>7</v>
      </c>
      <c r="C127" s="1">
        <v>46063</v>
      </c>
      <c r="D127" s="2">
        <v>0.69791666666666663</v>
      </c>
      <c r="E127" s="2">
        <v>0.77083333333333337</v>
      </c>
      <c r="F127">
        <v>60</v>
      </c>
      <c r="G127" s="8">
        <f>E127-D127</f>
        <v>7.2916666666666741E-2</v>
      </c>
      <c r="H127">
        <f>24*G127</f>
        <v>1.7500000000000018</v>
      </c>
      <c r="I127">
        <f>F127*H127</f>
        <v>105.00000000000011</v>
      </c>
      <c r="J127">
        <f t="shared" si="4"/>
        <v>23</v>
      </c>
      <c r="K127">
        <f t="shared" si="5"/>
        <v>0</v>
      </c>
      <c r="L127" t="str">
        <f t="shared" si="6"/>
        <v/>
      </c>
      <c r="M127" t="str">
        <f t="shared" si="7"/>
        <v/>
      </c>
    </row>
    <row r="128" spans="1:13">
      <c r="A128" t="s">
        <v>14</v>
      </c>
      <c r="B128" t="s">
        <v>7</v>
      </c>
      <c r="C128" s="1">
        <v>46079</v>
      </c>
      <c r="D128" s="2">
        <v>0.52083333333333337</v>
      </c>
      <c r="E128" s="2">
        <v>0.58333333333333337</v>
      </c>
      <c r="F128">
        <v>60</v>
      </c>
      <c r="G128" s="8">
        <f>E128-D128</f>
        <v>6.25E-2</v>
      </c>
      <c r="H128">
        <f>24*G128</f>
        <v>1.5</v>
      </c>
      <c r="I128">
        <f>F128*H128</f>
        <v>90</v>
      </c>
      <c r="J128">
        <f t="shared" si="4"/>
        <v>24</v>
      </c>
      <c r="K128">
        <f t="shared" si="5"/>
        <v>24</v>
      </c>
      <c r="L128" t="str">
        <f t="shared" si="6"/>
        <v>KatInf24</v>
      </c>
      <c r="M128" t="str">
        <f t="shared" si="7"/>
        <v>KATINF24</v>
      </c>
    </row>
    <row r="129" spans="1:13">
      <c r="A129" t="s">
        <v>18</v>
      </c>
      <c r="B129" t="s">
        <v>12</v>
      </c>
      <c r="C129" s="1">
        <v>45944</v>
      </c>
      <c r="D129" s="2">
        <v>0.4375</v>
      </c>
      <c r="E129" s="2">
        <v>0.47916666666666669</v>
      </c>
      <c r="F129">
        <v>40</v>
      </c>
      <c r="G129" s="8">
        <f>E129-D129</f>
        <v>4.1666666666666685E-2</v>
      </c>
      <c r="H129">
        <f>24*G129</f>
        <v>1.0000000000000004</v>
      </c>
      <c r="I129">
        <f>F129*H129</f>
        <v>40.000000000000014</v>
      </c>
      <c r="J129">
        <f t="shared" si="4"/>
        <v>1</v>
      </c>
      <c r="K129">
        <f t="shared" si="5"/>
        <v>0</v>
      </c>
      <c r="L129" t="str">
        <f t="shared" si="6"/>
        <v/>
      </c>
      <c r="M129" t="str">
        <f t="shared" si="7"/>
        <v/>
      </c>
    </row>
    <row r="130" spans="1:13">
      <c r="A130" t="s">
        <v>18</v>
      </c>
      <c r="B130" t="s">
        <v>12</v>
      </c>
      <c r="C130" s="1">
        <v>45944</v>
      </c>
      <c r="D130" s="2">
        <v>0.47916666666666669</v>
      </c>
      <c r="E130" s="2">
        <v>0.53125</v>
      </c>
      <c r="F130">
        <v>40</v>
      </c>
      <c r="G130" s="8">
        <f>E130-D130</f>
        <v>5.2083333333333315E-2</v>
      </c>
      <c r="H130">
        <f>24*G130</f>
        <v>1.2499999999999996</v>
      </c>
      <c r="I130">
        <f>F130*H130</f>
        <v>49.999999999999986</v>
      </c>
      <c r="J130">
        <f t="shared" si="4"/>
        <v>2</v>
      </c>
      <c r="K130">
        <f t="shared" si="5"/>
        <v>0</v>
      </c>
      <c r="L130" t="str">
        <f t="shared" si="6"/>
        <v/>
      </c>
      <c r="M130" t="str">
        <f t="shared" si="7"/>
        <v/>
      </c>
    </row>
    <row r="131" spans="1:13">
      <c r="A131" t="s">
        <v>18</v>
      </c>
      <c r="B131" t="s">
        <v>12</v>
      </c>
      <c r="C131" s="1">
        <v>45954</v>
      </c>
      <c r="D131" s="2">
        <v>0.4375</v>
      </c>
      <c r="E131" s="2">
        <v>0.47916666666666669</v>
      </c>
      <c r="F131">
        <v>40</v>
      </c>
      <c r="G131" s="8">
        <f>E131-D131</f>
        <v>4.1666666666666685E-2</v>
      </c>
      <c r="H131">
        <f>24*G131</f>
        <v>1.0000000000000004</v>
      </c>
      <c r="I131">
        <f>F131*H131</f>
        <v>40.000000000000014</v>
      </c>
      <c r="J131">
        <f t="shared" ref="J131:J194" si="8">IF(AND(A131=A130,B131=B130),J130+1,1)</f>
        <v>3</v>
      </c>
      <c r="K131">
        <f t="shared" ref="K131:K194" si="9">IF(J132=1,J131,0)</f>
        <v>0</v>
      </c>
      <c r="L131" t="str">
        <f t="shared" ref="L131:L194" si="10">IF(K131&gt;0,CONCATENATE(MID(A131,1,3),MID(B131,1,3),J131),"")</f>
        <v/>
      </c>
      <c r="M131" t="str">
        <f t="shared" ref="M131:M194" si="11">UPPER(L131)</f>
        <v/>
      </c>
    </row>
    <row r="132" spans="1:13">
      <c r="A132" t="s">
        <v>18</v>
      </c>
      <c r="B132" t="s">
        <v>12</v>
      </c>
      <c r="C132" s="1">
        <v>45961</v>
      </c>
      <c r="D132" s="2">
        <v>0.53125</v>
      </c>
      <c r="E132" s="2">
        <v>0.60416666666666663</v>
      </c>
      <c r="F132">
        <v>40</v>
      </c>
      <c r="G132" s="8">
        <f>E132-D132</f>
        <v>7.291666666666663E-2</v>
      </c>
      <c r="H132">
        <f>24*G132</f>
        <v>1.7499999999999991</v>
      </c>
      <c r="I132">
        <f>F132*H132</f>
        <v>69.999999999999972</v>
      </c>
      <c r="J132">
        <f t="shared" si="8"/>
        <v>4</v>
      </c>
      <c r="K132">
        <f t="shared" si="9"/>
        <v>0</v>
      </c>
      <c r="L132" t="str">
        <f t="shared" si="10"/>
        <v/>
      </c>
      <c r="M132" t="str">
        <f t="shared" si="11"/>
        <v/>
      </c>
    </row>
    <row r="133" spans="1:13">
      <c r="A133" t="s">
        <v>18</v>
      </c>
      <c r="B133" t="s">
        <v>12</v>
      </c>
      <c r="C133" s="1">
        <v>45973</v>
      </c>
      <c r="D133" s="2">
        <v>0.375</v>
      </c>
      <c r="E133" s="2">
        <v>0.41666666666666669</v>
      </c>
      <c r="F133">
        <v>40</v>
      </c>
      <c r="G133" s="8">
        <f>E133-D133</f>
        <v>4.1666666666666685E-2</v>
      </c>
      <c r="H133">
        <f>24*G133</f>
        <v>1.0000000000000004</v>
      </c>
      <c r="I133">
        <f>F133*H133</f>
        <v>40.000000000000014</v>
      </c>
      <c r="J133">
        <f t="shared" si="8"/>
        <v>5</v>
      </c>
      <c r="K133">
        <f t="shared" si="9"/>
        <v>0</v>
      </c>
      <c r="L133" t="str">
        <f t="shared" si="10"/>
        <v/>
      </c>
      <c r="M133" t="str">
        <f t="shared" si="11"/>
        <v/>
      </c>
    </row>
    <row r="134" spans="1:13">
      <c r="A134" t="s">
        <v>18</v>
      </c>
      <c r="B134" t="s">
        <v>12</v>
      </c>
      <c r="C134" s="1">
        <v>45974</v>
      </c>
      <c r="D134" s="2">
        <v>0.375</v>
      </c>
      <c r="E134" s="2">
        <v>0.45833333333333331</v>
      </c>
      <c r="F134">
        <v>40</v>
      </c>
      <c r="G134" s="8">
        <f>E134-D134</f>
        <v>8.3333333333333315E-2</v>
      </c>
      <c r="H134">
        <f>24*G134</f>
        <v>1.9999999999999996</v>
      </c>
      <c r="I134">
        <f>F134*H134</f>
        <v>79.999999999999986</v>
      </c>
      <c r="J134">
        <f t="shared" si="8"/>
        <v>6</v>
      </c>
      <c r="K134">
        <f t="shared" si="9"/>
        <v>0</v>
      </c>
      <c r="L134" t="str">
        <f t="shared" si="10"/>
        <v/>
      </c>
      <c r="M134" t="str">
        <f t="shared" si="11"/>
        <v/>
      </c>
    </row>
    <row r="135" spans="1:13">
      <c r="A135" t="s">
        <v>18</v>
      </c>
      <c r="B135" t="s">
        <v>12</v>
      </c>
      <c r="C135" s="1">
        <v>45974</v>
      </c>
      <c r="D135" s="2">
        <v>0.46875</v>
      </c>
      <c r="E135" s="2">
        <v>0.53125</v>
      </c>
      <c r="F135">
        <v>40</v>
      </c>
      <c r="G135" s="8">
        <f>E135-D135</f>
        <v>6.25E-2</v>
      </c>
      <c r="H135">
        <f>24*G135</f>
        <v>1.5</v>
      </c>
      <c r="I135">
        <f>F135*H135</f>
        <v>60</v>
      </c>
      <c r="J135">
        <f t="shared" si="8"/>
        <v>7</v>
      </c>
      <c r="K135">
        <f t="shared" si="9"/>
        <v>0</v>
      </c>
      <c r="L135" t="str">
        <f t="shared" si="10"/>
        <v/>
      </c>
      <c r="M135" t="str">
        <f t="shared" si="11"/>
        <v/>
      </c>
    </row>
    <row r="136" spans="1:13">
      <c r="A136" t="s">
        <v>18</v>
      </c>
      <c r="B136" t="s">
        <v>12</v>
      </c>
      <c r="C136" s="1">
        <v>45979</v>
      </c>
      <c r="D136" s="2">
        <v>0.4375</v>
      </c>
      <c r="E136" s="2">
        <v>0.48958333333333331</v>
      </c>
      <c r="F136">
        <v>40</v>
      </c>
      <c r="G136" s="8">
        <f>E136-D136</f>
        <v>5.2083333333333315E-2</v>
      </c>
      <c r="H136">
        <f>24*G136</f>
        <v>1.2499999999999996</v>
      </c>
      <c r="I136">
        <f>F136*H136</f>
        <v>49.999999999999986</v>
      </c>
      <c r="J136">
        <f t="shared" si="8"/>
        <v>8</v>
      </c>
      <c r="K136">
        <f t="shared" si="9"/>
        <v>0</v>
      </c>
      <c r="L136" t="str">
        <f t="shared" si="10"/>
        <v/>
      </c>
      <c r="M136" t="str">
        <f t="shared" si="11"/>
        <v/>
      </c>
    </row>
    <row r="137" spans="1:13">
      <c r="A137" t="s">
        <v>18</v>
      </c>
      <c r="B137" t="s">
        <v>12</v>
      </c>
      <c r="C137" s="1">
        <v>45980</v>
      </c>
      <c r="D137" s="2">
        <v>0.54166666666666663</v>
      </c>
      <c r="E137" s="2">
        <v>0.61458333333333337</v>
      </c>
      <c r="F137">
        <v>40</v>
      </c>
      <c r="G137" s="8">
        <f>E137-D137</f>
        <v>7.2916666666666741E-2</v>
      </c>
      <c r="H137">
        <f>24*G137</f>
        <v>1.7500000000000018</v>
      </c>
      <c r="I137">
        <f>F137*H137</f>
        <v>70.000000000000071</v>
      </c>
      <c r="J137">
        <f t="shared" si="8"/>
        <v>9</v>
      </c>
      <c r="K137">
        <f t="shared" si="9"/>
        <v>0</v>
      </c>
      <c r="L137" t="str">
        <f t="shared" si="10"/>
        <v/>
      </c>
      <c r="M137" t="str">
        <f t="shared" si="11"/>
        <v/>
      </c>
    </row>
    <row r="138" spans="1:13">
      <c r="A138" t="s">
        <v>18</v>
      </c>
      <c r="B138" t="s">
        <v>12</v>
      </c>
      <c r="C138" s="1">
        <v>45985</v>
      </c>
      <c r="D138" s="2">
        <v>0.52083333333333337</v>
      </c>
      <c r="E138" s="2">
        <v>0.5625</v>
      </c>
      <c r="F138">
        <v>40</v>
      </c>
      <c r="G138" s="8">
        <f>E138-D138</f>
        <v>4.166666666666663E-2</v>
      </c>
      <c r="H138">
        <f>24*G138</f>
        <v>0.99999999999999911</v>
      </c>
      <c r="I138">
        <f>F138*H138</f>
        <v>39.999999999999964</v>
      </c>
      <c r="J138">
        <f t="shared" si="8"/>
        <v>10</v>
      </c>
      <c r="K138">
        <f t="shared" si="9"/>
        <v>0</v>
      </c>
      <c r="L138" t="str">
        <f t="shared" si="10"/>
        <v/>
      </c>
      <c r="M138" t="str">
        <f t="shared" si="11"/>
        <v/>
      </c>
    </row>
    <row r="139" spans="1:13">
      <c r="A139" t="s">
        <v>18</v>
      </c>
      <c r="B139" t="s">
        <v>12</v>
      </c>
      <c r="C139" s="1">
        <v>45987</v>
      </c>
      <c r="D139" s="2">
        <v>0.57291666666666663</v>
      </c>
      <c r="E139" s="2">
        <v>0.65625</v>
      </c>
      <c r="F139">
        <v>40</v>
      </c>
      <c r="G139" s="8">
        <f>E139-D139</f>
        <v>8.333333333333337E-2</v>
      </c>
      <c r="H139">
        <f>24*G139</f>
        <v>2.0000000000000009</v>
      </c>
      <c r="I139">
        <f>F139*H139</f>
        <v>80.000000000000028</v>
      </c>
      <c r="J139">
        <f t="shared" si="8"/>
        <v>11</v>
      </c>
      <c r="K139">
        <f t="shared" si="9"/>
        <v>0</v>
      </c>
      <c r="L139" t="str">
        <f t="shared" si="10"/>
        <v/>
      </c>
      <c r="M139" t="str">
        <f t="shared" si="11"/>
        <v/>
      </c>
    </row>
    <row r="140" spans="1:13">
      <c r="A140" t="s">
        <v>18</v>
      </c>
      <c r="B140" t="s">
        <v>12</v>
      </c>
      <c r="C140" s="1">
        <v>45994</v>
      </c>
      <c r="D140" s="2">
        <v>0.47916666666666669</v>
      </c>
      <c r="E140" s="2">
        <v>0.54166666666666663</v>
      </c>
      <c r="F140">
        <v>40</v>
      </c>
      <c r="G140" s="8">
        <f>E140-D140</f>
        <v>6.2499999999999944E-2</v>
      </c>
      <c r="H140">
        <f>24*G140</f>
        <v>1.4999999999999987</v>
      </c>
      <c r="I140">
        <f>F140*H140</f>
        <v>59.999999999999943</v>
      </c>
      <c r="J140">
        <f t="shared" si="8"/>
        <v>12</v>
      </c>
      <c r="K140">
        <f t="shared" si="9"/>
        <v>0</v>
      </c>
      <c r="L140" t="str">
        <f t="shared" si="10"/>
        <v/>
      </c>
      <c r="M140" t="str">
        <f t="shared" si="11"/>
        <v/>
      </c>
    </row>
    <row r="141" spans="1:13">
      <c r="A141" t="s">
        <v>18</v>
      </c>
      <c r="B141" t="s">
        <v>12</v>
      </c>
      <c r="C141" s="1">
        <v>45994</v>
      </c>
      <c r="D141" s="2">
        <v>0.75</v>
      </c>
      <c r="E141" s="2">
        <v>0.79166666666666663</v>
      </c>
      <c r="F141">
        <v>40</v>
      </c>
      <c r="G141" s="8">
        <f>E141-D141</f>
        <v>4.166666666666663E-2</v>
      </c>
      <c r="H141">
        <f>24*G141</f>
        <v>0.99999999999999911</v>
      </c>
      <c r="I141">
        <f>F141*H141</f>
        <v>39.999999999999964</v>
      </c>
      <c r="J141">
        <f t="shared" si="8"/>
        <v>13</v>
      </c>
      <c r="K141">
        <f t="shared" si="9"/>
        <v>0</v>
      </c>
      <c r="L141" t="str">
        <f t="shared" si="10"/>
        <v/>
      </c>
      <c r="M141" t="str">
        <f t="shared" si="11"/>
        <v/>
      </c>
    </row>
    <row r="142" spans="1:13">
      <c r="A142" t="s">
        <v>18</v>
      </c>
      <c r="B142" t="s">
        <v>12</v>
      </c>
      <c r="C142" s="1">
        <v>46001</v>
      </c>
      <c r="D142" s="2">
        <v>0.375</v>
      </c>
      <c r="E142" s="2">
        <v>0.4375</v>
      </c>
      <c r="F142">
        <v>40</v>
      </c>
      <c r="G142" s="8">
        <f>E142-D142</f>
        <v>6.25E-2</v>
      </c>
      <c r="H142">
        <f>24*G142</f>
        <v>1.5</v>
      </c>
      <c r="I142">
        <f>F142*H142</f>
        <v>60</v>
      </c>
      <c r="J142">
        <f t="shared" si="8"/>
        <v>14</v>
      </c>
      <c r="K142">
        <f t="shared" si="9"/>
        <v>0</v>
      </c>
      <c r="L142" t="str">
        <f t="shared" si="10"/>
        <v/>
      </c>
      <c r="M142" t="str">
        <f t="shared" si="11"/>
        <v/>
      </c>
    </row>
    <row r="143" spans="1:13">
      <c r="A143" t="s">
        <v>18</v>
      </c>
      <c r="B143" t="s">
        <v>12</v>
      </c>
      <c r="C143" s="1">
        <v>46041</v>
      </c>
      <c r="D143" s="2">
        <v>0.63541666666666663</v>
      </c>
      <c r="E143" s="2">
        <v>0.6875</v>
      </c>
      <c r="F143">
        <v>40</v>
      </c>
      <c r="G143" s="8">
        <f>E143-D143</f>
        <v>5.208333333333337E-2</v>
      </c>
      <c r="H143">
        <f>24*G143</f>
        <v>1.2500000000000009</v>
      </c>
      <c r="I143">
        <f>F143*H143</f>
        <v>50.000000000000036</v>
      </c>
      <c r="J143">
        <f t="shared" si="8"/>
        <v>15</v>
      </c>
      <c r="K143">
        <f t="shared" si="9"/>
        <v>0</v>
      </c>
      <c r="L143" t="str">
        <f t="shared" si="10"/>
        <v/>
      </c>
      <c r="M143" t="str">
        <f t="shared" si="11"/>
        <v/>
      </c>
    </row>
    <row r="144" spans="1:13">
      <c r="A144" t="s">
        <v>18</v>
      </c>
      <c r="B144" t="s">
        <v>12</v>
      </c>
      <c r="C144" s="1">
        <v>46042</v>
      </c>
      <c r="D144" s="2">
        <v>0.375</v>
      </c>
      <c r="E144" s="2">
        <v>0.4375</v>
      </c>
      <c r="F144">
        <v>40</v>
      </c>
      <c r="G144" s="8">
        <f>E144-D144</f>
        <v>6.25E-2</v>
      </c>
      <c r="H144">
        <f>24*G144</f>
        <v>1.5</v>
      </c>
      <c r="I144">
        <f>F144*H144</f>
        <v>60</v>
      </c>
      <c r="J144">
        <f t="shared" si="8"/>
        <v>16</v>
      </c>
      <c r="K144">
        <f t="shared" si="9"/>
        <v>0</v>
      </c>
      <c r="L144" t="str">
        <f t="shared" si="10"/>
        <v/>
      </c>
      <c r="M144" t="str">
        <f t="shared" si="11"/>
        <v/>
      </c>
    </row>
    <row r="145" spans="1:13">
      <c r="A145" t="s">
        <v>18</v>
      </c>
      <c r="B145" t="s">
        <v>12</v>
      </c>
      <c r="C145" s="1">
        <v>46050</v>
      </c>
      <c r="D145" s="2">
        <v>0.375</v>
      </c>
      <c r="E145" s="2">
        <v>0.41666666666666669</v>
      </c>
      <c r="F145">
        <v>40</v>
      </c>
      <c r="G145" s="8">
        <f>E145-D145</f>
        <v>4.1666666666666685E-2</v>
      </c>
      <c r="H145">
        <f>24*G145</f>
        <v>1.0000000000000004</v>
      </c>
      <c r="I145">
        <f>F145*H145</f>
        <v>40.000000000000014</v>
      </c>
      <c r="J145">
        <f t="shared" si="8"/>
        <v>17</v>
      </c>
      <c r="K145">
        <f t="shared" si="9"/>
        <v>0</v>
      </c>
      <c r="L145" t="str">
        <f t="shared" si="10"/>
        <v/>
      </c>
      <c r="M145" t="str">
        <f t="shared" si="11"/>
        <v/>
      </c>
    </row>
    <row r="146" spans="1:13">
      <c r="A146" t="s">
        <v>18</v>
      </c>
      <c r="B146" t="s">
        <v>12</v>
      </c>
      <c r="C146" s="1">
        <v>46051</v>
      </c>
      <c r="D146" s="2">
        <v>0.4375</v>
      </c>
      <c r="E146" s="2">
        <v>0.51041666666666663</v>
      </c>
      <c r="F146">
        <v>40</v>
      </c>
      <c r="G146" s="8">
        <f>E146-D146</f>
        <v>7.291666666666663E-2</v>
      </c>
      <c r="H146">
        <f>24*G146</f>
        <v>1.7499999999999991</v>
      </c>
      <c r="I146">
        <f>F146*H146</f>
        <v>69.999999999999972</v>
      </c>
      <c r="J146">
        <f t="shared" si="8"/>
        <v>18</v>
      </c>
      <c r="K146">
        <f t="shared" si="9"/>
        <v>0</v>
      </c>
      <c r="L146" t="str">
        <f t="shared" si="10"/>
        <v/>
      </c>
      <c r="M146" t="str">
        <f t="shared" si="11"/>
        <v/>
      </c>
    </row>
    <row r="147" spans="1:13">
      <c r="A147" t="s">
        <v>18</v>
      </c>
      <c r="B147" t="s">
        <v>12</v>
      </c>
      <c r="C147" s="1">
        <v>46064</v>
      </c>
      <c r="D147" s="2">
        <v>0.59375</v>
      </c>
      <c r="E147" s="2">
        <v>0.63541666666666663</v>
      </c>
      <c r="F147">
        <v>40</v>
      </c>
      <c r="G147" s="8">
        <f>E147-D147</f>
        <v>4.166666666666663E-2</v>
      </c>
      <c r="H147">
        <f>24*G147</f>
        <v>0.99999999999999911</v>
      </c>
      <c r="I147">
        <f>F147*H147</f>
        <v>39.999999999999964</v>
      </c>
      <c r="J147">
        <f t="shared" si="8"/>
        <v>19</v>
      </c>
      <c r="K147">
        <f t="shared" si="9"/>
        <v>0</v>
      </c>
      <c r="L147" t="str">
        <f t="shared" si="10"/>
        <v/>
      </c>
      <c r="M147" t="str">
        <f t="shared" si="11"/>
        <v/>
      </c>
    </row>
    <row r="148" spans="1:13">
      <c r="A148" t="s">
        <v>18</v>
      </c>
      <c r="B148" t="s">
        <v>12</v>
      </c>
      <c r="C148" s="1">
        <v>46066</v>
      </c>
      <c r="D148" s="2">
        <v>0.45833333333333331</v>
      </c>
      <c r="E148" s="2">
        <v>0.5</v>
      </c>
      <c r="F148">
        <v>40</v>
      </c>
      <c r="G148" s="8">
        <f>E148-D148</f>
        <v>4.1666666666666685E-2</v>
      </c>
      <c r="H148">
        <f>24*G148</f>
        <v>1.0000000000000004</v>
      </c>
      <c r="I148">
        <f>F148*H148</f>
        <v>40.000000000000014</v>
      </c>
      <c r="J148">
        <f t="shared" si="8"/>
        <v>20</v>
      </c>
      <c r="K148">
        <f t="shared" si="9"/>
        <v>0</v>
      </c>
      <c r="L148" t="str">
        <f t="shared" si="10"/>
        <v/>
      </c>
      <c r="M148" t="str">
        <f t="shared" si="11"/>
        <v/>
      </c>
    </row>
    <row r="149" spans="1:13">
      <c r="A149" t="s">
        <v>18</v>
      </c>
      <c r="B149" t="s">
        <v>12</v>
      </c>
      <c r="C149" s="1">
        <v>46079</v>
      </c>
      <c r="D149" s="2">
        <v>0.45833333333333331</v>
      </c>
      <c r="E149" s="2">
        <v>0.51041666666666663</v>
      </c>
      <c r="F149">
        <v>40</v>
      </c>
      <c r="G149" s="8">
        <f>E149-D149</f>
        <v>5.2083333333333315E-2</v>
      </c>
      <c r="H149">
        <f>24*G149</f>
        <v>1.2499999999999996</v>
      </c>
      <c r="I149">
        <f>F149*H149</f>
        <v>49.999999999999986</v>
      </c>
      <c r="J149">
        <f t="shared" si="8"/>
        <v>21</v>
      </c>
      <c r="K149">
        <f t="shared" si="9"/>
        <v>0</v>
      </c>
      <c r="L149" t="str">
        <f t="shared" si="10"/>
        <v/>
      </c>
      <c r="M149" t="str">
        <f t="shared" si="11"/>
        <v/>
      </c>
    </row>
    <row r="150" spans="1:13">
      <c r="A150" t="s">
        <v>18</v>
      </c>
      <c r="B150" t="s">
        <v>12</v>
      </c>
      <c r="C150" s="1">
        <v>46080</v>
      </c>
      <c r="D150" s="2">
        <v>0.375</v>
      </c>
      <c r="E150" s="2">
        <v>0.44791666666666669</v>
      </c>
      <c r="F150">
        <v>40</v>
      </c>
      <c r="G150" s="8">
        <f>E150-D150</f>
        <v>7.2916666666666685E-2</v>
      </c>
      <c r="H150">
        <f>24*G150</f>
        <v>1.7500000000000004</v>
      </c>
      <c r="I150">
        <f>F150*H150</f>
        <v>70.000000000000014</v>
      </c>
      <c r="J150">
        <f t="shared" si="8"/>
        <v>22</v>
      </c>
      <c r="K150">
        <f t="shared" si="9"/>
        <v>22</v>
      </c>
      <c r="L150" t="str">
        <f t="shared" si="10"/>
        <v>MacFiz22</v>
      </c>
      <c r="M150" t="str">
        <f t="shared" si="11"/>
        <v>MACFIZ22</v>
      </c>
    </row>
    <row r="151" spans="1:13">
      <c r="A151" t="s">
        <v>22</v>
      </c>
      <c r="B151" t="s">
        <v>9</v>
      </c>
      <c r="C151" s="1">
        <v>45993</v>
      </c>
      <c r="D151" s="2">
        <v>0.375</v>
      </c>
      <c r="E151" s="2">
        <v>0.41666666666666669</v>
      </c>
      <c r="F151">
        <v>50</v>
      </c>
      <c r="G151" s="8">
        <f>E151-D151</f>
        <v>4.1666666666666685E-2</v>
      </c>
      <c r="H151">
        <f>24*G151</f>
        <v>1.0000000000000004</v>
      </c>
      <c r="I151">
        <f>F151*H151</f>
        <v>50.000000000000021</v>
      </c>
      <c r="J151">
        <f t="shared" si="8"/>
        <v>1</v>
      </c>
      <c r="K151">
        <f t="shared" si="9"/>
        <v>1</v>
      </c>
      <c r="L151" t="str">
        <f t="shared" si="10"/>
        <v>MarMat1</v>
      </c>
      <c r="M151" t="str">
        <f t="shared" si="11"/>
        <v>MARMAT1</v>
      </c>
    </row>
    <row r="152" spans="1:13">
      <c r="A152" t="s">
        <v>25</v>
      </c>
      <c r="B152" t="s">
        <v>7</v>
      </c>
      <c r="C152" s="1">
        <v>46073</v>
      </c>
      <c r="D152" s="2">
        <v>0.69791666666666663</v>
      </c>
      <c r="E152" s="2">
        <v>0.76041666666666663</v>
      </c>
      <c r="F152">
        <v>60</v>
      </c>
      <c r="G152" s="8">
        <f>E152-D152</f>
        <v>6.25E-2</v>
      </c>
      <c r="H152">
        <f>24*G152</f>
        <v>1.5</v>
      </c>
      <c r="I152">
        <f>F152*H152</f>
        <v>90</v>
      </c>
      <c r="J152">
        <f t="shared" si="8"/>
        <v>1</v>
      </c>
      <c r="K152">
        <f t="shared" si="9"/>
        <v>1</v>
      </c>
      <c r="L152" t="str">
        <f t="shared" si="10"/>
        <v>OlaInf1</v>
      </c>
      <c r="M152" t="str">
        <f t="shared" si="11"/>
        <v>OLAINF1</v>
      </c>
    </row>
    <row r="153" spans="1:13">
      <c r="A153" t="s">
        <v>23</v>
      </c>
      <c r="B153" t="s">
        <v>7</v>
      </c>
      <c r="C153" s="1">
        <v>45999</v>
      </c>
      <c r="D153" s="2">
        <v>0.375</v>
      </c>
      <c r="E153" s="2">
        <v>0.44791666666666669</v>
      </c>
      <c r="F153">
        <v>60</v>
      </c>
      <c r="G153" s="8">
        <f>E153-D153</f>
        <v>7.2916666666666685E-2</v>
      </c>
      <c r="H153">
        <f>24*G153</f>
        <v>1.7500000000000004</v>
      </c>
      <c r="I153">
        <f>F153*H153</f>
        <v>105.00000000000003</v>
      </c>
      <c r="J153">
        <f t="shared" si="8"/>
        <v>1</v>
      </c>
      <c r="K153">
        <f t="shared" si="9"/>
        <v>1</v>
      </c>
      <c r="L153" t="str">
        <f t="shared" si="10"/>
        <v>PatInf1</v>
      </c>
      <c r="M153" t="str">
        <f t="shared" si="11"/>
        <v>PATINF1</v>
      </c>
    </row>
    <row r="154" spans="1:13">
      <c r="A154" t="s">
        <v>20</v>
      </c>
      <c r="B154" t="s">
        <v>12</v>
      </c>
      <c r="C154" s="1">
        <v>45974</v>
      </c>
      <c r="D154" s="2">
        <v>0.66666666666666663</v>
      </c>
      <c r="E154" s="2">
        <v>0.75</v>
      </c>
      <c r="F154">
        <v>40</v>
      </c>
      <c r="G154" s="8">
        <f>E154-D154</f>
        <v>8.333333333333337E-2</v>
      </c>
      <c r="H154">
        <f>24*G154</f>
        <v>2.0000000000000009</v>
      </c>
      <c r="I154">
        <f>F154*H154</f>
        <v>80.000000000000028</v>
      </c>
      <c r="J154">
        <f t="shared" si="8"/>
        <v>1</v>
      </c>
      <c r="K154">
        <f t="shared" si="9"/>
        <v>1</v>
      </c>
      <c r="L154" t="str">
        <f t="shared" si="10"/>
        <v>PioFiz1</v>
      </c>
      <c r="M154" t="str">
        <f t="shared" si="11"/>
        <v>PIOFIZ1</v>
      </c>
    </row>
    <row r="155" spans="1:13">
      <c r="A155" t="s">
        <v>8</v>
      </c>
      <c r="B155" t="s">
        <v>9</v>
      </c>
      <c r="C155" s="1">
        <v>45932</v>
      </c>
      <c r="D155" s="2">
        <v>0.375</v>
      </c>
      <c r="E155" s="2">
        <v>0.44791666666666669</v>
      </c>
      <c r="F155">
        <v>50</v>
      </c>
      <c r="G155" s="8">
        <f>E155-D155</f>
        <v>7.2916666666666685E-2</v>
      </c>
      <c r="H155">
        <f>24*G155</f>
        <v>1.7500000000000004</v>
      </c>
      <c r="I155">
        <f>F155*H155</f>
        <v>87.500000000000028</v>
      </c>
      <c r="J155">
        <f t="shared" si="8"/>
        <v>1</v>
      </c>
      <c r="K155">
        <f t="shared" si="9"/>
        <v>0</v>
      </c>
      <c r="L155" t="str">
        <f t="shared" si="10"/>
        <v/>
      </c>
      <c r="M155" t="str">
        <f t="shared" si="11"/>
        <v/>
      </c>
    </row>
    <row r="156" spans="1:13">
      <c r="A156" t="s">
        <v>8</v>
      </c>
      <c r="B156" t="s">
        <v>9</v>
      </c>
      <c r="C156" s="1">
        <v>45936</v>
      </c>
      <c r="D156" s="2">
        <v>0.47916666666666669</v>
      </c>
      <c r="E156" s="2">
        <v>0.52083333333333337</v>
      </c>
      <c r="F156">
        <v>50</v>
      </c>
      <c r="G156" s="8">
        <f>E156-D156</f>
        <v>4.1666666666666685E-2</v>
      </c>
      <c r="H156">
        <f>24*G156</f>
        <v>1.0000000000000004</v>
      </c>
      <c r="I156">
        <f>F156*H156</f>
        <v>50.000000000000021</v>
      </c>
      <c r="J156">
        <f t="shared" si="8"/>
        <v>2</v>
      </c>
      <c r="K156">
        <f t="shared" si="9"/>
        <v>0</v>
      </c>
      <c r="L156" t="str">
        <f t="shared" si="10"/>
        <v/>
      </c>
      <c r="M156" t="str">
        <f t="shared" si="11"/>
        <v/>
      </c>
    </row>
    <row r="157" spans="1:13">
      <c r="A157" t="s">
        <v>8</v>
      </c>
      <c r="B157" t="s">
        <v>9</v>
      </c>
      <c r="C157" s="1">
        <v>45940</v>
      </c>
      <c r="D157" s="2">
        <v>0.375</v>
      </c>
      <c r="E157" s="2">
        <v>0.41666666666666669</v>
      </c>
      <c r="F157">
        <v>50</v>
      </c>
      <c r="G157" s="8">
        <f>E157-D157</f>
        <v>4.1666666666666685E-2</v>
      </c>
      <c r="H157">
        <f>24*G157</f>
        <v>1.0000000000000004</v>
      </c>
      <c r="I157">
        <f>F157*H157</f>
        <v>50.000000000000021</v>
      </c>
      <c r="J157">
        <f t="shared" si="8"/>
        <v>3</v>
      </c>
      <c r="K157">
        <f t="shared" si="9"/>
        <v>0</v>
      </c>
      <c r="L157" t="str">
        <f t="shared" si="10"/>
        <v/>
      </c>
      <c r="M157" t="str">
        <f t="shared" si="11"/>
        <v/>
      </c>
    </row>
    <row r="158" spans="1:13">
      <c r="A158" t="s">
        <v>8</v>
      </c>
      <c r="B158" t="s">
        <v>9</v>
      </c>
      <c r="C158" s="1">
        <v>45943</v>
      </c>
      <c r="D158" s="2">
        <v>0.53125</v>
      </c>
      <c r="E158" s="2">
        <v>0.61458333333333337</v>
      </c>
      <c r="F158">
        <v>50</v>
      </c>
      <c r="G158" s="8">
        <f>E158-D158</f>
        <v>8.333333333333337E-2</v>
      </c>
      <c r="H158">
        <f>24*G158</f>
        <v>2.0000000000000009</v>
      </c>
      <c r="I158">
        <f>F158*H158</f>
        <v>100.00000000000004</v>
      </c>
      <c r="J158">
        <f t="shared" si="8"/>
        <v>4</v>
      </c>
      <c r="K158">
        <f t="shared" si="9"/>
        <v>0</v>
      </c>
      <c r="L158" t="str">
        <f t="shared" si="10"/>
        <v/>
      </c>
      <c r="M158" t="str">
        <f t="shared" si="11"/>
        <v/>
      </c>
    </row>
    <row r="159" spans="1:13">
      <c r="A159" t="s">
        <v>8</v>
      </c>
      <c r="B159" t="s">
        <v>9</v>
      </c>
      <c r="C159" s="1">
        <v>45944</v>
      </c>
      <c r="D159" s="2">
        <v>0.53125</v>
      </c>
      <c r="E159" s="2">
        <v>0.59375</v>
      </c>
      <c r="F159">
        <v>50</v>
      </c>
      <c r="G159" s="8">
        <f>E159-D159</f>
        <v>6.25E-2</v>
      </c>
      <c r="H159">
        <f>24*G159</f>
        <v>1.5</v>
      </c>
      <c r="I159">
        <f>F159*H159</f>
        <v>75</v>
      </c>
      <c r="J159">
        <f t="shared" si="8"/>
        <v>5</v>
      </c>
      <c r="K159">
        <f t="shared" si="9"/>
        <v>0</v>
      </c>
      <c r="L159" t="str">
        <f t="shared" si="10"/>
        <v/>
      </c>
      <c r="M159" t="str">
        <f t="shared" si="11"/>
        <v/>
      </c>
    </row>
    <row r="160" spans="1:13">
      <c r="A160" t="s">
        <v>8</v>
      </c>
      <c r="B160" t="s">
        <v>9</v>
      </c>
      <c r="C160" s="1">
        <v>45950</v>
      </c>
      <c r="D160" s="2">
        <v>0.375</v>
      </c>
      <c r="E160" s="2">
        <v>0.4375</v>
      </c>
      <c r="F160">
        <v>50</v>
      </c>
      <c r="G160" s="8">
        <f>E160-D160</f>
        <v>6.25E-2</v>
      </c>
      <c r="H160">
        <f>24*G160</f>
        <v>1.5</v>
      </c>
      <c r="I160">
        <f>F160*H160</f>
        <v>75</v>
      </c>
      <c r="J160">
        <f t="shared" si="8"/>
        <v>6</v>
      </c>
      <c r="K160">
        <f t="shared" si="9"/>
        <v>0</v>
      </c>
      <c r="L160" t="str">
        <f t="shared" si="10"/>
        <v/>
      </c>
      <c r="M160" t="str">
        <f t="shared" si="11"/>
        <v/>
      </c>
    </row>
    <row r="161" spans="1:13">
      <c r="A161" t="s">
        <v>8</v>
      </c>
      <c r="B161" t="s">
        <v>9</v>
      </c>
      <c r="C161" s="1">
        <v>45966</v>
      </c>
      <c r="D161" s="2">
        <v>0.375</v>
      </c>
      <c r="E161" s="2">
        <v>0.41666666666666669</v>
      </c>
      <c r="F161">
        <v>50</v>
      </c>
      <c r="G161" s="8">
        <f>E161-D161</f>
        <v>4.1666666666666685E-2</v>
      </c>
      <c r="H161">
        <f>24*G161</f>
        <v>1.0000000000000004</v>
      </c>
      <c r="I161">
        <f>F161*H161</f>
        <v>50.000000000000021</v>
      </c>
      <c r="J161">
        <f t="shared" si="8"/>
        <v>7</v>
      </c>
      <c r="K161">
        <f t="shared" si="9"/>
        <v>0</v>
      </c>
      <c r="L161" t="str">
        <f t="shared" si="10"/>
        <v/>
      </c>
      <c r="M161" t="str">
        <f t="shared" si="11"/>
        <v/>
      </c>
    </row>
    <row r="162" spans="1:13">
      <c r="A162" t="s">
        <v>8</v>
      </c>
      <c r="B162" t="s">
        <v>9</v>
      </c>
      <c r="C162" s="1">
        <v>45966</v>
      </c>
      <c r="D162" s="2">
        <v>0.41666666666666669</v>
      </c>
      <c r="E162" s="2">
        <v>0.5</v>
      </c>
      <c r="F162">
        <v>50</v>
      </c>
      <c r="G162" s="8">
        <f>E162-D162</f>
        <v>8.3333333333333315E-2</v>
      </c>
      <c r="H162">
        <f>24*G162</f>
        <v>1.9999999999999996</v>
      </c>
      <c r="I162">
        <f>F162*H162</f>
        <v>99.999999999999972</v>
      </c>
      <c r="J162">
        <f t="shared" si="8"/>
        <v>8</v>
      </c>
      <c r="K162">
        <f t="shared" si="9"/>
        <v>0</v>
      </c>
      <c r="L162" t="str">
        <f t="shared" si="10"/>
        <v/>
      </c>
      <c r="M162" t="str">
        <f t="shared" si="11"/>
        <v/>
      </c>
    </row>
    <row r="163" spans="1:13">
      <c r="A163" t="s">
        <v>8</v>
      </c>
      <c r="B163" t="s">
        <v>9</v>
      </c>
      <c r="C163" s="1">
        <v>45975</v>
      </c>
      <c r="D163" s="2">
        <v>0.4375</v>
      </c>
      <c r="E163" s="2">
        <v>0.48958333333333331</v>
      </c>
      <c r="F163">
        <v>50</v>
      </c>
      <c r="G163" s="8">
        <f>E163-D163</f>
        <v>5.2083333333333315E-2</v>
      </c>
      <c r="H163">
        <f>24*G163</f>
        <v>1.2499999999999996</v>
      </c>
      <c r="I163">
        <f>F163*H163</f>
        <v>62.499999999999979</v>
      </c>
      <c r="J163">
        <f t="shared" si="8"/>
        <v>9</v>
      </c>
      <c r="K163">
        <f t="shared" si="9"/>
        <v>0</v>
      </c>
      <c r="L163" t="str">
        <f t="shared" si="10"/>
        <v/>
      </c>
      <c r="M163" t="str">
        <f t="shared" si="11"/>
        <v/>
      </c>
    </row>
    <row r="164" spans="1:13">
      <c r="A164" t="s">
        <v>8</v>
      </c>
      <c r="B164" t="s">
        <v>9</v>
      </c>
      <c r="C164" s="1">
        <v>45981</v>
      </c>
      <c r="D164" s="2">
        <v>0.375</v>
      </c>
      <c r="E164" s="2">
        <v>0.41666666666666669</v>
      </c>
      <c r="F164">
        <v>50</v>
      </c>
      <c r="G164" s="8">
        <f>E164-D164</f>
        <v>4.1666666666666685E-2</v>
      </c>
      <c r="H164">
        <f>24*G164</f>
        <v>1.0000000000000004</v>
      </c>
      <c r="I164">
        <f>F164*H164</f>
        <v>50.000000000000021</v>
      </c>
      <c r="J164">
        <f t="shared" si="8"/>
        <v>10</v>
      </c>
      <c r="K164">
        <f t="shared" si="9"/>
        <v>0</v>
      </c>
      <c r="L164" t="str">
        <f t="shared" si="10"/>
        <v/>
      </c>
      <c r="M164" t="str">
        <f t="shared" si="11"/>
        <v/>
      </c>
    </row>
    <row r="165" spans="1:13">
      <c r="A165" t="s">
        <v>8</v>
      </c>
      <c r="B165" t="s">
        <v>9</v>
      </c>
      <c r="C165" s="1">
        <v>45981</v>
      </c>
      <c r="D165" s="2">
        <v>0.59375</v>
      </c>
      <c r="E165" s="2">
        <v>0.63541666666666663</v>
      </c>
      <c r="F165">
        <v>50</v>
      </c>
      <c r="G165" s="8">
        <f>E165-D165</f>
        <v>4.166666666666663E-2</v>
      </c>
      <c r="H165">
        <f>24*G165</f>
        <v>0.99999999999999911</v>
      </c>
      <c r="I165">
        <f>F165*H165</f>
        <v>49.999999999999957</v>
      </c>
      <c r="J165">
        <f t="shared" si="8"/>
        <v>11</v>
      </c>
      <c r="K165">
        <f t="shared" si="9"/>
        <v>0</v>
      </c>
      <c r="L165" t="str">
        <f t="shared" si="10"/>
        <v/>
      </c>
      <c r="M165" t="str">
        <f t="shared" si="11"/>
        <v/>
      </c>
    </row>
    <row r="166" spans="1:13">
      <c r="A166" t="s">
        <v>8</v>
      </c>
      <c r="B166" t="s">
        <v>9</v>
      </c>
      <c r="C166" s="1">
        <v>46029</v>
      </c>
      <c r="D166" s="2">
        <v>0.58333333333333337</v>
      </c>
      <c r="E166" s="2">
        <v>0.625</v>
      </c>
      <c r="F166">
        <v>50</v>
      </c>
      <c r="G166" s="8">
        <f>E166-D166</f>
        <v>4.166666666666663E-2</v>
      </c>
      <c r="H166">
        <f>24*G166</f>
        <v>0.99999999999999911</v>
      </c>
      <c r="I166">
        <f>F166*H166</f>
        <v>49.999999999999957</v>
      </c>
      <c r="J166">
        <f t="shared" si="8"/>
        <v>12</v>
      </c>
      <c r="K166">
        <f t="shared" si="9"/>
        <v>0</v>
      </c>
      <c r="L166" t="str">
        <f t="shared" si="10"/>
        <v/>
      </c>
      <c r="M166" t="str">
        <f t="shared" si="11"/>
        <v/>
      </c>
    </row>
    <row r="167" spans="1:13">
      <c r="A167" t="s">
        <v>8</v>
      </c>
      <c r="B167" t="s">
        <v>9</v>
      </c>
      <c r="C167" s="1">
        <v>46034</v>
      </c>
      <c r="D167" s="2">
        <v>0.375</v>
      </c>
      <c r="E167" s="2">
        <v>0.4375</v>
      </c>
      <c r="F167">
        <v>50</v>
      </c>
      <c r="G167" s="8">
        <f>E167-D167</f>
        <v>6.25E-2</v>
      </c>
      <c r="H167">
        <f>24*G167</f>
        <v>1.5</v>
      </c>
      <c r="I167">
        <f>F167*H167</f>
        <v>75</v>
      </c>
      <c r="J167">
        <f t="shared" si="8"/>
        <v>13</v>
      </c>
      <c r="K167">
        <f t="shared" si="9"/>
        <v>0</v>
      </c>
      <c r="L167" t="str">
        <f t="shared" si="10"/>
        <v/>
      </c>
      <c r="M167" t="str">
        <f t="shared" si="11"/>
        <v/>
      </c>
    </row>
    <row r="168" spans="1:13">
      <c r="A168" t="s">
        <v>8</v>
      </c>
      <c r="B168" t="s">
        <v>9</v>
      </c>
      <c r="C168" s="1">
        <v>46037</v>
      </c>
      <c r="D168" s="2">
        <v>0.52083333333333337</v>
      </c>
      <c r="E168" s="2">
        <v>0.58333333333333337</v>
      </c>
      <c r="F168">
        <v>50</v>
      </c>
      <c r="G168" s="8">
        <f>E168-D168</f>
        <v>6.25E-2</v>
      </c>
      <c r="H168">
        <f>24*G168</f>
        <v>1.5</v>
      </c>
      <c r="I168">
        <f>F168*H168</f>
        <v>75</v>
      </c>
      <c r="J168">
        <f t="shared" si="8"/>
        <v>14</v>
      </c>
      <c r="K168">
        <f t="shared" si="9"/>
        <v>0</v>
      </c>
      <c r="L168" t="str">
        <f t="shared" si="10"/>
        <v/>
      </c>
      <c r="M168" t="str">
        <f t="shared" si="11"/>
        <v/>
      </c>
    </row>
    <row r="169" spans="1:13">
      <c r="A169" t="s">
        <v>8</v>
      </c>
      <c r="B169" t="s">
        <v>9</v>
      </c>
      <c r="C169" s="1">
        <v>46041</v>
      </c>
      <c r="D169" s="2">
        <v>0.375</v>
      </c>
      <c r="E169" s="2">
        <v>0.4375</v>
      </c>
      <c r="F169">
        <v>50</v>
      </c>
      <c r="G169" s="8">
        <f>E169-D169</f>
        <v>6.25E-2</v>
      </c>
      <c r="H169">
        <f>24*G169</f>
        <v>1.5</v>
      </c>
      <c r="I169">
        <f>F169*H169</f>
        <v>75</v>
      </c>
      <c r="J169">
        <f t="shared" si="8"/>
        <v>15</v>
      </c>
      <c r="K169">
        <f t="shared" si="9"/>
        <v>0</v>
      </c>
      <c r="L169" t="str">
        <f t="shared" si="10"/>
        <v/>
      </c>
      <c r="M169" t="str">
        <f t="shared" si="11"/>
        <v/>
      </c>
    </row>
    <row r="170" spans="1:13">
      <c r="A170" t="s">
        <v>8</v>
      </c>
      <c r="B170" t="s">
        <v>9</v>
      </c>
      <c r="C170" s="1">
        <v>46044</v>
      </c>
      <c r="D170" s="2">
        <v>0.59375</v>
      </c>
      <c r="E170" s="2">
        <v>0.63541666666666663</v>
      </c>
      <c r="F170">
        <v>50</v>
      </c>
      <c r="G170" s="8">
        <f>E170-D170</f>
        <v>4.166666666666663E-2</v>
      </c>
      <c r="H170">
        <f>24*G170</f>
        <v>0.99999999999999911</v>
      </c>
      <c r="I170">
        <f>F170*H170</f>
        <v>49.999999999999957</v>
      </c>
      <c r="J170">
        <f t="shared" si="8"/>
        <v>16</v>
      </c>
      <c r="K170">
        <f t="shared" si="9"/>
        <v>0</v>
      </c>
      <c r="L170" t="str">
        <f t="shared" si="10"/>
        <v/>
      </c>
      <c r="M170" t="str">
        <f t="shared" si="11"/>
        <v/>
      </c>
    </row>
    <row r="171" spans="1:13">
      <c r="A171" t="s">
        <v>8</v>
      </c>
      <c r="B171" t="s">
        <v>9</v>
      </c>
      <c r="C171" s="1">
        <v>46044</v>
      </c>
      <c r="D171" s="2">
        <v>0.66666666666666663</v>
      </c>
      <c r="E171" s="2">
        <v>0.73958333333333337</v>
      </c>
      <c r="F171">
        <v>50</v>
      </c>
      <c r="G171" s="8">
        <f>E171-D171</f>
        <v>7.2916666666666741E-2</v>
      </c>
      <c r="H171">
        <f>24*G171</f>
        <v>1.7500000000000018</v>
      </c>
      <c r="I171">
        <f>F171*H171</f>
        <v>87.500000000000085</v>
      </c>
      <c r="J171">
        <f t="shared" si="8"/>
        <v>17</v>
      </c>
      <c r="K171">
        <f t="shared" si="9"/>
        <v>0</v>
      </c>
      <c r="L171" t="str">
        <f t="shared" si="10"/>
        <v/>
      </c>
      <c r="M171" t="str">
        <f t="shared" si="11"/>
        <v/>
      </c>
    </row>
    <row r="172" spans="1:13">
      <c r="A172" t="s">
        <v>8</v>
      </c>
      <c r="B172" t="s">
        <v>9</v>
      </c>
      <c r="C172" s="1">
        <v>46045</v>
      </c>
      <c r="D172" s="2">
        <v>0.65625</v>
      </c>
      <c r="E172" s="2">
        <v>0.69791666666666663</v>
      </c>
      <c r="F172">
        <v>50</v>
      </c>
      <c r="G172" s="8">
        <f>E172-D172</f>
        <v>4.166666666666663E-2</v>
      </c>
      <c r="H172">
        <f>24*G172</f>
        <v>0.99999999999999911</v>
      </c>
      <c r="I172">
        <f>F172*H172</f>
        <v>49.999999999999957</v>
      </c>
      <c r="J172">
        <f t="shared" si="8"/>
        <v>18</v>
      </c>
      <c r="K172">
        <f t="shared" si="9"/>
        <v>0</v>
      </c>
      <c r="L172" t="str">
        <f t="shared" si="10"/>
        <v/>
      </c>
      <c r="M172" t="str">
        <f t="shared" si="11"/>
        <v/>
      </c>
    </row>
    <row r="173" spans="1:13">
      <c r="A173" t="s">
        <v>8</v>
      </c>
      <c r="B173" t="s">
        <v>9</v>
      </c>
      <c r="C173" s="1">
        <v>46051</v>
      </c>
      <c r="D173" s="2">
        <v>0.375</v>
      </c>
      <c r="E173" s="2">
        <v>0.4375</v>
      </c>
      <c r="F173">
        <v>50</v>
      </c>
      <c r="G173" s="8">
        <f>E173-D173</f>
        <v>6.25E-2</v>
      </c>
      <c r="H173">
        <f>24*G173</f>
        <v>1.5</v>
      </c>
      <c r="I173">
        <f>F173*H173</f>
        <v>75</v>
      </c>
      <c r="J173">
        <f t="shared" si="8"/>
        <v>19</v>
      </c>
      <c r="K173">
        <f t="shared" si="9"/>
        <v>0</v>
      </c>
      <c r="L173" t="str">
        <f t="shared" si="10"/>
        <v/>
      </c>
      <c r="M173" t="str">
        <f t="shared" si="11"/>
        <v/>
      </c>
    </row>
    <row r="174" spans="1:13">
      <c r="A174" t="s">
        <v>8</v>
      </c>
      <c r="B174" t="s">
        <v>9</v>
      </c>
      <c r="C174" s="1">
        <v>46057</v>
      </c>
      <c r="D174" s="2">
        <v>0.59375</v>
      </c>
      <c r="E174" s="2">
        <v>0.63541666666666663</v>
      </c>
      <c r="F174">
        <v>50</v>
      </c>
      <c r="G174" s="8">
        <f>E174-D174</f>
        <v>4.166666666666663E-2</v>
      </c>
      <c r="H174">
        <f>24*G174</f>
        <v>0.99999999999999911</v>
      </c>
      <c r="I174">
        <f>F174*H174</f>
        <v>49.999999999999957</v>
      </c>
      <c r="J174">
        <f t="shared" si="8"/>
        <v>20</v>
      </c>
      <c r="K174">
        <f t="shared" si="9"/>
        <v>0</v>
      </c>
      <c r="L174" t="str">
        <f t="shared" si="10"/>
        <v/>
      </c>
      <c r="M174" t="str">
        <f t="shared" si="11"/>
        <v/>
      </c>
    </row>
    <row r="175" spans="1:13">
      <c r="A175" t="s">
        <v>8</v>
      </c>
      <c r="B175" t="s">
        <v>9</v>
      </c>
      <c r="C175" s="1">
        <v>46059</v>
      </c>
      <c r="D175" s="2">
        <v>0.45833333333333331</v>
      </c>
      <c r="E175" s="2">
        <v>0.54166666666666663</v>
      </c>
      <c r="F175">
        <v>50</v>
      </c>
      <c r="G175" s="8">
        <f>E175-D175</f>
        <v>8.3333333333333315E-2</v>
      </c>
      <c r="H175">
        <f>24*G175</f>
        <v>1.9999999999999996</v>
      </c>
      <c r="I175">
        <f>F175*H175</f>
        <v>99.999999999999972</v>
      </c>
      <c r="J175">
        <f t="shared" si="8"/>
        <v>21</v>
      </c>
      <c r="K175">
        <f t="shared" si="9"/>
        <v>0</v>
      </c>
      <c r="L175" t="str">
        <f t="shared" si="10"/>
        <v/>
      </c>
      <c r="M175" t="str">
        <f t="shared" si="11"/>
        <v/>
      </c>
    </row>
    <row r="176" spans="1:13">
      <c r="A176" t="s">
        <v>8</v>
      </c>
      <c r="B176" t="s">
        <v>9</v>
      </c>
      <c r="C176" s="1">
        <v>46062</v>
      </c>
      <c r="D176" s="2">
        <v>0.375</v>
      </c>
      <c r="E176" s="2">
        <v>0.42708333333333331</v>
      </c>
      <c r="F176">
        <v>50</v>
      </c>
      <c r="G176" s="8">
        <f>E176-D176</f>
        <v>5.2083333333333315E-2</v>
      </c>
      <c r="H176">
        <f>24*G176</f>
        <v>1.2499999999999996</v>
      </c>
      <c r="I176">
        <f>F176*H176</f>
        <v>62.499999999999979</v>
      </c>
      <c r="J176">
        <f t="shared" si="8"/>
        <v>22</v>
      </c>
      <c r="K176">
        <f t="shared" si="9"/>
        <v>0</v>
      </c>
      <c r="L176" t="str">
        <f t="shared" si="10"/>
        <v/>
      </c>
      <c r="M176" t="str">
        <f t="shared" si="11"/>
        <v/>
      </c>
    </row>
    <row r="177" spans="1:13">
      <c r="A177" t="s">
        <v>8</v>
      </c>
      <c r="B177" t="s">
        <v>9</v>
      </c>
      <c r="C177" s="1">
        <v>46063</v>
      </c>
      <c r="D177" s="2">
        <v>0.5625</v>
      </c>
      <c r="E177" s="2">
        <v>0.63541666666666663</v>
      </c>
      <c r="F177">
        <v>50</v>
      </c>
      <c r="G177" s="8">
        <f>E177-D177</f>
        <v>7.291666666666663E-2</v>
      </c>
      <c r="H177">
        <f>24*G177</f>
        <v>1.7499999999999991</v>
      </c>
      <c r="I177">
        <f>F177*H177</f>
        <v>87.499999999999957</v>
      </c>
      <c r="J177">
        <f t="shared" si="8"/>
        <v>23</v>
      </c>
      <c r="K177">
        <f t="shared" si="9"/>
        <v>0</v>
      </c>
      <c r="L177" t="str">
        <f t="shared" si="10"/>
        <v/>
      </c>
      <c r="M177" t="str">
        <f t="shared" si="11"/>
        <v/>
      </c>
    </row>
    <row r="178" spans="1:13">
      <c r="A178" t="s">
        <v>8</v>
      </c>
      <c r="B178" t="s">
        <v>9</v>
      </c>
      <c r="C178" s="1">
        <v>46064</v>
      </c>
      <c r="D178" s="2">
        <v>0.5</v>
      </c>
      <c r="E178" s="2">
        <v>0.54166666666666663</v>
      </c>
      <c r="F178">
        <v>50</v>
      </c>
      <c r="G178" s="8">
        <f>E178-D178</f>
        <v>4.166666666666663E-2</v>
      </c>
      <c r="H178">
        <f>24*G178</f>
        <v>0.99999999999999911</v>
      </c>
      <c r="I178">
        <f>F178*H178</f>
        <v>49.999999999999957</v>
      </c>
      <c r="J178">
        <f t="shared" si="8"/>
        <v>24</v>
      </c>
      <c r="K178">
        <f t="shared" si="9"/>
        <v>0</v>
      </c>
      <c r="L178" t="str">
        <f t="shared" si="10"/>
        <v/>
      </c>
      <c r="M178" t="str">
        <f t="shared" si="11"/>
        <v/>
      </c>
    </row>
    <row r="179" spans="1:13">
      <c r="A179" t="s">
        <v>8</v>
      </c>
      <c r="B179" t="s">
        <v>9</v>
      </c>
      <c r="C179" s="1">
        <v>46066</v>
      </c>
      <c r="D179" s="2">
        <v>0.60416666666666663</v>
      </c>
      <c r="E179" s="2">
        <v>0.67708333333333337</v>
      </c>
      <c r="F179">
        <v>50</v>
      </c>
      <c r="G179" s="8">
        <f>E179-D179</f>
        <v>7.2916666666666741E-2</v>
      </c>
      <c r="H179">
        <f>24*G179</f>
        <v>1.7500000000000018</v>
      </c>
      <c r="I179">
        <f>F179*H179</f>
        <v>87.500000000000085</v>
      </c>
      <c r="J179">
        <f t="shared" si="8"/>
        <v>25</v>
      </c>
      <c r="K179">
        <f t="shared" si="9"/>
        <v>0</v>
      </c>
      <c r="L179" t="str">
        <f t="shared" si="10"/>
        <v/>
      </c>
      <c r="M179" t="str">
        <f t="shared" si="11"/>
        <v/>
      </c>
    </row>
    <row r="180" spans="1:13">
      <c r="A180" t="s">
        <v>8</v>
      </c>
      <c r="B180" t="s">
        <v>9</v>
      </c>
      <c r="C180" s="1">
        <v>46069</v>
      </c>
      <c r="D180" s="2">
        <v>0.47916666666666669</v>
      </c>
      <c r="E180" s="2">
        <v>0.54166666666666663</v>
      </c>
      <c r="F180">
        <v>50</v>
      </c>
      <c r="G180" s="8">
        <f>E180-D180</f>
        <v>6.2499999999999944E-2</v>
      </c>
      <c r="H180">
        <f>24*G180</f>
        <v>1.4999999999999987</v>
      </c>
      <c r="I180">
        <f>F180*H180</f>
        <v>74.999999999999929</v>
      </c>
      <c r="J180">
        <f t="shared" si="8"/>
        <v>26</v>
      </c>
      <c r="K180">
        <f t="shared" si="9"/>
        <v>0</v>
      </c>
      <c r="L180" t="str">
        <f t="shared" si="10"/>
        <v/>
      </c>
      <c r="M180" t="str">
        <f t="shared" si="11"/>
        <v/>
      </c>
    </row>
    <row r="181" spans="1:13">
      <c r="A181" t="s">
        <v>8</v>
      </c>
      <c r="B181" t="s">
        <v>9</v>
      </c>
      <c r="C181" s="1">
        <v>46070</v>
      </c>
      <c r="D181" s="2">
        <v>0.4375</v>
      </c>
      <c r="E181" s="2">
        <v>0.51041666666666663</v>
      </c>
      <c r="F181">
        <v>50</v>
      </c>
      <c r="G181" s="8">
        <f>E181-D181</f>
        <v>7.291666666666663E-2</v>
      </c>
      <c r="H181">
        <f>24*G181</f>
        <v>1.7499999999999991</v>
      </c>
      <c r="I181">
        <f>F181*H181</f>
        <v>87.499999999999957</v>
      </c>
      <c r="J181">
        <f t="shared" si="8"/>
        <v>27</v>
      </c>
      <c r="K181">
        <f t="shared" si="9"/>
        <v>0</v>
      </c>
      <c r="L181" t="str">
        <f t="shared" si="10"/>
        <v/>
      </c>
      <c r="M181" t="str">
        <f t="shared" si="11"/>
        <v/>
      </c>
    </row>
    <row r="182" spans="1:13">
      <c r="A182" t="s">
        <v>8</v>
      </c>
      <c r="B182" t="s">
        <v>9</v>
      </c>
      <c r="C182" s="1">
        <v>46071</v>
      </c>
      <c r="D182" s="2">
        <v>0.375</v>
      </c>
      <c r="E182" s="2">
        <v>0.4375</v>
      </c>
      <c r="F182">
        <v>50</v>
      </c>
      <c r="G182" s="8">
        <f>E182-D182</f>
        <v>6.25E-2</v>
      </c>
      <c r="H182">
        <f>24*G182</f>
        <v>1.5</v>
      </c>
      <c r="I182">
        <f>F182*H182</f>
        <v>75</v>
      </c>
      <c r="J182">
        <f t="shared" si="8"/>
        <v>28</v>
      </c>
      <c r="K182">
        <f t="shared" si="9"/>
        <v>0</v>
      </c>
      <c r="L182" t="str">
        <f t="shared" si="10"/>
        <v/>
      </c>
      <c r="M182" t="str">
        <f t="shared" si="11"/>
        <v/>
      </c>
    </row>
    <row r="183" spans="1:13">
      <c r="A183" t="s">
        <v>8</v>
      </c>
      <c r="B183" t="s">
        <v>9</v>
      </c>
      <c r="C183" s="1">
        <v>46072</v>
      </c>
      <c r="D183" s="2">
        <v>0.375</v>
      </c>
      <c r="E183" s="2">
        <v>0.45833333333333331</v>
      </c>
      <c r="F183">
        <v>50</v>
      </c>
      <c r="G183" s="8">
        <f>E183-D183</f>
        <v>8.3333333333333315E-2</v>
      </c>
      <c r="H183">
        <f>24*G183</f>
        <v>1.9999999999999996</v>
      </c>
      <c r="I183">
        <f>F183*H183</f>
        <v>99.999999999999972</v>
      </c>
      <c r="J183">
        <f t="shared" si="8"/>
        <v>29</v>
      </c>
      <c r="K183">
        <f t="shared" si="9"/>
        <v>29</v>
      </c>
      <c r="L183" t="str">
        <f t="shared" si="10"/>
        <v>WikMat29</v>
      </c>
      <c r="M183" t="str">
        <f t="shared" si="11"/>
        <v>WIKMAT29</v>
      </c>
    </row>
    <row r="184" spans="1:13">
      <c r="A184" t="s">
        <v>15</v>
      </c>
      <c r="B184" t="s">
        <v>12</v>
      </c>
      <c r="C184" s="1">
        <v>45937</v>
      </c>
      <c r="D184" s="2">
        <v>0.5625</v>
      </c>
      <c r="E184" s="2">
        <v>0.61458333333333337</v>
      </c>
      <c r="F184">
        <v>40</v>
      </c>
      <c r="G184" s="8">
        <f>E184-D184</f>
        <v>5.208333333333337E-2</v>
      </c>
      <c r="H184">
        <f>24*G184</f>
        <v>1.2500000000000009</v>
      </c>
      <c r="I184">
        <f>F184*H184</f>
        <v>50.000000000000036</v>
      </c>
      <c r="J184">
        <f t="shared" si="8"/>
        <v>1</v>
      </c>
      <c r="K184">
        <f t="shared" si="9"/>
        <v>0</v>
      </c>
      <c r="L184" t="str">
        <f t="shared" si="10"/>
        <v/>
      </c>
      <c r="M184" t="str">
        <f t="shared" si="11"/>
        <v/>
      </c>
    </row>
    <row r="185" spans="1:13">
      <c r="A185" t="s">
        <v>15</v>
      </c>
      <c r="B185" t="s">
        <v>12</v>
      </c>
      <c r="C185" s="1">
        <v>45967</v>
      </c>
      <c r="D185" s="2">
        <v>0.57291666666666663</v>
      </c>
      <c r="E185" s="2">
        <v>0.64583333333333337</v>
      </c>
      <c r="F185">
        <v>40</v>
      </c>
      <c r="G185" s="8">
        <f>E185-D185</f>
        <v>7.2916666666666741E-2</v>
      </c>
      <c r="H185">
        <f>24*G185</f>
        <v>1.7500000000000018</v>
      </c>
      <c r="I185">
        <f>F185*H185</f>
        <v>70.000000000000071</v>
      </c>
      <c r="J185">
        <f t="shared" si="8"/>
        <v>2</v>
      </c>
      <c r="K185">
        <f t="shared" si="9"/>
        <v>0</v>
      </c>
      <c r="L185" t="str">
        <f t="shared" si="10"/>
        <v/>
      </c>
      <c r="M185" t="str">
        <f t="shared" si="11"/>
        <v/>
      </c>
    </row>
    <row r="186" spans="1:13">
      <c r="A186" t="s">
        <v>15</v>
      </c>
      <c r="B186" t="s">
        <v>12</v>
      </c>
      <c r="C186" s="1">
        <v>45981</v>
      </c>
      <c r="D186" s="2">
        <v>0.53125</v>
      </c>
      <c r="E186" s="2">
        <v>0.57291666666666663</v>
      </c>
      <c r="F186">
        <v>40</v>
      </c>
      <c r="G186" s="8">
        <f>E186-D186</f>
        <v>4.166666666666663E-2</v>
      </c>
      <c r="H186">
        <f>24*G186</f>
        <v>0.99999999999999911</v>
      </c>
      <c r="I186">
        <f>F186*H186</f>
        <v>39.999999999999964</v>
      </c>
      <c r="J186">
        <f t="shared" si="8"/>
        <v>3</v>
      </c>
      <c r="K186">
        <f t="shared" si="9"/>
        <v>0</v>
      </c>
      <c r="L186" t="str">
        <f t="shared" si="10"/>
        <v/>
      </c>
      <c r="M186" t="str">
        <f t="shared" si="11"/>
        <v/>
      </c>
    </row>
    <row r="187" spans="1:13">
      <c r="A187" t="s">
        <v>15</v>
      </c>
      <c r="B187" t="s">
        <v>12</v>
      </c>
      <c r="C187" s="1">
        <v>45985</v>
      </c>
      <c r="D187" s="2">
        <v>0.44791666666666669</v>
      </c>
      <c r="E187" s="2">
        <v>0.5</v>
      </c>
      <c r="F187">
        <v>40</v>
      </c>
      <c r="G187" s="8">
        <f>E187-D187</f>
        <v>5.2083333333333315E-2</v>
      </c>
      <c r="H187">
        <f>24*G187</f>
        <v>1.2499999999999996</v>
      </c>
      <c r="I187">
        <f>F187*H187</f>
        <v>49.999999999999986</v>
      </c>
      <c r="J187">
        <f t="shared" si="8"/>
        <v>4</v>
      </c>
      <c r="K187">
        <f t="shared" si="9"/>
        <v>0</v>
      </c>
      <c r="L187" t="str">
        <f t="shared" si="10"/>
        <v/>
      </c>
      <c r="M187" t="str">
        <f t="shared" si="11"/>
        <v/>
      </c>
    </row>
    <row r="188" spans="1:13">
      <c r="A188" t="s">
        <v>15</v>
      </c>
      <c r="B188" t="s">
        <v>12</v>
      </c>
      <c r="C188" s="1">
        <v>46002</v>
      </c>
      <c r="D188" s="2">
        <v>0.375</v>
      </c>
      <c r="E188" s="2">
        <v>0.42708333333333331</v>
      </c>
      <c r="F188">
        <v>40</v>
      </c>
      <c r="G188" s="8">
        <f>E188-D188</f>
        <v>5.2083333333333315E-2</v>
      </c>
      <c r="H188">
        <f>24*G188</f>
        <v>1.2499999999999996</v>
      </c>
      <c r="I188">
        <f>F188*H188</f>
        <v>49.999999999999986</v>
      </c>
      <c r="J188">
        <f t="shared" si="8"/>
        <v>5</v>
      </c>
      <c r="K188">
        <f t="shared" si="9"/>
        <v>0</v>
      </c>
      <c r="L188" t="str">
        <f t="shared" si="10"/>
        <v/>
      </c>
      <c r="M188" t="str">
        <f t="shared" si="11"/>
        <v/>
      </c>
    </row>
    <row r="189" spans="1:13">
      <c r="A189" t="s">
        <v>15</v>
      </c>
      <c r="B189" t="s">
        <v>12</v>
      </c>
      <c r="C189" s="1">
        <v>46029</v>
      </c>
      <c r="D189" s="2">
        <v>0.375</v>
      </c>
      <c r="E189" s="2">
        <v>0.44791666666666669</v>
      </c>
      <c r="F189">
        <v>40</v>
      </c>
      <c r="G189" s="8">
        <f>E189-D189</f>
        <v>7.2916666666666685E-2</v>
      </c>
      <c r="H189">
        <f>24*G189</f>
        <v>1.7500000000000004</v>
      </c>
      <c r="I189">
        <f>F189*H189</f>
        <v>70.000000000000014</v>
      </c>
      <c r="J189">
        <f t="shared" si="8"/>
        <v>6</v>
      </c>
      <c r="K189">
        <f t="shared" si="9"/>
        <v>0</v>
      </c>
      <c r="L189" t="str">
        <f t="shared" si="10"/>
        <v/>
      </c>
      <c r="M189" t="str">
        <f t="shared" si="11"/>
        <v/>
      </c>
    </row>
    <row r="190" spans="1:13">
      <c r="A190" t="s">
        <v>15</v>
      </c>
      <c r="B190" t="s">
        <v>12</v>
      </c>
      <c r="C190" s="1">
        <v>46069</v>
      </c>
      <c r="D190" s="2">
        <v>0.375</v>
      </c>
      <c r="E190" s="2">
        <v>0.4375</v>
      </c>
      <c r="F190">
        <v>40</v>
      </c>
      <c r="G190" s="8">
        <f>E190-D190</f>
        <v>6.25E-2</v>
      </c>
      <c r="H190">
        <f>24*G190</f>
        <v>1.5</v>
      </c>
      <c r="I190">
        <f>F190*H190</f>
        <v>60</v>
      </c>
      <c r="J190">
        <f t="shared" si="8"/>
        <v>7</v>
      </c>
      <c r="K190">
        <f t="shared" si="9"/>
        <v>0</v>
      </c>
      <c r="L190" t="str">
        <f t="shared" si="10"/>
        <v/>
      </c>
      <c r="M190" t="str">
        <f t="shared" si="11"/>
        <v/>
      </c>
    </row>
    <row r="191" spans="1:13">
      <c r="A191" t="s">
        <v>15</v>
      </c>
      <c r="B191" t="s">
        <v>12</v>
      </c>
      <c r="C191" s="1">
        <v>46077</v>
      </c>
      <c r="D191" s="2">
        <v>0.375</v>
      </c>
      <c r="E191" s="2">
        <v>0.4375</v>
      </c>
      <c r="F191">
        <v>40</v>
      </c>
      <c r="G191" s="8">
        <f>E191-D191</f>
        <v>6.25E-2</v>
      </c>
      <c r="H191">
        <f>24*G191</f>
        <v>1.5</v>
      </c>
      <c r="I191">
        <f>F191*H191</f>
        <v>60</v>
      </c>
      <c r="J191">
        <f t="shared" si="8"/>
        <v>8</v>
      </c>
      <c r="K191">
        <f t="shared" si="9"/>
        <v>8</v>
      </c>
      <c r="L191" t="str">
        <f t="shared" si="10"/>
        <v>ZbiFiz8</v>
      </c>
      <c r="M191" t="str">
        <f t="shared" si="11"/>
        <v>ZBIFIZ8</v>
      </c>
    </row>
    <row r="192" spans="1:13">
      <c r="A192" t="s">
        <v>15</v>
      </c>
      <c r="B192" t="s">
        <v>7</v>
      </c>
      <c r="C192" s="1">
        <v>45945</v>
      </c>
      <c r="D192" s="2">
        <v>0.51041666666666663</v>
      </c>
      <c r="E192" s="2">
        <v>0.58333333333333337</v>
      </c>
      <c r="F192">
        <v>60</v>
      </c>
      <c r="G192" s="8">
        <f>E192-D192</f>
        <v>7.2916666666666741E-2</v>
      </c>
      <c r="H192">
        <f>24*G192</f>
        <v>1.7500000000000018</v>
      </c>
      <c r="I192">
        <f>F192*H192</f>
        <v>105.00000000000011</v>
      </c>
      <c r="J192">
        <f t="shared" si="8"/>
        <v>1</v>
      </c>
      <c r="K192">
        <f t="shared" si="9"/>
        <v>0</v>
      </c>
      <c r="L192" t="str">
        <f t="shared" si="10"/>
        <v/>
      </c>
      <c r="M192" t="str">
        <f t="shared" si="11"/>
        <v/>
      </c>
    </row>
    <row r="193" spans="1:13">
      <c r="A193" t="s">
        <v>15</v>
      </c>
      <c r="B193" t="s">
        <v>7</v>
      </c>
      <c r="C193" s="1">
        <v>45961</v>
      </c>
      <c r="D193" s="2">
        <v>0.375</v>
      </c>
      <c r="E193" s="2">
        <v>0.44791666666666669</v>
      </c>
      <c r="F193">
        <v>60</v>
      </c>
      <c r="G193" s="8">
        <f>E193-D193</f>
        <v>7.2916666666666685E-2</v>
      </c>
      <c r="H193">
        <f>24*G193</f>
        <v>1.7500000000000004</v>
      </c>
      <c r="I193">
        <f>F193*H193</f>
        <v>105.00000000000003</v>
      </c>
      <c r="J193">
        <f t="shared" si="8"/>
        <v>2</v>
      </c>
      <c r="K193">
        <f t="shared" si="9"/>
        <v>0</v>
      </c>
      <c r="L193" t="str">
        <f t="shared" si="10"/>
        <v/>
      </c>
      <c r="M193" t="str">
        <f t="shared" si="11"/>
        <v/>
      </c>
    </row>
    <row r="194" spans="1:13">
      <c r="A194" t="s">
        <v>15</v>
      </c>
      <c r="B194" t="s">
        <v>7</v>
      </c>
      <c r="C194" s="1">
        <v>45985</v>
      </c>
      <c r="D194" s="2">
        <v>0.6875</v>
      </c>
      <c r="E194" s="2">
        <v>0.75</v>
      </c>
      <c r="F194">
        <v>60</v>
      </c>
      <c r="G194" s="8">
        <f>E194-D194</f>
        <v>6.25E-2</v>
      </c>
      <c r="H194">
        <f>24*G194</f>
        <v>1.5</v>
      </c>
      <c r="I194">
        <f>F194*H194</f>
        <v>90</v>
      </c>
      <c r="J194">
        <f t="shared" si="8"/>
        <v>3</v>
      </c>
      <c r="K194">
        <f t="shared" si="9"/>
        <v>0</v>
      </c>
      <c r="L194" t="str">
        <f t="shared" si="10"/>
        <v/>
      </c>
      <c r="M194" t="str">
        <f t="shared" si="11"/>
        <v/>
      </c>
    </row>
    <row r="195" spans="1:13">
      <c r="A195" t="s">
        <v>15</v>
      </c>
      <c r="B195" t="s">
        <v>7</v>
      </c>
      <c r="C195" s="1">
        <v>45993</v>
      </c>
      <c r="D195" s="2">
        <v>0.4375</v>
      </c>
      <c r="E195" s="2">
        <v>0.47916666666666669</v>
      </c>
      <c r="F195">
        <v>60</v>
      </c>
      <c r="G195" s="8">
        <f>E195-D195</f>
        <v>4.1666666666666685E-2</v>
      </c>
      <c r="H195">
        <f>24*G195</f>
        <v>1.0000000000000004</v>
      </c>
      <c r="I195">
        <f>F195*H195</f>
        <v>60.000000000000028</v>
      </c>
      <c r="J195">
        <f t="shared" ref="J195:J236" si="12">IF(AND(A195=A194,B195=B194),J194+1,1)</f>
        <v>4</v>
      </c>
      <c r="K195">
        <f t="shared" ref="K195:K236" si="13">IF(J196=1,J195,0)</f>
        <v>0</v>
      </c>
      <c r="L195" t="str">
        <f t="shared" ref="L195:L236" si="14">IF(K195&gt;0,CONCATENATE(MID(A195,1,3),MID(B195,1,3),J195),"")</f>
        <v/>
      </c>
      <c r="M195" t="str">
        <f t="shared" ref="M195:M236" si="15">UPPER(L195)</f>
        <v/>
      </c>
    </row>
    <row r="196" spans="1:13">
      <c r="A196" t="s">
        <v>15</v>
      </c>
      <c r="B196" t="s">
        <v>7</v>
      </c>
      <c r="C196" s="1">
        <v>46003</v>
      </c>
      <c r="D196" s="2">
        <v>0.4375</v>
      </c>
      <c r="E196" s="2">
        <v>0.47916666666666669</v>
      </c>
      <c r="F196">
        <v>60</v>
      </c>
      <c r="G196" s="8">
        <f>E196-D196</f>
        <v>4.1666666666666685E-2</v>
      </c>
      <c r="H196">
        <f>24*G196</f>
        <v>1.0000000000000004</v>
      </c>
      <c r="I196">
        <f>F196*H196</f>
        <v>60.000000000000028</v>
      </c>
      <c r="J196">
        <f t="shared" si="12"/>
        <v>5</v>
      </c>
      <c r="K196">
        <f t="shared" si="13"/>
        <v>0</v>
      </c>
      <c r="L196" t="str">
        <f t="shared" si="14"/>
        <v/>
      </c>
      <c r="M196" t="str">
        <f t="shared" si="15"/>
        <v/>
      </c>
    </row>
    <row r="197" spans="1:13">
      <c r="A197" t="s">
        <v>15</v>
      </c>
      <c r="B197" t="s">
        <v>7</v>
      </c>
      <c r="C197" s="1">
        <v>46051</v>
      </c>
      <c r="D197" s="2">
        <v>0.53125</v>
      </c>
      <c r="E197" s="2">
        <v>0.57291666666666663</v>
      </c>
      <c r="F197">
        <v>60</v>
      </c>
      <c r="G197" s="8">
        <f>E197-D197</f>
        <v>4.166666666666663E-2</v>
      </c>
      <c r="H197">
        <f>24*G197</f>
        <v>0.99999999999999911</v>
      </c>
      <c r="I197">
        <f>F197*H197</f>
        <v>59.999999999999943</v>
      </c>
      <c r="J197">
        <f t="shared" si="12"/>
        <v>6</v>
      </c>
      <c r="K197">
        <f t="shared" si="13"/>
        <v>0</v>
      </c>
      <c r="L197" t="str">
        <f t="shared" si="14"/>
        <v/>
      </c>
      <c r="M197" t="str">
        <f t="shared" si="15"/>
        <v/>
      </c>
    </row>
    <row r="198" spans="1:13">
      <c r="A198" t="s">
        <v>15</v>
      </c>
      <c r="B198" t="s">
        <v>7</v>
      </c>
      <c r="C198" s="1">
        <v>46065</v>
      </c>
      <c r="D198" s="2">
        <v>0.39583333333333331</v>
      </c>
      <c r="E198" s="2">
        <v>0.45833333333333331</v>
      </c>
      <c r="F198">
        <v>60</v>
      </c>
      <c r="G198" s="8">
        <f>E198-D198</f>
        <v>6.25E-2</v>
      </c>
      <c r="H198">
        <f>24*G198</f>
        <v>1.5</v>
      </c>
      <c r="I198">
        <f>F198*H198</f>
        <v>90</v>
      </c>
      <c r="J198">
        <f t="shared" si="12"/>
        <v>7</v>
      </c>
      <c r="K198">
        <f t="shared" si="13"/>
        <v>0</v>
      </c>
      <c r="L198" t="str">
        <f t="shared" si="14"/>
        <v/>
      </c>
      <c r="M198" t="str">
        <f t="shared" si="15"/>
        <v/>
      </c>
    </row>
    <row r="199" spans="1:13">
      <c r="A199" t="s">
        <v>15</v>
      </c>
      <c r="B199" t="s">
        <v>7</v>
      </c>
      <c r="C199" s="1">
        <v>46070</v>
      </c>
      <c r="D199" s="2">
        <v>0.375</v>
      </c>
      <c r="E199" s="2">
        <v>0.42708333333333331</v>
      </c>
      <c r="F199">
        <v>60</v>
      </c>
      <c r="G199" s="8">
        <f>E199-D199</f>
        <v>5.2083333333333315E-2</v>
      </c>
      <c r="H199">
        <f>24*G199</f>
        <v>1.2499999999999996</v>
      </c>
      <c r="I199">
        <f>F199*H199</f>
        <v>74.999999999999972</v>
      </c>
      <c r="J199">
        <f t="shared" si="12"/>
        <v>8</v>
      </c>
      <c r="K199">
        <f t="shared" si="13"/>
        <v>8</v>
      </c>
      <c r="L199" t="str">
        <f t="shared" si="14"/>
        <v>ZbiInf8</v>
      </c>
      <c r="M199" t="str">
        <f t="shared" si="15"/>
        <v>ZBIINF8</v>
      </c>
    </row>
    <row r="200" spans="1:13">
      <c r="A200" t="s">
        <v>19</v>
      </c>
      <c r="B200" t="s">
        <v>12</v>
      </c>
      <c r="C200" s="1">
        <v>45953</v>
      </c>
      <c r="D200" s="2">
        <v>0.375</v>
      </c>
      <c r="E200" s="2">
        <v>0.41666666666666669</v>
      </c>
      <c r="F200">
        <v>40</v>
      </c>
      <c r="G200" s="8">
        <f>E200-D200</f>
        <v>4.1666666666666685E-2</v>
      </c>
      <c r="H200">
        <f>24*G200</f>
        <v>1.0000000000000004</v>
      </c>
      <c r="I200">
        <f>F200*H200</f>
        <v>40.000000000000014</v>
      </c>
      <c r="J200">
        <f t="shared" si="12"/>
        <v>1</v>
      </c>
      <c r="K200">
        <f t="shared" si="13"/>
        <v>0</v>
      </c>
      <c r="L200" t="str">
        <f t="shared" si="14"/>
        <v/>
      </c>
      <c r="M200" t="str">
        <f t="shared" si="15"/>
        <v/>
      </c>
    </row>
    <row r="201" spans="1:13">
      <c r="A201" t="s">
        <v>19</v>
      </c>
      <c r="B201" t="s">
        <v>12</v>
      </c>
      <c r="C201" s="1">
        <v>45987</v>
      </c>
      <c r="D201" s="2">
        <v>0.45833333333333331</v>
      </c>
      <c r="E201" s="2">
        <v>0.53125</v>
      </c>
      <c r="F201">
        <v>40</v>
      </c>
      <c r="G201" s="8">
        <f>E201-D201</f>
        <v>7.2916666666666685E-2</v>
      </c>
      <c r="H201">
        <f>24*G201</f>
        <v>1.7500000000000004</v>
      </c>
      <c r="I201">
        <f>F201*H201</f>
        <v>70.000000000000014</v>
      </c>
      <c r="J201">
        <f t="shared" si="12"/>
        <v>2</v>
      </c>
      <c r="K201">
        <f t="shared" si="13"/>
        <v>0</v>
      </c>
      <c r="L201" t="str">
        <f t="shared" si="14"/>
        <v/>
      </c>
      <c r="M201" t="str">
        <f t="shared" si="15"/>
        <v/>
      </c>
    </row>
    <row r="202" spans="1:13">
      <c r="A202" t="s">
        <v>19</v>
      </c>
      <c r="B202" t="s">
        <v>12</v>
      </c>
      <c r="C202" s="1">
        <v>46043</v>
      </c>
      <c r="D202" s="2">
        <v>0.48958333333333331</v>
      </c>
      <c r="E202" s="2">
        <v>0.57291666666666663</v>
      </c>
      <c r="F202">
        <v>40</v>
      </c>
      <c r="G202" s="8">
        <f>E202-D202</f>
        <v>8.3333333333333315E-2</v>
      </c>
      <c r="H202">
        <f>24*G202</f>
        <v>1.9999999999999996</v>
      </c>
      <c r="I202">
        <f>F202*H202</f>
        <v>79.999999999999986</v>
      </c>
      <c r="J202">
        <f t="shared" si="12"/>
        <v>3</v>
      </c>
      <c r="K202">
        <f t="shared" si="13"/>
        <v>0</v>
      </c>
      <c r="L202" t="str">
        <f t="shared" si="14"/>
        <v/>
      </c>
      <c r="M202" t="str">
        <f t="shared" si="15"/>
        <v/>
      </c>
    </row>
    <row r="203" spans="1:13">
      <c r="A203" t="s">
        <v>19</v>
      </c>
      <c r="B203" t="s">
        <v>12</v>
      </c>
      <c r="C203" s="1">
        <v>46049</v>
      </c>
      <c r="D203" s="2">
        <v>0.375</v>
      </c>
      <c r="E203" s="2">
        <v>0.45833333333333331</v>
      </c>
      <c r="F203">
        <v>40</v>
      </c>
      <c r="G203" s="8">
        <f>E203-D203</f>
        <v>8.3333333333333315E-2</v>
      </c>
      <c r="H203">
        <f>24*G203</f>
        <v>1.9999999999999996</v>
      </c>
      <c r="I203">
        <f>F203*H203</f>
        <v>79.999999999999986</v>
      </c>
      <c r="J203">
        <f t="shared" si="12"/>
        <v>4</v>
      </c>
      <c r="K203">
        <f t="shared" si="13"/>
        <v>0</v>
      </c>
      <c r="L203" t="str">
        <f t="shared" si="14"/>
        <v/>
      </c>
      <c r="M203" t="str">
        <f t="shared" si="15"/>
        <v/>
      </c>
    </row>
    <row r="204" spans="1:13">
      <c r="A204" t="s">
        <v>19</v>
      </c>
      <c r="B204" t="s">
        <v>12</v>
      </c>
      <c r="C204" s="1">
        <v>46057</v>
      </c>
      <c r="D204" s="2">
        <v>0.42708333333333331</v>
      </c>
      <c r="E204" s="2">
        <v>0.48958333333333331</v>
      </c>
      <c r="F204">
        <v>40</v>
      </c>
      <c r="G204" s="8">
        <f>E204-D204</f>
        <v>6.25E-2</v>
      </c>
      <c r="H204">
        <f>24*G204</f>
        <v>1.5</v>
      </c>
      <c r="I204">
        <f>F204*H204</f>
        <v>60</v>
      </c>
      <c r="J204">
        <f t="shared" si="12"/>
        <v>5</v>
      </c>
      <c r="K204">
        <f t="shared" si="13"/>
        <v>0</v>
      </c>
      <c r="L204" t="str">
        <f t="shared" si="14"/>
        <v/>
      </c>
      <c r="M204" t="str">
        <f t="shared" si="15"/>
        <v/>
      </c>
    </row>
    <row r="205" spans="1:13">
      <c r="A205" t="s">
        <v>19</v>
      </c>
      <c r="B205" t="s">
        <v>12</v>
      </c>
      <c r="C205" s="1">
        <v>46058</v>
      </c>
      <c r="D205" s="2">
        <v>0.53125</v>
      </c>
      <c r="E205" s="2">
        <v>0.57291666666666663</v>
      </c>
      <c r="F205">
        <v>40</v>
      </c>
      <c r="G205" s="8">
        <f>E205-D205</f>
        <v>4.166666666666663E-2</v>
      </c>
      <c r="H205">
        <f>24*G205</f>
        <v>0.99999999999999911</v>
      </c>
      <c r="I205">
        <f>F205*H205</f>
        <v>39.999999999999964</v>
      </c>
      <c r="J205">
        <f t="shared" si="12"/>
        <v>6</v>
      </c>
      <c r="K205">
        <f t="shared" si="13"/>
        <v>0</v>
      </c>
      <c r="L205" t="str">
        <f t="shared" si="14"/>
        <v/>
      </c>
      <c r="M205" t="str">
        <f t="shared" si="15"/>
        <v/>
      </c>
    </row>
    <row r="206" spans="1:13">
      <c r="A206" t="s">
        <v>19</v>
      </c>
      <c r="B206" t="s">
        <v>12</v>
      </c>
      <c r="C206" s="1">
        <v>46077</v>
      </c>
      <c r="D206" s="2">
        <v>0.52083333333333337</v>
      </c>
      <c r="E206" s="2">
        <v>0.58333333333333337</v>
      </c>
      <c r="F206">
        <v>40</v>
      </c>
      <c r="G206" s="8">
        <f>E206-D206</f>
        <v>6.25E-2</v>
      </c>
      <c r="H206">
        <f>24*G206</f>
        <v>1.5</v>
      </c>
      <c r="I206">
        <f>F206*H206</f>
        <v>60</v>
      </c>
      <c r="J206">
        <f t="shared" si="12"/>
        <v>7</v>
      </c>
      <c r="K206">
        <f t="shared" si="13"/>
        <v>0</v>
      </c>
      <c r="L206" t="str">
        <f t="shared" si="14"/>
        <v/>
      </c>
      <c r="M206" t="str">
        <f t="shared" si="15"/>
        <v/>
      </c>
    </row>
    <row r="207" spans="1:13">
      <c r="A207" t="s">
        <v>19</v>
      </c>
      <c r="B207" t="s">
        <v>12</v>
      </c>
      <c r="C207" s="1">
        <v>46080</v>
      </c>
      <c r="D207" s="2">
        <v>0.45833333333333331</v>
      </c>
      <c r="E207" s="2">
        <v>0.53125</v>
      </c>
      <c r="F207">
        <v>40</v>
      </c>
      <c r="G207" s="8">
        <f>E207-D207</f>
        <v>7.2916666666666685E-2</v>
      </c>
      <c r="H207">
        <f>24*G207</f>
        <v>1.7500000000000004</v>
      </c>
      <c r="I207">
        <f>F207*H207</f>
        <v>70.000000000000014</v>
      </c>
      <c r="J207">
        <f t="shared" si="12"/>
        <v>8</v>
      </c>
      <c r="K207">
        <f t="shared" si="13"/>
        <v>8</v>
      </c>
      <c r="L207" t="str">
        <f t="shared" si="14"/>
        <v>ZdzFiz8</v>
      </c>
      <c r="M207" t="str">
        <f t="shared" si="15"/>
        <v>ZDZFIZ8</v>
      </c>
    </row>
    <row r="208" spans="1:13">
      <c r="A208" t="s">
        <v>19</v>
      </c>
      <c r="B208" t="s">
        <v>9</v>
      </c>
      <c r="C208" s="1">
        <v>45944</v>
      </c>
      <c r="D208" s="2">
        <v>0.60416666666666663</v>
      </c>
      <c r="E208" s="2">
        <v>0.64583333333333337</v>
      </c>
      <c r="F208">
        <v>50</v>
      </c>
      <c r="G208" s="8">
        <f>E208-D208</f>
        <v>4.1666666666666741E-2</v>
      </c>
      <c r="H208">
        <f>24*G208</f>
        <v>1.0000000000000018</v>
      </c>
      <c r="I208">
        <f>F208*H208</f>
        <v>50.000000000000085</v>
      </c>
      <c r="J208">
        <f t="shared" si="12"/>
        <v>1</v>
      </c>
      <c r="K208">
        <f t="shared" si="13"/>
        <v>0</v>
      </c>
      <c r="L208" t="str">
        <f t="shared" si="14"/>
        <v/>
      </c>
      <c r="M208" t="str">
        <f t="shared" si="15"/>
        <v/>
      </c>
    </row>
    <row r="209" spans="1:13">
      <c r="A209" t="s">
        <v>19</v>
      </c>
      <c r="B209" t="s">
        <v>9</v>
      </c>
      <c r="C209" s="1">
        <v>45950</v>
      </c>
      <c r="D209" s="2">
        <v>0.45833333333333331</v>
      </c>
      <c r="E209" s="2">
        <v>0.54166666666666663</v>
      </c>
      <c r="F209">
        <v>50</v>
      </c>
      <c r="G209" s="8">
        <f>E209-D209</f>
        <v>8.3333333333333315E-2</v>
      </c>
      <c r="H209">
        <f>24*G209</f>
        <v>1.9999999999999996</v>
      </c>
      <c r="I209">
        <f>F209*H209</f>
        <v>99.999999999999972</v>
      </c>
      <c r="J209">
        <f t="shared" si="12"/>
        <v>2</v>
      </c>
      <c r="K209">
        <f t="shared" si="13"/>
        <v>0</v>
      </c>
      <c r="L209" t="str">
        <f t="shared" si="14"/>
        <v/>
      </c>
      <c r="M209" t="str">
        <f t="shared" si="15"/>
        <v/>
      </c>
    </row>
    <row r="210" spans="1:13">
      <c r="A210" t="s">
        <v>19</v>
      </c>
      <c r="B210" t="s">
        <v>9</v>
      </c>
      <c r="C210" s="1">
        <v>45952</v>
      </c>
      <c r="D210" s="2">
        <v>0.375</v>
      </c>
      <c r="E210" s="2">
        <v>0.42708333333333331</v>
      </c>
      <c r="F210">
        <v>50</v>
      </c>
      <c r="G210" s="8">
        <f>E210-D210</f>
        <v>5.2083333333333315E-2</v>
      </c>
      <c r="H210">
        <f>24*G210</f>
        <v>1.2499999999999996</v>
      </c>
      <c r="I210">
        <f>F210*H210</f>
        <v>62.499999999999979</v>
      </c>
      <c r="J210">
        <f t="shared" si="12"/>
        <v>3</v>
      </c>
      <c r="K210">
        <f t="shared" si="13"/>
        <v>0</v>
      </c>
      <c r="L210" t="str">
        <f t="shared" si="14"/>
        <v/>
      </c>
      <c r="M210" t="str">
        <f t="shared" si="15"/>
        <v/>
      </c>
    </row>
    <row r="211" spans="1:13">
      <c r="A211" t="s">
        <v>19</v>
      </c>
      <c r="B211" t="s">
        <v>9</v>
      </c>
      <c r="C211" s="1">
        <v>45978</v>
      </c>
      <c r="D211" s="2">
        <v>0.67708333333333337</v>
      </c>
      <c r="E211" s="2">
        <v>0.76041666666666663</v>
      </c>
      <c r="F211">
        <v>50</v>
      </c>
      <c r="G211" s="8">
        <f>E211-D211</f>
        <v>8.3333333333333259E-2</v>
      </c>
      <c r="H211">
        <f>24*G211</f>
        <v>1.9999999999999982</v>
      </c>
      <c r="I211">
        <f>F211*H211</f>
        <v>99.999999999999915</v>
      </c>
      <c r="J211">
        <f t="shared" si="12"/>
        <v>4</v>
      </c>
      <c r="K211">
        <f t="shared" si="13"/>
        <v>0</v>
      </c>
      <c r="L211" t="str">
        <f t="shared" si="14"/>
        <v/>
      </c>
      <c r="M211" t="str">
        <f t="shared" si="15"/>
        <v/>
      </c>
    </row>
    <row r="212" spans="1:13">
      <c r="A212" t="s">
        <v>19</v>
      </c>
      <c r="B212" t="s">
        <v>9</v>
      </c>
      <c r="C212" s="1">
        <v>45981</v>
      </c>
      <c r="D212" s="2">
        <v>0.63541666666666663</v>
      </c>
      <c r="E212" s="2">
        <v>0.67708333333333337</v>
      </c>
      <c r="F212">
        <v>50</v>
      </c>
      <c r="G212" s="8">
        <f>E212-D212</f>
        <v>4.1666666666666741E-2</v>
      </c>
      <c r="H212">
        <f>24*G212</f>
        <v>1.0000000000000018</v>
      </c>
      <c r="I212">
        <f>F212*H212</f>
        <v>50.000000000000085</v>
      </c>
      <c r="J212">
        <f t="shared" si="12"/>
        <v>5</v>
      </c>
      <c r="K212">
        <f t="shared" si="13"/>
        <v>0</v>
      </c>
      <c r="L212" t="str">
        <f t="shared" si="14"/>
        <v/>
      </c>
      <c r="M212" t="str">
        <f t="shared" si="15"/>
        <v/>
      </c>
    </row>
    <row r="213" spans="1:13">
      <c r="A213" t="s">
        <v>19</v>
      </c>
      <c r="B213" t="s">
        <v>9</v>
      </c>
      <c r="C213" s="1">
        <v>45994</v>
      </c>
      <c r="D213" s="2">
        <v>0.65625</v>
      </c>
      <c r="E213" s="2">
        <v>0.71875</v>
      </c>
      <c r="F213">
        <v>50</v>
      </c>
      <c r="G213" s="8">
        <f>E213-D213</f>
        <v>6.25E-2</v>
      </c>
      <c r="H213">
        <f>24*G213</f>
        <v>1.5</v>
      </c>
      <c r="I213">
        <f>F213*H213</f>
        <v>75</v>
      </c>
      <c r="J213">
        <f t="shared" si="12"/>
        <v>6</v>
      </c>
      <c r="K213">
        <f t="shared" si="13"/>
        <v>0</v>
      </c>
      <c r="L213" t="str">
        <f t="shared" si="14"/>
        <v/>
      </c>
      <c r="M213" t="str">
        <f t="shared" si="15"/>
        <v/>
      </c>
    </row>
    <row r="214" spans="1:13">
      <c r="A214" t="s">
        <v>19</v>
      </c>
      <c r="B214" t="s">
        <v>9</v>
      </c>
      <c r="C214" s="1">
        <v>46000</v>
      </c>
      <c r="D214" s="2">
        <v>0.4375</v>
      </c>
      <c r="E214" s="2">
        <v>0.47916666666666669</v>
      </c>
      <c r="F214">
        <v>50</v>
      </c>
      <c r="G214" s="8">
        <f>E214-D214</f>
        <v>4.1666666666666685E-2</v>
      </c>
      <c r="H214">
        <f>24*G214</f>
        <v>1.0000000000000004</v>
      </c>
      <c r="I214">
        <f>F214*H214</f>
        <v>50.000000000000021</v>
      </c>
      <c r="J214">
        <f t="shared" si="12"/>
        <v>7</v>
      </c>
      <c r="K214">
        <f t="shared" si="13"/>
        <v>0</v>
      </c>
      <c r="L214" t="str">
        <f t="shared" si="14"/>
        <v/>
      </c>
      <c r="M214" t="str">
        <f t="shared" si="15"/>
        <v/>
      </c>
    </row>
    <row r="215" spans="1:13">
      <c r="A215" t="s">
        <v>19</v>
      </c>
      <c r="B215" t="s">
        <v>9</v>
      </c>
      <c r="C215" s="1">
        <v>46035</v>
      </c>
      <c r="D215" s="2">
        <v>0.45833333333333331</v>
      </c>
      <c r="E215" s="2">
        <v>0.5</v>
      </c>
      <c r="F215">
        <v>50</v>
      </c>
      <c r="G215" s="8">
        <f>E215-D215</f>
        <v>4.1666666666666685E-2</v>
      </c>
      <c r="H215">
        <f>24*G215</f>
        <v>1.0000000000000004</v>
      </c>
      <c r="I215">
        <f>F215*H215</f>
        <v>50.000000000000021</v>
      </c>
      <c r="J215">
        <f t="shared" si="12"/>
        <v>8</v>
      </c>
      <c r="K215">
        <f t="shared" si="13"/>
        <v>0</v>
      </c>
      <c r="L215" t="str">
        <f t="shared" si="14"/>
        <v/>
      </c>
      <c r="M215" t="str">
        <f t="shared" si="15"/>
        <v/>
      </c>
    </row>
    <row r="216" spans="1:13">
      <c r="A216" t="s">
        <v>19</v>
      </c>
      <c r="B216" t="s">
        <v>9</v>
      </c>
      <c r="C216" s="1">
        <v>46059</v>
      </c>
      <c r="D216" s="2">
        <v>0.375</v>
      </c>
      <c r="E216" s="2">
        <v>0.44791666666666669</v>
      </c>
      <c r="F216">
        <v>50</v>
      </c>
      <c r="G216" s="8">
        <f>E216-D216</f>
        <v>7.2916666666666685E-2</v>
      </c>
      <c r="H216">
        <f>24*G216</f>
        <v>1.7500000000000004</v>
      </c>
      <c r="I216">
        <f>F216*H216</f>
        <v>87.500000000000028</v>
      </c>
      <c r="J216">
        <f t="shared" si="12"/>
        <v>9</v>
      </c>
      <c r="K216">
        <f t="shared" si="13"/>
        <v>0</v>
      </c>
      <c r="L216" t="str">
        <f t="shared" si="14"/>
        <v/>
      </c>
      <c r="M216" t="str">
        <f t="shared" si="15"/>
        <v/>
      </c>
    </row>
    <row r="217" spans="1:13">
      <c r="A217" t="s">
        <v>19</v>
      </c>
      <c r="B217" t="s">
        <v>9</v>
      </c>
      <c r="C217" s="1">
        <v>46063</v>
      </c>
      <c r="D217" s="2">
        <v>0.64583333333333337</v>
      </c>
      <c r="E217" s="2">
        <v>0.6875</v>
      </c>
      <c r="F217">
        <v>50</v>
      </c>
      <c r="G217" s="8">
        <f>E217-D217</f>
        <v>4.166666666666663E-2</v>
      </c>
      <c r="H217">
        <f>24*G217</f>
        <v>0.99999999999999911</v>
      </c>
      <c r="I217">
        <f>F217*H217</f>
        <v>49.999999999999957</v>
      </c>
      <c r="J217">
        <f t="shared" si="12"/>
        <v>10</v>
      </c>
      <c r="K217">
        <f t="shared" si="13"/>
        <v>10</v>
      </c>
      <c r="L217" t="str">
        <f t="shared" si="14"/>
        <v>ZdzMat10</v>
      </c>
      <c r="M217" t="str">
        <f t="shared" si="15"/>
        <v>ZDZMAT10</v>
      </c>
    </row>
    <row r="218" spans="1:13">
      <c r="A218" t="s">
        <v>10</v>
      </c>
      <c r="B218" t="s">
        <v>7</v>
      </c>
      <c r="C218" s="1">
        <v>45943</v>
      </c>
      <c r="D218" s="2">
        <v>0.39583333333333331</v>
      </c>
      <c r="E218" s="2">
        <v>0.45833333333333331</v>
      </c>
      <c r="F218">
        <v>60</v>
      </c>
      <c r="G218" s="8">
        <f>E218-D218</f>
        <v>6.25E-2</v>
      </c>
      <c r="H218">
        <f>24*G218</f>
        <v>1.5</v>
      </c>
      <c r="I218">
        <f>F218*H218</f>
        <v>90</v>
      </c>
      <c r="J218">
        <f t="shared" si="12"/>
        <v>1</v>
      </c>
      <c r="K218">
        <f t="shared" si="13"/>
        <v>0</v>
      </c>
      <c r="L218" t="str">
        <f t="shared" si="14"/>
        <v/>
      </c>
      <c r="M218" t="str">
        <f t="shared" si="15"/>
        <v/>
      </c>
    </row>
    <row r="219" spans="1:13">
      <c r="A219" t="s">
        <v>10</v>
      </c>
      <c r="B219" t="s">
        <v>7</v>
      </c>
      <c r="C219" s="1">
        <v>45951</v>
      </c>
      <c r="D219" s="2">
        <v>0.47916666666666669</v>
      </c>
      <c r="E219" s="2">
        <v>0.55208333333333337</v>
      </c>
      <c r="F219">
        <v>60</v>
      </c>
      <c r="G219" s="8">
        <f>E219-D219</f>
        <v>7.2916666666666685E-2</v>
      </c>
      <c r="H219">
        <f>24*G219</f>
        <v>1.7500000000000004</v>
      </c>
      <c r="I219">
        <f>F219*H219</f>
        <v>105.00000000000003</v>
      </c>
      <c r="J219">
        <f t="shared" si="12"/>
        <v>2</v>
      </c>
      <c r="K219">
        <f t="shared" si="13"/>
        <v>0</v>
      </c>
      <c r="L219" t="str">
        <f t="shared" si="14"/>
        <v/>
      </c>
      <c r="M219" t="str">
        <f t="shared" si="15"/>
        <v/>
      </c>
    </row>
    <row r="220" spans="1:13">
      <c r="A220" t="s">
        <v>10</v>
      </c>
      <c r="B220" t="s">
        <v>7</v>
      </c>
      <c r="C220" s="1">
        <v>45964</v>
      </c>
      <c r="D220" s="2">
        <v>0.375</v>
      </c>
      <c r="E220" s="2">
        <v>0.4375</v>
      </c>
      <c r="F220">
        <v>60</v>
      </c>
      <c r="G220" s="8">
        <f>E220-D220</f>
        <v>6.25E-2</v>
      </c>
      <c r="H220">
        <f>24*G220</f>
        <v>1.5</v>
      </c>
      <c r="I220">
        <f>F220*H220</f>
        <v>90</v>
      </c>
      <c r="J220">
        <f t="shared" si="12"/>
        <v>3</v>
      </c>
      <c r="K220">
        <f t="shared" si="13"/>
        <v>0</v>
      </c>
      <c r="L220" t="str">
        <f t="shared" si="14"/>
        <v/>
      </c>
      <c r="M220" t="str">
        <f t="shared" si="15"/>
        <v/>
      </c>
    </row>
    <row r="221" spans="1:13">
      <c r="A221" t="s">
        <v>10</v>
      </c>
      <c r="B221" t="s">
        <v>7</v>
      </c>
      <c r="C221" s="1">
        <v>45966</v>
      </c>
      <c r="D221" s="2">
        <v>0.52083333333333337</v>
      </c>
      <c r="E221" s="2">
        <v>0.58333333333333337</v>
      </c>
      <c r="F221">
        <v>60</v>
      </c>
      <c r="G221" s="8">
        <f>E221-D221</f>
        <v>6.25E-2</v>
      </c>
      <c r="H221">
        <f>24*G221</f>
        <v>1.5</v>
      </c>
      <c r="I221">
        <f>F221*H221</f>
        <v>90</v>
      </c>
      <c r="J221">
        <f t="shared" si="12"/>
        <v>4</v>
      </c>
      <c r="K221">
        <f t="shared" si="13"/>
        <v>0</v>
      </c>
      <c r="L221" t="str">
        <f t="shared" si="14"/>
        <v/>
      </c>
      <c r="M221" t="str">
        <f t="shared" si="15"/>
        <v/>
      </c>
    </row>
    <row r="222" spans="1:13">
      <c r="A222" t="s">
        <v>10</v>
      </c>
      <c r="B222" t="s">
        <v>7</v>
      </c>
      <c r="C222" s="1">
        <v>45972</v>
      </c>
      <c r="D222" s="2">
        <v>0.41666666666666669</v>
      </c>
      <c r="E222" s="2">
        <v>0.46875</v>
      </c>
      <c r="F222">
        <v>60</v>
      </c>
      <c r="G222" s="8">
        <f>E222-D222</f>
        <v>5.2083333333333315E-2</v>
      </c>
      <c r="H222">
        <f>24*G222</f>
        <v>1.2499999999999996</v>
      </c>
      <c r="I222">
        <f>F222*H222</f>
        <v>74.999999999999972</v>
      </c>
      <c r="J222">
        <f t="shared" si="12"/>
        <v>5</v>
      </c>
      <c r="K222">
        <f t="shared" si="13"/>
        <v>0</v>
      </c>
      <c r="L222" t="str">
        <f t="shared" si="14"/>
        <v/>
      </c>
      <c r="M222" t="str">
        <f t="shared" si="15"/>
        <v/>
      </c>
    </row>
    <row r="223" spans="1:13">
      <c r="A223" t="s">
        <v>10</v>
      </c>
      <c r="B223" t="s">
        <v>7</v>
      </c>
      <c r="C223" s="1">
        <v>45979</v>
      </c>
      <c r="D223" s="2">
        <v>0.375</v>
      </c>
      <c r="E223" s="2">
        <v>0.41666666666666669</v>
      </c>
      <c r="F223">
        <v>60</v>
      </c>
      <c r="G223" s="8">
        <f>E223-D223</f>
        <v>4.1666666666666685E-2</v>
      </c>
      <c r="H223">
        <f>24*G223</f>
        <v>1.0000000000000004</v>
      </c>
      <c r="I223">
        <f>F223*H223</f>
        <v>60.000000000000028</v>
      </c>
      <c r="J223">
        <f t="shared" si="12"/>
        <v>6</v>
      </c>
      <c r="K223">
        <f t="shared" si="13"/>
        <v>0</v>
      </c>
      <c r="L223" t="str">
        <f t="shared" si="14"/>
        <v/>
      </c>
      <c r="M223" t="str">
        <f t="shared" si="15"/>
        <v/>
      </c>
    </row>
    <row r="224" spans="1:13">
      <c r="A224" t="s">
        <v>10</v>
      </c>
      <c r="B224" t="s">
        <v>7</v>
      </c>
      <c r="C224" s="1">
        <v>45989</v>
      </c>
      <c r="D224" s="2">
        <v>0.39583333333333331</v>
      </c>
      <c r="E224" s="2">
        <v>0.45833333333333331</v>
      </c>
      <c r="F224">
        <v>60</v>
      </c>
      <c r="G224" s="8">
        <f>E224-D224</f>
        <v>6.25E-2</v>
      </c>
      <c r="H224">
        <f>24*G224</f>
        <v>1.5</v>
      </c>
      <c r="I224">
        <f>F224*H224</f>
        <v>90</v>
      </c>
      <c r="J224">
        <f t="shared" si="12"/>
        <v>7</v>
      </c>
      <c r="K224">
        <f t="shared" si="13"/>
        <v>0</v>
      </c>
      <c r="L224" t="str">
        <f t="shared" si="14"/>
        <v/>
      </c>
      <c r="M224" t="str">
        <f t="shared" si="15"/>
        <v/>
      </c>
    </row>
    <row r="225" spans="1:13">
      <c r="A225" t="s">
        <v>10</v>
      </c>
      <c r="B225" t="s">
        <v>7</v>
      </c>
      <c r="C225" s="1">
        <v>45996</v>
      </c>
      <c r="D225" s="2">
        <v>0.53125</v>
      </c>
      <c r="E225" s="2">
        <v>0.59375</v>
      </c>
      <c r="F225">
        <v>60</v>
      </c>
      <c r="G225" s="8">
        <f>E225-D225</f>
        <v>6.25E-2</v>
      </c>
      <c r="H225">
        <f>24*G225</f>
        <v>1.5</v>
      </c>
      <c r="I225">
        <f>F225*H225</f>
        <v>90</v>
      </c>
      <c r="J225">
        <f t="shared" si="12"/>
        <v>8</v>
      </c>
      <c r="K225">
        <f t="shared" si="13"/>
        <v>0</v>
      </c>
      <c r="L225" t="str">
        <f t="shared" si="14"/>
        <v/>
      </c>
      <c r="M225" t="str">
        <f t="shared" si="15"/>
        <v/>
      </c>
    </row>
    <row r="226" spans="1:13">
      <c r="A226" t="s">
        <v>10</v>
      </c>
      <c r="B226" t="s">
        <v>7</v>
      </c>
      <c r="C226" s="1">
        <v>46002</v>
      </c>
      <c r="D226" s="2">
        <v>0.4375</v>
      </c>
      <c r="E226" s="2">
        <v>0.48958333333333331</v>
      </c>
      <c r="F226">
        <v>60</v>
      </c>
      <c r="G226" s="8">
        <f>E226-D226</f>
        <v>5.2083333333333315E-2</v>
      </c>
      <c r="H226">
        <f>24*G226</f>
        <v>1.2499999999999996</v>
      </c>
      <c r="I226">
        <f>F226*H226</f>
        <v>74.999999999999972</v>
      </c>
      <c r="J226">
        <f t="shared" si="12"/>
        <v>9</v>
      </c>
      <c r="K226">
        <f t="shared" si="13"/>
        <v>0</v>
      </c>
      <c r="L226" t="str">
        <f t="shared" si="14"/>
        <v/>
      </c>
      <c r="M226" t="str">
        <f t="shared" si="15"/>
        <v/>
      </c>
    </row>
    <row r="227" spans="1:13">
      <c r="A227" t="s">
        <v>10</v>
      </c>
      <c r="B227" t="s">
        <v>7</v>
      </c>
      <c r="C227" s="1">
        <v>46048</v>
      </c>
      <c r="D227" s="2">
        <v>0.375</v>
      </c>
      <c r="E227" s="2">
        <v>0.4375</v>
      </c>
      <c r="F227">
        <v>60</v>
      </c>
      <c r="G227" s="8">
        <f>E227-D227</f>
        <v>6.25E-2</v>
      </c>
      <c r="H227">
        <f>24*G227</f>
        <v>1.5</v>
      </c>
      <c r="I227">
        <f>F227*H227</f>
        <v>90</v>
      </c>
      <c r="J227">
        <f t="shared" si="12"/>
        <v>10</v>
      </c>
      <c r="K227">
        <f t="shared" si="13"/>
        <v>0</v>
      </c>
      <c r="L227" t="str">
        <f t="shared" si="14"/>
        <v/>
      </c>
      <c r="M227" t="str">
        <f t="shared" si="15"/>
        <v/>
      </c>
    </row>
    <row r="228" spans="1:13">
      <c r="A228" t="s">
        <v>10</v>
      </c>
      <c r="B228" t="s">
        <v>7</v>
      </c>
      <c r="C228" s="1">
        <v>46059</v>
      </c>
      <c r="D228" s="2">
        <v>0.57291666666666663</v>
      </c>
      <c r="E228" s="2">
        <v>0.61458333333333337</v>
      </c>
      <c r="F228">
        <v>60</v>
      </c>
      <c r="G228" s="8">
        <f>E228-D228</f>
        <v>4.1666666666666741E-2</v>
      </c>
      <c r="H228">
        <f>24*G228</f>
        <v>1.0000000000000018</v>
      </c>
      <c r="I228">
        <f>F228*H228</f>
        <v>60.000000000000107</v>
      </c>
      <c r="J228">
        <f t="shared" si="12"/>
        <v>11</v>
      </c>
      <c r="K228">
        <f t="shared" si="13"/>
        <v>0</v>
      </c>
      <c r="L228" t="str">
        <f t="shared" si="14"/>
        <v/>
      </c>
      <c r="M228" t="str">
        <f t="shared" si="15"/>
        <v/>
      </c>
    </row>
    <row r="229" spans="1:13">
      <c r="A229" t="s">
        <v>10</v>
      </c>
      <c r="B229" t="s">
        <v>7</v>
      </c>
      <c r="C229" s="1">
        <v>46080</v>
      </c>
      <c r="D229" s="2">
        <v>0.53125</v>
      </c>
      <c r="E229" s="2">
        <v>0.58333333333333337</v>
      </c>
      <c r="F229">
        <v>60</v>
      </c>
      <c r="G229" s="8">
        <f>E229-D229</f>
        <v>5.208333333333337E-2</v>
      </c>
      <c r="H229">
        <f>24*G229</f>
        <v>1.2500000000000009</v>
      </c>
      <c r="I229">
        <f>F229*H229</f>
        <v>75.000000000000057</v>
      </c>
      <c r="J229">
        <f t="shared" si="12"/>
        <v>12</v>
      </c>
      <c r="K229">
        <f t="shared" si="13"/>
        <v>12</v>
      </c>
      <c r="L229" t="str">
        <f t="shared" si="14"/>
        <v>ZuzInf12</v>
      </c>
      <c r="M229" t="str">
        <f t="shared" si="15"/>
        <v>ZUZINF12</v>
      </c>
    </row>
    <row r="230" spans="1:13">
      <c r="A230" t="s">
        <v>10</v>
      </c>
      <c r="B230" t="s">
        <v>9</v>
      </c>
      <c r="C230" s="1">
        <v>45932</v>
      </c>
      <c r="D230" s="2">
        <v>0.46875</v>
      </c>
      <c r="E230" s="2">
        <v>0.55208333333333337</v>
      </c>
      <c r="F230">
        <v>50</v>
      </c>
      <c r="G230" s="8">
        <f>E230-D230</f>
        <v>8.333333333333337E-2</v>
      </c>
      <c r="H230">
        <f>24*G230</f>
        <v>2.0000000000000009</v>
      </c>
      <c r="I230">
        <f>F230*H230</f>
        <v>100.00000000000004</v>
      </c>
      <c r="J230">
        <f t="shared" si="12"/>
        <v>1</v>
      </c>
      <c r="K230">
        <f t="shared" si="13"/>
        <v>0</v>
      </c>
      <c r="L230" t="str">
        <f t="shared" si="14"/>
        <v/>
      </c>
      <c r="M230" t="str">
        <f t="shared" si="15"/>
        <v/>
      </c>
    </row>
    <row r="231" spans="1:13">
      <c r="A231" t="s">
        <v>10</v>
      </c>
      <c r="B231" t="s">
        <v>9</v>
      </c>
      <c r="C231" s="1">
        <v>45951</v>
      </c>
      <c r="D231" s="2">
        <v>0.375</v>
      </c>
      <c r="E231" s="2">
        <v>0.45833333333333331</v>
      </c>
      <c r="F231">
        <v>50</v>
      </c>
      <c r="G231" s="8">
        <f>E231-D231</f>
        <v>8.3333333333333315E-2</v>
      </c>
      <c r="H231">
        <f>24*G231</f>
        <v>1.9999999999999996</v>
      </c>
      <c r="I231">
        <f>F231*H231</f>
        <v>99.999999999999972</v>
      </c>
      <c r="J231">
        <f t="shared" si="12"/>
        <v>2</v>
      </c>
      <c r="K231">
        <f t="shared" si="13"/>
        <v>0</v>
      </c>
      <c r="L231" t="str">
        <f t="shared" si="14"/>
        <v/>
      </c>
      <c r="M231" t="str">
        <f t="shared" si="15"/>
        <v/>
      </c>
    </row>
    <row r="232" spans="1:13">
      <c r="A232" t="s">
        <v>10</v>
      </c>
      <c r="B232" t="s">
        <v>9</v>
      </c>
      <c r="C232" s="1">
        <v>45967</v>
      </c>
      <c r="D232" s="2">
        <v>0.70833333333333337</v>
      </c>
      <c r="E232" s="2">
        <v>0.75</v>
      </c>
      <c r="F232">
        <v>50</v>
      </c>
      <c r="G232" s="8">
        <f>E232-D232</f>
        <v>4.166666666666663E-2</v>
      </c>
      <c r="H232">
        <f>24*G232</f>
        <v>0.99999999999999911</v>
      </c>
      <c r="I232">
        <f>F232*H232</f>
        <v>49.999999999999957</v>
      </c>
      <c r="J232">
        <f t="shared" si="12"/>
        <v>3</v>
      </c>
      <c r="K232">
        <f t="shared" si="13"/>
        <v>0</v>
      </c>
      <c r="L232" t="str">
        <f t="shared" si="14"/>
        <v/>
      </c>
      <c r="M232" t="str">
        <f t="shared" si="15"/>
        <v/>
      </c>
    </row>
    <row r="233" spans="1:13">
      <c r="A233" t="s">
        <v>10</v>
      </c>
      <c r="B233" t="s">
        <v>9</v>
      </c>
      <c r="C233" s="1">
        <v>46027</v>
      </c>
      <c r="D233" s="2">
        <v>0.64583333333333337</v>
      </c>
      <c r="E233" s="2">
        <v>0.69791666666666663</v>
      </c>
      <c r="F233">
        <v>50</v>
      </c>
      <c r="G233" s="8">
        <f>E233-D233</f>
        <v>5.2083333333333259E-2</v>
      </c>
      <c r="H233">
        <f>24*G233</f>
        <v>1.2499999999999982</v>
      </c>
      <c r="I233">
        <f>F233*H233</f>
        <v>62.499999999999915</v>
      </c>
      <c r="J233">
        <f t="shared" si="12"/>
        <v>4</v>
      </c>
      <c r="K233">
        <f t="shared" si="13"/>
        <v>0</v>
      </c>
      <c r="L233" t="str">
        <f t="shared" si="14"/>
        <v/>
      </c>
      <c r="M233" t="str">
        <f t="shared" si="15"/>
        <v/>
      </c>
    </row>
    <row r="234" spans="1:13">
      <c r="A234" t="s">
        <v>10</v>
      </c>
      <c r="B234" t="s">
        <v>9</v>
      </c>
      <c r="C234" s="1">
        <v>46044</v>
      </c>
      <c r="D234" s="2">
        <v>0.48958333333333331</v>
      </c>
      <c r="E234" s="2">
        <v>0.57291666666666663</v>
      </c>
      <c r="F234">
        <v>50</v>
      </c>
      <c r="G234" s="8">
        <f>E234-D234</f>
        <v>8.3333333333333315E-2</v>
      </c>
      <c r="H234">
        <f>24*G234</f>
        <v>1.9999999999999996</v>
      </c>
      <c r="I234">
        <f>F234*H234</f>
        <v>99.999999999999972</v>
      </c>
      <c r="J234">
        <f t="shared" si="12"/>
        <v>5</v>
      </c>
      <c r="K234">
        <f t="shared" si="13"/>
        <v>0</v>
      </c>
      <c r="L234" t="str">
        <f t="shared" si="14"/>
        <v/>
      </c>
      <c r="M234" t="str">
        <f t="shared" si="15"/>
        <v/>
      </c>
    </row>
    <row r="235" spans="1:13">
      <c r="A235" t="s">
        <v>10</v>
      </c>
      <c r="B235" t="s">
        <v>9</v>
      </c>
      <c r="C235" s="1">
        <v>46065</v>
      </c>
      <c r="D235" s="2">
        <v>0.45833333333333331</v>
      </c>
      <c r="E235" s="2">
        <v>0.51041666666666663</v>
      </c>
      <c r="F235">
        <v>50</v>
      </c>
      <c r="G235" s="8">
        <f>E235-D235</f>
        <v>5.2083333333333315E-2</v>
      </c>
      <c r="H235">
        <f>24*G235</f>
        <v>1.2499999999999996</v>
      </c>
      <c r="I235">
        <f>F235*H235</f>
        <v>62.499999999999979</v>
      </c>
      <c r="J235">
        <f t="shared" si="12"/>
        <v>6</v>
      </c>
      <c r="K235">
        <f t="shared" si="13"/>
        <v>0</v>
      </c>
      <c r="L235" t="str">
        <f t="shared" si="14"/>
        <v/>
      </c>
      <c r="M235" t="str">
        <f t="shared" si="15"/>
        <v/>
      </c>
    </row>
    <row r="236" spans="1:13">
      <c r="A236" t="s">
        <v>10</v>
      </c>
      <c r="B236" t="s">
        <v>9</v>
      </c>
      <c r="C236" s="1">
        <v>46070</v>
      </c>
      <c r="D236" s="2">
        <v>0.63541666666666663</v>
      </c>
      <c r="E236" s="2">
        <v>0.69791666666666663</v>
      </c>
      <c r="F236">
        <v>50</v>
      </c>
      <c r="G236" s="8">
        <f>E236-D236</f>
        <v>6.25E-2</v>
      </c>
      <c r="H236">
        <f>24*G236</f>
        <v>1.5</v>
      </c>
      <c r="I236">
        <f>F236*H236</f>
        <v>75</v>
      </c>
      <c r="J236">
        <f t="shared" si="12"/>
        <v>7</v>
      </c>
      <c r="K236">
        <f t="shared" si="13"/>
        <v>0</v>
      </c>
      <c r="L236" t="str">
        <f t="shared" si="14"/>
        <v/>
      </c>
      <c r="M236" t="str">
        <f t="shared" si="15"/>
        <v/>
      </c>
    </row>
  </sheetData>
  <sortState ref="Q6:Q25">
    <sortCondition ref="Q5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3:B80"/>
  <sheetViews>
    <sheetView topLeftCell="A21" workbookViewId="0">
      <selection activeCell="A4" sqref="A4:B78"/>
    </sheetView>
  </sheetViews>
  <sheetFormatPr defaultRowHeight="14.25"/>
  <cols>
    <col min="1" max="1" width="17" bestFit="1" customWidth="1"/>
    <col min="2" max="2" width="17.25" bestFit="1" customWidth="1"/>
  </cols>
  <sheetData>
    <row r="3" spans="1:2">
      <c r="A3" s="5" t="s">
        <v>26</v>
      </c>
      <c r="B3" t="s">
        <v>31</v>
      </c>
    </row>
    <row r="4" spans="1:2">
      <c r="A4" s="11">
        <v>45931</v>
      </c>
      <c r="B4" s="8">
        <v>60.000000000000028</v>
      </c>
    </row>
    <row r="5" spans="1:2">
      <c r="A5" s="11">
        <v>45932</v>
      </c>
      <c r="B5" s="8">
        <v>187.50000000000006</v>
      </c>
    </row>
    <row r="6" spans="1:2">
      <c r="A6" s="11">
        <v>45936</v>
      </c>
      <c r="B6" s="8">
        <v>130</v>
      </c>
    </row>
    <row r="7" spans="1:2">
      <c r="A7" s="11">
        <v>45937</v>
      </c>
      <c r="B7" s="8">
        <v>217.50000000000003</v>
      </c>
    </row>
    <row r="8" spans="1:2">
      <c r="A8" s="11">
        <v>45938</v>
      </c>
      <c r="B8" s="8">
        <v>189.99999999999994</v>
      </c>
    </row>
    <row r="9" spans="1:2">
      <c r="A9" s="11">
        <v>45940</v>
      </c>
      <c r="B9" s="8">
        <v>290</v>
      </c>
    </row>
    <row r="10" spans="1:2">
      <c r="A10" s="11">
        <v>45943</v>
      </c>
      <c r="B10" s="8">
        <v>395</v>
      </c>
    </row>
    <row r="11" spans="1:2">
      <c r="A11" s="11">
        <v>45944</v>
      </c>
      <c r="B11" s="8">
        <v>277.50000000000011</v>
      </c>
    </row>
    <row r="12" spans="1:2">
      <c r="A12" s="11">
        <v>45945</v>
      </c>
      <c r="B12" s="8">
        <v>242.50000000000014</v>
      </c>
    </row>
    <row r="13" spans="1:2">
      <c r="A13" s="11">
        <v>45950</v>
      </c>
      <c r="B13" s="8">
        <v>294.99999999999989</v>
      </c>
    </row>
    <row r="14" spans="1:2">
      <c r="A14" s="11">
        <v>45951</v>
      </c>
      <c r="B14" s="8">
        <v>205</v>
      </c>
    </row>
    <row r="15" spans="1:2">
      <c r="A15" s="11">
        <v>45952</v>
      </c>
      <c r="B15" s="8">
        <v>122.49999999999991</v>
      </c>
    </row>
    <row r="16" spans="1:2">
      <c r="A16" s="11">
        <v>45953</v>
      </c>
      <c r="B16" s="8">
        <v>40.000000000000014</v>
      </c>
    </row>
    <row r="17" spans="1:2">
      <c r="A17" s="11">
        <v>45954</v>
      </c>
      <c r="B17" s="8">
        <v>100.00000000000004</v>
      </c>
    </row>
    <row r="18" spans="1:2">
      <c r="A18" s="11">
        <v>45961</v>
      </c>
      <c r="B18" s="8">
        <v>370</v>
      </c>
    </row>
    <row r="19" spans="1:2">
      <c r="A19" s="11">
        <v>45964</v>
      </c>
      <c r="B19" s="8">
        <v>90</v>
      </c>
    </row>
    <row r="20" spans="1:2">
      <c r="A20" s="11">
        <v>45966</v>
      </c>
      <c r="B20" s="8">
        <v>240</v>
      </c>
    </row>
    <row r="21" spans="1:2">
      <c r="A21" s="11">
        <v>45967</v>
      </c>
      <c r="B21" s="8">
        <v>387.50000000000006</v>
      </c>
    </row>
    <row r="22" spans="1:2">
      <c r="A22" s="11">
        <v>45968</v>
      </c>
      <c r="B22" s="8">
        <v>149.99999999999994</v>
      </c>
    </row>
    <row r="23" spans="1:2">
      <c r="A23" s="11">
        <v>45971</v>
      </c>
      <c r="B23" s="8">
        <v>100.00000000000003</v>
      </c>
    </row>
    <row r="24" spans="1:2">
      <c r="A24" s="11">
        <v>45972</v>
      </c>
      <c r="B24" s="8">
        <v>174.99999999999994</v>
      </c>
    </row>
    <row r="25" spans="1:2">
      <c r="A25" s="11">
        <v>45973</v>
      </c>
      <c r="B25" s="8">
        <v>355.00000000000011</v>
      </c>
    </row>
    <row r="26" spans="1:2">
      <c r="A26" s="11">
        <v>45974</v>
      </c>
      <c r="B26" s="8">
        <v>307.5</v>
      </c>
    </row>
    <row r="27" spans="1:2">
      <c r="A27" s="11">
        <v>45975</v>
      </c>
      <c r="B27" s="8">
        <v>192.5</v>
      </c>
    </row>
    <row r="28" spans="1:2">
      <c r="A28" s="11">
        <v>45978</v>
      </c>
      <c r="B28" s="8">
        <v>374.99999999999989</v>
      </c>
    </row>
    <row r="29" spans="1:2">
      <c r="A29" s="11">
        <v>45979</v>
      </c>
      <c r="B29" s="8">
        <v>110.00000000000001</v>
      </c>
    </row>
    <row r="30" spans="1:2">
      <c r="A30" s="11">
        <v>45980</v>
      </c>
      <c r="B30" s="8">
        <v>292.50000000000006</v>
      </c>
    </row>
    <row r="31" spans="1:2">
      <c r="A31" s="11">
        <v>45981</v>
      </c>
      <c r="B31" s="8">
        <v>270</v>
      </c>
    </row>
    <row r="32" spans="1:2">
      <c r="A32" s="11">
        <v>45985</v>
      </c>
      <c r="B32" s="8">
        <v>329.99999999999994</v>
      </c>
    </row>
    <row r="33" spans="1:2">
      <c r="A33" s="11">
        <v>45986</v>
      </c>
      <c r="B33" s="8">
        <v>74.999999999999972</v>
      </c>
    </row>
    <row r="34" spans="1:2">
      <c r="A34" s="11">
        <v>45987</v>
      </c>
      <c r="B34" s="8">
        <v>270</v>
      </c>
    </row>
    <row r="35" spans="1:2">
      <c r="A35" s="11">
        <v>45989</v>
      </c>
      <c r="B35" s="8">
        <v>140</v>
      </c>
    </row>
    <row r="36" spans="1:2">
      <c r="A36" s="11">
        <v>45993</v>
      </c>
      <c r="B36" s="8">
        <v>230.00000000000003</v>
      </c>
    </row>
    <row r="37" spans="1:2">
      <c r="A37" s="11">
        <v>45994</v>
      </c>
      <c r="B37" s="8">
        <v>312.5</v>
      </c>
    </row>
    <row r="38" spans="1:2">
      <c r="A38" s="11">
        <v>45996</v>
      </c>
      <c r="B38" s="8">
        <v>235.00000000000006</v>
      </c>
    </row>
    <row r="39" spans="1:2">
      <c r="A39" s="11">
        <v>45999</v>
      </c>
      <c r="B39" s="8">
        <v>175</v>
      </c>
    </row>
    <row r="40" spans="1:2">
      <c r="A40" s="11">
        <v>46000</v>
      </c>
      <c r="B40" s="8">
        <v>125</v>
      </c>
    </row>
    <row r="41" spans="1:2">
      <c r="A41" s="11">
        <v>46001</v>
      </c>
      <c r="B41" s="8">
        <v>345</v>
      </c>
    </row>
    <row r="42" spans="1:2">
      <c r="A42" s="11">
        <v>46002</v>
      </c>
      <c r="B42" s="8">
        <v>124.99999999999996</v>
      </c>
    </row>
    <row r="43" spans="1:2">
      <c r="A43" s="11">
        <v>46003</v>
      </c>
      <c r="B43" s="8">
        <v>215.00000000000006</v>
      </c>
    </row>
    <row r="44" spans="1:2">
      <c r="A44" s="11">
        <v>46006</v>
      </c>
      <c r="B44" s="8">
        <v>180</v>
      </c>
    </row>
    <row r="45" spans="1:2">
      <c r="A45" s="11">
        <v>46007</v>
      </c>
      <c r="B45" s="8">
        <v>60.000000000000028</v>
      </c>
    </row>
    <row r="46" spans="1:2">
      <c r="A46" s="11">
        <v>46027</v>
      </c>
      <c r="B46" s="8">
        <v>407.5</v>
      </c>
    </row>
    <row r="47" spans="1:2">
      <c r="A47" s="11">
        <v>46029</v>
      </c>
      <c r="B47" s="8">
        <v>224.99999999999989</v>
      </c>
    </row>
    <row r="48" spans="1:2">
      <c r="A48" s="11">
        <v>46034</v>
      </c>
      <c r="B48" s="8">
        <v>414.99999999999977</v>
      </c>
    </row>
    <row r="49" spans="1:2">
      <c r="A49" s="11">
        <v>46035</v>
      </c>
      <c r="B49" s="8">
        <v>335</v>
      </c>
    </row>
    <row r="50" spans="1:2">
      <c r="A50" s="11">
        <v>46036</v>
      </c>
      <c r="B50" s="8">
        <v>230.00000000000011</v>
      </c>
    </row>
    <row r="51" spans="1:2">
      <c r="A51" s="11">
        <v>46037</v>
      </c>
      <c r="B51" s="8">
        <v>337.5</v>
      </c>
    </row>
    <row r="52" spans="1:2">
      <c r="A52" s="11">
        <v>46041</v>
      </c>
      <c r="B52" s="8">
        <v>305.00000000000011</v>
      </c>
    </row>
    <row r="53" spans="1:2">
      <c r="A53" s="11">
        <v>46042</v>
      </c>
      <c r="B53" s="8">
        <v>120.00000000000003</v>
      </c>
    </row>
    <row r="54" spans="1:2">
      <c r="A54" s="11">
        <v>46043</v>
      </c>
      <c r="B54" s="8">
        <v>150</v>
      </c>
    </row>
    <row r="55" spans="1:2">
      <c r="A55" s="11">
        <v>46044</v>
      </c>
      <c r="B55" s="8">
        <v>375</v>
      </c>
    </row>
    <row r="56" spans="1:2">
      <c r="A56" s="11">
        <v>46045</v>
      </c>
      <c r="B56" s="8">
        <v>284.99999999999994</v>
      </c>
    </row>
    <row r="57" spans="1:2">
      <c r="A57" s="11">
        <v>46048</v>
      </c>
      <c r="B57" s="8">
        <v>90</v>
      </c>
    </row>
    <row r="58" spans="1:2">
      <c r="A58" s="11">
        <v>46049</v>
      </c>
      <c r="B58" s="8">
        <v>170</v>
      </c>
    </row>
    <row r="59" spans="1:2">
      <c r="A59" s="11">
        <v>46050</v>
      </c>
      <c r="B59" s="8">
        <v>40.000000000000014</v>
      </c>
    </row>
    <row r="60" spans="1:2">
      <c r="A60" s="11">
        <v>46051</v>
      </c>
      <c r="B60" s="8">
        <v>204.99999999999991</v>
      </c>
    </row>
    <row r="61" spans="1:2">
      <c r="A61" s="11">
        <v>46056</v>
      </c>
      <c r="B61" s="8">
        <v>339.99999999999983</v>
      </c>
    </row>
    <row r="62" spans="1:2">
      <c r="A62" s="11">
        <v>46057</v>
      </c>
      <c r="B62" s="8">
        <v>260</v>
      </c>
    </row>
    <row r="63" spans="1:2">
      <c r="A63" s="11">
        <v>46058</v>
      </c>
      <c r="B63" s="8">
        <v>325</v>
      </c>
    </row>
    <row r="64" spans="1:2">
      <c r="A64" s="11">
        <v>46059</v>
      </c>
      <c r="B64" s="8">
        <v>327.50000000000006</v>
      </c>
    </row>
    <row r="65" spans="1:2">
      <c r="A65" s="11">
        <v>46062</v>
      </c>
      <c r="B65" s="8">
        <v>62.499999999999979</v>
      </c>
    </row>
    <row r="66" spans="1:2">
      <c r="A66" s="11">
        <v>46063</v>
      </c>
      <c r="B66" s="8">
        <v>407.50000000000006</v>
      </c>
    </row>
    <row r="67" spans="1:2">
      <c r="A67" s="11">
        <v>46064</v>
      </c>
      <c r="B67" s="8">
        <v>274.99999999999983</v>
      </c>
    </row>
    <row r="68" spans="1:2">
      <c r="A68" s="11">
        <v>46065</v>
      </c>
      <c r="B68" s="8">
        <v>227.49999999999986</v>
      </c>
    </row>
    <row r="69" spans="1:2">
      <c r="A69" s="11">
        <v>46066</v>
      </c>
      <c r="B69" s="8">
        <v>265</v>
      </c>
    </row>
    <row r="70" spans="1:2">
      <c r="A70" s="11">
        <v>46069</v>
      </c>
      <c r="B70" s="8">
        <v>134.99999999999994</v>
      </c>
    </row>
    <row r="71" spans="1:2">
      <c r="A71" s="11">
        <v>46070</v>
      </c>
      <c r="B71" s="8">
        <v>317.49999999999989</v>
      </c>
    </row>
    <row r="72" spans="1:2">
      <c r="A72" s="11">
        <v>46071</v>
      </c>
      <c r="B72" s="8">
        <v>254.99999999999991</v>
      </c>
    </row>
    <row r="73" spans="1:2">
      <c r="A73" s="11">
        <v>46072</v>
      </c>
      <c r="B73" s="8">
        <v>99.999999999999972</v>
      </c>
    </row>
    <row r="74" spans="1:2">
      <c r="A74" s="11">
        <v>46073</v>
      </c>
      <c r="B74" s="8">
        <v>382.5</v>
      </c>
    </row>
    <row r="75" spans="1:2">
      <c r="A75" s="11">
        <v>46076</v>
      </c>
      <c r="B75" s="8">
        <v>49.999999999999986</v>
      </c>
    </row>
    <row r="76" spans="1:2">
      <c r="A76" s="11">
        <v>46077</v>
      </c>
      <c r="B76" s="8">
        <v>224.99999999999994</v>
      </c>
    </row>
    <row r="77" spans="1:2">
      <c r="A77" s="11">
        <v>46079</v>
      </c>
      <c r="B77" s="8">
        <v>219.99999999999997</v>
      </c>
    </row>
    <row r="78" spans="1:2">
      <c r="A78" s="11">
        <v>46080</v>
      </c>
      <c r="B78" s="8">
        <v>290.00000000000011</v>
      </c>
    </row>
    <row r="79" spans="1:2">
      <c r="A79" s="6" t="s">
        <v>65</v>
      </c>
      <c r="B79" s="8"/>
    </row>
    <row r="80" spans="1:2">
      <c r="A80" s="6" t="s">
        <v>27</v>
      </c>
      <c r="B80" s="8">
        <v>17140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152"/>
  <sheetViews>
    <sheetView workbookViewId="0">
      <selection activeCell="I152" sqref="A1:K152"/>
    </sheetView>
  </sheetViews>
  <sheetFormatPr defaultRowHeight="14.25"/>
  <cols>
    <col min="1" max="1" width="12.375" customWidth="1"/>
    <col min="2" max="2" width="14.125" bestFit="1" customWidth="1"/>
    <col min="3" max="3" width="14.125" customWidth="1"/>
    <col min="4" max="4" width="15.875" bestFit="1" customWidth="1"/>
    <col min="5" max="5" width="14.375" bestFit="1" customWidth="1"/>
    <col min="6" max="6" width="16.375" bestFit="1" customWidth="1"/>
    <col min="8" max="8" width="12.25" bestFit="1" customWidth="1"/>
    <col min="9" max="9" width="13.5" customWidth="1"/>
    <col min="10" max="10" width="13.125" customWidth="1"/>
    <col min="11" max="11" width="23.75" bestFit="1" customWidth="1"/>
    <col min="18" max="18" width="11.75" style="1" customWidth="1"/>
    <col min="19" max="19" width="11" customWidth="1"/>
    <col min="20" max="20" width="23.75" bestFit="1" customWidth="1"/>
  </cols>
  <sheetData>
    <row r="1" spans="1:19" s="3" customFormat="1" ht="15">
      <c r="A1" s="3" t="s">
        <v>60</v>
      </c>
      <c r="B1" s="3" t="s">
        <v>59</v>
      </c>
      <c r="C1" s="3" t="s">
        <v>63</v>
      </c>
      <c r="D1" s="3" t="s">
        <v>61</v>
      </c>
      <c r="E1" s="3" t="s">
        <v>62</v>
      </c>
      <c r="F1" s="3" t="s">
        <v>64</v>
      </c>
      <c r="G1" s="3" t="s">
        <v>67</v>
      </c>
      <c r="H1" s="3" t="s">
        <v>66</v>
      </c>
      <c r="J1" s="3" t="s">
        <v>69</v>
      </c>
      <c r="K1" s="3" t="s">
        <v>68</v>
      </c>
      <c r="R1" s="10" t="s">
        <v>2</v>
      </c>
      <c r="S1" s="3" t="s">
        <v>30</v>
      </c>
    </row>
    <row r="2" spans="1:19">
      <c r="A2" s="1">
        <v>45931</v>
      </c>
      <c r="B2">
        <f>WEEKDAY(A2,2)</f>
        <v>3</v>
      </c>
      <c r="C2">
        <f>DAY(A2)</f>
        <v>1</v>
      </c>
      <c r="D2">
        <f>IF(OR(B2=6,B2=7),10,0)</f>
        <v>0</v>
      </c>
      <c r="E2">
        <f>IF(B2=2,250,0)</f>
        <v>0</v>
      </c>
      <c r="F2">
        <f>IF(C2=15,600,0)</f>
        <v>0</v>
      </c>
      <c r="G2">
        <v>60.000000000000028</v>
      </c>
      <c r="H2">
        <f>21.37+G2</f>
        <v>81.370000000000033</v>
      </c>
      <c r="I2">
        <f>H2</f>
        <v>81.370000000000033</v>
      </c>
      <c r="J2">
        <f>IF(I2&lt;=500,IF(ROUND(0.2*I2,2)&lt;50,50,ROUND(0.2*I2,2)),IF(I2&lt;=600,IF(ROUND(0.5*I2,2)&lt;100,100,ROUND(0.5*I2,2)),400))</f>
        <v>50</v>
      </c>
      <c r="K2">
        <f>IF(B2=4,J2,0)</f>
        <v>0</v>
      </c>
      <c r="R2" s="11">
        <v>45931</v>
      </c>
      <c r="S2" s="8">
        <v>60.000000000000028</v>
      </c>
    </row>
    <row r="3" spans="1:19">
      <c r="A3" s="1">
        <v>45932</v>
      </c>
      <c r="B3">
        <f t="shared" ref="B3:B66" si="0">WEEKDAY(A3,2)</f>
        <v>4</v>
      </c>
      <c r="C3">
        <f t="shared" ref="C3:C66" si="1">DAY(A3)</f>
        <v>2</v>
      </c>
      <c r="D3">
        <f t="shared" ref="D3:D66" si="2">IF(OR(B3=6,B3=7),10,0)</f>
        <v>0</v>
      </c>
      <c r="E3">
        <f t="shared" ref="E3:E66" si="3">IF(B3=2,250,0)</f>
        <v>0</v>
      </c>
      <c r="F3">
        <f t="shared" ref="F3:F66" si="4">IF(C3=15,600,0)</f>
        <v>0</v>
      </c>
      <c r="G3">
        <v>187.50000000000006</v>
      </c>
      <c r="H3">
        <f>I2+G3-K2</f>
        <v>268.87000000000012</v>
      </c>
      <c r="I3">
        <f>H3-F3-E3-D3</f>
        <v>268.87000000000012</v>
      </c>
      <c r="J3">
        <f t="shared" ref="J3:J66" si="5">IF(I3&lt;=500,IF(ROUND(0.2*I3,2)&lt;50,50,ROUND(0.2*I3,2)),IF(I3&lt;=600,IF(ROUND(0.5*I3,2)&lt;100,100,ROUND(0.5*I3,2)),400))</f>
        <v>53.77</v>
      </c>
      <c r="K3">
        <f t="shared" ref="K3:K66" si="6">IF(B3=4,J3,0)</f>
        <v>53.77</v>
      </c>
      <c r="R3" s="11">
        <v>45932</v>
      </c>
      <c r="S3" s="8">
        <v>187.50000000000006</v>
      </c>
    </row>
    <row r="4" spans="1:19">
      <c r="A4" s="1">
        <v>45933</v>
      </c>
      <c r="B4">
        <f t="shared" si="0"/>
        <v>5</v>
      </c>
      <c r="C4">
        <f t="shared" si="1"/>
        <v>3</v>
      </c>
      <c r="D4">
        <f t="shared" si="2"/>
        <v>0</v>
      </c>
      <c r="E4">
        <f t="shared" si="3"/>
        <v>0</v>
      </c>
      <c r="F4">
        <f t="shared" si="4"/>
        <v>0</v>
      </c>
      <c r="G4">
        <v>0</v>
      </c>
      <c r="H4">
        <f t="shared" ref="H4:H67" si="7">I3+G4-K3</f>
        <v>215.10000000000011</v>
      </c>
      <c r="I4">
        <f t="shared" ref="I4:I67" si="8">H4-F4-E4-D4</f>
        <v>215.10000000000011</v>
      </c>
      <c r="J4">
        <f t="shared" si="5"/>
        <v>50</v>
      </c>
      <c r="K4">
        <f t="shared" si="6"/>
        <v>0</v>
      </c>
      <c r="R4" s="11">
        <v>45936</v>
      </c>
      <c r="S4" s="8">
        <v>130</v>
      </c>
    </row>
    <row r="5" spans="1:19">
      <c r="A5" s="1">
        <v>45934</v>
      </c>
      <c r="B5">
        <f t="shared" si="0"/>
        <v>6</v>
      </c>
      <c r="C5">
        <f t="shared" si="1"/>
        <v>4</v>
      </c>
      <c r="D5">
        <f t="shared" si="2"/>
        <v>10</v>
      </c>
      <c r="E5">
        <f t="shared" si="3"/>
        <v>0</v>
      </c>
      <c r="F5">
        <f t="shared" si="4"/>
        <v>0</v>
      </c>
      <c r="G5">
        <v>0</v>
      </c>
      <c r="H5">
        <f t="shared" si="7"/>
        <v>215.10000000000011</v>
      </c>
      <c r="I5">
        <f t="shared" si="8"/>
        <v>205.10000000000011</v>
      </c>
      <c r="J5">
        <f t="shared" si="5"/>
        <v>50</v>
      </c>
      <c r="K5">
        <f t="shared" si="6"/>
        <v>0</v>
      </c>
      <c r="R5" s="11">
        <v>45937</v>
      </c>
      <c r="S5" s="8">
        <v>217.50000000000003</v>
      </c>
    </row>
    <row r="6" spans="1:19">
      <c r="A6" s="1">
        <v>45935</v>
      </c>
      <c r="B6">
        <f t="shared" si="0"/>
        <v>7</v>
      </c>
      <c r="C6">
        <f t="shared" si="1"/>
        <v>5</v>
      </c>
      <c r="D6">
        <f t="shared" si="2"/>
        <v>10</v>
      </c>
      <c r="E6">
        <f t="shared" si="3"/>
        <v>0</v>
      </c>
      <c r="F6">
        <f t="shared" si="4"/>
        <v>0</v>
      </c>
      <c r="G6">
        <v>0</v>
      </c>
      <c r="H6">
        <f t="shared" si="7"/>
        <v>205.10000000000011</v>
      </c>
      <c r="I6">
        <f t="shared" si="8"/>
        <v>195.10000000000011</v>
      </c>
      <c r="J6">
        <f t="shared" si="5"/>
        <v>50</v>
      </c>
      <c r="K6">
        <f t="shared" si="6"/>
        <v>0</v>
      </c>
      <c r="R6" s="11">
        <v>45938</v>
      </c>
      <c r="S6" s="8">
        <v>189.99999999999994</v>
      </c>
    </row>
    <row r="7" spans="1:19">
      <c r="A7" s="1">
        <v>45936</v>
      </c>
      <c r="B7">
        <f t="shared" si="0"/>
        <v>1</v>
      </c>
      <c r="C7">
        <f t="shared" si="1"/>
        <v>6</v>
      </c>
      <c r="D7">
        <f t="shared" si="2"/>
        <v>0</v>
      </c>
      <c r="E7">
        <f t="shared" si="3"/>
        <v>0</v>
      </c>
      <c r="F7">
        <f t="shared" si="4"/>
        <v>0</v>
      </c>
      <c r="G7">
        <v>130</v>
      </c>
      <c r="H7">
        <f t="shared" si="7"/>
        <v>325.10000000000014</v>
      </c>
      <c r="I7">
        <f t="shared" si="8"/>
        <v>325.10000000000014</v>
      </c>
      <c r="J7">
        <f t="shared" si="5"/>
        <v>65.02</v>
      </c>
      <c r="K7">
        <f t="shared" si="6"/>
        <v>0</v>
      </c>
      <c r="R7" s="11">
        <v>45940</v>
      </c>
      <c r="S7" s="8">
        <v>290</v>
      </c>
    </row>
    <row r="8" spans="1:19">
      <c r="A8" s="1">
        <v>45937</v>
      </c>
      <c r="B8">
        <f t="shared" si="0"/>
        <v>2</v>
      </c>
      <c r="C8">
        <f t="shared" si="1"/>
        <v>7</v>
      </c>
      <c r="D8">
        <f t="shared" si="2"/>
        <v>0</v>
      </c>
      <c r="E8">
        <f t="shared" si="3"/>
        <v>250</v>
      </c>
      <c r="F8">
        <f t="shared" si="4"/>
        <v>0</v>
      </c>
      <c r="G8">
        <v>217.50000000000003</v>
      </c>
      <c r="H8">
        <f t="shared" si="7"/>
        <v>542.60000000000014</v>
      </c>
      <c r="I8">
        <f t="shared" si="8"/>
        <v>292.60000000000014</v>
      </c>
      <c r="J8">
        <f t="shared" si="5"/>
        <v>58.52</v>
      </c>
      <c r="K8">
        <f t="shared" si="6"/>
        <v>0</v>
      </c>
      <c r="R8" s="11">
        <v>45943</v>
      </c>
      <c r="S8" s="8">
        <v>395</v>
      </c>
    </row>
    <row r="9" spans="1:19">
      <c r="A9" s="1">
        <v>45938</v>
      </c>
      <c r="B9">
        <f t="shared" si="0"/>
        <v>3</v>
      </c>
      <c r="C9">
        <f t="shared" si="1"/>
        <v>8</v>
      </c>
      <c r="D9">
        <f t="shared" si="2"/>
        <v>0</v>
      </c>
      <c r="E9">
        <f t="shared" si="3"/>
        <v>0</v>
      </c>
      <c r="F9">
        <f t="shared" si="4"/>
        <v>0</v>
      </c>
      <c r="G9">
        <v>189.99999999999994</v>
      </c>
      <c r="H9">
        <f t="shared" si="7"/>
        <v>482.60000000000008</v>
      </c>
      <c r="I9">
        <f t="shared" si="8"/>
        <v>482.60000000000008</v>
      </c>
      <c r="J9">
        <f t="shared" si="5"/>
        <v>96.52</v>
      </c>
      <c r="K9">
        <f t="shared" si="6"/>
        <v>0</v>
      </c>
      <c r="R9" s="11">
        <v>45944</v>
      </c>
      <c r="S9" s="8">
        <v>277.50000000000011</v>
      </c>
    </row>
    <row r="10" spans="1:19">
      <c r="A10" s="1">
        <v>45939</v>
      </c>
      <c r="B10">
        <f t="shared" si="0"/>
        <v>4</v>
      </c>
      <c r="C10">
        <f t="shared" si="1"/>
        <v>9</v>
      </c>
      <c r="D10">
        <f t="shared" si="2"/>
        <v>0</v>
      </c>
      <c r="E10">
        <f t="shared" si="3"/>
        <v>0</v>
      </c>
      <c r="F10">
        <f t="shared" si="4"/>
        <v>0</v>
      </c>
      <c r="G10">
        <v>0</v>
      </c>
      <c r="H10">
        <f t="shared" si="7"/>
        <v>482.60000000000008</v>
      </c>
      <c r="I10">
        <f t="shared" si="8"/>
        <v>482.60000000000008</v>
      </c>
      <c r="J10">
        <f t="shared" si="5"/>
        <v>96.52</v>
      </c>
      <c r="K10">
        <f t="shared" si="6"/>
        <v>96.52</v>
      </c>
      <c r="R10" s="11">
        <v>45945</v>
      </c>
      <c r="S10" s="8">
        <v>242.50000000000014</v>
      </c>
    </row>
    <row r="11" spans="1:19">
      <c r="A11" s="1">
        <v>45940</v>
      </c>
      <c r="B11">
        <f t="shared" si="0"/>
        <v>5</v>
      </c>
      <c r="C11">
        <f t="shared" si="1"/>
        <v>10</v>
      </c>
      <c r="D11">
        <f t="shared" si="2"/>
        <v>0</v>
      </c>
      <c r="E11">
        <f t="shared" si="3"/>
        <v>0</v>
      </c>
      <c r="F11">
        <f t="shared" si="4"/>
        <v>0</v>
      </c>
      <c r="G11">
        <v>290</v>
      </c>
      <c r="H11">
        <f t="shared" si="7"/>
        <v>676.08000000000015</v>
      </c>
      <c r="I11">
        <f t="shared" si="8"/>
        <v>676.08000000000015</v>
      </c>
      <c r="J11">
        <f t="shared" si="5"/>
        <v>400</v>
      </c>
      <c r="K11">
        <f t="shared" si="6"/>
        <v>0</v>
      </c>
      <c r="R11" s="11">
        <v>45950</v>
      </c>
      <c r="S11" s="8">
        <v>294.99999999999989</v>
      </c>
    </row>
    <row r="12" spans="1:19">
      <c r="A12" s="1">
        <v>45941</v>
      </c>
      <c r="B12">
        <f t="shared" si="0"/>
        <v>6</v>
      </c>
      <c r="C12">
        <f t="shared" si="1"/>
        <v>11</v>
      </c>
      <c r="D12">
        <f t="shared" si="2"/>
        <v>10</v>
      </c>
      <c r="E12">
        <f t="shared" si="3"/>
        <v>0</v>
      </c>
      <c r="F12">
        <f t="shared" si="4"/>
        <v>0</v>
      </c>
      <c r="G12">
        <v>0</v>
      </c>
      <c r="H12">
        <f t="shared" si="7"/>
        <v>676.08000000000015</v>
      </c>
      <c r="I12">
        <f t="shared" si="8"/>
        <v>666.08000000000015</v>
      </c>
      <c r="J12">
        <f t="shared" si="5"/>
        <v>400</v>
      </c>
      <c r="K12">
        <f t="shared" si="6"/>
        <v>0</v>
      </c>
      <c r="R12" s="11">
        <v>45951</v>
      </c>
      <c r="S12" s="8">
        <v>205</v>
      </c>
    </row>
    <row r="13" spans="1:19">
      <c r="A13" s="1">
        <v>45942</v>
      </c>
      <c r="B13">
        <f t="shared" si="0"/>
        <v>7</v>
      </c>
      <c r="C13">
        <f t="shared" si="1"/>
        <v>12</v>
      </c>
      <c r="D13">
        <f t="shared" si="2"/>
        <v>10</v>
      </c>
      <c r="E13">
        <f t="shared" si="3"/>
        <v>0</v>
      </c>
      <c r="F13">
        <f t="shared" si="4"/>
        <v>0</v>
      </c>
      <c r="G13">
        <v>0</v>
      </c>
      <c r="H13">
        <f t="shared" si="7"/>
        <v>666.08000000000015</v>
      </c>
      <c r="I13">
        <f t="shared" si="8"/>
        <v>656.08000000000015</v>
      </c>
      <c r="J13">
        <f t="shared" si="5"/>
        <v>400</v>
      </c>
      <c r="K13">
        <f t="shared" si="6"/>
        <v>0</v>
      </c>
      <c r="R13" s="11">
        <v>45952</v>
      </c>
      <c r="S13" s="8">
        <v>122.49999999999991</v>
      </c>
    </row>
    <row r="14" spans="1:19">
      <c r="A14" s="1">
        <v>45943</v>
      </c>
      <c r="B14">
        <f t="shared" si="0"/>
        <v>1</v>
      </c>
      <c r="C14">
        <f t="shared" si="1"/>
        <v>13</v>
      </c>
      <c r="D14">
        <f t="shared" si="2"/>
        <v>0</v>
      </c>
      <c r="E14">
        <f t="shared" si="3"/>
        <v>0</v>
      </c>
      <c r="F14">
        <f t="shared" si="4"/>
        <v>0</v>
      </c>
      <c r="G14">
        <v>395</v>
      </c>
      <c r="H14">
        <f t="shared" si="7"/>
        <v>1051.0800000000002</v>
      </c>
      <c r="I14">
        <f t="shared" si="8"/>
        <v>1051.0800000000002</v>
      </c>
      <c r="J14">
        <f t="shared" si="5"/>
        <v>400</v>
      </c>
      <c r="K14">
        <f t="shared" si="6"/>
        <v>0</v>
      </c>
      <c r="R14" s="11">
        <v>45953</v>
      </c>
      <c r="S14" s="8">
        <v>40.000000000000014</v>
      </c>
    </row>
    <row r="15" spans="1:19">
      <c r="A15" s="1">
        <v>45944</v>
      </c>
      <c r="B15">
        <f t="shared" si="0"/>
        <v>2</v>
      </c>
      <c r="C15">
        <f t="shared" si="1"/>
        <v>14</v>
      </c>
      <c r="D15">
        <f t="shared" si="2"/>
        <v>0</v>
      </c>
      <c r="E15">
        <f t="shared" si="3"/>
        <v>250</v>
      </c>
      <c r="F15">
        <f t="shared" si="4"/>
        <v>0</v>
      </c>
      <c r="G15">
        <v>277.50000000000011</v>
      </c>
      <c r="H15">
        <f t="shared" si="7"/>
        <v>1328.5800000000004</v>
      </c>
      <c r="I15">
        <f t="shared" si="8"/>
        <v>1078.5800000000004</v>
      </c>
      <c r="J15">
        <f t="shared" si="5"/>
        <v>400</v>
      </c>
      <c r="K15">
        <f t="shared" si="6"/>
        <v>0</v>
      </c>
      <c r="R15" s="11">
        <v>45954</v>
      </c>
      <c r="S15" s="8">
        <v>100.00000000000004</v>
      </c>
    </row>
    <row r="16" spans="1:19">
      <c r="A16" s="1">
        <v>45945</v>
      </c>
      <c r="B16">
        <f t="shared" si="0"/>
        <v>3</v>
      </c>
      <c r="C16">
        <f t="shared" si="1"/>
        <v>15</v>
      </c>
      <c r="D16">
        <f t="shared" si="2"/>
        <v>0</v>
      </c>
      <c r="E16">
        <f t="shared" si="3"/>
        <v>0</v>
      </c>
      <c r="F16">
        <f t="shared" si="4"/>
        <v>600</v>
      </c>
      <c r="G16">
        <v>242.50000000000014</v>
      </c>
      <c r="H16">
        <f t="shared" si="7"/>
        <v>1321.0800000000006</v>
      </c>
      <c r="I16">
        <f t="shared" si="8"/>
        <v>721.08000000000061</v>
      </c>
      <c r="J16">
        <f t="shared" si="5"/>
        <v>400</v>
      </c>
      <c r="K16">
        <f t="shared" si="6"/>
        <v>0</v>
      </c>
      <c r="R16" s="11">
        <v>45961</v>
      </c>
      <c r="S16" s="8">
        <v>370</v>
      </c>
    </row>
    <row r="17" spans="1:19">
      <c r="A17" s="1">
        <v>45946</v>
      </c>
      <c r="B17">
        <f t="shared" si="0"/>
        <v>4</v>
      </c>
      <c r="C17">
        <f t="shared" si="1"/>
        <v>16</v>
      </c>
      <c r="D17">
        <f t="shared" si="2"/>
        <v>0</v>
      </c>
      <c r="E17">
        <f t="shared" si="3"/>
        <v>0</v>
      </c>
      <c r="F17">
        <f t="shared" si="4"/>
        <v>0</v>
      </c>
      <c r="G17">
        <v>0</v>
      </c>
      <c r="H17">
        <f t="shared" si="7"/>
        <v>721.08000000000061</v>
      </c>
      <c r="I17">
        <f t="shared" si="8"/>
        <v>721.08000000000061</v>
      </c>
      <c r="J17">
        <f t="shared" si="5"/>
        <v>400</v>
      </c>
      <c r="K17">
        <f t="shared" si="6"/>
        <v>400</v>
      </c>
      <c r="R17" s="11">
        <v>45964</v>
      </c>
      <c r="S17" s="8">
        <v>90</v>
      </c>
    </row>
    <row r="18" spans="1:19">
      <c r="A18" s="1">
        <v>45947</v>
      </c>
      <c r="B18">
        <f t="shared" si="0"/>
        <v>5</v>
      </c>
      <c r="C18">
        <f t="shared" si="1"/>
        <v>17</v>
      </c>
      <c r="D18">
        <f t="shared" si="2"/>
        <v>0</v>
      </c>
      <c r="E18">
        <f t="shared" si="3"/>
        <v>0</v>
      </c>
      <c r="F18">
        <f t="shared" si="4"/>
        <v>0</v>
      </c>
      <c r="G18">
        <v>0</v>
      </c>
      <c r="H18">
        <f t="shared" si="7"/>
        <v>321.08000000000061</v>
      </c>
      <c r="I18">
        <f t="shared" si="8"/>
        <v>321.08000000000061</v>
      </c>
      <c r="J18">
        <f t="shared" si="5"/>
        <v>64.22</v>
      </c>
      <c r="K18">
        <f t="shared" si="6"/>
        <v>0</v>
      </c>
      <c r="R18" s="11">
        <v>45966</v>
      </c>
      <c r="S18" s="8">
        <v>240</v>
      </c>
    </row>
    <row r="19" spans="1:19">
      <c r="A19" s="1">
        <v>45948</v>
      </c>
      <c r="B19">
        <f t="shared" si="0"/>
        <v>6</v>
      </c>
      <c r="C19">
        <f t="shared" si="1"/>
        <v>18</v>
      </c>
      <c r="D19">
        <f t="shared" si="2"/>
        <v>10</v>
      </c>
      <c r="E19">
        <f t="shared" si="3"/>
        <v>0</v>
      </c>
      <c r="F19">
        <f t="shared" si="4"/>
        <v>0</v>
      </c>
      <c r="G19">
        <v>0</v>
      </c>
      <c r="H19">
        <f t="shared" si="7"/>
        <v>321.08000000000061</v>
      </c>
      <c r="I19">
        <f t="shared" si="8"/>
        <v>311.08000000000061</v>
      </c>
      <c r="J19">
        <f t="shared" si="5"/>
        <v>62.22</v>
      </c>
      <c r="K19">
        <f t="shared" si="6"/>
        <v>0</v>
      </c>
      <c r="R19" s="11">
        <v>45967</v>
      </c>
      <c r="S19" s="8">
        <v>387.50000000000006</v>
      </c>
    </row>
    <row r="20" spans="1:19">
      <c r="A20" s="1">
        <v>45949</v>
      </c>
      <c r="B20">
        <f t="shared" si="0"/>
        <v>7</v>
      </c>
      <c r="C20">
        <f t="shared" si="1"/>
        <v>19</v>
      </c>
      <c r="D20">
        <f t="shared" si="2"/>
        <v>10</v>
      </c>
      <c r="E20">
        <f t="shared" si="3"/>
        <v>0</v>
      </c>
      <c r="F20">
        <f t="shared" si="4"/>
        <v>0</v>
      </c>
      <c r="G20">
        <v>0</v>
      </c>
      <c r="H20">
        <f t="shared" si="7"/>
        <v>311.08000000000061</v>
      </c>
      <c r="I20">
        <f t="shared" si="8"/>
        <v>301.08000000000061</v>
      </c>
      <c r="J20">
        <f t="shared" si="5"/>
        <v>60.22</v>
      </c>
      <c r="K20">
        <f t="shared" si="6"/>
        <v>0</v>
      </c>
      <c r="R20" s="11">
        <v>45968</v>
      </c>
      <c r="S20" s="8">
        <v>149.99999999999994</v>
      </c>
    </row>
    <row r="21" spans="1:19">
      <c r="A21" s="1">
        <v>45950</v>
      </c>
      <c r="B21">
        <f t="shared" si="0"/>
        <v>1</v>
      </c>
      <c r="C21">
        <f t="shared" si="1"/>
        <v>20</v>
      </c>
      <c r="D21">
        <f t="shared" si="2"/>
        <v>0</v>
      </c>
      <c r="E21">
        <f t="shared" si="3"/>
        <v>0</v>
      </c>
      <c r="F21">
        <f t="shared" si="4"/>
        <v>0</v>
      </c>
      <c r="G21">
        <v>294.99999999999989</v>
      </c>
      <c r="H21">
        <f t="shared" si="7"/>
        <v>596.0800000000005</v>
      </c>
      <c r="I21">
        <f t="shared" si="8"/>
        <v>596.0800000000005</v>
      </c>
      <c r="J21">
        <f t="shared" si="5"/>
        <v>298.04000000000002</v>
      </c>
      <c r="K21">
        <f t="shared" si="6"/>
        <v>0</v>
      </c>
      <c r="R21" s="11">
        <v>45971</v>
      </c>
      <c r="S21" s="8">
        <v>100.00000000000003</v>
      </c>
    </row>
    <row r="22" spans="1:19">
      <c r="A22" s="1">
        <v>45951</v>
      </c>
      <c r="B22">
        <f t="shared" si="0"/>
        <v>2</v>
      </c>
      <c r="C22">
        <f t="shared" si="1"/>
        <v>21</v>
      </c>
      <c r="D22">
        <f t="shared" si="2"/>
        <v>0</v>
      </c>
      <c r="E22">
        <f t="shared" si="3"/>
        <v>250</v>
      </c>
      <c r="F22">
        <f t="shared" si="4"/>
        <v>0</v>
      </c>
      <c r="G22">
        <v>205</v>
      </c>
      <c r="H22">
        <f t="shared" si="7"/>
        <v>801.0800000000005</v>
      </c>
      <c r="I22">
        <f t="shared" si="8"/>
        <v>551.0800000000005</v>
      </c>
      <c r="J22">
        <f t="shared" si="5"/>
        <v>275.54000000000002</v>
      </c>
      <c r="K22">
        <f t="shared" si="6"/>
        <v>0</v>
      </c>
      <c r="R22" s="11">
        <v>45972</v>
      </c>
      <c r="S22" s="8">
        <v>174.99999999999994</v>
      </c>
    </row>
    <row r="23" spans="1:19">
      <c r="A23" s="1">
        <v>45952</v>
      </c>
      <c r="B23">
        <f t="shared" si="0"/>
        <v>3</v>
      </c>
      <c r="C23">
        <f t="shared" si="1"/>
        <v>22</v>
      </c>
      <c r="D23">
        <f t="shared" si="2"/>
        <v>0</v>
      </c>
      <c r="E23">
        <f t="shared" si="3"/>
        <v>0</v>
      </c>
      <c r="F23">
        <f t="shared" si="4"/>
        <v>0</v>
      </c>
      <c r="G23">
        <v>122.49999999999991</v>
      </c>
      <c r="H23">
        <f t="shared" si="7"/>
        <v>673.58000000000038</v>
      </c>
      <c r="I23">
        <f t="shared" si="8"/>
        <v>673.58000000000038</v>
      </c>
      <c r="J23">
        <f t="shared" si="5"/>
        <v>400</v>
      </c>
      <c r="K23">
        <f t="shared" si="6"/>
        <v>0</v>
      </c>
      <c r="R23" s="11">
        <v>45973</v>
      </c>
      <c r="S23" s="8">
        <v>355.00000000000011</v>
      </c>
    </row>
    <row r="24" spans="1:19">
      <c r="A24" s="1">
        <v>45953</v>
      </c>
      <c r="B24">
        <f t="shared" si="0"/>
        <v>4</v>
      </c>
      <c r="C24">
        <f t="shared" si="1"/>
        <v>23</v>
      </c>
      <c r="D24">
        <f t="shared" si="2"/>
        <v>0</v>
      </c>
      <c r="E24">
        <f t="shared" si="3"/>
        <v>0</v>
      </c>
      <c r="F24">
        <f t="shared" si="4"/>
        <v>0</v>
      </c>
      <c r="G24">
        <v>40.000000000000014</v>
      </c>
      <c r="H24">
        <f t="shared" si="7"/>
        <v>713.58000000000038</v>
      </c>
      <c r="I24">
        <f t="shared" si="8"/>
        <v>713.58000000000038</v>
      </c>
      <c r="J24">
        <f t="shared" si="5"/>
        <v>400</v>
      </c>
      <c r="K24">
        <f t="shared" si="6"/>
        <v>400</v>
      </c>
      <c r="R24" s="11">
        <v>45974</v>
      </c>
      <c r="S24" s="8">
        <v>307.5</v>
      </c>
    </row>
    <row r="25" spans="1:19">
      <c r="A25" s="1">
        <v>45954</v>
      </c>
      <c r="B25">
        <f t="shared" si="0"/>
        <v>5</v>
      </c>
      <c r="C25">
        <f t="shared" si="1"/>
        <v>24</v>
      </c>
      <c r="D25">
        <f t="shared" si="2"/>
        <v>0</v>
      </c>
      <c r="E25">
        <f t="shared" si="3"/>
        <v>0</v>
      </c>
      <c r="F25">
        <f t="shared" si="4"/>
        <v>0</v>
      </c>
      <c r="G25">
        <v>100.00000000000004</v>
      </c>
      <c r="H25">
        <f t="shared" si="7"/>
        <v>413.58000000000038</v>
      </c>
      <c r="I25">
        <f t="shared" si="8"/>
        <v>413.58000000000038</v>
      </c>
      <c r="J25">
        <f t="shared" si="5"/>
        <v>82.72</v>
      </c>
      <c r="K25">
        <f t="shared" si="6"/>
        <v>0</v>
      </c>
      <c r="R25" s="11">
        <v>45975</v>
      </c>
      <c r="S25" s="8">
        <v>192.5</v>
      </c>
    </row>
    <row r="26" spans="1:19">
      <c r="A26" s="1">
        <v>45955</v>
      </c>
      <c r="B26">
        <f t="shared" si="0"/>
        <v>6</v>
      </c>
      <c r="C26">
        <f t="shared" si="1"/>
        <v>25</v>
      </c>
      <c r="D26">
        <f t="shared" si="2"/>
        <v>10</v>
      </c>
      <c r="E26">
        <f t="shared" si="3"/>
        <v>0</v>
      </c>
      <c r="F26">
        <f t="shared" si="4"/>
        <v>0</v>
      </c>
      <c r="G26">
        <v>0</v>
      </c>
      <c r="H26">
        <f t="shared" si="7"/>
        <v>413.58000000000038</v>
      </c>
      <c r="I26">
        <f t="shared" si="8"/>
        <v>403.58000000000038</v>
      </c>
      <c r="J26">
        <f t="shared" si="5"/>
        <v>80.72</v>
      </c>
      <c r="K26">
        <f t="shared" si="6"/>
        <v>0</v>
      </c>
      <c r="R26" s="11">
        <v>45978</v>
      </c>
      <c r="S26" s="8">
        <v>374.99999999999989</v>
      </c>
    </row>
    <row r="27" spans="1:19">
      <c r="A27" s="1">
        <v>45956</v>
      </c>
      <c r="B27">
        <f t="shared" si="0"/>
        <v>7</v>
      </c>
      <c r="C27">
        <f t="shared" si="1"/>
        <v>26</v>
      </c>
      <c r="D27">
        <f t="shared" si="2"/>
        <v>10</v>
      </c>
      <c r="E27">
        <f t="shared" si="3"/>
        <v>0</v>
      </c>
      <c r="F27">
        <f t="shared" si="4"/>
        <v>0</v>
      </c>
      <c r="G27">
        <v>0</v>
      </c>
      <c r="H27">
        <f t="shared" si="7"/>
        <v>403.58000000000038</v>
      </c>
      <c r="I27">
        <f t="shared" si="8"/>
        <v>393.58000000000038</v>
      </c>
      <c r="J27">
        <f t="shared" si="5"/>
        <v>78.72</v>
      </c>
      <c r="K27">
        <f t="shared" si="6"/>
        <v>0</v>
      </c>
      <c r="R27" s="11">
        <v>45979</v>
      </c>
      <c r="S27" s="8">
        <v>110.00000000000001</v>
      </c>
    </row>
    <row r="28" spans="1:19">
      <c r="A28" s="1">
        <v>45957</v>
      </c>
      <c r="B28">
        <f t="shared" si="0"/>
        <v>1</v>
      </c>
      <c r="C28">
        <f t="shared" si="1"/>
        <v>27</v>
      </c>
      <c r="D28">
        <f t="shared" si="2"/>
        <v>0</v>
      </c>
      <c r="E28">
        <f t="shared" si="3"/>
        <v>0</v>
      </c>
      <c r="F28">
        <f t="shared" si="4"/>
        <v>0</v>
      </c>
      <c r="G28">
        <v>0</v>
      </c>
      <c r="H28">
        <f t="shared" si="7"/>
        <v>393.58000000000038</v>
      </c>
      <c r="I28">
        <f t="shared" si="8"/>
        <v>393.58000000000038</v>
      </c>
      <c r="J28">
        <f t="shared" si="5"/>
        <v>78.72</v>
      </c>
      <c r="K28">
        <f t="shared" si="6"/>
        <v>0</v>
      </c>
      <c r="R28" s="11">
        <v>45980</v>
      </c>
      <c r="S28" s="8">
        <v>292.50000000000006</v>
      </c>
    </row>
    <row r="29" spans="1:19">
      <c r="A29" s="1">
        <v>45958</v>
      </c>
      <c r="B29">
        <f t="shared" si="0"/>
        <v>2</v>
      </c>
      <c r="C29">
        <f t="shared" si="1"/>
        <v>28</v>
      </c>
      <c r="D29">
        <f t="shared" si="2"/>
        <v>0</v>
      </c>
      <c r="E29">
        <f t="shared" si="3"/>
        <v>250</v>
      </c>
      <c r="F29">
        <f t="shared" si="4"/>
        <v>0</v>
      </c>
      <c r="G29">
        <v>0</v>
      </c>
      <c r="H29">
        <f t="shared" si="7"/>
        <v>393.58000000000038</v>
      </c>
      <c r="I29">
        <f t="shared" si="8"/>
        <v>143.58000000000038</v>
      </c>
      <c r="J29">
        <f t="shared" si="5"/>
        <v>50</v>
      </c>
      <c r="K29">
        <f t="shared" si="6"/>
        <v>0</v>
      </c>
      <c r="R29" s="11">
        <v>45981</v>
      </c>
      <c r="S29" s="8">
        <v>270</v>
      </c>
    </row>
    <row r="30" spans="1:19">
      <c r="A30" s="1">
        <v>45959</v>
      </c>
      <c r="B30">
        <f t="shared" si="0"/>
        <v>3</v>
      </c>
      <c r="C30">
        <f t="shared" si="1"/>
        <v>29</v>
      </c>
      <c r="D30">
        <f t="shared" si="2"/>
        <v>0</v>
      </c>
      <c r="E30">
        <f t="shared" si="3"/>
        <v>0</v>
      </c>
      <c r="F30">
        <f t="shared" si="4"/>
        <v>0</v>
      </c>
      <c r="G30">
        <v>0</v>
      </c>
      <c r="H30">
        <f t="shared" si="7"/>
        <v>143.58000000000038</v>
      </c>
      <c r="I30">
        <f t="shared" si="8"/>
        <v>143.58000000000038</v>
      </c>
      <c r="J30">
        <f t="shared" si="5"/>
        <v>50</v>
      </c>
      <c r="K30">
        <f t="shared" si="6"/>
        <v>0</v>
      </c>
      <c r="R30" s="11">
        <v>45985</v>
      </c>
      <c r="S30" s="8">
        <v>329.99999999999994</v>
      </c>
    </row>
    <row r="31" spans="1:19">
      <c r="A31" s="1">
        <v>45960</v>
      </c>
      <c r="B31">
        <f t="shared" si="0"/>
        <v>4</v>
      </c>
      <c r="C31">
        <f t="shared" si="1"/>
        <v>30</v>
      </c>
      <c r="D31">
        <f t="shared" si="2"/>
        <v>0</v>
      </c>
      <c r="E31">
        <f t="shared" si="3"/>
        <v>0</v>
      </c>
      <c r="F31">
        <f t="shared" si="4"/>
        <v>0</v>
      </c>
      <c r="G31">
        <v>0</v>
      </c>
      <c r="H31">
        <f t="shared" si="7"/>
        <v>143.58000000000038</v>
      </c>
      <c r="I31">
        <f t="shared" si="8"/>
        <v>143.58000000000038</v>
      </c>
      <c r="J31">
        <f t="shared" si="5"/>
        <v>50</v>
      </c>
      <c r="K31">
        <f t="shared" si="6"/>
        <v>50</v>
      </c>
      <c r="R31" s="11">
        <v>45986</v>
      </c>
      <c r="S31" s="8">
        <v>74.999999999999972</v>
      </c>
    </row>
    <row r="32" spans="1:19">
      <c r="A32" s="1">
        <v>45961</v>
      </c>
      <c r="B32">
        <f t="shared" si="0"/>
        <v>5</v>
      </c>
      <c r="C32">
        <f t="shared" si="1"/>
        <v>31</v>
      </c>
      <c r="D32">
        <f t="shared" si="2"/>
        <v>0</v>
      </c>
      <c r="E32">
        <f t="shared" si="3"/>
        <v>0</v>
      </c>
      <c r="F32">
        <f t="shared" si="4"/>
        <v>0</v>
      </c>
      <c r="G32">
        <v>370</v>
      </c>
      <c r="H32">
        <f t="shared" si="7"/>
        <v>463.58000000000038</v>
      </c>
      <c r="I32">
        <f t="shared" si="8"/>
        <v>463.58000000000038</v>
      </c>
      <c r="J32">
        <f t="shared" si="5"/>
        <v>92.72</v>
      </c>
      <c r="K32">
        <f t="shared" si="6"/>
        <v>0</v>
      </c>
      <c r="R32" s="11">
        <v>45987</v>
      </c>
      <c r="S32" s="8">
        <v>270</v>
      </c>
    </row>
    <row r="33" spans="1:19">
      <c r="A33" s="1">
        <v>45962</v>
      </c>
      <c r="B33">
        <f t="shared" si="0"/>
        <v>6</v>
      </c>
      <c r="C33">
        <f t="shared" si="1"/>
        <v>1</v>
      </c>
      <c r="D33">
        <f t="shared" si="2"/>
        <v>10</v>
      </c>
      <c r="E33">
        <f t="shared" si="3"/>
        <v>0</v>
      </c>
      <c r="F33">
        <f t="shared" si="4"/>
        <v>0</v>
      </c>
      <c r="G33">
        <v>0</v>
      </c>
      <c r="H33">
        <f t="shared" si="7"/>
        <v>463.58000000000038</v>
      </c>
      <c r="I33">
        <f t="shared" si="8"/>
        <v>453.58000000000038</v>
      </c>
      <c r="J33">
        <f t="shared" si="5"/>
        <v>90.72</v>
      </c>
      <c r="K33">
        <f t="shared" si="6"/>
        <v>0</v>
      </c>
      <c r="R33" s="11">
        <v>45989</v>
      </c>
      <c r="S33" s="8">
        <v>140</v>
      </c>
    </row>
    <row r="34" spans="1:19">
      <c r="A34" s="1">
        <v>45963</v>
      </c>
      <c r="B34">
        <f t="shared" si="0"/>
        <v>7</v>
      </c>
      <c r="C34">
        <f t="shared" si="1"/>
        <v>2</v>
      </c>
      <c r="D34">
        <f t="shared" si="2"/>
        <v>10</v>
      </c>
      <c r="E34">
        <f t="shared" si="3"/>
        <v>0</v>
      </c>
      <c r="F34">
        <f t="shared" si="4"/>
        <v>0</v>
      </c>
      <c r="G34">
        <v>0</v>
      </c>
      <c r="H34">
        <f t="shared" si="7"/>
        <v>453.58000000000038</v>
      </c>
      <c r="I34">
        <f t="shared" si="8"/>
        <v>443.58000000000038</v>
      </c>
      <c r="J34">
        <f t="shared" si="5"/>
        <v>88.72</v>
      </c>
      <c r="K34">
        <f t="shared" si="6"/>
        <v>0</v>
      </c>
      <c r="R34" s="11">
        <v>45993</v>
      </c>
      <c r="S34" s="8">
        <v>230.00000000000003</v>
      </c>
    </row>
    <row r="35" spans="1:19">
      <c r="A35" s="1">
        <v>45964</v>
      </c>
      <c r="B35">
        <f t="shared" si="0"/>
        <v>1</v>
      </c>
      <c r="C35">
        <f t="shared" si="1"/>
        <v>3</v>
      </c>
      <c r="D35">
        <f t="shared" si="2"/>
        <v>0</v>
      </c>
      <c r="E35">
        <f t="shared" si="3"/>
        <v>0</v>
      </c>
      <c r="F35">
        <f t="shared" si="4"/>
        <v>0</v>
      </c>
      <c r="G35">
        <v>90</v>
      </c>
      <c r="H35">
        <f t="shared" si="7"/>
        <v>533.58000000000038</v>
      </c>
      <c r="I35">
        <f t="shared" si="8"/>
        <v>533.58000000000038</v>
      </c>
      <c r="J35">
        <f t="shared" si="5"/>
        <v>266.79000000000002</v>
      </c>
      <c r="K35">
        <f t="shared" si="6"/>
        <v>0</v>
      </c>
      <c r="R35" s="11">
        <v>45994</v>
      </c>
      <c r="S35" s="8">
        <v>312.5</v>
      </c>
    </row>
    <row r="36" spans="1:19">
      <c r="A36" s="1">
        <v>45965</v>
      </c>
      <c r="B36">
        <f t="shared" si="0"/>
        <v>2</v>
      </c>
      <c r="C36">
        <f t="shared" si="1"/>
        <v>4</v>
      </c>
      <c r="D36">
        <f t="shared" si="2"/>
        <v>0</v>
      </c>
      <c r="E36">
        <f t="shared" si="3"/>
        <v>250</v>
      </c>
      <c r="F36">
        <f t="shared" si="4"/>
        <v>0</v>
      </c>
      <c r="G36">
        <v>0</v>
      </c>
      <c r="H36">
        <f t="shared" si="7"/>
        <v>533.58000000000038</v>
      </c>
      <c r="I36">
        <f t="shared" si="8"/>
        <v>283.58000000000038</v>
      </c>
      <c r="J36">
        <f t="shared" si="5"/>
        <v>56.72</v>
      </c>
      <c r="K36">
        <f t="shared" si="6"/>
        <v>0</v>
      </c>
      <c r="R36" s="11">
        <v>45996</v>
      </c>
      <c r="S36" s="8">
        <v>235.00000000000006</v>
      </c>
    </row>
    <row r="37" spans="1:19">
      <c r="A37" s="1">
        <v>45966</v>
      </c>
      <c r="B37">
        <f t="shared" si="0"/>
        <v>3</v>
      </c>
      <c r="C37">
        <f t="shared" si="1"/>
        <v>5</v>
      </c>
      <c r="D37">
        <f t="shared" si="2"/>
        <v>0</v>
      </c>
      <c r="E37">
        <f t="shared" si="3"/>
        <v>0</v>
      </c>
      <c r="F37">
        <f t="shared" si="4"/>
        <v>0</v>
      </c>
      <c r="G37">
        <v>240</v>
      </c>
      <c r="H37">
        <f t="shared" si="7"/>
        <v>523.58000000000038</v>
      </c>
      <c r="I37">
        <f t="shared" si="8"/>
        <v>523.58000000000038</v>
      </c>
      <c r="J37">
        <f t="shared" si="5"/>
        <v>261.79000000000002</v>
      </c>
      <c r="K37">
        <f t="shared" si="6"/>
        <v>0</v>
      </c>
      <c r="R37" s="11">
        <v>45999</v>
      </c>
      <c r="S37" s="8">
        <v>175</v>
      </c>
    </row>
    <row r="38" spans="1:19">
      <c r="A38" s="1">
        <v>45967</v>
      </c>
      <c r="B38">
        <f t="shared" si="0"/>
        <v>4</v>
      </c>
      <c r="C38">
        <f t="shared" si="1"/>
        <v>6</v>
      </c>
      <c r="D38">
        <f t="shared" si="2"/>
        <v>0</v>
      </c>
      <c r="E38">
        <f t="shared" si="3"/>
        <v>0</v>
      </c>
      <c r="F38">
        <f t="shared" si="4"/>
        <v>0</v>
      </c>
      <c r="G38">
        <v>387.50000000000006</v>
      </c>
      <c r="H38">
        <f t="shared" si="7"/>
        <v>911.08000000000038</v>
      </c>
      <c r="I38">
        <f t="shared" si="8"/>
        <v>911.08000000000038</v>
      </c>
      <c r="J38">
        <f t="shared" si="5"/>
        <v>400</v>
      </c>
      <c r="K38">
        <f t="shared" si="6"/>
        <v>400</v>
      </c>
      <c r="R38" s="11">
        <v>46000</v>
      </c>
      <c r="S38" s="8">
        <v>125</v>
      </c>
    </row>
    <row r="39" spans="1:19">
      <c r="A39" s="1">
        <v>45968</v>
      </c>
      <c r="B39">
        <f t="shared" si="0"/>
        <v>5</v>
      </c>
      <c r="C39">
        <f t="shared" si="1"/>
        <v>7</v>
      </c>
      <c r="D39">
        <f t="shared" si="2"/>
        <v>0</v>
      </c>
      <c r="E39">
        <f t="shared" si="3"/>
        <v>0</v>
      </c>
      <c r="F39">
        <f t="shared" si="4"/>
        <v>0</v>
      </c>
      <c r="G39">
        <v>149.99999999999994</v>
      </c>
      <c r="H39">
        <f t="shared" si="7"/>
        <v>661.08000000000038</v>
      </c>
      <c r="I39">
        <f t="shared" si="8"/>
        <v>661.08000000000038</v>
      </c>
      <c r="J39">
        <f t="shared" si="5"/>
        <v>400</v>
      </c>
      <c r="K39">
        <f t="shared" si="6"/>
        <v>0</v>
      </c>
      <c r="R39" s="11">
        <v>46001</v>
      </c>
      <c r="S39" s="8">
        <v>345</v>
      </c>
    </row>
    <row r="40" spans="1:19">
      <c r="A40" s="1">
        <v>45969</v>
      </c>
      <c r="B40">
        <f t="shared" si="0"/>
        <v>6</v>
      </c>
      <c r="C40">
        <f t="shared" si="1"/>
        <v>8</v>
      </c>
      <c r="D40">
        <f t="shared" si="2"/>
        <v>10</v>
      </c>
      <c r="E40">
        <f t="shared" si="3"/>
        <v>0</v>
      </c>
      <c r="F40">
        <f t="shared" si="4"/>
        <v>0</v>
      </c>
      <c r="G40">
        <v>0</v>
      </c>
      <c r="H40">
        <f t="shared" si="7"/>
        <v>661.08000000000038</v>
      </c>
      <c r="I40">
        <f t="shared" si="8"/>
        <v>651.08000000000038</v>
      </c>
      <c r="J40">
        <f t="shared" si="5"/>
        <v>400</v>
      </c>
      <c r="K40">
        <f t="shared" si="6"/>
        <v>0</v>
      </c>
      <c r="R40" s="11">
        <v>46002</v>
      </c>
      <c r="S40" s="8">
        <v>124.99999999999996</v>
      </c>
    </row>
    <row r="41" spans="1:19">
      <c r="A41" s="1">
        <v>45970</v>
      </c>
      <c r="B41">
        <f t="shared" si="0"/>
        <v>7</v>
      </c>
      <c r="C41">
        <f t="shared" si="1"/>
        <v>9</v>
      </c>
      <c r="D41">
        <f t="shared" si="2"/>
        <v>10</v>
      </c>
      <c r="E41">
        <f t="shared" si="3"/>
        <v>0</v>
      </c>
      <c r="F41">
        <f t="shared" si="4"/>
        <v>0</v>
      </c>
      <c r="G41">
        <v>0</v>
      </c>
      <c r="H41">
        <f t="shared" si="7"/>
        <v>651.08000000000038</v>
      </c>
      <c r="I41">
        <f t="shared" si="8"/>
        <v>641.08000000000038</v>
      </c>
      <c r="J41">
        <f t="shared" si="5"/>
        <v>400</v>
      </c>
      <c r="K41">
        <f t="shared" si="6"/>
        <v>0</v>
      </c>
      <c r="R41" s="11">
        <v>46003</v>
      </c>
      <c r="S41" s="8">
        <v>215.00000000000006</v>
      </c>
    </row>
    <row r="42" spans="1:19">
      <c r="A42" s="1">
        <v>45971</v>
      </c>
      <c r="B42">
        <f t="shared" si="0"/>
        <v>1</v>
      </c>
      <c r="C42">
        <f t="shared" si="1"/>
        <v>10</v>
      </c>
      <c r="D42">
        <f t="shared" si="2"/>
        <v>0</v>
      </c>
      <c r="E42">
        <f t="shared" si="3"/>
        <v>0</v>
      </c>
      <c r="F42">
        <f t="shared" si="4"/>
        <v>0</v>
      </c>
      <c r="G42">
        <v>100.00000000000003</v>
      </c>
      <c r="H42">
        <f t="shared" si="7"/>
        <v>741.08000000000038</v>
      </c>
      <c r="I42">
        <f t="shared" si="8"/>
        <v>741.08000000000038</v>
      </c>
      <c r="J42">
        <f t="shared" si="5"/>
        <v>400</v>
      </c>
      <c r="K42">
        <f t="shared" si="6"/>
        <v>0</v>
      </c>
      <c r="R42" s="11">
        <v>46006</v>
      </c>
      <c r="S42" s="8">
        <v>180</v>
      </c>
    </row>
    <row r="43" spans="1:19">
      <c r="A43" s="1">
        <v>45972</v>
      </c>
      <c r="B43">
        <f t="shared" si="0"/>
        <v>2</v>
      </c>
      <c r="C43">
        <f t="shared" si="1"/>
        <v>11</v>
      </c>
      <c r="D43">
        <f t="shared" si="2"/>
        <v>0</v>
      </c>
      <c r="E43">
        <f t="shared" si="3"/>
        <v>250</v>
      </c>
      <c r="F43">
        <f t="shared" si="4"/>
        <v>0</v>
      </c>
      <c r="G43">
        <v>174.99999999999994</v>
      </c>
      <c r="H43">
        <f t="shared" si="7"/>
        <v>916.08000000000038</v>
      </c>
      <c r="I43">
        <f t="shared" si="8"/>
        <v>666.08000000000038</v>
      </c>
      <c r="J43">
        <f t="shared" si="5"/>
        <v>400</v>
      </c>
      <c r="K43">
        <f t="shared" si="6"/>
        <v>0</v>
      </c>
      <c r="R43" s="11">
        <v>46007</v>
      </c>
      <c r="S43" s="8">
        <v>60.000000000000028</v>
      </c>
    </row>
    <row r="44" spans="1:19">
      <c r="A44" s="1">
        <v>45973</v>
      </c>
      <c r="B44">
        <f t="shared" si="0"/>
        <v>3</v>
      </c>
      <c r="C44">
        <f t="shared" si="1"/>
        <v>12</v>
      </c>
      <c r="D44">
        <f t="shared" si="2"/>
        <v>0</v>
      </c>
      <c r="E44">
        <f t="shared" si="3"/>
        <v>0</v>
      </c>
      <c r="F44">
        <f t="shared" si="4"/>
        <v>0</v>
      </c>
      <c r="G44">
        <v>355.00000000000011</v>
      </c>
      <c r="H44">
        <f t="shared" si="7"/>
        <v>1021.0800000000005</v>
      </c>
      <c r="I44">
        <f t="shared" si="8"/>
        <v>1021.0800000000005</v>
      </c>
      <c r="J44">
        <f t="shared" si="5"/>
        <v>400</v>
      </c>
      <c r="K44">
        <f t="shared" si="6"/>
        <v>0</v>
      </c>
      <c r="R44" s="11">
        <v>46027</v>
      </c>
      <c r="S44" s="8">
        <v>407.5</v>
      </c>
    </row>
    <row r="45" spans="1:19">
      <c r="A45" s="1">
        <v>45974</v>
      </c>
      <c r="B45">
        <f t="shared" si="0"/>
        <v>4</v>
      </c>
      <c r="C45">
        <f t="shared" si="1"/>
        <v>13</v>
      </c>
      <c r="D45">
        <f t="shared" si="2"/>
        <v>0</v>
      </c>
      <c r="E45">
        <f t="shared" si="3"/>
        <v>0</v>
      </c>
      <c r="F45">
        <f t="shared" si="4"/>
        <v>0</v>
      </c>
      <c r="G45">
        <v>307.5</v>
      </c>
      <c r="H45">
        <f t="shared" si="7"/>
        <v>1328.5800000000004</v>
      </c>
      <c r="I45">
        <f t="shared" si="8"/>
        <v>1328.5800000000004</v>
      </c>
      <c r="J45">
        <f t="shared" si="5"/>
        <v>400</v>
      </c>
      <c r="K45">
        <f t="shared" si="6"/>
        <v>400</v>
      </c>
      <c r="R45" s="11">
        <v>46029</v>
      </c>
      <c r="S45" s="8">
        <v>224.99999999999989</v>
      </c>
    </row>
    <row r="46" spans="1:19">
      <c r="A46" s="1">
        <v>45975</v>
      </c>
      <c r="B46">
        <f t="shared" si="0"/>
        <v>5</v>
      </c>
      <c r="C46">
        <f t="shared" si="1"/>
        <v>14</v>
      </c>
      <c r="D46">
        <f t="shared" si="2"/>
        <v>0</v>
      </c>
      <c r="E46">
        <f t="shared" si="3"/>
        <v>0</v>
      </c>
      <c r="F46">
        <f t="shared" si="4"/>
        <v>0</v>
      </c>
      <c r="G46">
        <v>192.5</v>
      </c>
      <c r="H46">
        <f t="shared" si="7"/>
        <v>1121.0800000000004</v>
      </c>
      <c r="I46">
        <f t="shared" si="8"/>
        <v>1121.0800000000004</v>
      </c>
      <c r="J46">
        <f t="shared" si="5"/>
        <v>400</v>
      </c>
      <c r="K46">
        <f t="shared" si="6"/>
        <v>0</v>
      </c>
      <c r="R46" s="11">
        <v>46034</v>
      </c>
      <c r="S46" s="8">
        <v>414.99999999999977</v>
      </c>
    </row>
    <row r="47" spans="1:19">
      <c r="A47" s="1">
        <v>45976</v>
      </c>
      <c r="B47">
        <f t="shared" si="0"/>
        <v>6</v>
      </c>
      <c r="C47">
        <f t="shared" si="1"/>
        <v>15</v>
      </c>
      <c r="D47">
        <f t="shared" si="2"/>
        <v>10</v>
      </c>
      <c r="E47">
        <f t="shared" si="3"/>
        <v>0</v>
      </c>
      <c r="F47">
        <f t="shared" si="4"/>
        <v>600</v>
      </c>
      <c r="G47">
        <v>0</v>
      </c>
      <c r="H47">
        <f t="shared" si="7"/>
        <v>1121.0800000000004</v>
      </c>
      <c r="I47">
        <f t="shared" si="8"/>
        <v>511.08000000000038</v>
      </c>
      <c r="J47">
        <f t="shared" si="5"/>
        <v>255.54</v>
      </c>
      <c r="K47">
        <f t="shared" si="6"/>
        <v>0</v>
      </c>
      <c r="R47" s="11">
        <v>46035</v>
      </c>
      <c r="S47" s="8">
        <v>335</v>
      </c>
    </row>
    <row r="48" spans="1:19">
      <c r="A48" s="1">
        <v>45977</v>
      </c>
      <c r="B48">
        <f t="shared" si="0"/>
        <v>7</v>
      </c>
      <c r="C48">
        <f t="shared" si="1"/>
        <v>16</v>
      </c>
      <c r="D48">
        <f t="shared" si="2"/>
        <v>10</v>
      </c>
      <c r="E48">
        <f t="shared" si="3"/>
        <v>0</v>
      </c>
      <c r="F48">
        <f t="shared" si="4"/>
        <v>0</v>
      </c>
      <c r="G48">
        <v>0</v>
      </c>
      <c r="H48">
        <f t="shared" si="7"/>
        <v>511.08000000000038</v>
      </c>
      <c r="I48">
        <f t="shared" si="8"/>
        <v>501.08000000000038</v>
      </c>
      <c r="J48">
        <f t="shared" si="5"/>
        <v>250.54</v>
      </c>
      <c r="K48">
        <f t="shared" si="6"/>
        <v>0</v>
      </c>
      <c r="R48" s="11">
        <v>46036</v>
      </c>
      <c r="S48" s="8">
        <v>230.00000000000011</v>
      </c>
    </row>
    <row r="49" spans="1:19">
      <c r="A49" s="1">
        <v>45978</v>
      </c>
      <c r="B49">
        <f t="shared" si="0"/>
        <v>1</v>
      </c>
      <c r="C49">
        <f t="shared" si="1"/>
        <v>17</v>
      </c>
      <c r="D49">
        <f t="shared" si="2"/>
        <v>0</v>
      </c>
      <c r="E49">
        <f t="shared" si="3"/>
        <v>0</v>
      </c>
      <c r="F49">
        <f t="shared" si="4"/>
        <v>0</v>
      </c>
      <c r="G49">
        <v>374.99999999999989</v>
      </c>
      <c r="H49">
        <f t="shared" si="7"/>
        <v>876.08000000000027</v>
      </c>
      <c r="I49">
        <f t="shared" si="8"/>
        <v>876.08000000000027</v>
      </c>
      <c r="J49">
        <f t="shared" si="5"/>
        <v>400</v>
      </c>
      <c r="K49">
        <f t="shared" si="6"/>
        <v>0</v>
      </c>
      <c r="R49" s="11">
        <v>46037</v>
      </c>
      <c r="S49" s="8">
        <v>337.5</v>
      </c>
    </row>
    <row r="50" spans="1:19">
      <c r="A50" s="1">
        <v>45979</v>
      </c>
      <c r="B50">
        <f t="shared" si="0"/>
        <v>2</v>
      </c>
      <c r="C50">
        <f t="shared" si="1"/>
        <v>18</v>
      </c>
      <c r="D50">
        <f t="shared" si="2"/>
        <v>0</v>
      </c>
      <c r="E50">
        <f t="shared" si="3"/>
        <v>250</v>
      </c>
      <c r="F50">
        <f t="shared" si="4"/>
        <v>0</v>
      </c>
      <c r="G50">
        <v>110.00000000000001</v>
      </c>
      <c r="H50">
        <f t="shared" si="7"/>
        <v>986.08000000000027</v>
      </c>
      <c r="I50">
        <f t="shared" si="8"/>
        <v>736.08000000000027</v>
      </c>
      <c r="J50">
        <f t="shared" si="5"/>
        <v>400</v>
      </c>
      <c r="K50">
        <f t="shared" si="6"/>
        <v>0</v>
      </c>
      <c r="R50" s="11">
        <v>46041</v>
      </c>
      <c r="S50" s="8">
        <v>305.00000000000011</v>
      </c>
    </row>
    <row r="51" spans="1:19">
      <c r="A51" s="1">
        <v>45980</v>
      </c>
      <c r="B51">
        <f t="shared" si="0"/>
        <v>3</v>
      </c>
      <c r="C51">
        <f t="shared" si="1"/>
        <v>19</v>
      </c>
      <c r="D51">
        <f t="shared" si="2"/>
        <v>0</v>
      </c>
      <c r="E51">
        <f t="shared" si="3"/>
        <v>0</v>
      </c>
      <c r="F51">
        <f t="shared" si="4"/>
        <v>0</v>
      </c>
      <c r="G51">
        <v>292.50000000000006</v>
      </c>
      <c r="H51">
        <f t="shared" si="7"/>
        <v>1028.5800000000004</v>
      </c>
      <c r="I51">
        <f t="shared" si="8"/>
        <v>1028.5800000000004</v>
      </c>
      <c r="J51">
        <f t="shared" si="5"/>
        <v>400</v>
      </c>
      <c r="K51">
        <f t="shared" si="6"/>
        <v>0</v>
      </c>
      <c r="R51" s="11">
        <v>46042</v>
      </c>
      <c r="S51" s="8">
        <v>120.00000000000003</v>
      </c>
    </row>
    <row r="52" spans="1:19">
      <c r="A52" s="1">
        <v>45981</v>
      </c>
      <c r="B52">
        <f t="shared" si="0"/>
        <v>4</v>
      </c>
      <c r="C52">
        <f t="shared" si="1"/>
        <v>20</v>
      </c>
      <c r="D52">
        <f t="shared" si="2"/>
        <v>0</v>
      </c>
      <c r="E52">
        <f t="shared" si="3"/>
        <v>0</v>
      </c>
      <c r="F52">
        <f t="shared" si="4"/>
        <v>0</v>
      </c>
      <c r="G52">
        <v>270</v>
      </c>
      <c r="H52">
        <f t="shared" si="7"/>
        <v>1298.5800000000004</v>
      </c>
      <c r="I52">
        <f t="shared" si="8"/>
        <v>1298.5800000000004</v>
      </c>
      <c r="J52">
        <f t="shared" si="5"/>
        <v>400</v>
      </c>
      <c r="K52">
        <f t="shared" si="6"/>
        <v>400</v>
      </c>
      <c r="R52" s="11">
        <v>46043</v>
      </c>
      <c r="S52" s="8">
        <v>150</v>
      </c>
    </row>
    <row r="53" spans="1:19">
      <c r="A53" s="1">
        <v>45982</v>
      </c>
      <c r="B53">
        <f t="shared" si="0"/>
        <v>5</v>
      </c>
      <c r="C53">
        <f t="shared" si="1"/>
        <v>21</v>
      </c>
      <c r="D53">
        <f t="shared" si="2"/>
        <v>0</v>
      </c>
      <c r="E53">
        <f t="shared" si="3"/>
        <v>0</v>
      </c>
      <c r="F53">
        <f t="shared" si="4"/>
        <v>0</v>
      </c>
      <c r="G53">
        <v>0</v>
      </c>
      <c r="H53">
        <f t="shared" si="7"/>
        <v>898.58000000000038</v>
      </c>
      <c r="I53">
        <f t="shared" si="8"/>
        <v>898.58000000000038</v>
      </c>
      <c r="J53">
        <f t="shared" si="5"/>
        <v>400</v>
      </c>
      <c r="K53">
        <f t="shared" si="6"/>
        <v>0</v>
      </c>
      <c r="R53" s="11">
        <v>46044</v>
      </c>
      <c r="S53" s="8">
        <v>375</v>
      </c>
    </row>
    <row r="54" spans="1:19">
      <c r="A54" s="1">
        <v>45983</v>
      </c>
      <c r="B54">
        <f t="shared" si="0"/>
        <v>6</v>
      </c>
      <c r="C54">
        <f t="shared" si="1"/>
        <v>22</v>
      </c>
      <c r="D54">
        <f t="shared" si="2"/>
        <v>10</v>
      </c>
      <c r="E54">
        <f t="shared" si="3"/>
        <v>0</v>
      </c>
      <c r="F54">
        <f t="shared" si="4"/>
        <v>0</v>
      </c>
      <c r="G54">
        <v>0</v>
      </c>
      <c r="H54">
        <f t="shared" si="7"/>
        <v>898.58000000000038</v>
      </c>
      <c r="I54">
        <f t="shared" si="8"/>
        <v>888.58000000000038</v>
      </c>
      <c r="J54">
        <f t="shared" si="5"/>
        <v>400</v>
      </c>
      <c r="K54">
        <f t="shared" si="6"/>
        <v>0</v>
      </c>
      <c r="R54" s="11">
        <v>46045</v>
      </c>
      <c r="S54" s="8">
        <v>284.99999999999994</v>
      </c>
    </row>
    <row r="55" spans="1:19">
      <c r="A55" s="1">
        <v>45984</v>
      </c>
      <c r="B55">
        <f t="shared" si="0"/>
        <v>7</v>
      </c>
      <c r="C55">
        <f t="shared" si="1"/>
        <v>23</v>
      </c>
      <c r="D55">
        <f t="shared" si="2"/>
        <v>10</v>
      </c>
      <c r="E55">
        <f t="shared" si="3"/>
        <v>0</v>
      </c>
      <c r="F55">
        <f t="shared" si="4"/>
        <v>0</v>
      </c>
      <c r="G55">
        <v>0</v>
      </c>
      <c r="H55">
        <f t="shared" si="7"/>
        <v>888.58000000000038</v>
      </c>
      <c r="I55">
        <f t="shared" si="8"/>
        <v>878.58000000000038</v>
      </c>
      <c r="J55">
        <f t="shared" si="5"/>
        <v>400</v>
      </c>
      <c r="K55">
        <f t="shared" si="6"/>
        <v>0</v>
      </c>
      <c r="R55" s="11">
        <v>46048</v>
      </c>
      <c r="S55" s="8">
        <v>90</v>
      </c>
    </row>
    <row r="56" spans="1:19">
      <c r="A56" s="1">
        <v>45985</v>
      </c>
      <c r="B56">
        <f t="shared" si="0"/>
        <v>1</v>
      </c>
      <c r="C56">
        <f t="shared" si="1"/>
        <v>24</v>
      </c>
      <c r="D56">
        <f t="shared" si="2"/>
        <v>0</v>
      </c>
      <c r="E56">
        <f t="shared" si="3"/>
        <v>0</v>
      </c>
      <c r="F56">
        <f t="shared" si="4"/>
        <v>0</v>
      </c>
      <c r="G56">
        <v>329.99999999999994</v>
      </c>
      <c r="H56">
        <f t="shared" si="7"/>
        <v>1208.5800000000004</v>
      </c>
      <c r="I56">
        <f t="shared" si="8"/>
        <v>1208.5800000000004</v>
      </c>
      <c r="J56">
        <f t="shared" si="5"/>
        <v>400</v>
      </c>
      <c r="K56">
        <f t="shared" si="6"/>
        <v>0</v>
      </c>
      <c r="R56" s="11">
        <v>46049</v>
      </c>
      <c r="S56" s="8">
        <v>170</v>
      </c>
    </row>
    <row r="57" spans="1:19">
      <c r="A57" s="1">
        <v>45986</v>
      </c>
      <c r="B57">
        <f t="shared" si="0"/>
        <v>2</v>
      </c>
      <c r="C57">
        <f t="shared" si="1"/>
        <v>25</v>
      </c>
      <c r="D57">
        <f t="shared" si="2"/>
        <v>0</v>
      </c>
      <c r="E57">
        <f t="shared" si="3"/>
        <v>250</v>
      </c>
      <c r="F57">
        <f t="shared" si="4"/>
        <v>0</v>
      </c>
      <c r="G57">
        <v>74.999999999999972</v>
      </c>
      <c r="H57">
        <f t="shared" si="7"/>
        <v>1283.5800000000004</v>
      </c>
      <c r="I57">
        <f t="shared" si="8"/>
        <v>1033.5800000000004</v>
      </c>
      <c r="J57">
        <f t="shared" si="5"/>
        <v>400</v>
      </c>
      <c r="K57">
        <f t="shared" si="6"/>
        <v>0</v>
      </c>
      <c r="R57" s="11">
        <v>46050</v>
      </c>
      <c r="S57" s="8">
        <v>40.000000000000014</v>
      </c>
    </row>
    <row r="58" spans="1:19">
      <c r="A58" s="1">
        <v>45987</v>
      </c>
      <c r="B58">
        <f t="shared" si="0"/>
        <v>3</v>
      </c>
      <c r="C58">
        <f t="shared" si="1"/>
        <v>26</v>
      </c>
      <c r="D58">
        <f t="shared" si="2"/>
        <v>0</v>
      </c>
      <c r="E58">
        <f t="shared" si="3"/>
        <v>0</v>
      </c>
      <c r="F58">
        <f t="shared" si="4"/>
        <v>0</v>
      </c>
      <c r="G58">
        <v>270</v>
      </c>
      <c r="H58">
        <f t="shared" si="7"/>
        <v>1303.5800000000004</v>
      </c>
      <c r="I58">
        <f t="shared" si="8"/>
        <v>1303.5800000000004</v>
      </c>
      <c r="J58">
        <f t="shared" si="5"/>
        <v>400</v>
      </c>
      <c r="K58">
        <f t="shared" si="6"/>
        <v>0</v>
      </c>
      <c r="R58" s="11">
        <v>46051</v>
      </c>
      <c r="S58" s="8">
        <v>204.99999999999991</v>
      </c>
    </row>
    <row r="59" spans="1:19">
      <c r="A59" s="1">
        <v>45988</v>
      </c>
      <c r="B59">
        <f t="shared" si="0"/>
        <v>4</v>
      </c>
      <c r="C59">
        <f t="shared" si="1"/>
        <v>27</v>
      </c>
      <c r="D59">
        <f t="shared" si="2"/>
        <v>0</v>
      </c>
      <c r="E59">
        <f t="shared" si="3"/>
        <v>0</v>
      </c>
      <c r="F59">
        <f t="shared" si="4"/>
        <v>0</v>
      </c>
      <c r="G59">
        <v>0</v>
      </c>
      <c r="H59">
        <f t="shared" si="7"/>
        <v>1303.5800000000004</v>
      </c>
      <c r="I59">
        <f t="shared" si="8"/>
        <v>1303.5800000000004</v>
      </c>
      <c r="J59">
        <f t="shared" si="5"/>
        <v>400</v>
      </c>
      <c r="K59">
        <f t="shared" si="6"/>
        <v>400</v>
      </c>
      <c r="R59" s="11">
        <v>46056</v>
      </c>
      <c r="S59" s="8">
        <v>339.99999999999983</v>
      </c>
    </row>
    <row r="60" spans="1:19">
      <c r="A60" s="1">
        <v>45989</v>
      </c>
      <c r="B60">
        <f t="shared" si="0"/>
        <v>5</v>
      </c>
      <c r="C60">
        <f t="shared" si="1"/>
        <v>28</v>
      </c>
      <c r="D60">
        <f t="shared" si="2"/>
        <v>0</v>
      </c>
      <c r="E60">
        <f t="shared" si="3"/>
        <v>0</v>
      </c>
      <c r="F60">
        <f t="shared" si="4"/>
        <v>0</v>
      </c>
      <c r="G60">
        <v>140</v>
      </c>
      <c r="H60">
        <f t="shared" si="7"/>
        <v>1043.5800000000004</v>
      </c>
      <c r="I60">
        <f t="shared" si="8"/>
        <v>1043.5800000000004</v>
      </c>
      <c r="J60">
        <f t="shared" si="5"/>
        <v>400</v>
      </c>
      <c r="K60">
        <f t="shared" si="6"/>
        <v>0</v>
      </c>
      <c r="R60" s="11">
        <v>46057</v>
      </c>
      <c r="S60" s="8">
        <v>260</v>
      </c>
    </row>
    <row r="61" spans="1:19">
      <c r="A61" s="1">
        <v>45990</v>
      </c>
      <c r="B61">
        <f t="shared" si="0"/>
        <v>6</v>
      </c>
      <c r="C61">
        <f t="shared" si="1"/>
        <v>29</v>
      </c>
      <c r="D61">
        <f t="shared" si="2"/>
        <v>10</v>
      </c>
      <c r="E61">
        <f t="shared" si="3"/>
        <v>0</v>
      </c>
      <c r="F61">
        <f t="shared" si="4"/>
        <v>0</v>
      </c>
      <c r="G61">
        <v>0</v>
      </c>
      <c r="H61">
        <f t="shared" si="7"/>
        <v>1043.5800000000004</v>
      </c>
      <c r="I61">
        <f t="shared" si="8"/>
        <v>1033.5800000000004</v>
      </c>
      <c r="J61">
        <f t="shared" si="5"/>
        <v>400</v>
      </c>
      <c r="K61">
        <f t="shared" si="6"/>
        <v>0</v>
      </c>
      <c r="R61" s="11">
        <v>46058</v>
      </c>
      <c r="S61" s="8">
        <v>325</v>
      </c>
    </row>
    <row r="62" spans="1:19">
      <c r="A62" s="1">
        <v>45991</v>
      </c>
      <c r="B62">
        <f t="shared" si="0"/>
        <v>7</v>
      </c>
      <c r="C62">
        <f t="shared" si="1"/>
        <v>30</v>
      </c>
      <c r="D62">
        <f t="shared" si="2"/>
        <v>10</v>
      </c>
      <c r="E62">
        <f t="shared" si="3"/>
        <v>0</v>
      </c>
      <c r="F62">
        <f t="shared" si="4"/>
        <v>0</v>
      </c>
      <c r="G62">
        <v>0</v>
      </c>
      <c r="H62">
        <f t="shared" si="7"/>
        <v>1033.5800000000004</v>
      </c>
      <c r="I62">
        <f t="shared" si="8"/>
        <v>1023.5800000000004</v>
      </c>
      <c r="J62">
        <f t="shared" si="5"/>
        <v>400</v>
      </c>
      <c r="K62">
        <f t="shared" si="6"/>
        <v>0</v>
      </c>
      <c r="R62" s="11">
        <v>46059</v>
      </c>
      <c r="S62" s="8">
        <v>327.50000000000006</v>
      </c>
    </row>
    <row r="63" spans="1:19">
      <c r="A63" s="1">
        <v>45992</v>
      </c>
      <c r="B63">
        <f t="shared" si="0"/>
        <v>1</v>
      </c>
      <c r="C63">
        <f t="shared" si="1"/>
        <v>1</v>
      </c>
      <c r="D63">
        <f t="shared" si="2"/>
        <v>0</v>
      </c>
      <c r="E63">
        <f t="shared" si="3"/>
        <v>0</v>
      </c>
      <c r="F63">
        <f t="shared" si="4"/>
        <v>0</v>
      </c>
      <c r="G63">
        <v>0</v>
      </c>
      <c r="H63">
        <f t="shared" si="7"/>
        <v>1023.5800000000004</v>
      </c>
      <c r="I63">
        <f t="shared" si="8"/>
        <v>1023.5800000000004</v>
      </c>
      <c r="J63">
        <f t="shared" si="5"/>
        <v>400</v>
      </c>
      <c r="K63">
        <f t="shared" si="6"/>
        <v>0</v>
      </c>
      <c r="R63" s="11">
        <v>46062</v>
      </c>
      <c r="S63" s="8">
        <v>62.499999999999979</v>
      </c>
    </row>
    <row r="64" spans="1:19">
      <c r="A64" s="1">
        <v>45993</v>
      </c>
      <c r="B64">
        <f t="shared" si="0"/>
        <v>2</v>
      </c>
      <c r="C64">
        <f t="shared" si="1"/>
        <v>2</v>
      </c>
      <c r="D64">
        <f t="shared" si="2"/>
        <v>0</v>
      </c>
      <c r="E64">
        <f t="shared" si="3"/>
        <v>250</v>
      </c>
      <c r="F64">
        <f t="shared" si="4"/>
        <v>0</v>
      </c>
      <c r="G64">
        <v>230.00000000000003</v>
      </c>
      <c r="H64">
        <f t="shared" si="7"/>
        <v>1253.5800000000004</v>
      </c>
      <c r="I64">
        <f t="shared" si="8"/>
        <v>1003.5800000000004</v>
      </c>
      <c r="J64">
        <f t="shared" si="5"/>
        <v>400</v>
      </c>
      <c r="K64">
        <f t="shared" si="6"/>
        <v>0</v>
      </c>
      <c r="R64" s="11">
        <v>46063</v>
      </c>
      <c r="S64" s="8">
        <v>407.50000000000006</v>
      </c>
    </row>
    <row r="65" spans="1:19">
      <c r="A65" s="1">
        <v>45994</v>
      </c>
      <c r="B65">
        <f t="shared" si="0"/>
        <v>3</v>
      </c>
      <c r="C65">
        <f t="shared" si="1"/>
        <v>3</v>
      </c>
      <c r="D65">
        <f t="shared" si="2"/>
        <v>0</v>
      </c>
      <c r="E65">
        <f t="shared" si="3"/>
        <v>0</v>
      </c>
      <c r="F65">
        <f t="shared" si="4"/>
        <v>0</v>
      </c>
      <c r="G65">
        <v>312.5</v>
      </c>
      <c r="H65">
        <f t="shared" si="7"/>
        <v>1316.0800000000004</v>
      </c>
      <c r="I65">
        <f t="shared" si="8"/>
        <v>1316.0800000000004</v>
      </c>
      <c r="J65">
        <f t="shared" si="5"/>
        <v>400</v>
      </c>
      <c r="K65">
        <f t="shared" si="6"/>
        <v>0</v>
      </c>
      <c r="R65" s="11">
        <v>46064</v>
      </c>
      <c r="S65" s="8">
        <v>274.99999999999983</v>
      </c>
    </row>
    <row r="66" spans="1:19">
      <c r="A66" s="1">
        <v>45995</v>
      </c>
      <c r="B66">
        <f t="shared" si="0"/>
        <v>4</v>
      </c>
      <c r="C66">
        <f t="shared" si="1"/>
        <v>4</v>
      </c>
      <c r="D66">
        <f t="shared" si="2"/>
        <v>0</v>
      </c>
      <c r="E66">
        <f t="shared" si="3"/>
        <v>0</v>
      </c>
      <c r="F66">
        <f t="shared" si="4"/>
        <v>0</v>
      </c>
      <c r="G66">
        <v>0</v>
      </c>
      <c r="H66">
        <f t="shared" si="7"/>
        <v>1316.0800000000004</v>
      </c>
      <c r="I66">
        <f t="shared" si="8"/>
        <v>1316.0800000000004</v>
      </c>
      <c r="J66">
        <f t="shared" si="5"/>
        <v>400</v>
      </c>
      <c r="K66">
        <f t="shared" si="6"/>
        <v>400</v>
      </c>
      <c r="R66" s="11">
        <v>46065</v>
      </c>
      <c r="S66" s="8">
        <v>227.49999999999986</v>
      </c>
    </row>
    <row r="67" spans="1:19">
      <c r="A67" s="1">
        <v>45996</v>
      </c>
      <c r="B67">
        <f t="shared" ref="B67:B130" si="9">WEEKDAY(A67,2)</f>
        <v>5</v>
      </c>
      <c r="C67">
        <f t="shared" ref="C67:C130" si="10">DAY(A67)</f>
        <v>5</v>
      </c>
      <c r="D67">
        <f t="shared" ref="D67:D130" si="11">IF(OR(B67=6,B67=7),10,0)</f>
        <v>0</v>
      </c>
      <c r="E67">
        <f t="shared" ref="E67:E130" si="12">IF(B67=2,250,0)</f>
        <v>0</v>
      </c>
      <c r="F67">
        <f t="shared" ref="F67:F130" si="13">IF(C67=15,600,0)</f>
        <v>0</v>
      </c>
      <c r="G67">
        <v>235.00000000000006</v>
      </c>
      <c r="H67">
        <f t="shared" si="7"/>
        <v>1151.0800000000004</v>
      </c>
      <c r="I67">
        <f t="shared" si="8"/>
        <v>1151.0800000000004</v>
      </c>
      <c r="J67">
        <f t="shared" ref="J67:J130" si="14">IF(I67&lt;=500,IF(ROUND(0.2*I67,2)&lt;50,50,ROUND(0.2*I67,2)),IF(I67&lt;=600,IF(ROUND(0.5*I67,2)&lt;100,100,ROUND(0.5*I67,2)),400))</f>
        <v>400</v>
      </c>
      <c r="K67">
        <f t="shared" ref="K67:K130" si="15">IF(B67=4,J67,0)</f>
        <v>0</v>
      </c>
      <c r="R67" s="11">
        <v>46066</v>
      </c>
      <c r="S67" s="8">
        <v>265</v>
      </c>
    </row>
    <row r="68" spans="1:19">
      <c r="A68" s="1">
        <v>45997</v>
      </c>
      <c r="B68">
        <f t="shared" si="9"/>
        <v>6</v>
      </c>
      <c r="C68">
        <f t="shared" si="10"/>
        <v>6</v>
      </c>
      <c r="D68">
        <f t="shared" si="11"/>
        <v>10</v>
      </c>
      <c r="E68">
        <f t="shared" si="12"/>
        <v>0</v>
      </c>
      <c r="F68">
        <f t="shared" si="13"/>
        <v>0</v>
      </c>
      <c r="G68">
        <v>0</v>
      </c>
      <c r="H68">
        <f t="shared" ref="H68:H131" si="16">I67+G68-K67</f>
        <v>1151.0800000000004</v>
      </c>
      <c r="I68">
        <f t="shared" ref="I68:I131" si="17">H68-F68-E68-D68</f>
        <v>1141.0800000000004</v>
      </c>
      <c r="J68">
        <f t="shared" si="14"/>
        <v>400</v>
      </c>
      <c r="K68">
        <f t="shared" si="15"/>
        <v>0</v>
      </c>
      <c r="R68" s="11">
        <v>46069</v>
      </c>
      <c r="S68" s="8">
        <v>134.99999999999994</v>
      </c>
    </row>
    <row r="69" spans="1:19">
      <c r="A69" s="1">
        <v>45998</v>
      </c>
      <c r="B69">
        <f t="shared" si="9"/>
        <v>7</v>
      </c>
      <c r="C69">
        <f t="shared" si="10"/>
        <v>7</v>
      </c>
      <c r="D69">
        <f t="shared" si="11"/>
        <v>10</v>
      </c>
      <c r="E69">
        <f t="shared" si="12"/>
        <v>0</v>
      </c>
      <c r="F69">
        <f t="shared" si="13"/>
        <v>0</v>
      </c>
      <c r="G69">
        <v>0</v>
      </c>
      <c r="H69">
        <f t="shared" si="16"/>
        <v>1141.0800000000004</v>
      </c>
      <c r="I69">
        <f t="shared" si="17"/>
        <v>1131.0800000000004</v>
      </c>
      <c r="J69">
        <f t="shared" si="14"/>
        <v>400</v>
      </c>
      <c r="K69">
        <f t="shared" si="15"/>
        <v>0</v>
      </c>
      <c r="R69" s="11">
        <v>46070</v>
      </c>
      <c r="S69" s="8">
        <v>317.49999999999989</v>
      </c>
    </row>
    <row r="70" spans="1:19">
      <c r="A70" s="1">
        <v>45999</v>
      </c>
      <c r="B70">
        <f t="shared" si="9"/>
        <v>1</v>
      </c>
      <c r="C70">
        <f t="shared" si="10"/>
        <v>8</v>
      </c>
      <c r="D70">
        <f t="shared" si="11"/>
        <v>0</v>
      </c>
      <c r="E70">
        <f t="shared" si="12"/>
        <v>0</v>
      </c>
      <c r="F70">
        <f t="shared" si="13"/>
        <v>0</v>
      </c>
      <c r="G70">
        <v>175</v>
      </c>
      <c r="H70">
        <f t="shared" si="16"/>
        <v>1306.0800000000004</v>
      </c>
      <c r="I70">
        <f t="shared" si="17"/>
        <v>1306.0800000000004</v>
      </c>
      <c r="J70">
        <f t="shared" si="14"/>
        <v>400</v>
      </c>
      <c r="K70">
        <f t="shared" si="15"/>
        <v>0</v>
      </c>
      <c r="R70" s="11">
        <v>46071</v>
      </c>
      <c r="S70" s="8">
        <v>254.99999999999991</v>
      </c>
    </row>
    <row r="71" spans="1:19">
      <c r="A71" s="1">
        <v>46000</v>
      </c>
      <c r="B71">
        <f t="shared" si="9"/>
        <v>2</v>
      </c>
      <c r="C71">
        <f t="shared" si="10"/>
        <v>9</v>
      </c>
      <c r="D71">
        <f t="shared" si="11"/>
        <v>0</v>
      </c>
      <c r="E71">
        <f t="shared" si="12"/>
        <v>250</v>
      </c>
      <c r="F71">
        <f t="shared" si="13"/>
        <v>0</v>
      </c>
      <c r="G71">
        <v>125</v>
      </c>
      <c r="H71">
        <f t="shared" si="16"/>
        <v>1431.0800000000004</v>
      </c>
      <c r="I71">
        <f t="shared" si="17"/>
        <v>1181.0800000000004</v>
      </c>
      <c r="J71">
        <f t="shared" si="14"/>
        <v>400</v>
      </c>
      <c r="K71">
        <f t="shared" si="15"/>
        <v>0</v>
      </c>
      <c r="R71" s="11">
        <v>46072</v>
      </c>
      <c r="S71" s="8">
        <v>99.999999999999972</v>
      </c>
    </row>
    <row r="72" spans="1:19">
      <c r="A72" s="1">
        <v>46001</v>
      </c>
      <c r="B72">
        <f t="shared" si="9"/>
        <v>3</v>
      </c>
      <c r="C72">
        <f t="shared" si="10"/>
        <v>10</v>
      </c>
      <c r="D72">
        <f t="shared" si="11"/>
        <v>0</v>
      </c>
      <c r="E72">
        <f t="shared" si="12"/>
        <v>0</v>
      </c>
      <c r="F72">
        <f t="shared" si="13"/>
        <v>0</v>
      </c>
      <c r="G72">
        <v>345</v>
      </c>
      <c r="H72">
        <f t="shared" si="16"/>
        <v>1526.0800000000004</v>
      </c>
      <c r="I72">
        <f t="shared" si="17"/>
        <v>1526.0800000000004</v>
      </c>
      <c r="J72">
        <f t="shared" si="14"/>
        <v>400</v>
      </c>
      <c r="K72">
        <f t="shared" si="15"/>
        <v>0</v>
      </c>
      <c r="R72" s="11">
        <v>46073</v>
      </c>
      <c r="S72" s="8">
        <v>382.5</v>
      </c>
    </row>
    <row r="73" spans="1:19">
      <c r="A73" s="1">
        <v>46002</v>
      </c>
      <c r="B73">
        <f t="shared" si="9"/>
        <v>4</v>
      </c>
      <c r="C73">
        <f t="shared" si="10"/>
        <v>11</v>
      </c>
      <c r="D73">
        <f t="shared" si="11"/>
        <v>0</v>
      </c>
      <c r="E73">
        <f t="shared" si="12"/>
        <v>0</v>
      </c>
      <c r="F73">
        <f t="shared" si="13"/>
        <v>0</v>
      </c>
      <c r="G73">
        <v>124.99999999999996</v>
      </c>
      <c r="H73">
        <f t="shared" si="16"/>
        <v>1651.0800000000004</v>
      </c>
      <c r="I73">
        <f t="shared" si="17"/>
        <v>1651.0800000000004</v>
      </c>
      <c r="J73">
        <f t="shared" si="14"/>
        <v>400</v>
      </c>
      <c r="K73">
        <f t="shared" si="15"/>
        <v>400</v>
      </c>
      <c r="R73" s="11">
        <v>46076</v>
      </c>
      <c r="S73" s="8">
        <v>49.999999999999986</v>
      </c>
    </row>
    <row r="74" spans="1:19">
      <c r="A74" s="1">
        <v>46003</v>
      </c>
      <c r="B74">
        <f t="shared" si="9"/>
        <v>5</v>
      </c>
      <c r="C74">
        <f t="shared" si="10"/>
        <v>12</v>
      </c>
      <c r="D74">
        <f t="shared" si="11"/>
        <v>0</v>
      </c>
      <c r="E74">
        <f t="shared" si="12"/>
        <v>0</v>
      </c>
      <c r="F74">
        <f t="shared" si="13"/>
        <v>0</v>
      </c>
      <c r="G74">
        <v>215.00000000000006</v>
      </c>
      <c r="H74">
        <f t="shared" si="16"/>
        <v>1466.0800000000004</v>
      </c>
      <c r="I74">
        <f t="shared" si="17"/>
        <v>1466.0800000000004</v>
      </c>
      <c r="J74">
        <f t="shared" si="14"/>
        <v>400</v>
      </c>
      <c r="K74">
        <f t="shared" si="15"/>
        <v>0</v>
      </c>
      <c r="R74" s="11">
        <v>46077</v>
      </c>
      <c r="S74" s="8">
        <v>224.99999999999994</v>
      </c>
    </row>
    <row r="75" spans="1:19">
      <c r="A75" s="1">
        <v>46004</v>
      </c>
      <c r="B75">
        <f t="shared" si="9"/>
        <v>6</v>
      </c>
      <c r="C75">
        <f t="shared" si="10"/>
        <v>13</v>
      </c>
      <c r="D75">
        <f t="shared" si="11"/>
        <v>10</v>
      </c>
      <c r="E75">
        <f t="shared" si="12"/>
        <v>0</v>
      </c>
      <c r="F75">
        <f t="shared" si="13"/>
        <v>0</v>
      </c>
      <c r="G75">
        <v>0</v>
      </c>
      <c r="H75">
        <f t="shared" si="16"/>
        <v>1466.0800000000004</v>
      </c>
      <c r="I75">
        <f t="shared" si="17"/>
        <v>1456.0800000000004</v>
      </c>
      <c r="J75">
        <f t="shared" si="14"/>
        <v>400</v>
      </c>
      <c r="K75">
        <f t="shared" si="15"/>
        <v>0</v>
      </c>
      <c r="R75" s="11">
        <v>46079</v>
      </c>
      <c r="S75" s="8">
        <v>219.99999999999997</v>
      </c>
    </row>
    <row r="76" spans="1:19">
      <c r="A76" s="1">
        <v>46005</v>
      </c>
      <c r="B76">
        <f t="shared" si="9"/>
        <v>7</v>
      </c>
      <c r="C76">
        <f t="shared" si="10"/>
        <v>14</v>
      </c>
      <c r="D76">
        <f t="shared" si="11"/>
        <v>10</v>
      </c>
      <c r="E76">
        <f t="shared" si="12"/>
        <v>0</v>
      </c>
      <c r="F76">
        <f t="shared" si="13"/>
        <v>0</v>
      </c>
      <c r="G76">
        <v>0</v>
      </c>
      <c r="H76">
        <f t="shared" si="16"/>
        <v>1456.0800000000004</v>
      </c>
      <c r="I76">
        <f t="shared" si="17"/>
        <v>1446.0800000000004</v>
      </c>
      <c r="J76">
        <f t="shared" si="14"/>
        <v>400</v>
      </c>
      <c r="K76">
        <f t="shared" si="15"/>
        <v>0</v>
      </c>
      <c r="R76" s="11">
        <v>46080</v>
      </c>
      <c r="S76" s="8">
        <v>290.00000000000011</v>
      </c>
    </row>
    <row r="77" spans="1:19">
      <c r="A77" s="1">
        <v>46006</v>
      </c>
      <c r="B77">
        <f t="shared" si="9"/>
        <v>1</v>
      </c>
      <c r="C77">
        <f t="shared" si="10"/>
        <v>15</v>
      </c>
      <c r="D77">
        <f t="shared" si="11"/>
        <v>0</v>
      </c>
      <c r="E77">
        <f t="shared" si="12"/>
        <v>0</v>
      </c>
      <c r="F77">
        <f t="shared" si="13"/>
        <v>600</v>
      </c>
      <c r="G77">
        <v>180</v>
      </c>
      <c r="H77">
        <f t="shared" si="16"/>
        <v>1626.0800000000004</v>
      </c>
      <c r="I77">
        <f t="shared" si="17"/>
        <v>1026.0800000000004</v>
      </c>
      <c r="J77">
        <f t="shared" si="14"/>
        <v>400</v>
      </c>
      <c r="K77">
        <f t="shared" si="15"/>
        <v>0</v>
      </c>
    </row>
    <row r="78" spans="1:19">
      <c r="A78" s="1">
        <v>46007</v>
      </c>
      <c r="B78">
        <f t="shared" si="9"/>
        <v>2</v>
      </c>
      <c r="C78">
        <f t="shared" si="10"/>
        <v>16</v>
      </c>
      <c r="D78">
        <f t="shared" si="11"/>
        <v>0</v>
      </c>
      <c r="E78">
        <f t="shared" si="12"/>
        <v>250</v>
      </c>
      <c r="F78">
        <f t="shared" si="13"/>
        <v>0</v>
      </c>
      <c r="G78">
        <v>60.000000000000028</v>
      </c>
      <c r="H78">
        <f t="shared" si="16"/>
        <v>1086.0800000000004</v>
      </c>
      <c r="I78">
        <f t="shared" si="17"/>
        <v>836.08000000000038</v>
      </c>
      <c r="J78">
        <f t="shared" si="14"/>
        <v>400</v>
      </c>
      <c r="K78">
        <f t="shared" si="15"/>
        <v>0</v>
      </c>
    </row>
    <row r="79" spans="1:19">
      <c r="A79" s="1">
        <v>46008</v>
      </c>
      <c r="B79">
        <f t="shared" si="9"/>
        <v>3</v>
      </c>
      <c r="C79">
        <f t="shared" si="10"/>
        <v>17</v>
      </c>
      <c r="D79">
        <f t="shared" si="11"/>
        <v>0</v>
      </c>
      <c r="E79">
        <f t="shared" si="12"/>
        <v>0</v>
      </c>
      <c r="F79">
        <f t="shared" si="13"/>
        <v>0</v>
      </c>
      <c r="G79">
        <v>0</v>
      </c>
      <c r="H79">
        <f t="shared" si="16"/>
        <v>836.08000000000038</v>
      </c>
      <c r="I79">
        <f t="shared" si="17"/>
        <v>836.08000000000038</v>
      </c>
      <c r="J79">
        <f t="shared" si="14"/>
        <v>400</v>
      </c>
      <c r="K79">
        <f t="shared" si="15"/>
        <v>0</v>
      </c>
    </row>
    <row r="80" spans="1:19">
      <c r="A80" s="1">
        <v>46009</v>
      </c>
      <c r="B80">
        <f t="shared" si="9"/>
        <v>4</v>
      </c>
      <c r="C80">
        <f t="shared" si="10"/>
        <v>18</v>
      </c>
      <c r="D80">
        <f t="shared" si="11"/>
        <v>0</v>
      </c>
      <c r="E80">
        <f t="shared" si="12"/>
        <v>0</v>
      </c>
      <c r="F80">
        <f t="shared" si="13"/>
        <v>0</v>
      </c>
      <c r="G80">
        <v>0</v>
      </c>
      <c r="H80">
        <f t="shared" si="16"/>
        <v>836.08000000000038</v>
      </c>
      <c r="I80">
        <f t="shared" si="17"/>
        <v>836.08000000000038</v>
      </c>
      <c r="J80">
        <f t="shared" si="14"/>
        <v>400</v>
      </c>
      <c r="K80">
        <f t="shared" si="15"/>
        <v>400</v>
      </c>
    </row>
    <row r="81" spans="1:11">
      <c r="A81" s="1">
        <v>46010</v>
      </c>
      <c r="B81">
        <f t="shared" si="9"/>
        <v>5</v>
      </c>
      <c r="C81">
        <f t="shared" si="10"/>
        <v>19</v>
      </c>
      <c r="D81">
        <f t="shared" si="11"/>
        <v>0</v>
      </c>
      <c r="E81">
        <f t="shared" si="12"/>
        <v>0</v>
      </c>
      <c r="F81">
        <f t="shared" si="13"/>
        <v>0</v>
      </c>
      <c r="G81">
        <v>0</v>
      </c>
      <c r="H81">
        <f t="shared" si="16"/>
        <v>436.08000000000038</v>
      </c>
      <c r="I81">
        <f t="shared" si="17"/>
        <v>436.08000000000038</v>
      </c>
      <c r="J81">
        <f t="shared" si="14"/>
        <v>87.22</v>
      </c>
      <c r="K81">
        <f t="shared" si="15"/>
        <v>0</v>
      </c>
    </row>
    <row r="82" spans="1:11">
      <c r="A82" s="1">
        <v>46011</v>
      </c>
      <c r="B82">
        <f t="shared" si="9"/>
        <v>6</v>
      </c>
      <c r="C82">
        <f t="shared" si="10"/>
        <v>20</v>
      </c>
      <c r="D82">
        <f t="shared" si="11"/>
        <v>10</v>
      </c>
      <c r="E82">
        <f t="shared" si="12"/>
        <v>0</v>
      </c>
      <c r="F82">
        <f t="shared" si="13"/>
        <v>0</v>
      </c>
      <c r="G82">
        <v>0</v>
      </c>
      <c r="H82">
        <f t="shared" si="16"/>
        <v>436.08000000000038</v>
      </c>
      <c r="I82">
        <f t="shared" si="17"/>
        <v>426.08000000000038</v>
      </c>
      <c r="J82">
        <f t="shared" si="14"/>
        <v>85.22</v>
      </c>
      <c r="K82">
        <f t="shared" si="15"/>
        <v>0</v>
      </c>
    </row>
    <row r="83" spans="1:11">
      <c r="A83" s="1">
        <v>46012</v>
      </c>
      <c r="B83">
        <f t="shared" si="9"/>
        <v>7</v>
      </c>
      <c r="C83">
        <f t="shared" si="10"/>
        <v>21</v>
      </c>
      <c r="D83">
        <v>0</v>
      </c>
      <c r="E83">
        <f t="shared" si="12"/>
        <v>0</v>
      </c>
      <c r="F83">
        <f t="shared" si="13"/>
        <v>0</v>
      </c>
      <c r="G83">
        <v>0</v>
      </c>
      <c r="H83">
        <f t="shared" si="16"/>
        <v>426.08000000000038</v>
      </c>
      <c r="I83">
        <f t="shared" si="17"/>
        <v>426.08000000000038</v>
      </c>
      <c r="J83">
        <f t="shared" si="14"/>
        <v>85.22</v>
      </c>
      <c r="K83">
        <f t="shared" si="15"/>
        <v>0</v>
      </c>
    </row>
    <row r="84" spans="1:11">
      <c r="A84" s="1">
        <v>46013</v>
      </c>
      <c r="B84">
        <f t="shared" si="9"/>
        <v>1</v>
      </c>
      <c r="C84">
        <f t="shared" si="10"/>
        <v>22</v>
      </c>
      <c r="D84">
        <f t="shared" si="11"/>
        <v>0</v>
      </c>
      <c r="E84">
        <f t="shared" si="12"/>
        <v>0</v>
      </c>
      <c r="F84">
        <f t="shared" si="13"/>
        <v>0</v>
      </c>
      <c r="G84">
        <v>0</v>
      </c>
      <c r="H84">
        <f t="shared" si="16"/>
        <v>426.08000000000038</v>
      </c>
      <c r="I84">
        <f t="shared" si="17"/>
        <v>426.08000000000038</v>
      </c>
      <c r="J84">
        <f t="shared" si="14"/>
        <v>85.22</v>
      </c>
      <c r="K84">
        <f t="shared" si="15"/>
        <v>0</v>
      </c>
    </row>
    <row r="85" spans="1:11">
      <c r="A85" s="1">
        <v>46014</v>
      </c>
      <c r="B85">
        <f t="shared" si="9"/>
        <v>2</v>
      </c>
      <c r="C85">
        <f t="shared" si="10"/>
        <v>23</v>
      </c>
      <c r="D85">
        <f t="shared" si="11"/>
        <v>0</v>
      </c>
      <c r="E85">
        <v>0</v>
      </c>
      <c r="F85">
        <f t="shared" si="13"/>
        <v>0</v>
      </c>
      <c r="G85">
        <v>0</v>
      </c>
      <c r="H85">
        <f t="shared" si="16"/>
        <v>426.08000000000038</v>
      </c>
      <c r="I85">
        <f t="shared" si="17"/>
        <v>426.08000000000038</v>
      </c>
      <c r="J85">
        <f t="shared" si="14"/>
        <v>85.22</v>
      </c>
      <c r="K85">
        <f t="shared" si="15"/>
        <v>0</v>
      </c>
    </row>
    <row r="86" spans="1:11">
      <c r="A86" s="1">
        <v>46015</v>
      </c>
      <c r="B86">
        <f t="shared" si="9"/>
        <v>3</v>
      </c>
      <c r="C86">
        <f t="shared" si="10"/>
        <v>24</v>
      </c>
      <c r="D86">
        <f t="shared" si="11"/>
        <v>0</v>
      </c>
      <c r="E86">
        <f t="shared" si="12"/>
        <v>0</v>
      </c>
      <c r="F86">
        <f t="shared" si="13"/>
        <v>0</v>
      </c>
      <c r="G86">
        <v>0</v>
      </c>
      <c r="H86">
        <f t="shared" si="16"/>
        <v>426.08000000000038</v>
      </c>
      <c r="I86">
        <f t="shared" si="17"/>
        <v>426.08000000000038</v>
      </c>
      <c r="J86">
        <f t="shared" si="14"/>
        <v>85.22</v>
      </c>
      <c r="K86">
        <f t="shared" si="15"/>
        <v>0</v>
      </c>
    </row>
    <row r="87" spans="1:11">
      <c r="A87" s="1">
        <v>46016</v>
      </c>
      <c r="B87">
        <f t="shared" si="9"/>
        <v>4</v>
      </c>
      <c r="C87">
        <f t="shared" si="10"/>
        <v>25</v>
      </c>
      <c r="D87">
        <f t="shared" si="11"/>
        <v>0</v>
      </c>
      <c r="E87">
        <f t="shared" si="12"/>
        <v>0</v>
      </c>
      <c r="F87">
        <f t="shared" si="13"/>
        <v>0</v>
      </c>
      <c r="G87">
        <v>0</v>
      </c>
      <c r="H87">
        <f t="shared" si="16"/>
        <v>426.08000000000038</v>
      </c>
      <c r="I87">
        <f t="shared" si="17"/>
        <v>426.08000000000038</v>
      </c>
      <c r="J87">
        <f t="shared" si="14"/>
        <v>85.22</v>
      </c>
      <c r="K87">
        <f t="shared" si="15"/>
        <v>85.22</v>
      </c>
    </row>
    <row r="88" spans="1:11">
      <c r="A88" s="1">
        <v>46017</v>
      </c>
      <c r="B88">
        <f t="shared" si="9"/>
        <v>5</v>
      </c>
      <c r="C88">
        <f t="shared" si="10"/>
        <v>26</v>
      </c>
      <c r="D88">
        <f t="shared" si="11"/>
        <v>0</v>
      </c>
      <c r="E88">
        <f t="shared" si="12"/>
        <v>0</v>
      </c>
      <c r="F88">
        <f t="shared" si="13"/>
        <v>0</v>
      </c>
      <c r="G88">
        <v>0</v>
      </c>
      <c r="H88">
        <f t="shared" si="16"/>
        <v>340.86000000000035</v>
      </c>
      <c r="I88">
        <f t="shared" si="17"/>
        <v>340.86000000000035</v>
      </c>
      <c r="J88">
        <f t="shared" si="14"/>
        <v>68.17</v>
      </c>
      <c r="K88">
        <f t="shared" si="15"/>
        <v>0</v>
      </c>
    </row>
    <row r="89" spans="1:11">
      <c r="A89" s="1">
        <v>46018</v>
      </c>
      <c r="B89">
        <f t="shared" si="9"/>
        <v>6</v>
      </c>
      <c r="C89">
        <f t="shared" si="10"/>
        <v>27</v>
      </c>
      <c r="D89">
        <v>0</v>
      </c>
      <c r="E89">
        <f t="shared" si="12"/>
        <v>0</v>
      </c>
      <c r="F89">
        <f t="shared" si="13"/>
        <v>0</v>
      </c>
      <c r="G89">
        <v>0</v>
      </c>
      <c r="H89">
        <f t="shared" si="16"/>
        <v>340.86000000000035</v>
      </c>
      <c r="I89">
        <f t="shared" si="17"/>
        <v>340.86000000000035</v>
      </c>
      <c r="J89">
        <f t="shared" si="14"/>
        <v>68.17</v>
      </c>
      <c r="K89">
        <f t="shared" si="15"/>
        <v>0</v>
      </c>
    </row>
    <row r="90" spans="1:11">
      <c r="A90" s="1">
        <v>46019</v>
      </c>
      <c r="B90">
        <f t="shared" si="9"/>
        <v>7</v>
      </c>
      <c r="C90">
        <f t="shared" si="10"/>
        <v>28</v>
      </c>
      <c r="D90">
        <v>0</v>
      </c>
      <c r="E90">
        <f t="shared" si="12"/>
        <v>0</v>
      </c>
      <c r="F90">
        <f t="shared" si="13"/>
        <v>0</v>
      </c>
      <c r="G90">
        <v>0</v>
      </c>
      <c r="H90">
        <f t="shared" si="16"/>
        <v>340.86000000000035</v>
      </c>
      <c r="I90">
        <f t="shared" si="17"/>
        <v>340.86000000000035</v>
      </c>
      <c r="J90">
        <f t="shared" si="14"/>
        <v>68.17</v>
      </c>
      <c r="K90">
        <f t="shared" si="15"/>
        <v>0</v>
      </c>
    </row>
    <row r="91" spans="1:11">
      <c r="A91" s="1">
        <v>46020</v>
      </c>
      <c r="B91">
        <f t="shared" si="9"/>
        <v>1</v>
      </c>
      <c r="C91">
        <f t="shared" si="10"/>
        <v>29</v>
      </c>
      <c r="D91">
        <f t="shared" si="11"/>
        <v>0</v>
      </c>
      <c r="E91">
        <f t="shared" si="12"/>
        <v>0</v>
      </c>
      <c r="F91">
        <f t="shared" si="13"/>
        <v>0</v>
      </c>
      <c r="G91">
        <v>0</v>
      </c>
      <c r="H91">
        <f t="shared" si="16"/>
        <v>340.86000000000035</v>
      </c>
      <c r="I91">
        <f t="shared" si="17"/>
        <v>340.86000000000035</v>
      </c>
      <c r="J91">
        <f t="shared" si="14"/>
        <v>68.17</v>
      </c>
      <c r="K91">
        <f t="shared" si="15"/>
        <v>0</v>
      </c>
    </row>
    <row r="92" spans="1:11">
      <c r="A92" s="1">
        <v>46021</v>
      </c>
      <c r="B92">
        <f t="shared" si="9"/>
        <v>2</v>
      </c>
      <c r="C92">
        <f t="shared" si="10"/>
        <v>30</v>
      </c>
      <c r="D92">
        <f t="shared" si="11"/>
        <v>0</v>
      </c>
      <c r="E92">
        <v>0</v>
      </c>
      <c r="F92">
        <f t="shared" si="13"/>
        <v>0</v>
      </c>
      <c r="G92">
        <v>0</v>
      </c>
      <c r="H92">
        <f t="shared" si="16"/>
        <v>340.86000000000035</v>
      </c>
      <c r="I92">
        <f t="shared" si="17"/>
        <v>340.86000000000035</v>
      </c>
      <c r="J92">
        <f t="shared" si="14"/>
        <v>68.17</v>
      </c>
      <c r="K92">
        <f t="shared" si="15"/>
        <v>0</v>
      </c>
    </row>
    <row r="93" spans="1:11">
      <c r="A93" s="1">
        <v>46022</v>
      </c>
      <c r="B93">
        <f t="shared" si="9"/>
        <v>3</v>
      </c>
      <c r="C93">
        <f t="shared" si="10"/>
        <v>31</v>
      </c>
      <c r="D93">
        <f t="shared" si="11"/>
        <v>0</v>
      </c>
      <c r="E93">
        <f t="shared" si="12"/>
        <v>0</v>
      </c>
      <c r="F93">
        <f t="shared" si="13"/>
        <v>0</v>
      </c>
      <c r="G93">
        <v>0</v>
      </c>
      <c r="H93">
        <f t="shared" si="16"/>
        <v>340.86000000000035</v>
      </c>
      <c r="I93">
        <f t="shared" si="17"/>
        <v>340.86000000000035</v>
      </c>
      <c r="J93">
        <f t="shared" si="14"/>
        <v>68.17</v>
      </c>
      <c r="K93">
        <f t="shared" si="15"/>
        <v>0</v>
      </c>
    </row>
    <row r="94" spans="1:11">
      <c r="A94" s="1">
        <v>46023</v>
      </c>
      <c r="B94">
        <f t="shared" si="9"/>
        <v>4</v>
      </c>
      <c r="C94">
        <f t="shared" si="10"/>
        <v>1</v>
      </c>
      <c r="D94">
        <f t="shared" si="11"/>
        <v>0</v>
      </c>
      <c r="E94">
        <f t="shared" si="12"/>
        <v>0</v>
      </c>
      <c r="F94">
        <f t="shared" si="13"/>
        <v>0</v>
      </c>
      <c r="G94">
        <v>0</v>
      </c>
      <c r="H94">
        <f t="shared" si="16"/>
        <v>340.86000000000035</v>
      </c>
      <c r="I94">
        <f t="shared" si="17"/>
        <v>340.86000000000035</v>
      </c>
      <c r="J94">
        <f t="shared" si="14"/>
        <v>68.17</v>
      </c>
      <c r="K94">
        <f t="shared" si="15"/>
        <v>68.17</v>
      </c>
    </row>
    <row r="95" spans="1:11">
      <c r="A95" s="1">
        <v>46024</v>
      </c>
      <c r="B95">
        <f t="shared" si="9"/>
        <v>5</v>
      </c>
      <c r="C95">
        <f t="shared" si="10"/>
        <v>2</v>
      </c>
      <c r="D95">
        <f t="shared" si="11"/>
        <v>0</v>
      </c>
      <c r="E95">
        <f t="shared" si="12"/>
        <v>0</v>
      </c>
      <c r="F95">
        <f t="shared" si="13"/>
        <v>0</v>
      </c>
      <c r="G95">
        <v>0</v>
      </c>
      <c r="H95">
        <f t="shared" si="16"/>
        <v>272.69000000000034</v>
      </c>
      <c r="I95">
        <f t="shared" si="17"/>
        <v>272.69000000000034</v>
      </c>
      <c r="J95">
        <f t="shared" si="14"/>
        <v>54.54</v>
      </c>
      <c r="K95">
        <f t="shared" si="15"/>
        <v>0</v>
      </c>
    </row>
    <row r="96" spans="1:11">
      <c r="A96" s="1">
        <v>46025</v>
      </c>
      <c r="B96">
        <f t="shared" si="9"/>
        <v>6</v>
      </c>
      <c r="C96">
        <f t="shared" si="10"/>
        <v>3</v>
      </c>
      <c r="D96">
        <v>0</v>
      </c>
      <c r="E96">
        <f t="shared" si="12"/>
        <v>0</v>
      </c>
      <c r="F96">
        <f t="shared" si="13"/>
        <v>0</v>
      </c>
      <c r="G96">
        <v>0</v>
      </c>
      <c r="H96">
        <f t="shared" si="16"/>
        <v>272.69000000000034</v>
      </c>
      <c r="I96">
        <f t="shared" si="17"/>
        <v>272.69000000000034</v>
      </c>
      <c r="J96">
        <f t="shared" si="14"/>
        <v>54.54</v>
      </c>
      <c r="K96">
        <f t="shared" si="15"/>
        <v>0</v>
      </c>
    </row>
    <row r="97" spans="1:11">
      <c r="A97" s="1">
        <v>46026</v>
      </c>
      <c r="B97">
        <f t="shared" si="9"/>
        <v>7</v>
      </c>
      <c r="C97">
        <f t="shared" si="10"/>
        <v>4</v>
      </c>
      <c r="D97">
        <f t="shared" si="11"/>
        <v>10</v>
      </c>
      <c r="E97">
        <f t="shared" si="12"/>
        <v>0</v>
      </c>
      <c r="F97">
        <f t="shared" si="13"/>
        <v>0</v>
      </c>
      <c r="G97">
        <v>0</v>
      </c>
      <c r="H97">
        <f t="shared" si="16"/>
        <v>272.69000000000034</v>
      </c>
      <c r="I97">
        <f t="shared" si="17"/>
        <v>262.69000000000034</v>
      </c>
      <c r="J97">
        <f t="shared" si="14"/>
        <v>52.54</v>
      </c>
      <c r="K97">
        <f t="shared" si="15"/>
        <v>0</v>
      </c>
    </row>
    <row r="98" spans="1:11">
      <c r="A98" s="1">
        <v>46027</v>
      </c>
      <c r="B98">
        <f t="shared" si="9"/>
        <v>1</v>
      </c>
      <c r="C98">
        <f t="shared" si="10"/>
        <v>5</v>
      </c>
      <c r="D98">
        <f t="shared" si="11"/>
        <v>0</v>
      </c>
      <c r="E98">
        <f t="shared" si="12"/>
        <v>0</v>
      </c>
      <c r="F98">
        <f t="shared" si="13"/>
        <v>0</v>
      </c>
      <c r="G98">
        <v>407.5</v>
      </c>
      <c r="H98">
        <f t="shared" si="16"/>
        <v>670.19000000000028</v>
      </c>
      <c r="I98">
        <f t="shared" si="17"/>
        <v>670.19000000000028</v>
      </c>
      <c r="J98">
        <f t="shared" si="14"/>
        <v>400</v>
      </c>
      <c r="K98">
        <f t="shared" si="15"/>
        <v>0</v>
      </c>
    </row>
    <row r="99" spans="1:11">
      <c r="A99" s="1">
        <v>46028</v>
      </c>
      <c r="B99">
        <f t="shared" si="9"/>
        <v>2</v>
      </c>
      <c r="C99">
        <f t="shared" si="10"/>
        <v>6</v>
      </c>
      <c r="D99">
        <f t="shared" si="11"/>
        <v>0</v>
      </c>
      <c r="E99">
        <f t="shared" si="12"/>
        <v>250</v>
      </c>
      <c r="F99">
        <f t="shared" si="13"/>
        <v>0</v>
      </c>
      <c r="G99">
        <v>0</v>
      </c>
      <c r="H99">
        <f t="shared" si="16"/>
        <v>670.19000000000028</v>
      </c>
      <c r="I99">
        <f t="shared" si="17"/>
        <v>420.19000000000028</v>
      </c>
      <c r="J99">
        <f t="shared" si="14"/>
        <v>84.04</v>
      </c>
      <c r="K99">
        <f t="shared" si="15"/>
        <v>0</v>
      </c>
    </row>
    <row r="100" spans="1:11">
      <c r="A100" s="1">
        <v>46029</v>
      </c>
      <c r="B100">
        <f t="shared" si="9"/>
        <v>3</v>
      </c>
      <c r="C100">
        <f t="shared" si="10"/>
        <v>7</v>
      </c>
      <c r="D100">
        <f t="shared" si="11"/>
        <v>0</v>
      </c>
      <c r="E100">
        <f t="shared" si="12"/>
        <v>0</v>
      </c>
      <c r="F100">
        <f t="shared" si="13"/>
        <v>0</v>
      </c>
      <c r="G100">
        <v>224.99999999999989</v>
      </c>
      <c r="H100">
        <f t="shared" si="16"/>
        <v>645.19000000000017</v>
      </c>
      <c r="I100">
        <f t="shared" si="17"/>
        <v>645.19000000000017</v>
      </c>
      <c r="J100">
        <f t="shared" si="14"/>
        <v>400</v>
      </c>
      <c r="K100">
        <f t="shared" si="15"/>
        <v>0</v>
      </c>
    </row>
    <row r="101" spans="1:11">
      <c r="A101" s="1">
        <v>46030</v>
      </c>
      <c r="B101">
        <f t="shared" si="9"/>
        <v>4</v>
      </c>
      <c r="C101">
        <f t="shared" si="10"/>
        <v>8</v>
      </c>
      <c r="D101">
        <f t="shared" si="11"/>
        <v>0</v>
      </c>
      <c r="E101">
        <f t="shared" si="12"/>
        <v>0</v>
      </c>
      <c r="F101">
        <f t="shared" si="13"/>
        <v>0</v>
      </c>
      <c r="G101">
        <v>0</v>
      </c>
      <c r="H101">
        <f t="shared" si="16"/>
        <v>645.19000000000017</v>
      </c>
      <c r="I101">
        <f t="shared" si="17"/>
        <v>645.19000000000017</v>
      </c>
      <c r="J101">
        <f t="shared" si="14"/>
        <v>400</v>
      </c>
      <c r="K101">
        <f t="shared" si="15"/>
        <v>400</v>
      </c>
    </row>
    <row r="102" spans="1:11">
      <c r="A102" s="1">
        <v>46031</v>
      </c>
      <c r="B102">
        <f t="shared" si="9"/>
        <v>5</v>
      </c>
      <c r="C102">
        <f t="shared" si="10"/>
        <v>9</v>
      </c>
      <c r="D102">
        <f t="shared" si="11"/>
        <v>0</v>
      </c>
      <c r="E102">
        <f t="shared" si="12"/>
        <v>0</v>
      </c>
      <c r="F102">
        <f t="shared" si="13"/>
        <v>0</v>
      </c>
      <c r="G102">
        <v>0</v>
      </c>
      <c r="H102">
        <f t="shared" si="16"/>
        <v>245.19000000000017</v>
      </c>
      <c r="I102">
        <f t="shared" si="17"/>
        <v>245.19000000000017</v>
      </c>
      <c r="J102">
        <f t="shared" si="14"/>
        <v>50</v>
      </c>
      <c r="K102">
        <f t="shared" si="15"/>
        <v>0</v>
      </c>
    </row>
    <row r="103" spans="1:11">
      <c r="A103" s="1">
        <v>46032</v>
      </c>
      <c r="B103">
        <f t="shared" si="9"/>
        <v>6</v>
      </c>
      <c r="C103">
        <f t="shared" si="10"/>
        <v>10</v>
      </c>
      <c r="D103">
        <f t="shared" si="11"/>
        <v>10</v>
      </c>
      <c r="E103">
        <f t="shared" si="12"/>
        <v>0</v>
      </c>
      <c r="F103">
        <f t="shared" si="13"/>
        <v>0</v>
      </c>
      <c r="G103">
        <v>0</v>
      </c>
      <c r="H103">
        <f t="shared" si="16"/>
        <v>245.19000000000017</v>
      </c>
      <c r="I103">
        <f t="shared" si="17"/>
        <v>235.19000000000017</v>
      </c>
      <c r="J103">
        <f t="shared" si="14"/>
        <v>50</v>
      </c>
      <c r="K103">
        <f t="shared" si="15"/>
        <v>0</v>
      </c>
    </row>
    <row r="104" spans="1:11">
      <c r="A104" s="1">
        <v>46033</v>
      </c>
      <c r="B104">
        <f t="shared" si="9"/>
        <v>7</v>
      </c>
      <c r="C104">
        <f t="shared" si="10"/>
        <v>11</v>
      </c>
      <c r="D104">
        <f t="shared" si="11"/>
        <v>10</v>
      </c>
      <c r="E104">
        <f t="shared" si="12"/>
        <v>0</v>
      </c>
      <c r="F104">
        <f t="shared" si="13"/>
        <v>0</v>
      </c>
      <c r="G104">
        <v>0</v>
      </c>
      <c r="H104">
        <f t="shared" si="16"/>
        <v>235.19000000000017</v>
      </c>
      <c r="I104">
        <f t="shared" si="17"/>
        <v>225.19000000000017</v>
      </c>
      <c r="J104">
        <f t="shared" si="14"/>
        <v>50</v>
      </c>
      <c r="K104">
        <f t="shared" si="15"/>
        <v>0</v>
      </c>
    </row>
    <row r="105" spans="1:11">
      <c r="A105" s="1">
        <v>46034</v>
      </c>
      <c r="B105">
        <f t="shared" si="9"/>
        <v>1</v>
      </c>
      <c r="C105">
        <f t="shared" si="10"/>
        <v>12</v>
      </c>
      <c r="D105">
        <f t="shared" si="11"/>
        <v>0</v>
      </c>
      <c r="E105">
        <f t="shared" si="12"/>
        <v>0</v>
      </c>
      <c r="F105">
        <f t="shared" si="13"/>
        <v>0</v>
      </c>
      <c r="G105">
        <v>414.99999999999977</v>
      </c>
      <c r="H105">
        <f t="shared" si="16"/>
        <v>640.18999999999994</v>
      </c>
      <c r="I105">
        <f t="shared" si="17"/>
        <v>640.18999999999994</v>
      </c>
      <c r="J105">
        <f t="shared" si="14"/>
        <v>400</v>
      </c>
      <c r="K105">
        <f t="shared" si="15"/>
        <v>0</v>
      </c>
    </row>
    <row r="106" spans="1:11">
      <c r="A106" s="1">
        <v>46035</v>
      </c>
      <c r="B106">
        <f t="shared" si="9"/>
        <v>2</v>
      </c>
      <c r="C106">
        <f t="shared" si="10"/>
        <v>13</v>
      </c>
      <c r="D106">
        <f t="shared" si="11"/>
        <v>0</v>
      </c>
      <c r="E106">
        <f t="shared" si="12"/>
        <v>250</v>
      </c>
      <c r="F106">
        <f t="shared" si="13"/>
        <v>0</v>
      </c>
      <c r="G106">
        <v>335</v>
      </c>
      <c r="H106">
        <f t="shared" si="16"/>
        <v>975.18999999999994</v>
      </c>
      <c r="I106">
        <f t="shared" si="17"/>
        <v>725.18999999999994</v>
      </c>
      <c r="J106">
        <f t="shared" si="14"/>
        <v>400</v>
      </c>
      <c r="K106">
        <f t="shared" si="15"/>
        <v>0</v>
      </c>
    </row>
    <row r="107" spans="1:11">
      <c r="A107" s="1">
        <v>46036</v>
      </c>
      <c r="B107">
        <f t="shared" si="9"/>
        <v>3</v>
      </c>
      <c r="C107">
        <f t="shared" si="10"/>
        <v>14</v>
      </c>
      <c r="D107">
        <f t="shared" si="11"/>
        <v>0</v>
      </c>
      <c r="E107">
        <f t="shared" si="12"/>
        <v>0</v>
      </c>
      <c r="F107">
        <f t="shared" si="13"/>
        <v>0</v>
      </c>
      <c r="G107">
        <v>230.00000000000011</v>
      </c>
      <c r="H107">
        <f t="shared" si="16"/>
        <v>955.19</v>
      </c>
      <c r="I107">
        <f t="shared" si="17"/>
        <v>955.19</v>
      </c>
      <c r="J107">
        <f t="shared" si="14"/>
        <v>400</v>
      </c>
      <c r="K107">
        <f t="shared" si="15"/>
        <v>0</v>
      </c>
    </row>
    <row r="108" spans="1:11">
      <c r="A108" s="1">
        <v>46037</v>
      </c>
      <c r="B108">
        <f t="shared" si="9"/>
        <v>4</v>
      </c>
      <c r="C108">
        <f t="shared" si="10"/>
        <v>15</v>
      </c>
      <c r="D108">
        <f t="shared" si="11"/>
        <v>0</v>
      </c>
      <c r="E108">
        <f t="shared" si="12"/>
        <v>0</v>
      </c>
      <c r="F108">
        <f t="shared" si="13"/>
        <v>600</v>
      </c>
      <c r="G108">
        <v>337.5</v>
      </c>
      <c r="H108">
        <f t="shared" si="16"/>
        <v>1292.69</v>
      </c>
      <c r="I108">
        <f t="shared" si="17"/>
        <v>692.69</v>
      </c>
      <c r="J108">
        <f t="shared" si="14"/>
        <v>400</v>
      </c>
      <c r="K108">
        <f t="shared" si="15"/>
        <v>400</v>
      </c>
    </row>
    <row r="109" spans="1:11">
      <c r="A109" s="1">
        <v>46038</v>
      </c>
      <c r="B109">
        <f t="shared" si="9"/>
        <v>5</v>
      </c>
      <c r="C109">
        <f t="shared" si="10"/>
        <v>16</v>
      </c>
      <c r="D109">
        <f t="shared" si="11"/>
        <v>0</v>
      </c>
      <c r="E109">
        <f t="shared" si="12"/>
        <v>0</v>
      </c>
      <c r="F109">
        <f t="shared" si="13"/>
        <v>0</v>
      </c>
      <c r="G109">
        <v>0</v>
      </c>
      <c r="H109">
        <f t="shared" si="16"/>
        <v>292.69000000000005</v>
      </c>
      <c r="I109">
        <f t="shared" si="17"/>
        <v>292.69000000000005</v>
      </c>
      <c r="J109">
        <f t="shared" si="14"/>
        <v>58.54</v>
      </c>
      <c r="K109">
        <f t="shared" si="15"/>
        <v>0</v>
      </c>
    </row>
    <row r="110" spans="1:11">
      <c r="A110" s="1">
        <v>46039</v>
      </c>
      <c r="B110">
        <f t="shared" si="9"/>
        <v>6</v>
      </c>
      <c r="C110">
        <f t="shared" si="10"/>
        <v>17</v>
      </c>
      <c r="D110">
        <f t="shared" si="11"/>
        <v>10</v>
      </c>
      <c r="E110">
        <f t="shared" si="12"/>
        <v>0</v>
      </c>
      <c r="F110">
        <f t="shared" si="13"/>
        <v>0</v>
      </c>
      <c r="G110">
        <v>0</v>
      </c>
      <c r="H110">
        <f t="shared" si="16"/>
        <v>292.69000000000005</v>
      </c>
      <c r="I110">
        <f t="shared" si="17"/>
        <v>282.69000000000005</v>
      </c>
      <c r="J110">
        <f t="shared" si="14"/>
        <v>56.54</v>
      </c>
      <c r="K110">
        <f t="shared" si="15"/>
        <v>0</v>
      </c>
    </row>
    <row r="111" spans="1:11">
      <c r="A111" s="1">
        <v>46040</v>
      </c>
      <c r="B111">
        <f t="shared" si="9"/>
        <v>7</v>
      </c>
      <c r="C111">
        <f t="shared" si="10"/>
        <v>18</v>
      </c>
      <c r="D111">
        <f t="shared" si="11"/>
        <v>10</v>
      </c>
      <c r="E111">
        <f t="shared" si="12"/>
        <v>0</v>
      </c>
      <c r="F111">
        <f t="shared" si="13"/>
        <v>0</v>
      </c>
      <c r="G111">
        <v>0</v>
      </c>
      <c r="H111">
        <f t="shared" si="16"/>
        <v>282.69000000000005</v>
      </c>
      <c r="I111">
        <f t="shared" si="17"/>
        <v>272.69000000000005</v>
      </c>
      <c r="J111">
        <f t="shared" si="14"/>
        <v>54.54</v>
      </c>
      <c r="K111">
        <f t="shared" si="15"/>
        <v>0</v>
      </c>
    </row>
    <row r="112" spans="1:11">
      <c r="A112" s="1">
        <v>46041</v>
      </c>
      <c r="B112">
        <f t="shared" si="9"/>
        <v>1</v>
      </c>
      <c r="C112">
        <f t="shared" si="10"/>
        <v>19</v>
      </c>
      <c r="D112">
        <f t="shared" si="11"/>
        <v>0</v>
      </c>
      <c r="E112">
        <f t="shared" si="12"/>
        <v>0</v>
      </c>
      <c r="F112">
        <f t="shared" si="13"/>
        <v>0</v>
      </c>
      <c r="G112">
        <v>305.00000000000011</v>
      </c>
      <c r="H112">
        <f t="shared" si="16"/>
        <v>577.69000000000017</v>
      </c>
      <c r="I112">
        <f t="shared" si="17"/>
        <v>577.69000000000017</v>
      </c>
      <c r="J112">
        <f t="shared" si="14"/>
        <v>288.85000000000002</v>
      </c>
      <c r="K112">
        <f t="shared" si="15"/>
        <v>0</v>
      </c>
    </row>
    <row r="113" spans="1:11">
      <c r="A113" s="1">
        <v>46042</v>
      </c>
      <c r="B113">
        <f t="shared" si="9"/>
        <v>2</v>
      </c>
      <c r="C113">
        <f t="shared" si="10"/>
        <v>20</v>
      </c>
      <c r="D113">
        <f t="shared" si="11"/>
        <v>0</v>
      </c>
      <c r="E113">
        <f t="shared" si="12"/>
        <v>250</v>
      </c>
      <c r="F113">
        <f t="shared" si="13"/>
        <v>0</v>
      </c>
      <c r="G113">
        <v>120.00000000000003</v>
      </c>
      <c r="H113">
        <f t="shared" si="16"/>
        <v>697.69000000000017</v>
      </c>
      <c r="I113">
        <f t="shared" si="17"/>
        <v>447.69000000000017</v>
      </c>
      <c r="J113">
        <f t="shared" si="14"/>
        <v>89.54</v>
      </c>
      <c r="K113">
        <f t="shared" si="15"/>
        <v>0</v>
      </c>
    </row>
    <row r="114" spans="1:11">
      <c r="A114" s="1">
        <v>46043</v>
      </c>
      <c r="B114">
        <f t="shared" si="9"/>
        <v>3</v>
      </c>
      <c r="C114">
        <f t="shared" si="10"/>
        <v>21</v>
      </c>
      <c r="D114">
        <f t="shared" si="11"/>
        <v>0</v>
      </c>
      <c r="E114">
        <f t="shared" si="12"/>
        <v>0</v>
      </c>
      <c r="F114">
        <f t="shared" si="13"/>
        <v>0</v>
      </c>
      <c r="G114">
        <v>150</v>
      </c>
      <c r="H114">
        <f t="shared" si="16"/>
        <v>597.69000000000017</v>
      </c>
      <c r="I114">
        <f t="shared" si="17"/>
        <v>597.69000000000017</v>
      </c>
      <c r="J114">
        <f t="shared" si="14"/>
        <v>298.85000000000002</v>
      </c>
      <c r="K114">
        <f t="shared" si="15"/>
        <v>0</v>
      </c>
    </row>
    <row r="115" spans="1:11">
      <c r="A115" s="1">
        <v>46044</v>
      </c>
      <c r="B115">
        <f t="shared" si="9"/>
        <v>4</v>
      </c>
      <c r="C115">
        <f t="shared" si="10"/>
        <v>22</v>
      </c>
      <c r="D115">
        <f t="shared" si="11"/>
        <v>0</v>
      </c>
      <c r="E115">
        <f t="shared" si="12"/>
        <v>0</v>
      </c>
      <c r="F115">
        <f t="shared" si="13"/>
        <v>0</v>
      </c>
      <c r="G115">
        <v>375</v>
      </c>
      <c r="H115">
        <f t="shared" si="16"/>
        <v>972.69000000000017</v>
      </c>
      <c r="I115">
        <f t="shared" si="17"/>
        <v>972.69000000000017</v>
      </c>
      <c r="J115">
        <f t="shared" si="14"/>
        <v>400</v>
      </c>
      <c r="K115">
        <f t="shared" si="15"/>
        <v>400</v>
      </c>
    </row>
    <row r="116" spans="1:11">
      <c r="A116" s="1">
        <v>46045</v>
      </c>
      <c r="B116">
        <f t="shared" si="9"/>
        <v>5</v>
      </c>
      <c r="C116">
        <f t="shared" si="10"/>
        <v>23</v>
      </c>
      <c r="D116">
        <f t="shared" si="11"/>
        <v>0</v>
      </c>
      <c r="E116">
        <f t="shared" si="12"/>
        <v>0</v>
      </c>
      <c r="F116">
        <f t="shared" si="13"/>
        <v>0</v>
      </c>
      <c r="G116">
        <v>284.99999999999994</v>
      </c>
      <c r="H116">
        <f t="shared" si="16"/>
        <v>857.69</v>
      </c>
      <c r="I116">
        <f t="shared" si="17"/>
        <v>857.69</v>
      </c>
      <c r="J116">
        <f t="shared" si="14"/>
        <v>400</v>
      </c>
      <c r="K116">
        <f t="shared" si="15"/>
        <v>0</v>
      </c>
    </row>
    <row r="117" spans="1:11">
      <c r="A117" s="1">
        <v>46046</v>
      </c>
      <c r="B117">
        <f t="shared" si="9"/>
        <v>6</v>
      </c>
      <c r="C117">
        <f t="shared" si="10"/>
        <v>24</v>
      </c>
      <c r="D117">
        <f t="shared" si="11"/>
        <v>10</v>
      </c>
      <c r="E117">
        <f t="shared" si="12"/>
        <v>0</v>
      </c>
      <c r="F117">
        <f t="shared" si="13"/>
        <v>0</v>
      </c>
      <c r="G117">
        <v>0</v>
      </c>
      <c r="H117">
        <f t="shared" si="16"/>
        <v>857.69</v>
      </c>
      <c r="I117">
        <f t="shared" si="17"/>
        <v>847.69</v>
      </c>
      <c r="J117">
        <f t="shared" si="14"/>
        <v>400</v>
      </c>
      <c r="K117">
        <f t="shared" si="15"/>
        <v>0</v>
      </c>
    </row>
    <row r="118" spans="1:11">
      <c r="A118" s="1">
        <v>46047</v>
      </c>
      <c r="B118">
        <f t="shared" si="9"/>
        <v>7</v>
      </c>
      <c r="C118">
        <f t="shared" si="10"/>
        <v>25</v>
      </c>
      <c r="D118">
        <f t="shared" si="11"/>
        <v>10</v>
      </c>
      <c r="E118">
        <f t="shared" si="12"/>
        <v>0</v>
      </c>
      <c r="F118">
        <f t="shared" si="13"/>
        <v>0</v>
      </c>
      <c r="G118">
        <v>0</v>
      </c>
      <c r="H118">
        <f t="shared" si="16"/>
        <v>847.69</v>
      </c>
      <c r="I118">
        <f t="shared" si="17"/>
        <v>837.69</v>
      </c>
      <c r="J118">
        <f t="shared" si="14"/>
        <v>400</v>
      </c>
      <c r="K118">
        <f t="shared" si="15"/>
        <v>0</v>
      </c>
    </row>
    <row r="119" spans="1:11">
      <c r="A119" s="1">
        <v>46048</v>
      </c>
      <c r="B119">
        <f t="shared" si="9"/>
        <v>1</v>
      </c>
      <c r="C119">
        <f t="shared" si="10"/>
        <v>26</v>
      </c>
      <c r="D119">
        <f t="shared" si="11"/>
        <v>0</v>
      </c>
      <c r="E119">
        <f t="shared" si="12"/>
        <v>0</v>
      </c>
      <c r="F119">
        <f t="shared" si="13"/>
        <v>0</v>
      </c>
      <c r="G119">
        <v>90</v>
      </c>
      <c r="H119">
        <f t="shared" si="16"/>
        <v>927.69</v>
      </c>
      <c r="I119">
        <f t="shared" si="17"/>
        <v>927.69</v>
      </c>
      <c r="J119">
        <f t="shared" si="14"/>
        <v>400</v>
      </c>
      <c r="K119">
        <f t="shared" si="15"/>
        <v>0</v>
      </c>
    </row>
    <row r="120" spans="1:11">
      <c r="A120" s="1">
        <v>46049</v>
      </c>
      <c r="B120">
        <f t="shared" si="9"/>
        <v>2</v>
      </c>
      <c r="C120">
        <f t="shared" si="10"/>
        <v>27</v>
      </c>
      <c r="D120">
        <f t="shared" si="11"/>
        <v>0</v>
      </c>
      <c r="E120">
        <f t="shared" si="12"/>
        <v>250</v>
      </c>
      <c r="F120">
        <f t="shared" si="13"/>
        <v>0</v>
      </c>
      <c r="G120">
        <v>170</v>
      </c>
      <c r="H120">
        <f t="shared" si="16"/>
        <v>1097.69</v>
      </c>
      <c r="I120">
        <f t="shared" si="17"/>
        <v>847.69</v>
      </c>
      <c r="J120">
        <f t="shared" si="14"/>
        <v>400</v>
      </c>
      <c r="K120">
        <f t="shared" si="15"/>
        <v>0</v>
      </c>
    </row>
    <row r="121" spans="1:11">
      <c r="A121" s="1">
        <v>46050</v>
      </c>
      <c r="B121">
        <f t="shared" si="9"/>
        <v>3</v>
      </c>
      <c r="C121">
        <f t="shared" si="10"/>
        <v>28</v>
      </c>
      <c r="D121">
        <f t="shared" si="11"/>
        <v>0</v>
      </c>
      <c r="E121">
        <f t="shared" si="12"/>
        <v>0</v>
      </c>
      <c r="F121">
        <f t="shared" si="13"/>
        <v>0</v>
      </c>
      <c r="G121">
        <v>40.000000000000014</v>
      </c>
      <c r="H121">
        <f t="shared" si="16"/>
        <v>887.69</v>
      </c>
      <c r="I121">
        <f t="shared" si="17"/>
        <v>887.69</v>
      </c>
      <c r="J121">
        <f t="shared" si="14"/>
        <v>400</v>
      </c>
      <c r="K121">
        <f t="shared" si="15"/>
        <v>0</v>
      </c>
    </row>
    <row r="122" spans="1:11">
      <c r="A122" s="1">
        <v>46051</v>
      </c>
      <c r="B122">
        <f t="shared" si="9"/>
        <v>4</v>
      </c>
      <c r="C122">
        <f t="shared" si="10"/>
        <v>29</v>
      </c>
      <c r="D122">
        <f t="shared" si="11"/>
        <v>0</v>
      </c>
      <c r="E122">
        <f t="shared" si="12"/>
        <v>0</v>
      </c>
      <c r="F122">
        <f t="shared" si="13"/>
        <v>0</v>
      </c>
      <c r="G122">
        <v>204.99999999999991</v>
      </c>
      <c r="H122">
        <f t="shared" si="16"/>
        <v>1092.69</v>
      </c>
      <c r="I122">
        <f t="shared" si="17"/>
        <v>1092.69</v>
      </c>
      <c r="J122">
        <f t="shared" si="14"/>
        <v>400</v>
      </c>
      <c r="K122">
        <f t="shared" si="15"/>
        <v>400</v>
      </c>
    </row>
    <row r="123" spans="1:11">
      <c r="A123" s="1">
        <v>46052</v>
      </c>
      <c r="B123">
        <f t="shared" si="9"/>
        <v>5</v>
      </c>
      <c r="C123">
        <f t="shared" si="10"/>
        <v>30</v>
      </c>
      <c r="D123">
        <f t="shared" si="11"/>
        <v>0</v>
      </c>
      <c r="E123">
        <f t="shared" si="12"/>
        <v>0</v>
      </c>
      <c r="F123">
        <f t="shared" si="13"/>
        <v>0</v>
      </c>
      <c r="G123">
        <v>0</v>
      </c>
      <c r="H123">
        <f t="shared" si="16"/>
        <v>692.69</v>
      </c>
      <c r="I123">
        <f t="shared" si="17"/>
        <v>692.69</v>
      </c>
      <c r="J123">
        <f t="shared" si="14"/>
        <v>400</v>
      </c>
      <c r="K123">
        <f t="shared" si="15"/>
        <v>0</v>
      </c>
    </row>
    <row r="124" spans="1:11">
      <c r="A124" s="1">
        <v>46053</v>
      </c>
      <c r="B124">
        <f t="shared" si="9"/>
        <v>6</v>
      </c>
      <c r="C124">
        <f t="shared" si="10"/>
        <v>31</v>
      </c>
      <c r="D124">
        <f t="shared" si="11"/>
        <v>10</v>
      </c>
      <c r="E124">
        <f t="shared" si="12"/>
        <v>0</v>
      </c>
      <c r="F124">
        <f t="shared" si="13"/>
        <v>0</v>
      </c>
      <c r="G124">
        <v>0</v>
      </c>
      <c r="H124">
        <f t="shared" si="16"/>
        <v>692.69</v>
      </c>
      <c r="I124">
        <f t="shared" si="17"/>
        <v>682.69</v>
      </c>
      <c r="J124">
        <f t="shared" si="14"/>
        <v>400</v>
      </c>
      <c r="K124">
        <f t="shared" si="15"/>
        <v>0</v>
      </c>
    </row>
    <row r="125" spans="1:11">
      <c r="A125" s="1">
        <v>46054</v>
      </c>
      <c r="B125">
        <f t="shared" si="9"/>
        <v>7</v>
      </c>
      <c r="C125">
        <f t="shared" si="10"/>
        <v>1</v>
      </c>
      <c r="D125">
        <f t="shared" si="11"/>
        <v>10</v>
      </c>
      <c r="E125">
        <f t="shared" si="12"/>
        <v>0</v>
      </c>
      <c r="F125">
        <f t="shared" si="13"/>
        <v>0</v>
      </c>
      <c r="G125">
        <v>0</v>
      </c>
      <c r="H125">
        <f t="shared" si="16"/>
        <v>682.69</v>
      </c>
      <c r="I125">
        <f t="shared" si="17"/>
        <v>672.69</v>
      </c>
      <c r="J125">
        <f t="shared" si="14"/>
        <v>400</v>
      </c>
      <c r="K125">
        <f t="shared" si="15"/>
        <v>0</v>
      </c>
    </row>
    <row r="126" spans="1:11">
      <c r="A126" s="1">
        <v>46055</v>
      </c>
      <c r="B126">
        <f t="shared" si="9"/>
        <v>1</v>
      </c>
      <c r="C126">
        <f t="shared" si="10"/>
        <v>2</v>
      </c>
      <c r="D126">
        <f t="shared" si="11"/>
        <v>0</v>
      </c>
      <c r="E126">
        <f t="shared" si="12"/>
        <v>0</v>
      </c>
      <c r="F126">
        <f t="shared" si="13"/>
        <v>0</v>
      </c>
      <c r="G126">
        <v>0</v>
      </c>
      <c r="H126">
        <f t="shared" si="16"/>
        <v>672.69</v>
      </c>
      <c r="I126">
        <f t="shared" si="17"/>
        <v>672.69</v>
      </c>
      <c r="J126">
        <f t="shared" si="14"/>
        <v>400</v>
      </c>
      <c r="K126">
        <f t="shared" si="15"/>
        <v>0</v>
      </c>
    </row>
    <row r="127" spans="1:11">
      <c r="A127" s="1">
        <v>46056</v>
      </c>
      <c r="B127">
        <f t="shared" si="9"/>
        <v>2</v>
      </c>
      <c r="C127">
        <f t="shared" si="10"/>
        <v>3</v>
      </c>
      <c r="D127">
        <f t="shared" si="11"/>
        <v>0</v>
      </c>
      <c r="E127">
        <f t="shared" si="12"/>
        <v>250</v>
      </c>
      <c r="F127">
        <f t="shared" si="13"/>
        <v>0</v>
      </c>
      <c r="G127">
        <v>339.99999999999983</v>
      </c>
      <c r="H127">
        <f t="shared" si="16"/>
        <v>1012.6899999999998</v>
      </c>
      <c r="I127">
        <f t="shared" si="17"/>
        <v>762.68999999999983</v>
      </c>
      <c r="J127">
        <f t="shared" si="14"/>
        <v>400</v>
      </c>
      <c r="K127">
        <f t="shared" si="15"/>
        <v>0</v>
      </c>
    </row>
    <row r="128" spans="1:11">
      <c r="A128" s="1">
        <v>46057</v>
      </c>
      <c r="B128">
        <f t="shared" si="9"/>
        <v>3</v>
      </c>
      <c r="C128">
        <f t="shared" si="10"/>
        <v>4</v>
      </c>
      <c r="D128">
        <f t="shared" si="11"/>
        <v>0</v>
      </c>
      <c r="E128">
        <f t="shared" si="12"/>
        <v>0</v>
      </c>
      <c r="F128">
        <f t="shared" si="13"/>
        <v>0</v>
      </c>
      <c r="G128">
        <v>260</v>
      </c>
      <c r="H128">
        <f t="shared" si="16"/>
        <v>1022.6899999999998</v>
      </c>
      <c r="I128">
        <f t="shared" si="17"/>
        <v>1022.6899999999998</v>
      </c>
      <c r="J128">
        <f t="shared" si="14"/>
        <v>400</v>
      </c>
      <c r="K128">
        <f t="shared" si="15"/>
        <v>0</v>
      </c>
    </row>
    <row r="129" spans="1:11">
      <c r="A129" s="1">
        <v>46058</v>
      </c>
      <c r="B129">
        <f t="shared" si="9"/>
        <v>4</v>
      </c>
      <c r="C129">
        <f t="shared" si="10"/>
        <v>5</v>
      </c>
      <c r="D129">
        <f t="shared" si="11"/>
        <v>0</v>
      </c>
      <c r="E129">
        <f t="shared" si="12"/>
        <v>0</v>
      </c>
      <c r="F129">
        <f t="shared" si="13"/>
        <v>0</v>
      </c>
      <c r="G129">
        <v>325</v>
      </c>
      <c r="H129">
        <f t="shared" si="16"/>
        <v>1347.6899999999998</v>
      </c>
      <c r="I129">
        <f t="shared" si="17"/>
        <v>1347.6899999999998</v>
      </c>
      <c r="J129">
        <f t="shared" si="14"/>
        <v>400</v>
      </c>
      <c r="K129">
        <f t="shared" si="15"/>
        <v>400</v>
      </c>
    </row>
    <row r="130" spans="1:11">
      <c r="A130" s="1">
        <v>46059</v>
      </c>
      <c r="B130">
        <f t="shared" si="9"/>
        <v>5</v>
      </c>
      <c r="C130">
        <f t="shared" si="10"/>
        <v>6</v>
      </c>
      <c r="D130">
        <f t="shared" si="11"/>
        <v>0</v>
      </c>
      <c r="E130">
        <f t="shared" si="12"/>
        <v>0</v>
      </c>
      <c r="F130">
        <f t="shared" si="13"/>
        <v>0</v>
      </c>
      <c r="G130">
        <v>327.50000000000006</v>
      </c>
      <c r="H130">
        <f t="shared" si="16"/>
        <v>1275.1899999999998</v>
      </c>
      <c r="I130">
        <f t="shared" si="17"/>
        <v>1275.1899999999998</v>
      </c>
      <c r="J130">
        <f t="shared" si="14"/>
        <v>400</v>
      </c>
      <c r="K130">
        <f t="shared" si="15"/>
        <v>0</v>
      </c>
    </row>
    <row r="131" spans="1:11">
      <c r="A131" s="1">
        <v>46060</v>
      </c>
      <c r="B131">
        <f t="shared" ref="B131:B152" si="18">WEEKDAY(A131,2)</f>
        <v>6</v>
      </c>
      <c r="C131">
        <f t="shared" ref="C131:C152" si="19">DAY(A131)</f>
        <v>7</v>
      </c>
      <c r="D131">
        <f t="shared" ref="D131:D152" si="20">IF(OR(B131=6,B131=7),10,0)</f>
        <v>10</v>
      </c>
      <c r="E131">
        <f t="shared" ref="E131:E152" si="21">IF(B131=2,250,0)</f>
        <v>0</v>
      </c>
      <c r="F131">
        <f t="shared" ref="F131:F152" si="22">IF(C131=15,600,0)</f>
        <v>0</v>
      </c>
      <c r="G131">
        <v>0</v>
      </c>
      <c r="H131">
        <f t="shared" si="16"/>
        <v>1275.1899999999998</v>
      </c>
      <c r="I131">
        <f t="shared" si="17"/>
        <v>1265.1899999999998</v>
      </c>
      <c r="J131">
        <f t="shared" ref="J131:J152" si="23">IF(I131&lt;=500,IF(ROUND(0.2*I131,2)&lt;50,50,ROUND(0.2*I131,2)),IF(I131&lt;=600,IF(ROUND(0.5*I131,2)&lt;100,100,ROUND(0.5*I131,2)),400))</f>
        <v>400</v>
      </c>
      <c r="K131">
        <f t="shared" ref="K131:K152" si="24">IF(B131=4,J131,0)</f>
        <v>0</v>
      </c>
    </row>
    <row r="132" spans="1:11">
      <c r="A132" s="1">
        <v>46061</v>
      </c>
      <c r="B132">
        <f t="shared" si="18"/>
        <v>7</v>
      </c>
      <c r="C132">
        <f t="shared" si="19"/>
        <v>8</v>
      </c>
      <c r="D132">
        <f t="shared" si="20"/>
        <v>10</v>
      </c>
      <c r="E132">
        <f t="shared" si="21"/>
        <v>0</v>
      </c>
      <c r="F132">
        <f t="shared" si="22"/>
        <v>0</v>
      </c>
      <c r="G132">
        <v>0</v>
      </c>
      <c r="H132">
        <f t="shared" ref="H132:H152" si="25">I131+G132-K131</f>
        <v>1265.1899999999998</v>
      </c>
      <c r="I132">
        <f t="shared" ref="I132:I152" si="26">H132-F132-E132-D132</f>
        <v>1255.1899999999998</v>
      </c>
      <c r="J132">
        <f t="shared" si="23"/>
        <v>400</v>
      </c>
      <c r="K132">
        <f t="shared" si="24"/>
        <v>0</v>
      </c>
    </row>
    <row r="133" spans="1:11">
      <c r="A133" s="1">
        <v>46062</v>
      </c>
      <c r="B133">
        <f t="shared" si="18"/>
        <v>1</v>
      </c>
      <c r="C133">
        <f t="shared" si="19"/>
        <v>9</v>
      </c>
      <c r="D133">
        <f t="shared" si="20"/>
        <v>0</v>
      </c>
      <c r="E133">
        <f t="shared" si="21"/>
        <v>0</v>
      </c>
      <c r="F133">
        <f t="shared" si="22"/>
        <v>0</v>
      </c>
      <c r="G133">
        <v>62.499999999999979</v>
      </c>
      <c r="H133">
        <f t="shared" si="25"/>
        <v>1317.6899999999998</v>
      </c>
      <c r="I133">
        <f t="shared" si="26"/>
        <v>1317.6899999999998</v>
      </c>
      <c r="J133">
        <f t="shared" si="23"/>
        <v>400</v>
      </c>
      <c r="K133">
        <f t="shared" si="24"/>
        <v>0</v>
      </c>
    </row>
    <row r="134" spans="1:11">
      <c r="A134" s="1">
        <v>46063</v>
      </c>
      <c r="B134">
        <f t="shared" si="18"/>
        <v>2</v>
      </c>
      <c r="C134">
        <f t="shared" si="19"/>
        <v>10</v>
      </c>
      <c r="D134">
        <f t="shared" si="20"/>
        <v>0</v>
      </c>
      <c r="E134">
        <f t="shared" si="21"/>
        <v>250</v>
      </c>
      <c r="F134">
        <f t="shared" si="22"/>
        <v>0</v>
      </c>
      <c r="G134">
        <v>407.50000000000006</v>
      </c>
      <c r="H134">
        <f t="shared" si="25"/>
        <v>1725.1899999999998</v>
      </c>
      <c r="I134">
        <f t="shared" si="26"/>
        <v>1475.1899999999998</v>
      </c>
      <c r="J134">
        <f t="shared" si="23"/>
        <v>400</v>
      </c>
      <c r="K134">
        <f t="shared" si="24"/>
        <v>0</v>
      </c>
    </row>
    <row r="135" spans="1:11">
      <c r="A135" s="1">
        <v>46064</v>
      </c>
      <c r="B135">
        <f t="shared" si="18"/>
        <v>3</v>
      </c>
      <c r="C135">
        <f t="shared" si="19"/>
        <v>11</v>
      </c>
      <c r="D135">
        <f t="shared" si="20"/>
        <v>0</v>
      </c>
      <c r="E135">
        <f t="shared" si="21"/>
        <v>0</v>
      </c>
      <c r="F135">
        <f t="shared" si="22"/>
        <v>0</v>
      </c>
      <c r="G135">
        <v>274.99999999999983</v>
      </c>
      <c r="H135">
        <f t="shared" si="25"/>
        <v>1750.1899999999996</v>
      </c>
      <c r="I135">
        <f t="shared" si="26"/>
        <v>1750.1899999999996</v>
      </c>
      <c r="J135">
        <f t="shared" si="23"/>
        <v>400</v>
      </c>
      <c r="K135">
        <f t="shared" si="24"/>
        <v>0</v>
      </c>
    </row>
    <row r="136" spans="1:11">
      <c r="A136" s="1">
        <v>46065</v>
      </c>
      <c r="B136">
        <f t="shared" si="18"/>
        <v>4</v>
      </c>
      <c r="C136">
        <f t="shared" si="19"/>
        <v>12</v>
      </c>
      <c r="D136">
        <f t="shared" si="20"/>
        <v>0</v>
      </c>
      <c r="E136">
        <f t="shared" si="21"/>
        <v>0</v>
      </c>
      <c r="F136">
        <f t="shared" si="22"/>
        <v>0</v>
      </c>
      <c r="G136">
        <v>227.49999999999986</v>
      </c>
      <c r="H136">
        <f t="shared" si="25"/>
        <v>1977.6899999999994</v>
      </c>
      <c r="I136">
        <f t="shared" si="26"/>
        <v>1977.6899999999994</v>
      </c>
      <c r="J136">
        <f t="shared" si="23"/>
        <v>400</v>
      </c>
      <c r="K136">
        <f t="shared" si="24"/>
        <v>400</v>
      </c>
    </row>
    <row r="137" spans="1:11">
      <c r="A137" s="1">
        <v>46066</v>
      </c>
      <c r="B137">
        <f t="shared" si="18"/>
        <v>5</v>
      </c>
      <c r="C137">
        <f t="shared" si="19"/>
        <v>13</v>
      </c>
      <c r="D137">
        <f t="shared" si="20"/>
        <v>0</v>
      </c>
      <c r="E137">
        <f t="shared" si="21"/>
        <v>0</v>
      </c>
      <c r="F137">
        <f t="shared" si="22"/>
        <v>0</v>
      </c>
      <c r="G137">
        <v>265</v>
      </c>
      <c r="H137">
        <f t="shared" si="25"/>
        <v>1842.6899999999996</v>
      </c>
      <c r="I137">
        <f t="shared" si="26"/>
        <v>1842.6899999999996</v>
      </c>
      <c r="J137">
        <f t="shared" si="23"/>
        <v>400</v>
      </c>
      <c r="K137">
        <f t="shared" si="24"/>
        <v>0</v>
      </c>
    </row>
    <row r="138" spans="1:11">
      <c r="A138" s="1">
        <v>46067</v>
      </c>
      <c r="B138">
        <f t="shared" si="18"/>
        <v>6</v>
      </c>
      <c r="C138">
        <f t="shared" si="19"/>
        <v>14</v>
      </c>
      <c r="D138">
        <f t="shared" si="20"/>
        <v>10</v>
      </c>
      <c r="E138">
        <f t="shared" si="21"/>
        <v>0</v>
      </c>
      <c r="F138">
        <f t="shared" si="22"/>
        <v>0</v>
      </c>
      <c r="G138">
        <v>0</v>
      </c>
      <c r="H138">
        <f t="shared" si="25"/>
        <v>1842.6899999999996</v>
      </c>
      <c r="I138">
        <f t="shared" si="26"/>
        <v>1832.6899999999996</v>
      </c>
      <c r="J138">
        <f t="shared" si="23"/>
        <v>400</v>
      </c>
      <c r="K138">
        <f t="shared" si="24"/>
        <v>0</v>
      </c>
    </row>
    <row r="139" spans="1:11">
      <c r="A139" s="1">
        <v>46068</v>
      </c>
      <c r="B139">
        <f t="shared" si="18"/>
        <v>7</v>
      </c>
      <c r="C139">
        <f t="shared" si="19"/>
        <v>15</v>
      </c>
      <c r="D139">
        <f t="shared" si="20"/>
        <v>10</v>
      </c>
      <c r="E139">
        <f t="shared" si="21"/>
        <v>0</v>
      </c>
      <c r="F139">
        <f t="shared" si="22"/>
        <v>600</v>
      </c>
      <c r="G139">
        <v>0</v>
      </c>
      <c r="H139">
        <f t="shared" si="25"/>
        <v>1832.6899999999996</v>
      </c>
      <c r="I139">
        <f t="shared" si="26"/>
        <v>1222.6899999999996</v>
      </c>
      <c r="J139">
        <f t="shared" si="23"/>
        <v>400</v>
      </c>
      <c r="K139">
        <f t="shared" si="24"/>
        <v>0</v>
      </c>
    </row>
    <row r="140" spans="1:11">
      <c r="A140" s="1">
        <v>46069</v>
      </c>
      <c r="B140">
        <f t="shared" si="18"/>
        <v>1</v>
      </c>
      <c r="C140">
        <f t="shared" si="19"/>
        <v>16</v>
      </c>
      <c r="D140">
        <f t="shared" si="20"/>
        <v>0</v>
      </c>
      <c r="E140">
        <f t="shared" si="21"/>
        <v>0</v>
      </c>
      <c r="F140">
        <f t="shared" si="22"/>
        <v>0</v>
      </c>
      <c r="G140">
        <v>134.99999999999994</v>
      </c>
      <c r="H140">
        <f t="shared" si="25"/>
        <v>1357.6899999999996</v>
      </c>
      <c r="I140">
        <f t="shared" si="26"/>
        <v>1357.6899999999996</v>
      </c>
      <c r="J140">
        <f t="shared" si="23"/>
        <v>400</v>
      </c>
      <c r="K140">
        <f t="shared" si="24"/>
        <v>0</v>
      </c>
    </row>
    <row r="141" spans="1:11">
      <c r="A141" s="1">
        <v>46070</v>
      </c>
      <c r="B141">
        <f t="shared" si="18"/>
        <v>2</v>
      </c>
      <c r="C141">
        <f t="shared" si="19"/>
        <v>17</v>
      </c>
      <c r="D141">
        <f t="shared" si="20"/>
        <v>0</v>
      </c>
      <c r="E141">
        <f t="shared" si="21"/>
        <v>250</v>
      </c>
      <c r="F141">
        <f t="shared" si="22"/>
        <v>0</v>
      </c>
      <c r="G141">
        <v>317.49999999999989</v>
      </c>
      <c r="H141">
        <f t="shared" si="25"/>
        <v>1675.1899999999996</v>
      </c>
      <c r="I141">
        <f t="shared" si="26"/>
        <v>1425.1899999999996</v>
      </c>
      <c r="J141">
        <f t="shared" si="23"/>
        <v>400</v>
      </c>
      <c r="K141">
        <f t="shared" si="24"/>
        <v>0</v>
      </c>
    </row>
    <row r="142" spans="1:11">
      <c r="A142" s="1">
        <v>46071</v>
      </c>
      <c r="B142">
        <f t="shared" si="18"/>
        <v>3</v>
      </c>
      <c r="C142">
        <f t="shared" si="19"/>
        <v>18</v>
      </c>
      <c r="D142">
        <f t="shared" si="20"/>
        <v>0</v>
      </c>
      <c r="E142">
        <f t="shared" si="21"/>
        <v>0</v>
      </c>
      <c r="F142">
        <f t="shared" si="22"/>
        <v>0</v>
      </c>
      <c r="G142">
        <v>254.99999999999991</v>
      </c>
      <c r="H142">
        <f t="shared" si="25"/>
        <v>1680.1899999999996</v>
      </c>
      <c r="I142">
        <f t="shared" si="26"/>
        <v>1680.1899999999996</v>
      </c>
      <c r="J142">
        <f t="shared" si="23"/>
        <v>400</v>
      </c>
      <c r="K142">
        <f t="shared" si="24"/>
        <v>0</v>
      </c>
    </row>
    <row r="143" spans="1:11">
      <c r="A143" s="1">
        <v>46072</v>
      </c>
      <c r="B143">
        <f t="shared" si="18"/>
        <v>4</v>
      </c>
      <c r="C143">
        <f t="shared" si="19"/>
        <v>19</v>
      </c>
      <c r="D143">
        <f t="shared" si="20"/>
        <v>0</v>
      </c>
      <c r="E143">
        <f t="shared" si="21"/>
        <v>0</v>
      </c>
      <c r="F143">
        <f t="shared" si="22"/>
        <v>0</v>
      </c>
      <c r="G143">
        <v>99.999999999999972</v>
      </c>
      <c r="H143">
        <f t="shared" si="25"/>
        <v>1780.1899999999996</v>
      </c>
      <c r="I143">
        <f t="shared" si="26"/>
        <v>1780.1899999999996</v>
      </c>
      <c r="J143">
        <f t="shared" si="23"/>
        <v>400</v>
      </c>
      <c r="K143">
        <f t="shared" si="24"/>
        <v>400</v>
      </c>
    </row>
    <row r="144" spans="1:11">
      <c r="A144" s="1">
        <v>46073</v>
      </c>
      <c r="B144">
        <f t="shared" si="18"/>
        <v>5</v>
      </c>
      <c r="C144">
        <f t="shared" si="19"/>
        <v>20</v>
      </c>
      <c r="D144">
        <f t="shared" si="20"/>
        <v>0</v>
      </c>
      <c r="E144">
        <f t="shared" si="21"/>
        <v>0</v>
      </c>
      <c r="F144">
        <f t="shared" si="22"/>
        <v>0</v>
      </c>
      <c r="G144">
        <v>382.5</v>
      </c>
      <c r="H144">
        <f t="shared" si="25"/>
        <v>1762.6899999999996</v>
      </c>
      <c r="I144">
        <f t="shared" si="26"/>
        <v>1762.6899999999996</v>
      </c>
      <c r="J144">
        <f t="shared" si="23"/>
        <v>400</v>
      </c>
      <c r="K144">
        <f t="shared" si="24"/>
        <v>0</v>
      </c>
    </row>
    <row r="145" spans="1:11">
      <c r="A145" s="1">
        <v>46074</v>
      </c>
      <c r="B145">
        <f t="shared" si="18"/>
        <v>6</v>
      </c>
      <c r="C145">
        <f t="shared" si="19"/>
        <v>21</v>
      </c>
      <c r="D145">
        <f t="shared" si="20"/>
        <v>10</v>
      </c>
      <c r="E145">
        <f t="shared" si="21"/>
        <v>0</v>
      </c>
      <c r="F145">
        <f t="shared" si="22"/>
        <v>0</v>
      </c>
      <c r="G145">
        <v>0</v>
      </c>
      <c r="H145">
        <f t="shared" si="25"/>
        <v>1762.6899999999996</v>
      </c>
      <c r="I145">
        <f t="shared" si="26"/>
        <v>1752.6899999999996</v>
      </c>
      <c r="J145">
        <f t="shared" si="23"/>
        <v>400</v>
      </c>
      <c r="K145">
        <f t="shared" si="24"/>
        <v>0</v>
      </c>
    </row>
    <row r="146" spans="1:11">
      <c r="A146" s="1">
        <v>46075</v>
      </c>
      <c r="B146">
        <f t="shared" si="18"/>
        <v>7</v>
      </c>
      <c r="C146">
        <f t="shared" si="19"/>
        <v>22</v>
      </c>
      <c r="D146">
        <f t="shared" si="20"/>
        <v>10</v>
      </c>
      <c r="E146">
        <f t="shared" si="21"/>
        <v>0</v>
      </c>
      <c r="F146">
        <f t="shared" si="22"/>
        <v>0</v>
      </c>
      <c r="G146">
        <v>0</v>
      </c>
      <c r="H146">
        <f t="shared" si="25"/>
        <v>1752.6899999999996</v>
      </c>
      <c r="I146">
        <f t="shared" si="26"/>
        <v>1742.6899999999996</v>
      </c>
      <c r="J146">
        <f t="shared" si="23"/>
        <v>400</v>
      </c>
      <c r="K146">
        <f t="shared" si="24"/>
        <v>0</v>
      </c>
    </row>
    <row r="147" spans="1:11">
      <c r="A147" s="1">
        <v>46076</v>
      </c>
      <c r="B147">
        <f t="shared" si="18"/>
        <v>1</v>
      </c>
      <c r="C147">
        <f t="shared" si="19"/>
        <v>23</v>
      </c>
      <c r="D147">
        <f t="shared" si="20"/>
        <v>0</v>
      </c>
      <c r="E147">
        <f t="shared" si="21"/>
        <v>0</v>
      </c>
      <c r="F147">
        <f t="shared" si="22"/>
        <v>0</v>
      </c>
      <c r="G147">
        <v>49.999999999999986</v>
      </c>
      <c r="H147">
        <f t="shared" si="25"/>
        <v>1792.6899999999996</v>
      </c>
      <c r="I147">
        <f t="shared" si="26"/>
        <v>1792.6899999999996</v>
      </c>
      <c r="J147">
        <f t="shared" si="23"/>
        <v>400</v>
      </c>
      <c r="K147">
        <f t="shared" si="24"/>
        <v>0</v>
      </c>
    </row>
    <row r="148" spans="1:11">
      <c r="A148" s="1">
        <v>46077</v>
      </c>
      <c r="B148">
        <f t="shared" si="18"/>
        <v>2</v>
      </c>
      <c r="C148">
        <f t="shared" si="19"/>
        <v>24</v>
      </c>
      <c r="D148">
        <f t="shared" si="20"/>
        <v>0</v>
      </c>
      <c r="E148">
        <f t="shared" si="21"/>
        <v>250</v>
      </c>
      <c r="F148">
        <f t="shared" si="22"/>
        <v>0</v>
      </c>
      <c r="G148">
        <v>224.99999999999994</v>
      </c>
      <c r="H148">
        <f t="shared" si="25"/>
        <v>2017.6899999999996</v>
      </c>
      <c r="I148">
        <f t="shared" si="26"/>
        <v>1767.6899999999996</v>
      </c>
      <c r="J148">
        <f t="shared" si="23"/>
        <v>400</v>
      </c>
      <c r="K148">
        <f t="shared" si="24"/>
        <v>0</v>
      </c>
    </row>
    <row r="149" spans="1:11">
      <c r="A149" s="1">
        <v>46078</v>
      </c>
      <c r="B149">
        <f t="shared" si="18"/>
        <v>3</v>
      </c>
      <c r="C149">
        <f t="shared" si="19"/>
        <v>25</v>
      </c>
      <c r="D149">
        <f t="shared" si="20"/>
        <v>0</v>
      </c>
      <c r="E149">
        <f t="shared" si="21"/>
        <v>0</v>
      </c>
      <c r="F149">
        <f t="shared" si="22"/>
        <v>0</v>
      </c>
      <c r="G149">
        <v>0</v>
      </c>
      <c r="H149">
        <f t="shared" si="25"/>
        <v>1767.6899999999996</v>
      </c>
      <c r="I149">
        <f t="shared" si="26"/>
        <v>1767.6899999999996</v>
      </c>
      <c r="J149">
        <f t="shared" si="23"/>
        <v>400</v>
      </c>
      <c r="K149">
        <f t="shared" si="24"/>
        <v>0</v>
      </c>
    </row>
    <row r="150" spans="1:11">
      <c r="A150" s="1">
        <v>46079</v>
      </c>
      <c r="B150">
        <f t="shared" si="18"/>
        <v>4</v>
      </c>
      <c r="C150">
        <f t="shared" si="19"/>
        <v>26</v>
      </c>
      <c r="D150">
        <f t="shared" si="20"/>
        <v>0</v>
      </c>
      <c r="E150">
        <f t="shared" si="21"/>
        <v>0</v>
      </c>
      <c r="F150">
        <f t="shared" si="22"/>
        <v>0</v>
      </c>
      <c r="G150">
        <v>219.99999999999997</v>
      </c>
      <c r="H150">
        <f t="shared" si="25"/>
        <v>1987.6899999999996</v>
      </c>
      <c r="I150">
        <f t="shared" si="26"/>
        <v>1987.6899999999996</v>
      </c>
      <c r="J150">
        <f t="shared" si="23"/>
        <v>400</v>
      </c>
      <c r="K150">
        <f t="shared" si="24"/>
        <v>400</v>
      </c>
    </row>
    <row r="151" spans="1:11">
      <c r="A151" s="1">
        <v>46080</v>
      </c>
      <c r="B151">
        <f t="shared" si="18"/>
        <v>5</v>
      </c>
      <c r="C151">
        <f t="shared" si="19"/>
        <v>27</v>
      </c>
      <c r="D151">
        <f t="shared" si="20"/>
        <v>0</v>
      </c>
      <c r="E151">
        <f t="shared" si="21"/>
        <v>0</v>
      </c>
      <c r="F151">
        <f t="shared" si="22"/>
        <v>0</v>
      </c>
      <c r="G151">
        <v>290.00000000000011</v>
      </c>
      <c r="H151">
        <f t="shared" si="25"/>
        <v>1877.6899999999996</v>
      </c>
      <c r="I151">
        <f t="shared" si="26"/>
        <v>1877.6899999999996</v>
      </c>
      <c r="J151">
        <f t="shared" si="23"/>
        <v>400</v>
      </c>
      <c r="K151">
        <f t="shared" si="24"/>
        <v>0</v>
      </c>
    </row>
    <row r="152" spans="1:11">
      <c r="A152" s="1">
        <v>46081</v>
      </c>
      <c r="B152">
        <f t="shared" si="18"/>
        <v>6</v>
      </c>
      <c r="C152">
        <f t="shared" si="19"/>
        <v>28</v>
      </c>
      <c r="D152">
        <f t="shared" si="20"/>
        <v>10</v>
      </c>
      <c r="E152">
        <f t="shared" si="21"/>
        <v>0</v>
      </c>
      <c r="F152">
        <f t="shared" si="22"/>
        <v>0</v>
      </c>
      <c r="G152">
        <v>0</v>
      </c>
      <c r="H152">
        <f t="shared" si="25"/>
        <v>1877.6899999999996</v>
      </c>
      <c r="I152">
        <f t="shared" si="26"/>
        <v>1867.6899999999996</v>
      </c>
      <c r="J152">
        <f t="shared" si="23"/>
        <v>400</v>
      </c>
      <c r="K152">
        <f t="shared" si="24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52"/>
  <sheetViews>
    <sheetView tabSelected="1" workbookViewId="0">
      <selection activeCell="M28" sqref="M28"/>
    </sheetView>
  </sheetViews>
  <sheetFormatPr defaultRowHeight="14.25"/>
  <cols>
    <col min="1" max="1" width="9.875" style="1" bestFit="1" customWidth="1"/>
    <col min="2" max="2" width="11.125" bestFit="1" customWidth="1"/>
  </cols>
  <sheetData>
    <row r="1" spans="1:2">
      <c r="A1" s="1" t="s">
        <v>60</v>
      </c>
      <c r="B1" t="s">
        <v>66</v>
      </c>
    </row>
    <row r="2" spans="1:2">
      <c r="A2" s="1">
        <v>45931</v>
      </c>
      <c r="B2">
        <v>81.370000000000033</v>
      </c>
    </row>
    <row r="3" spans="1:2">
      <c r="A3" s="1">
        <v>45932</v>
      </c>
      <c r="B3">
        <v>268.87000000000012</v>
      </c>
    </row>
    <row r="4" spans="1:2">
      <c r="A4" s="1">
        <v>45933</v>
      </c>
      <c r="B4">
        <v>215.10000000000011</v>
      </c>
    </row>
    <row r="5" spans="1:2">
      <c r="A5" s="1">
        <v>45934</v>
      </c>
      <c r="B5">
        <v>205.10000000000011</v>
      </c>
    </row>
    <row r="6" spans="1:2">
      <c r="A6" s="1">
        <v>45935</v>
      </c>
      <c r="B6">
        <v>195.10000000000011</v>
      </c>
    </row>
    <row r="7" spans="1:2">
      <c r="A7" s="1">
        <v>45936</v>
      </c>
      <c r="B7">
        <v>325.10000000000014</v>
      </c>
    </row>
    <row r="8" spans="1:2">
      <c r="A8" s="1">
        <v>45937</v>
      </c>
      <c r="B8">
        <v>292.60000000000014</v>
      </c>
    </row>
    <row r="9" spans="1:2">
      <c r="A9" s="1">
        <v>45938</v>
      </c>
      <c r="B9">
        <v>482.60000000000008</v>
      </c>
    </row>
    <row r="10" spans="1:2">
      <c r="A10" s="1">
        <v>45939</v>
      </c>
      <c r="B10">
        <v>482.60000000000008</v>
      </c>
    </row>
    <row r="11" spans="1:2">
      <c r="A11" s="1">
        <v>45940</v>
      </c>
      <c r="B11">
        <v>676.08000000000015</v>
      </c>
    </row>
    <row r="12" spans="1:2">
      <c r="A12" s="1">
        <v>45941</v>
      </c>
      <c r="B12">
        <v>666.08000000000015</v>
      </c>
    </row>
    <row r="13" spans="1:2">
      <c r="A13" s="1">
        <v>45942</v>
      </c>
      <c r="B13">
        <v>656.08000000000015</v>
      </c>
    </row>
    <row r="14" spans="1:2">
      <c r="A14" s="1">
        <v>45943</v>
      </c>
      <c r="B14">
        <v>1051.0800000000002</v>
      </c>
    </row>
    <row r="15" spans="1:2">
      <c r="A15" s="1">
        <v>45944</v>
      </c>
      <c r="B15">
        <v>1078.5800000000004</v>
      </c>
    </row>
    <row r="16" spans="1:2">
      <c r="A16" s="1">
        <v>45945</v>
      </c>
      <c r="B16">
        <v>721.08000000000061</v>
      </c>
    </row>
    <row r="17" spans="1:2">
      <c r="A17" s="1">
        <v>45946</v>
      </c>
      <c r="B17">
        <v>721.08000000000061</v>
      </c>
    </row>
    <row r="18" spans="1:2">
      <c r="A18" s="1">
        <v>45947</v>
      </c>
      <c r="B18">
        <v>321.08000000000061</v>
      </c>
    </row>
    <row r="19" spans="1:2">
      <c r="A19" s="1">
        <v>45948</v>
      </c>
      <c r="B19">
        <v>311.08000000000061</v>
      </c>
    </row>
    <row r="20" spans="1:2">
      <c r="A20" s="1">
        <v>45949</v>
      </c>
      <c r="B20">
        <v>301.08000000000061</v>
      </c>
    </row>
    <row r="21" spans="1:2">
      <c r="A21" s="1">
        <v>45950</v>
      </c>
      <c r="B21">
        <v>596.0800000000005</v>
      </c>
    </row>
    <row r="22" spans="1:2">
      <c r="A22" s="1">
        <v>45951</v>
      </c>
      <c r="B22">
        <v>551.0800000000005</v>
      </c>
    </row>
    <row r="23" spans="1:2">
      <c r="A23" s="1">
        <v>45952</v>
      </c>
      <c r="B23">
        <v>673.58000000000038</v>
      </c>
    </row>
    <row r="24" spans="1:2">
      <c r="A24" s="1">
        <v>45953</v>
      </c>
      <c r="B24">
        <v>713.58000000000038</v>
      </c>
    </row>
    <row r="25" spans="1:2">
      <c r="A25" s="1">
        <v>45954</v>
      </c>
      <c r="B25">
        <v>413.58000000000038</v>
      </c>
    </row>
    <row r="26" spans="1:2">
      <c r="A26" s="1">
        <v>45955</v>
      </c>
      <c r="B26">
        <v>403.58000000000038</v>
      </c>
    </row>
    <row r="27" spans="1:2">
      <c r="A27" s="1">
        <v>45956</v>
      </c>
      <c r="B27">
        <v>393.58000000000038</v>
      </c>
    </row>
    <row r="28" spans="1:2">
      <c r="A28" s="1">
        <v>45957</v>
      </c>
      <c r="B28">
        <v>393.58000000000038</v>
      </c>
    </row>
    <row r="29" spans="1:2">
      <c r="A29" s="1">
        <v>45958</v>
      </c>
      <c r="B29">
        <v>143.58000000000038</v>
      </c>
    </row>
    <row r="30" spans="1:2">
      <c r="A30" s="1">
        <v>45959</v>
      </c>
      <c r="B30">
        <v>143.58000000000038</v>
      </c>
    </row>
    <row r="31" spans="1:2">
      <c r="A31" s="1">
        <v>45960</v>
      </c>
      <c r="B31">
        <v>143.58000000000038</v>
      </c>
    </row>
    <row r="32" spans="1:2">
      <c r="A32" s="1">
        <v>45961</v>
      </c>
      <c r="B32">
        <v>463.58000000000038</v>
      </c>
    </row>
    <row r="33" spans="1:2">
      <c r="A33" s="1">
        <v>45962</v>
      </c>
      <c r="B33">
        <v>453.58000000000038</v>
      </c>
    </row>
    <row r="34" spans="1:2">
      <c r="A34" s="1">
        <v>45963</v>
      </c>
      <c r="B34">
        <v>443.58000000000038</v>
      </c>
    </row>
    <row r="35" spans="1:2">
      <c r="A35" s="1">
        <v>45964</v>
      </c>
      <c r="B35">
        <v>533.58000000000038</v>
      </c>
    </row>
    <row r="36" spans="1:2">
      <c r="A36" s="1">
        <v>45965</v>
      </c>
      <c r="B36">
        <v>283.58000000000038</v>
      </c>
    </row>
    <row r="37" spans="1:2">
      <c r="A37" s="1">
        <v>45966</v>
      </c>
      <c r="B37">
        <v>523.58000000000038</v>
      </c>
    </row>
    <row r="38" spans="1:2">
      <c r="A38" s="1">
        <v>45967</v>
      </c>
      <c r="B38">
        <v>911.08000000000038</v>
      </c>
    </row>
    <row r="39" spans="1:2">
      <c r="A39" s="1">
        <v>45968</v>
      </c>
      <c r="B39">
        <v>661.08000000000038</v>
      </c>
    </row>
    <row r="40" spans="1:2">
      <c r="A40" s="1">
        <v>45969</v>
      </c>
      <c r="B40">
        <v>651.08000000000038</v>
      </c>
    </row>
    <row r="41" spans="1:2">
      <c r="A41" s="1">
        <v>45970</v>
      </c>
      <c r="B41">
        <v>641.08000000000038</v>
      </c>
    </row>
    <row r="42" spans="1:2">
      <c r="A42" s="1">
        <v>45971</v>
      </c>
      <c r="B42">
        <v>741.08000000000038</v>
      </c>
    </row>
    <row r="43" spans="1:2">
      <c r="A43" s="1">
        <v>45972</v>
      </c>
      <c r="B43">
        <v>666.08000000000038</v>
      </c>
    </row>
    <row r="44" spans="1:2">
      <c r="A44" s="1">
        <v>45973</v>
      </c>
      <c r="B44">
        <v>1021.0800000000005</v>
      </c>
    </row>
    <row r="45" spans="1:2">
      <c r="A45" s="1">
        <v>45974</v>
      </c>
      <c r="B45">
        <v>1328.5800000000004</v>
      </c>
    </row>
    <row r="46" spans="1:2">
      <c r="A46" s="1">
        <v>45975</v>
      </c>
      <c r="B46">
        <v>1121.0800000000004</v>
      </c>
    </row>
    <row r="47" spans="1:2">
      <c r="A47" s="1">
        <v>45976</v>
      </c>
      <c r="B47">
        <v>511.08000000000038</v>
      </c>
    </row>
    <row r="48" spans="1:2">
      <c r="A48" s="1">
        <v>45977</v>
      </c>
      <c r="B48">
        <v>501.08000000000038</v>
      </c>
    </row>
    <row r="49" spans="1:2">
      <c r="A49" s="1">
        <v>45978</v>
      </c>
      <c r="B49">
        <v>876.08000000000027</v>
      </c>
    </row>
    <row r="50" spans="1:2">
      <c r="A50" s="1">
        <v>45979</v>
      </c>
      <c r="B50">
        <v>736.08000000000027</v>
      </c>
    </row>
    <row r="51" spans="1:2">
      <c r="A51" s="1">
        <v>45980</v>
      </c>
      <c r="B51">
        <v>1028.5800000000004</v>
      </c>
    </row>
    <row r="52" spans="1:2">
      <c r="A52" s="1">
        <v>45981</v>
      </c>
      <c r="B52">
        <v>1298.5800000000004</v>
      </c>
    </row>
    <row r="53" spans="1:2">
      <c r="A53" s="1">
        <v>45982</v>
      </c>
      <c r="B53">
        <v>898.58000000000038</v>
      </c>
    </row>
    <row r="54" spans="1:2">
      <c r="A54" s="1">
        <v>45983</v>
      </c>
      <c r="B54">
        <v>888.58000000000038</v>
      </c>
    </row>
    <row r="55" spans="1:2">
      <c r="A55" s="1">
        <v>45984</v>
      </c>
      <c r="B55">
        <v>878.58000000000038</v>
      </c>
    </row>
    <row r="56" spans="1:2">
      <c r="A56" s="1">
        <v>45985</v>
      </c>
      <c r="B56">
        <v>1208.5800000000004</v>
      </c>
    </row>
    <row r="57" spans="1:2">
      <c r="A57" s="1">
        <v>45986</v>
      </c>
      <c r="B57">
        <v>1033.5800000000004</v>
      </c>
    </row>
    <row r="58" spans="1:2">
      <c r="A58" s="1">
        <v>45987</v>
      </c>
      <c r="B58">
        <v>1303.5800000000004</v>
      </c>
    </row>
    <row r="59" spans="1:2">
      <c r="A59" s="1">
        <v>45988</v>
      </c>
      <c r="B59">
        <v>1303.5800000000004</v>
      </c>
    </row>
    <row r="60" spans="1:2">
      <c r="A60" s="1">
        <v>45989</v>
      </c>
      <c r="B60">
        <v>1043.5800000000004</v>
      </c>
    </row>
    <row r="61" spans="1:2">
      <c r="A61" s="1">
        <v>45990</v>
      </c>
      <c r="B61">
        <v>1033.5800000000004</v>
      </c>
    </row>
    <row r="62" spans="1:2">
      <c r="A62" s="1">
        <v>45991</v>
      </c>
      <c r="B62">
        <v>1023.5800000000004</v>
      </c>
    </row>
    <row r="63" spans="1:2">
      <c r="A63" s="1">
        <v>45992</v>
      </c>
      <c r="B63">
        <v>1023.5800000000004</v>
      </c>
    </row>
    <row r="64" spans="1:2">
      <c r="A64" s="1">
        <v>45993</v>
      </c>
      <c r="B64">
        <v>1003.5800000000004</v>
      </c>
    </row>
    <row r="65" spans="1:2">
      <c r="A65" s="1">
        <v>45994</v>
      </c>
      <c r="B65">
        <v>1316.0800000000004</v>
      </c>
    </row>
    <row r="66" spans="1:2">
      <c r="A66" s="1">
        <v>45995</v>
      </c>
      <c r="B66">
        <v>1316.0800000000004</v>
      </c>
    </row>
    <row r="67" spans="1:2">
      <c r="A67" s="1">
        <v>45996</v>
      </c>
      <c r="B67">
        <v>1151.0800000000004</v>
      </c>
    </row>
    <row r="68" spans="1:2">
      <c r="A68" s="1">
        <v>45997</v>
      </c>
      <c r="B68">
        <v>1141.0800000000004</v>
      </c>
    </row>
    <row r="69" spans="1:2">
      <c r="A69" s="1">
        <v>45998</v>
      </c>
      <c r="B69">
        <v>1131.0800000000004</v>
      </c>
    </row>
    <row r="70" spans="1:2">
      <c r="A70" s="1">
        <v>45999</v>
      </c>
      <c r="B70">
        <v>1306.0800000000004</v>
      </c>
    </row>
    <row r="71" spans="1:2">
      <c r="A71" s="1">
        <v>46000</v>
      </c>
      <c r="B71">
        <v>1181.0800000000004</v>
      </c>
    </row>
    <row r="72" spans="1:2">
      <c r="A72" s="1">
        <v>46001</v>
      </c>
      <c r="B72">
        <v>1526.0800000000004</v>
      </c>
    </row>
    <row r="73" spans="1:2">
      <c r="A73" s="1">
        <v>46002</v>
      </c>
      <c r="B73">
        <v>1651.0800000000004</v>
      </c>
    </row>
    <row r="74" spans="1:2">
      <c r="A74" s="1">
        <v>46003</v>
      </c>
      <c r="B74">
        <v>1466.0800000000004</v>
      </c>
    </row>
    <row r="75" spans="1:2">
      <c r="A75" s="1">
        <v>46004</v>
      </c>
      <c r="B75">
        <v>1456.0800000000004</v>
      </c>
    </row>
    <row r="76" spans="1:2">
      <c r="A76" s="1">
        <v>46005</v>
      </c>
      <c r="B76">
        <v>1446.0800000000004</v>
      </c>
    </row>
    <row r="77" spans="1:2">
      <c r="A77" s="1">
        <v>46006</v>
      </c>
      <c r="B77">
        <v>1026.0800000000004</v>
      </c>
    </row>
    <row r="78" spans="1:2">
      <c r="A78" s="1">
        <v>46007</v>
      </c>
      <c r="B78">
        <v>836.08000000000038</v>
      </c>
    </row>
    <row r="79" spans="1:2">
      <c r="A79" s="1">
        <v>46008</v>
      </c>
      <c r="B79">
        <v>836.08000000000038</v>
      </c>
    </row>
    <row r="80" spans="1:2">
      <c r="A80" s="1">
        <v>46009</v>
      </c>
      <c r="B80">
        <v>836.08000000000038</v>
      </c>
    </row>
    <row r="81" spans="1:2">
      <c r="A81" s="1">
        <v>46010</v>
      </c>
      <c r="B81">
        <v>436.08000000000038</v>
      </c>
    </row>
    <row r="82" spans="1:2">
      <c r="A82" s="1">
        <v>46011</v>
      </c>
      <c r="B82">
        <v>426.08000000000038</v>
      </c>
    </row>
    <row r="83" spans="1:2">
      <c r="A83" s="1">
        <v>46012</v>
      </c>
      <c r="B83">
        <v>426.08000000000038</v>
      </c>
    </row>
    <row r="84" spans="1:2">
      <c r="A84" s="1">
        <v>46013</v>
      </c>
      <c r="B84">
        <v>426.08000000000038</v>
      </c>
    </row>
    <row r="85" spans="1:2">
      <c r="A85" s="1">
        <v>46014</v>
      </c>
      <c r="B85">
        <v>426.08000000000038</v>
      </c>
    </row>
    <row r="86" spans="1:2">
      <c r="A86" s="1">
        <v>46015</v>
      </c>
      <c r="B86">
        <v>426.08000000000038</v>
      </c>
    </row>
    <row r="87" spans="1:2">
      <c r="A87" s="1">
        <v>46016</v>
      </c>
      <c r="B87">
        <v>426.08000000000038</v>
      </c>
    </row>
    <row r="88" spans="1:2">
      <c r="A88" s="1">
        <v>46017</v>
      </c>
      <c r="B88">
        <v>340.86000000000035</v>
      </c>
    </row>
    <row r="89" spans="1:2">
      <c r="A89" s="1">
        <v>46018</v>
      </c>
      <c r="B89">
        <v>340.86000000000035</v>
      </c>
    </row>
    <row r="90" spans="1:2">
      <c r="A90" s="1">
        <v>46019</v>
      </c>
      <c r="B90">
        <v>340.86000000000035</v>
      </c>
    </row>
    <row r="91" spans="1:2">
      <c r="A91" s="1">
        <v>46020</v>
      </c>
      <c r="B91">
        <v>340.86000000000035</v>
      </c>
    </row>
    <row r="92" spans="1:2">
      <c r="A92" s="1">
        <v>46021</v>
      </c>
      <c r="B92">
        <v>340.86000000000035</v>
      </c>
    </row>
    <row r="93" spans="1:2">
      <c r="A93" s="1">
        <v>46022</v>
      </c>
      <c r="B93">
        <v>340.86000000000035</v>
      </c>
    </row>
    <row r="94" spans="1:2">
      <c r="A94" s="1">
        <v>46023</v>
      </c>
      <c r="B94">
        <v>340.86000000000035</v>
      </c>
    </row>
    <row r="95" spans="1:2">
      <c r="A95" s="1">
        <v>46024</v>
      </c>
      <c r="B95">
        <v>272.69000000000034</v>
      </c>
    </row>
    <row r="96" spans="1:2">
      <c r="A96" s="1">
        <v>46025</v>
      </c>
      <c r="B96">
        <v>272.69000000000034</v>
      </c>
    </row>
    <row r="97" spans="1:2">
      <c r="A97" s="1">
        <v>46026</v>
      </c>
      <c r="B97">
        <v>262.69000000000034</v>
      </c>
    </row>
    <row r="98" spans="1:2">
      <c r="A98" s="1">
        <v>46027</v>
      </c>
      <c r="B98">
        <v>670.19000000000028</v>
      </c>
    </row>
    <row r="99" spans="1:2">
      <c r="A99" s="1">
        <v>46028</v>
      </c>
      <c r="B99">
        <v>420.19000000000028</v>
      </c>
    </row>
    <row r="100" spans="1:2">
      <c r="A100" s="1">
        <v>46029</v>
      </c>
      <c r="B100">
        <v>645.19000000000017</v>
      </c>
    </row>
    <row r="101" spans="1:2">
      <c r="A101" s="1">
        <v>46030</v>
      </c>
      <c r="B101">
        <v>645.19000000000017</v>
      </c>
    </row>
    <row r="102" spans="1:2">
      <c r="A102" s="1">
        <v>46031</v>
      </c>
      <c r="B102">
        <v>245.19000000000017</v>
      </c>
    </row>
    <row r="103" spans="1:2">
      <c r="A103" s="1">
        <v>46032</v>
      </c>
      <c r="B103">
        <v>235.19000000000017</v>
      </c>
    </row>
    <row r="104" spans="1:2">
      <c r="A104" s="1">
        <v>46033</v>
      </c>
      <c r="B104">
        <v>225.19000000000017</v>
      </c>
    </row>
    <row r="105" spans="1:2">
      <c r="A105" s="1">
        <v>46034</v>
      </c>
      <c r="B105">
        <v>640.18999999999994</v>
      </c>
    </row>
    <row r="106" spans="1:2">
      <c r="A106" s="1">
        <v>46035</v>
      </c>
      <c r="B106">
        <v>725.18999999999994</v>
      </c>
    </row>
    <row r="107" spans="1:2">
      <c r="A107" s="1">
        <v>46036</v>
      </c>
      <c r="B107">
        <v>955.19</v>
      </c>
    </row>
    <row r="108" spans="1:2">
      <c r="A108" s="1">
        <v>46037</v>
      </c>
      <c r="B108">
        <v>692.69</v>
      </c>
    </row>
    <row r="109" spans="1:2">
      <c r="A109" s="1">
        <v>46038</v>
      </c>
      <c r="B109">
        <v>292.69000000000005</v>
      </c>
    </row>
    <row r="110" spans="1:2">
      <c r="A110" s="1">
        <v>46039</v>
      </c>
      <c r="B110">
        <v>282.69000000000005</v>
      </c>
    </row>
    <row r="111" spans="1:2">
      <c r="A111" s="1">
        <v>46040</v>
      </c>
      <c r="B111">
        <v>272.69000000000005</v>
      </c>
    </row>
    <row r="112" spans="1:2">
      <c r="A112" s="1">
        <v>46041</v>
      </c>
      <c r="B112">
        <v>577.69000000000017</v>
      </c>
    </row>
    <row r="113" spans="1:2">
      <c r="A113" s="1">
        <v>46042</v>
      </c>
      <c r="B113">
        <v>447.69000000000017</v>
      </c>
    </row>
    <row r="114" spans="1:2">
      <c r="A114" s="1">
        <v>46043</v>
      </c>
      <c r="B114">
        <v>597.69000000000017</v>
      </c>
    </row>
    <row r="115" spans="1:2">
      <c r="A115" s="1">
        <v>46044</v>
      </c>
      <c r="B115">
        <v>972.69000000000017</v>
      </c>
    </row>
    <row r="116" spans="1:2">
      <c r="A116" s="1">
        <v>46045</v>
      </c>
      <c r="B116">
        <v>857.69</v>
      </c>
    </row>
    <row r="117" spans="1:2">
      <c r="A117" s="1">
        <v>46046</v>
      </c>
      <c r="B117">
        <v>847.69</v>
      </c>
    </row>
    <row r="118" spans="1:2">
      <c r="A118" s="1">
        <v>46047</v>
      </c>
      <c r="B118">
        <v>837.69</v>
      </c>
    </row>
    <row r="119" spans="1:2">
      <c r="A119" s="1">
        <v>46048</v>
      </c>
      <c r="B119">
        <v>927.69</v>
      </c>
    </row>
    <row r="120" spans="1:2">
      <c r="A120" s="1">
        <v>46049</v>
      </c>
      <c r="B120">
        <v>847.69</v>
      </c>
    </row>
    <row r="121" spans="1:2">
      <c r="A121" s="1">
        <v>46050</v>
      </c>
      <c r="B121">
        <v>887.69</v>
      </c>
    </row>
    <row r="122" spans="1:2">
      <c r="A122" s="1">
        <v>46051</v>
      </c>
      <c r="B122">
        <v>1092.69</v>
      </c>
    </row>
    <row r="123" spans="1:2">
      <c r="A123" s="1">
        <v>46052</v>
      </c>
      <c r="B123">
        <v>692.69</v>
      </c>
    </row>
    <row r="124" spans="1:2">
      <c r="A124" s="1">
        <v>46053</v>
      </c>
      <c r="B124">
        <v>682.69</v>
      </c>
    </row>
    <row r="125" spans="1:2">
      <c r="A125" s="1">
        <v>46054</v>
      </c>
      <c r="B125">
        <v>672.69</v>
      </c>
    </row>
    <row r="126" spans="1:2">
      <c r="A126" s="1">
        <v>46055</v>
      </c>
      <c r="B126">
        <v>672.69</v>
      </c>
    </row>
    <row r="127" spans="1:2">
      <c r="A127" s="1">
        <v>46056</v>
      </c>
      <c r="B127">
        <v>762.68999999999983</v>
      </c>
    </row>
    <row r="128" spans="1:2">
      <c r="A128" s="1">
        <v>46057</v>
      </c>
      <c r="B128">
        <v>1022.6899999999998</v>
      </c>
    </row>
    <row r="129" spans="1:2">
      <c r="A129" s="1">
        <v>46058</v>
      </c>
      <c r="B129">
        <v>1347.6899999999998</v>
      </c>
    </row>
    <row r="130" spans="1:2">
      <c r="A130" s="1">
        <v>46059</v>
      </c>
      <c r="B130">
        <v>1275.1899999999998</v>
      </c>
    </row>
    <row r="131" spans="1:2">
      <c r="A131" s="1">
        <v>46060</v>
      </c>
      <c r="B131">
        <v>1265.1899999999998</v>
      </c>
    </row>
    <row r="132" spans="1:2">
      <c r="A132" s="1">
        <v>46061</v>
      </c>
      <c r="B132">
        <v>1255.1899999999998</v>
      </c>
    </row>
    <row r="133" spans="1:2">
      <c r="A133" s="1">
        <v>46062</v>
      </c>
      <c r="B133">
        <v>1317.6899999999998</v>
      </c>
    </row>
    <row r="134" spans="1:2">
      <c r="A134" s="1">
        <v>46063</v>
      </c>
      <c r="B134">
        <v>1475.1899999999998</v>
      </c>
    </row>
    <row r="135" spans="1:2">
      <c r="A135" s="1">
        <v>46064</v>
      </c>
      <c r="B135">
        <v>1750.1899999999996</v>
      </c>
    </row>
    <row r="136" spans="1:2">
      <c r="A136" s="1">
        <v>46065</v>
      </c>
      <c r="B136">
        <v>1977.6899999999994</v>
      </c>
    </row>
    <row r="137" spans="1:2">
      <c r="A137" s="1">
        <v>46066</v>
      </c>
      <c r="B137">
        <v>1842.6899999999996</v>
      </c>
    </row>
    <row r="138" spans="1:2">
      <c r="A138" s="1">
        <v>46067</v>
      </c>
      <c r="B138">
        <v>1832.6899999999996</v>
      </c>
    </row>
    <row r="139" spans="1:2">
      <c r="A139" s="1">
        <v>46068</v>
      </c>
      <c r="B139">
        <v>1222.6899999999996</v>
      </c>
    </row>
    <row r="140" spans="1:2">
      <c r="A140" s="1">
        <v>46069</v>
      </c>
      <c r="B140">
        <v>1357.6899999999996</v>
      </c>
    </row>
    <row r="141" spans="1:2">
      <c r="A141" s="1">
        <v>46070</v>
      </c>
      <c r="B141">
        <v>1425.1899999999996</v>
      </c>
    </row>
    <row r="142" spans="1:2">
      <c r="A142" s="1">
        <v>46071</v>
      </c>
      <c r="B142">
        <v>1680.1899999999996</v>
      </c>
    </row>
    <row r="143" spans="1:2">
      <c r="A143" s="1">
        <v>46072</v>
      </c>
      <c r="B143">
        <v>1780.1899999999996</v>
      </c>
    </row>
    <row r="144" spans="1:2">
      <c r="A144" s="1">
        <v>46073</v>
      </c>
      <c r="B144">
        <v>1762.6899999999996</v>
      </c>
    </row>
    <row r="145" spans="1:2">
      <c r="A145" s="1">
        <v>46074</v>
      </c>
      <c r="B145">
        <v>1752.6899999999996</v>
      </c>
    </row>
    <row r="146" spans="1:2">
      <c r="A146" s="1">
        <v>46075</v>
      </c>
      <c r="B146">
        <v>1742.6899999999996</v>
      </c>
    </row>
    <row r="147" spans="1:2">
      <c r="A147" s="1">
        <v>46076</v>
      </c>
      <c r="B147">
        <v>1792.6899999999996</v>
      </c>
    </row>
    <row r="148" spans="1:2">
      <c r="A148" s="1">
        <v>46077</v>
      </c>
      <c r="B148">
        <v>1767.6899999999996</v>
      </c>
    </row>
    <row r="149" spans="1:2">
      <c r="A149" s="1">
        <v>46078</v>
      </c>
      <c r="B149">
        <v>1767.6899999999996</v>
      </c>
    </row>
    <row r="150" spans="1:2">
      <c r="A150" s="1">
        <v>46079</v>
      </c>
      <c r="B150">
        <v>1987.6899999999996</v>
      </c>
    </row>
    <row r="151" spans="1:2">
      <c r="A151" s="1">
        <v>46080</v>
      </c>
      <c r="B151">
        <v>1877.6899999999996</v>
      </c>
    </row>
    <row r="152" spans="1:2">
      <c r="A152" s="1">
        <v>46081</v>
      </c>
      <c r="B152">
        <v>1867.6899999999996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Zakresy nazwane</vt:lpstr>
      </vt:variant>
      <vt:variant>
        <vt:i4>3</vt:i4>
      </vt:variant>
    </vt:vector>
  </HeadingPairs>
  <TitlesOfParts>
    <vt:vector size="10" baseType="lpstr">
      <vt:lpstr>6_1</vt:lpstr>
      <vt:lpstr>6_2</vt:lpstr>
      <vt:lpstr>6_3</vt:lpstr>
      <vt:lpstr>6_4</vt:lpstr>
      <vt:lpstr>Arkusz12</vt:lpstr>
      <vt:lpstr>6_5</vt:lpstr>
      <vt:lpstr>Arkusz13</vt:lpstr>
      <vt:lpstr>'6_1'!kursanci</vt:lpstr>
      <vt:lpstr>'6_3'!kursanci</vt:lpstr>
      <vt:lpstr>'6_4'!kursanci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2025-04-25T15:06:42Z</dcterms:created>
  <dcterms:modified xsi:type="dcterms:W3CDTF">2025-04-25T16:20:35Z</dcterms:modified>
</cp:coreProperties>
</file>