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hkam\PycharmProjects\MaturaInformatyka2025\KW21\"/>
    </mc:Choice>
  </mc:AlternateContent>
  <xr:revisionPtr revIDLastSave="0" documentId="13_ncr:1_{A96B0110-9D92-4502-9307-0DAFA98B29A5}" xr6:coauthVersionLast="47" xr6:coauthVersionMax="47" xr10:uidLastSave="{00000000-0000-0000-0000-000000000000}"/>
  <bookViews>
    <workbookView xWindow="-110" yWindow="-110" windowWidth="25820" windowHeight="13900" activeTab="6" xr2:uid="{00000000-000D-0000-FFFF-FFFF00000000}"/>
  </bookViews>
  <sheets>
    <sheet name="kursanci" sheetId="2" r:id="rId1"/>
    <sheet name="6.1." sheetId="3" r:id="rId2"/>
    <sheet name="6.2." sheetId="5" r:id="rId3"/>
    <sheet name="6.3." sheetId="6" r:id="rId4"/>
    <sheet name="6.4." sheetId="7" r:id="rId5"/>
    <sheet name="6.5." sheetId="8" r:id="rId6"/>
    <sheet name="6.6." sheetId="10" r:id="rId7"/>
  </sheets>
  <definedNames>
    <definedName name="ExternalData_1" localSheetId="1" hidden="1">'6.1.'!$A$1:$F$236</definedName>
    <definedName name="ExternalData_1" localSheetId="2" hidden="1">'6.2.'!$A$1:$F$236</definedName>
    <definedName name="ExternalData_1" localSheetId="3" hidden="1">'6.3.'!$A$1:$F$236</definedName>
    <definedName name="ExternalData_1" localSheetId="4" hidden="1">'6.4.'!$A$1:$F$236</definedName>
    <definedName name="ExternalData_1" localSheetId="5" hidden="1">'6.5.'!$A$1:$F$236</definedName>
    <definedName name="ExternalData_1" localSheetId="0" hidden="1">kursanci!$A$1:$F$236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8" l="1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2" i="8"/>
  <c r="O37" i="8"/>
  <c r="O57" i="8"/>
  <c r="O58" i="8"/>
  <c r="O59" i="8"/>
  <c r="O60" i="8"/>
  <c r="O67" i="8"/>
  <c r="O71" i="8"/>
  <c r="O73" i="8"/>
  <c r="O111" i="8"/>
  <c r="O113" i="8"/>
  <c r="O117" i="8"/>
  <c r="O118" i="8"/>
  <c r="O119" i="8"/>
  <c r="O120" i="8"/>
  <c r="O121" i="8"/>
  <c r="O137" i="8"/>
  <c r="P4" i="8"/>
  <c r="P5" i="8"/>
  <c r="P6" i="8"/>
  <c r="P24" i="8"/>
  <c r="P25" i="8"/>
  <c r="P26" i="8"/>
  <c r="P27" i="8"/>
  <c r="P44" i="8"/>
  <c r="P45" i="8"/>
  <c r="P46" i="8"/>
  <c r="P47" i="8"/>
  <c r="P64" i="8"/>
  <c r="P84" i="8"/>
  <c r="P104" i="8"/>
  <c r="P105" i="8"/>
  <c r="P106" i="8"/>
  <c r="P120" i="8"/>
  <c r="P121" i="8"/>
  <c r="P122" i="8"/>
  <c r="P124" i="8"/>
  <c r="P127" i="8"/>
  <c r="P128" i="8"/>
  <c r="P129" i="8"/>
  <c r="P144" i="8"/>
  <c r="L3" i="8"/>
  <c r="P3" i="8" s="1"/>
  <c r="L4" i="8"/>
  <c r="L5" i="8"/>
  <c r="L6" i="8"/>
  <c r="L7" i="8"/>
  <c r="P7" i="8" s="1"/>
  <c r="L8" i="8"/>
  <c r="P8" i="8" s="1"/>
  <c r="L9" i="8"/>
  <c r="P9" i="8" s="1"/>
  <c r="L10" i="8"/>
  <c r="P10" i="8" s="1"/>
  <c r="L11" i="8"/>
  <c r="P11" i="8" s="1"/>
  <c r="L12" i="8"/>
  <c r="P12" i="8" s="1"/>
  <c r="L13" i="8"/>
  <c r="P13" i="8" s="1"/>
  <c r="L14" i="8"/>
  <c r="P14" i="8" s="1"/>
  <c r="L15" i="8"/>
  <c r="P15" i="8" s="1"/>
  <c r="L16" i="8"/>
  <c r="P16" i="8" s="1"/>
  <c r="L17" i="8"/>
  <c r="P17" i="8" s="1"/>
  <c r="L18" i="8"/>
  <c r="P18" i="8" s="1"/>
  <c r="L19" i="8"/>
  <c r="P19" i="8" s="1"/>
  <c r="L20" i="8"/>
  <c r="P20" i="8" s="1"/>
  <c r="L21" i="8"/>
  <c r="P21" i="8" s="1"/>
  <c r="L22" i="8"/>
  <c r="P22" i="8" s="1"/>
  <c r="L23" i="8"/>
  <c r="P23" i="8" s="1"/>
  <c r="L24" i="8"/>
  <c r="L25" i="8"/>
  <c r="L26" i="8"/>
  <c r="L27" i="8"/>
  <c r="L28" i="8"/>
  <c r="P28" i="8" s="1"/>
  <c r="L29" i="8"/>
  <c r="P29" i="8" s="1"/>
  <c r="L30" i="8"/>
  <c r="P30" i="8" s="1"/>
  <c r="L31" i="8"/>
  <c r="P31" i="8" s="1"/>
  <c r="L32" i="8"/>
  <c r="P32" i="8" s="1"/>
  <c r="L33" i="8"/>
  <c r="P33" i="8" s="1"/>
  <c r="L34" i="8"/>
  <c r="P34" i="8" s="1"/>
  <c r="L35" i="8"/>
  <c r="P35" i="8" s="1"/>
  <c r="L36" i="8"/>
  <c r="P36" i="8" s="1"/>
  <c r="L37" i="8"/>
  <c r="P37" i="8" s="1"/>
  <c r="L38" i="8"/>
  <c r="P38" i="8" s="1"/>
  <c r="L39" i="8"/>
  <c r="P39" i="8" s="1"/>
  <c r="L40" i="8"/>
  <c r="P40" i="8" s="1"/>
  <c r="L41" i="8"/>
  <c r="P41" i="8" s="1"/>
  <c r="L42" i="8"/>
  <c r="P42" i="8" s="1"/>
  <c r="L43" i="8"/>
  <c r="P43" i="8" s="1"/>
  <c r="L44" i="8"/>
  <c r="L45" i="8"/>
  <c r="L46" i="8"/>
  <c r="L47" i="8"/>
  <c r="L48" i="8"/>
  <c r="P48" i="8" s="1"/>
  <c r="L49" i="8"/>
  <c r="P49" i="8" s="1"/>
  <c r="L50" i="8"/>
  <c r="P50" i="8" s="1"/>
  <c r="L51" i="8"/>
  <c r="P51" i="8" s="1"/>
  <c r="L52" i="8"/>
  <c r="P52" i="8" s="1"/>
  <c r="L53" i="8"/>
  <c r="P53" i="8" s="1"/>
  <c r="L54" i="8"/>
  <c r="P54" i="8" s="1"/>
  <c r="L55" i="8"/>
  <c r="P55" i="8" s="1"/>
  <c r="L56" i="8"/>
  <c r="P56" i="8" s="1"/>
  <c r="L57" i="8"/>
  <c r="P57" i="8" s="1"/>
  <c r="L58" i="8"/>
  <c r="P58" i="8" s="1"/>
  <c r="L59" i="8"/>
  <c r="P59" i="8" s="1"/>
  <c r="L60" i="8"/>
  <c r="P60" i="8" s="1"/>
  <c r="L61" i="8"/>
  <c r="P61" i="8" s="1"/>
  <c r="L62" i="8"/>
  <c r="P62" i="8" s="1"/>
  <c r="L63" i="8"/>
  <c r="P63" i="8" s="1"/>
  <c r="L64" i="8"/>
  <c r="L65" i="8"/>
  <c r="P65" i="8" s="1"/>
  <c r="L66" i="8"/>
  <c r="P66" i="8" s="1"/>
  <c r="L67" i="8"/>
  <c r="P67" i="8" s="1"/>
  <c r="L68" i="8"/>
  <c r="P68" i="8" s="1"/>
  <c r="L69" i="8"/>
  <c r="P69" i="8" s="1"/>
  <c r="L70" i="8"/>
  <c r="P70" i="8" s="1"/>
  <c r="L71" i="8"/>
  <c r="P71" i="8" s="1"/>
  <c r="L72" i="8"/>
  <c r="P72" i="8" s="1"/>
  <c r="L73" i="8"/>
  <c r="P73" i="8" s="1"/>
  <c r="L74" i="8"/>
  <c r="P74" i="8" s="1"/>
  <c r="L75" i="8"/>
  <c r="P75" i="8" s="1"/>
  <c r="L76" i="8"/>
  <c r="P76" i="8" s="1"/>
  <c r="L77" i="8"/>
  <c r="P77" i="8" s="1"/>
  <c r="L78" i="8"/>
  <c r="P78" i="8" s="1"/>
  <c r="L79" i="8"/>
  <c r="P79" i="8" s="1"/>
  <c r="L80" i="8"/>
  <c r="P80" i="8" s="1"/>
  <c r="L81" i="8"/>
  <c r="P81" i="8" s="1"/>
  <c r="L82" i="8"/>
  <c r="P82" i="8" s="1"/>
  <c r="L83" i="8"/>
  <c r="P83" i="8" s="1"/>
  <c r="L84" i="8"/>
  <c r="L85" i="8"/>
  <c r="P85" i="8" s="1"/>
  <c r="L86" i="8"/>
  <c r="P86" i="8" s="1"/>
  <c r="L87" i="8"/>
  <c r="P87" i="8" s="1"/>
  <c r="L88" i="8"/>
  <c r="P88" i="8" s="1"/>
  <c r="L89" i="8"/>
  <c r="P89" i="8" s="1"/>
  <c r="L90" i="8"/>
  <c r="P90" i="8" s="1"/>
  <c r="L91" i="8"/>
  <c r="P91" i="8" s="1"/>
  <c r="L92" i="8"/>
  <c r="P92" i="8" s="1"/>
  <c r="L93" i="8"/>
  <c r="P93" i="8" s="1"/>
  <c r="L94" i="8"/>
  <c r="P94" i="8" s="1"/>
  <c r="L95" i="8"/>
  <c r="P95" i="8" s="1"/>
  <c r="L96" i="8"/>
  <c r="P96" i="8" s="1"/>
  <c r="L97" i="8"/>
  <c r="P97" i="8" s="1"/>
  <c r="L98" i="8"/>
  <c r="P98" i="8" s="1"/>
  <c r="L99" i="8"/>
  <c r="P99" i="8" s="1"/>
  <c r="L100" i="8"/>
  <c r="P100" i="8" s="1"/>
  <c r="L101" i="8"/>
  <c r="P101" i="8" s="1"/>
  <c r="L102" i="8"/>
  <c r="P102" i="8" s="1"/>
  <c r="L103" i="8"/>
  <c r="P103" i="8" s="1"/>
  <c r="L104" i="8"/>
  <c r="L105" i="8"/>
  <c r="L106" i="8"/>
  <c r="L107" i="8"/>
  <c r="P107" i="8" s="1"/>
  <c r="L108" i="8"/>
  <c r="P108" i="8" s="1"/>
  <c r="L109" i="8"/>
  <c r="P109" i="8" s="1"/>
  <c r="L110" i="8"/>
  <c r="P110" i="8" s="1"/>
  <c r="L111" i="8"/>
  <c r="P111" i="8" s="1"/>
  <c r="L112" i="8"/>
  <c r="P112" i="8" s="1"/>
  <c r="L113" i="8"/>
  <c r="P113" i="8" s="1"/>
  <c r="L114" i="8"/>
  <c r="P114" i="8" s="1"/>
  <c r="L115" i="8"/>
  <c r="P115" i="8" s="1"/>
  <c r="L116" i="8"/>
  <c r="P116" i="8" s="1"/>
  <c r="L117" i="8"/>
  <c r="P117" i="8" s="1"/>
  <c r="L118" i="8"/>
  <c r="P118" i="8" s="1"/>
  <c r="L119" i="8"/>
  <c r="P119" i="8" s="1"/>
  <c r="L120" i="8"/>
  <c r="L121" i="8"/>
  <c r="L122" i="8"/>
  <c r="L123" i="8"/>
  <c r="P123" i="8" s="1"/>
  <c r="L124" i="8"/>
  <c r="L125" i="8"/>
  <c r="P125" i="8" s="1"/>
  <c r="L126" i="8"/>
  <c r="P126" i="8" s="1"/>
  <c r="L127" i="8"/>
  <c r="L128" i="8"/>
  <c r="L129" i="8"/>
  <c r="L130" i="8"/>
  <c r="P130" i="8" s="1"/>
  <c r="L131" i="8"/>
  <c r="P131" i="8" s="1"/>
  <c r="L132" i="8"/>
  <c r="P132" i="8" s="1"/>
  <c r="L133" i="8"/>
  <c r="P133" i="8" s="1"/>
  <c r="L134" i="8"/>
  <c r="P134" i="8" s="1"/>
  <c r="L135" i="8"/>
  <c r="P135" i="8" s="1"/>
  <c r="L136" i="8"/>
  <c r="P136" i="8" s="1"/>
  <c r="L137" i="8"/>
  <c r="P137" i="8" s="1"/>
  <c r="L138" i="8"/>
  <c r="P138" i="8" s="1"/>
  <c r="L139" i="8"/>
  <c r="P139" i="8" s="1"/>
  <c r="L140" i="8"/>
  <c r="P140" i="8" s="1"/>
  <c r="L141" i="8"/>
  <c r="P141" i="8" s="1"/>
  <c r="L142" i="8"/>
  <c r="P142" i="8" s="1"/>
  <c r="L143" i="8"/>
  <c r="P143" i="8" s="1"/>
  <c r="L144" i="8"/>
  <c r="L145" i="8"/>
  <c r="P145" i="8" s="1"/>
  <c r="L146" i="8"/>
  <c r="P146" i="8" s="1"/>
  <c r="L147" i="8"/>
  <c r="P147" i="8" s="1"/>
  <c r="L148" i="8"/>
  <c r="P148" i="8" s="1"/>
  <c r="L149" i="8"/>
  <c r="P149" i="8" s="1"/>
  <c r="L150" i="8"/>
  <c r="P150" i="8" s="1"/>
  <c r="L151" i="8"/>
  <c r="P151" i="8" s="1"/>
  <c r="L152" i="8"/>
  <c r="P152" i="8" s="1"/>
  <c r="L2" i="8"/>
  <c r="P2" i="8" s="1"/>
  <c r="N7" i="8"/>
  <c r="N87" i="8"/>
  <c r="N138" i="8"/>
  <c r="M89" i="8"/>
  <c r="M90" i="8"/>
  <c r="M91" i="8"/>
  <c r="M129" i="8"/>
  <c r="M130" i="8"/>
  <c r="M131" i="8"/>
  <c r="M132" i="8"/>
  <c r="M133" i="8"/>
  <c r="K6" i="8"/>
  <c r="M6" i="8" s="1"/>
  <c r="K7" i="8"/>
  <c r="M7" i="8" s="1"/>
  <c r="K8" i="8"/>
  <c r="N8" i="8" s="1"/>
  <c r="K9" i="8"/>
  <c r="M9" i="8" s="1"/>
  <c r="K10" i="8"/>
  <c r="N10" i="8" s="1"/>
  <c r="K11" i="8"/>
  <c r="N11" i="8" s="1"/>
  <c r="K12" i="8"/>
  <c r="M12" i="8" s="1"/>
  <c r="K13" i="8"/>
  <c r="M13" i="8" s="1"/>
  <c r="K14" i="8"/>
  <c r="M14" i="8" s="1"/>
  <c r="K15" i="8"/>
  <c r="N15" i="8" s="1"/>
  <c r="K16" i="8"/>
  <c r="N16" i="8" s="1"/>
  <c r="K17" i="8"/>
  <c r="M17" i="8" s="1"/>
  <c r="K18" i="8"/>
  <c r="N18" i="8" s="1"/>
  <c r="K19" i="8"/>
  <c r="M19" i="8" s="1"/>
  <c r="K20" i="8"/>
  <c r="M20" i="8" s="1"/>
  <c r="K21" i="8"/>
  <c r="M21" i="8" s="1"/>
  <c r="K22" i="8"/>
  <c r="M22" i="8" s="1"/>
  <c r="K23" i="8"/>
  <c r="M23" i="8" s="1"/>
  <c r="K24" i="8"/>
  <c r="M24" i="8" s="1"/>
  <c r="K25" i="8"/>
  <c r="M25" i="8" s="1"/>
  <c r="K26" i="8"/>
  <c r="M26" i="8" s="1"/>
  <c r="K27" i="8"/>
  <c r="M27" i="8" s="1"/>
  <c r="K28" i="8"/>
  <c r="N28" i="8" s="1"/>
  <c r="K29" i="8"/>
  <c r="M29" i="8" s="1"/>
  <c r="K30" i="8"/>
  <c r="N30" i="8" s="1"/>
  <c r="K31" i="8"/>
  <c r="N31" i="8" s="1"/>
  <c r="K32" i="8"/>
  <c r="N32" i="8" s="1"/>
  <c r="K33" i="8"/>
  <c r="N33" i="8" s="1"/>
  <c r="K34" i="8"/>
  <c r="M34" i="8" s="1"/>
  <c r="K35" i="8"/>
  <c r="N35" i="8" s="1"/>
  <c r="K36" i="8"/>
  <c r="N36" i="8" s="1"/>
  <c r="K37" i="8"/>
  <c r="M37" i="8" s="1"/>
  <c r="K38" i="8"/>
  <c r="N38" i="8" s="1"/>
  <c r="K39" i="8"/>
  <c r="M39" i="8" s="1"/>
  <c r="K40" i="8"/>
  <c r="M40" i="8" s="1"/>
  <c r="K41" i="8"/>
  <c r="M41" i="8" s="1"/>
  <c r="K42" i="8"/>
  <c r="M42" i="8" s="1"/>
  <c r="K43" i="8"/>
  <c r="M43" i="8" s="1"/>
  <c r="K44" i="8"/>
  <c r="M44" i="8" s="1"/>
  <c r="K45" i="8"/>
  <c r="M45" i="8" s="1"/>
  <c r="K46" i="8"/>
  <c r="M46" i="8" s="1"/>
  <c r="K47" i="8"/>
  <c r="M47" i="8" s="1"/>
  <c r="K48" i="8"/>
  <c r="N48" i="8" s="1"/>
  <c r="K49" i="8"/>
  <c r="N49" i="8" s="1"/>
  <c r="K50" i="8"/>
  <c r="N50" i="8" s="1"/>
  <c r="K51" i="8"/>
  <c r="N51" i="8" s="1"/>
  <c r="K52" i="8"/>
  <c r="M52" i="8" s="1"/>
  <c r="K53" i="8"/>
  <c r="M53" i="8" s="1"/>
  <c r="K54" i="8"/>
  <c r="M54" i="8" s="1"/>
  <c r="K55" i="8"/>
  <c r="N55" i="8" s="1"/>
  <c r="K56" i="8"/>
  <c r="M56" i="8" s="1"/>
  <c r="K57" i="8"/>
  <c r="M57" i="8" s="1"/>
  <c r="K58" i="8"/>
  <c r="N58" i="8" s="1"/>
  <c r="K59" i="8"/>
  <c r="M59" i="8" s="1"/>
  <c r="K60" i="8"/>
  <c r="M60" i="8" s="1"/>
  <c r="K61" i="8"/>
  <c r="M61" i="8" s="1"/>
  <c r="K62" i="8"/>
  <c r="M62" i="8" s="1"/>
  <c r="K63" i="8"/>
  <c r="M63" i="8" s="1"/>
  <c r="K64" i="8"/>
  <c r="M64" i="8" s="1"/>
  <c r="K65" i="8"/>
  <c r="M65" i="8" s="1"/>
  <c r="K66" i="8"/>
  <c r="M66" i="8" s="1"/>
  <c r="K67" i="8"/>
  <c r="M67" i="8" s="1"/>
  <c r="K68" i="8"/>
  <c r="N68" i="8" s="1"/>
  <c r="K69" i="8"/>
  <c r="N69" i="8" s="1"/>
  <c r="K70" i="8"/>
  <c r="N70" i="8" s="1"/>
  <c r="K71" i="8"/>
  <c r="N71" i="8" s="1"/>
  <c r="K72" i="8"/>
  <c r="N72" i="8" s="1"/>
  <c r="K73" i="8"/>
  <c r="M73" i="8" s="1"/>
  <c r="K74" i="8"/>
  <c r="N74" i="8" s="1"/>
  <c r="K75" i="8"/>
  <c r="N75" i="8" s="1"/>
  <c r="K76" i="8"/>
  <c r="M76" i="8" s="1"/>
  <c r="K77" i="8"/>
  <c r="M77" i="8" s="1"/>
  <c r="K78" i="8"/>
  <c r="M78" i="8" s="1"/>
  <c r="K79" i="8"/>
  <c r="M79" i="8" s="1"/>
  <c r="K80" i="8"/>
  <c r="M80" i="8" s="1"/>
  <c r="K81" i="8"/>
  <c r="M81" i="8" s="1"/>
  <c r="K82" i="8"/>
  <c r="M82" i="8" s="1"/>
  <c r="K83" i="8"/>
  <c r="M83" i="8" s="1"/>
  <c r="K84" i="8"/>
  <c r="M84" i="8" s="1"/>
  <c r="K85" i="8"/>
  <c r="M85" i="8" s="1"/>
  <c r="K86" i="8"/>
  <c r="M86" i="8" s="1"/>
  <c r="K87" i="8"/>
  <c r="M87" i="8" s="1"/>
  <c r="K88" i="8"/>
  <c r="N88" i="8" s="1"/>
  <c r="K89" i="8"/>
  <c r="N89" i="8" s="1"/>
  <c r="K90" i="8"/>
  <c r="N90" i="8" s="1"/>
  <c r="K91" i="8"/>
  <c r="N91" i="8" s="1"/>
  <c r="K92" i="8"/>
  <c r="N92" i="8" s="1"/>
  <c r="K93" i="8"/>
  <c r="M93" i="8" s="1"/>
  <c r="K94" i="8"/>
  <c r="M94" i="8" s="1"/>
  <c r="K95" i="8"/>
  <c r="N95" i="8" s="1"/>
  <c r="K96" i="8"/>
  <c r="N96" i="8" s="1"/>
  <c r="K97" i="8"/>
  <c r="M97" i="8" s="1"/>
  <c r="K98" i="8"/>
  <c r="N98" i="8" s="1"/>
  <c r="K99" i="8"/>
  <c r="M99" i="8" s="1"/>
  <c r="K100" i="8"/>
  <c r="M100" i="8" s="1"/>
  <c r="K101" i="8"/>
  <c r="M101" i="8" s="1"/>
  <c r="K102" i="8"/>
  <c r="M102" i="8" s="1"/>
  <c r="K103" i="8"/>
  <c r="M103" i="8" s="1"/>
  <c r="K104" i="8"/>
  <c r="M104" i="8" s="1"/>
  <c r="K105" i="8"/>
  <c r="M105" i="8" s="1"/>
  <c r="K106" i="8"/>
  <c r="M106" i="8" s="1"/>
  <c r="K107" i="8"/>
  <c r="M107" i="8" s="1"/>
  <c r="K108" i="8"/>
  <c r="N108" i="8" s="1"/>
  <c r="K109" i="8"/>
  <c r="M109" i="8" s="1"/>
  <c r="K110" i="8"/>
  <c r="N110" i="8" s="1"/>
  <c r="K111" i="8"/>
  <c r="N111" i="8" s="1"/>
  <c r="K112" i="8"/>
  <c r="N112" i="8" s="1"/>
  <c r="K113" i="8"/>
  <c r="N113" i="8" s="1"/>
  <c r="K114" i="8"/>
  <c r="M114" i="8" s="1"/>
  <c r="K115" i="8"/>
  <c r="N115" i="8" s="1"/>
  <c r="K116" i="8"/>
  <c r="M116" i="8" s="1"/>
  <c r="K117" i="8"/>
  <c r="M117" i="8" s="1"/>
  <c r="K118" i="8"/>
  <c r="N118" i="8" s="1"/>
  <c r="K119" i="8"/>
  <c r="M119" i="8" s="1"/>
  <c r="K120" i="8"/>
  <c r="M120" i="8" s="1"/>
  <c r="K121" i="8"/>
  <c r="M121" i="8" s="1"/>
  <c r="K122" i="8"/>
  <c r="M122" i="8" s="1"/>
  <c r="K123" i="8"/>
  <c r="M123" i="8" s="1"/>
  <c r="K124" i="8"/>
  <c r="M124" i="8" s="1"/>
  <c r="K125" i="8"/>
  <c r="M125" i="8" s="1"/>
  <c r="K126" i="8"/>
  <c r="M126" i="8" s="1"/>
  <c r="K127" i="8"/>
  <c r="M127" i="8" s="1"/>
  <c r="K128" i="8"/>
  <c r="N128" i="8" s="1"/>
  <c r="K129" i="8"/>
  <c r="N129" i="8" s="1"/>
  <c r="K130" i="8"/>
  <c r="N130" i="8" s="1"/>
  <c r="K131" i="8"/>
  <c r="N131" i="8" s="1"/>
  <c r="K132" i="8"/>
  <c r="N132" i="8" s="1"/>
  <c r="K133" i="8"/>
  <c r="N133" i="8" s="1"/>
  <c r="K134" i="8"/>
  <c r="M134" i="8" s="1"/>
  <c r="K135" i="8"/>
  <c r="N135" i="8" s="1"/>
  <c r="K136" i="8"/>
  <c r="M136" i="8" s="1"/>
  <c r="K137" i="8"/>
  <c r="M137" i="8" s="1"/>
  <c r="K138" i="8"/>
  <c r="M138" i="8" s="1"/>
  <c r="K139" i="8"/>
  <c r="M139" i="8" s="1"/>
  <c r="K140" i="8"/>
  <c r="M140" i="8" s="1"/>
  <c r="K141" i="8"/>
  <c r="M141" i="8" s="1"/>
  <c r="K142" i="8"/>
  <c r="M142" i="8" s="1"/>
  <c r="K143" i="8"/>
  <c r="M143" i="8" s="1"/>
  <c r="K144" i="8"/>
  <c r="M144" i="8" s="1"/>
  <c r="K145" i="8"/>
  <c r="M145" i="8" s="1"/>
  <c r="K146" i="8"/>
  <c r="M146" i="8" s="1"/>
  <c r="K147" i="8"/>
  <c r="M147" i="8" s="1"/>
  <c r="K148" i="8"/>
  <c r="N148" i="8" s="1"/>
  <c r="K149" i="8"/>
  <c r="M149" i="8" s="1"/>
  <c r="K150" i="8"/>
  <c r="N150" i="8" s="1"/>
  <c r="K151" i="8"/>
  <c r="N151" i="8" s="1"/>
  <c r="K152" i="8"/>
  <c r="N152" i="8" s="1"/>
  <c r="K3" i="8"/>
  <c r="M3" i="8" s="1"/>
  <c r="K4" i="8"/>
  <c r="M4" i="8" s="1"/>
  <c r="K5" i="8"/>
  <c r="M5" i="8" s="1"/>
  <c r="K2" i="8"/>
  <c r="N2" i="8" s="1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Z2" i="7"/>
  <c r="Z3" i="7"/>
  <c r="Z4" i="7"/>
  <c r="Z5" i="7"/>
  <c r="Z6" i="7"/>
  <c r="Z7" i="7"/>
  <c r="Z8" i="7"/>
  <c r="Z9" i="7"/>
  <c r="Z10" i="7"/>
  <c r="Z11" i="7"/>
  <c r="Z12" i="7"/>
  <c r="AA12" i="7" s="1"/>
  <c r="Z13" i="7"/>
  <c r="AA13" i="7" s="1"/>
  <c r="Z14" i="7"/>
  <c r="AA14" i="7" s="1"/>
  <c r="Z15" i="7"/>
  <c r="AA15" i="7" s="1"/>
  <c r="Z16" i="7"/>
  <c r="AA16" i="7" s="1"/>
  <c r="Z17" i="7"/>
  <c r="AA17" i="7" s="1"/>
  <c r="Z18" i="7"/>
  <c r="AA18" i="7" s="1"/>
  <c r="Z19" i="7"/>
  <c r="AA19" i="7" s="1"/>
  <c r="Z20" i="7"/>
  <c r="AA20" i="7" s="1"/>
  <c r="Z21" i="7"/>
  <c r="AA21" i="7" s="1"/>
  <c r="Z22" i="7"/>
  <c r="Z23" i="7"/>
  <c r="Z24" i="7"/>
  <c r="Z25" i="7"/>
  <c r="Z26" i="7"/>
  <c r="Z27" i="7"/>
  <c r="Z28" i="7"/>
  <c r="Z29" i="7"/>
  <c r="Z30" i="7"/>
  <c r="Z31" i="7"/>
  <c r="Z32" i="7"/>
  <c r="AA32" i="7" s="1"/>
  <c r="Z33" i="7"/>
  <c r="Z34" i="7"/>
  <c r="Z35" i="7"/>
  <c r="AA35" i="7" s="1"/>
  <c r="Z36" i="7"/>
  <c r="AA36" i="7" s="1"/>
  <c r="Z37" i="7"/>
  <c r="Z38" i="7"/>
  <c r="AA38" i="7" s="1"/>
  <c r="Z39" i="7"/>
  <c r="AA39" i="7" s="1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AA53" i="7" s="1"/>
  <c r="Z54" i="7"/>
  <c r="AA54" i="7" s="1"/>
  <c r="Z55" i="7"/>
  <c r="AA55" i="7" s="1"/>
  <c r="Z56" i="7"/>
  <c r="AA56" i="7" s="1"/>
  <c r="Z57" i="7"/>
  <c r="AA57" i="7" s="1"/>
  <c r="Z58" i="7"/>
  <c r="AA58" i="7" s="1"/>
  <c r="Z59" i="7"/>
  <c r="AA59" i="7" s="1"/>
  <c r="Z60" i="7"/>
  <c r="AA60" i="7" s="1"/>
  <c r="Z61" i="7"/>
  <c r="Z62" i="7"/>
  <c r="Z63" i="7"/>
  <c r="Z64" i="7"/>
  <c r="Z65" i="7"/>
  <c r="Z66" i="7"/>
  <c r="Z67" i="7"/>
  <c r="Z68" i="7"/>
  <c r="Z69" i="7"/>
  <c r="Z70" i="7"/>
  <c r="Z71" i="7"/>
  <c r="AA71" i="7" s="1"/>
  <c r="Z72" i="7"/>
  <c r="AA72" i="7" s="1"/>
  <c r="Z73" i="7"/>
  <c r="Z74" i="7"/>
  <c r="Z75" i="7"/>
  <c r="Z76" i="7"/>
  <c r="Z77" i="7"/>
  <c r="AA77" i="7" s="1"/>
  <c r="Z78" i="7"/>
  <c r="AA78" i="7" s="1"/>
  <c r="Z79" i="7"/>
  <c r="AA79" i="7" s="1"/>
  <c r="Z80" i="7"/>
  <c r="AA80" i="7" s="1"/>
  <c r="Z81" i="7"/>
  <c r="AA81" i="7" s="1"/>
  <c r="Z82" i="7"/>
  <c r="Z83" i="7"/>
  <c r="Z84" i="7"/>
  <c r="Z85" i="7"/>
  <c r="Z86" i="7"/>
  <c r="Z87" i="7"/>
  <c r="Z88" i="7"/>
  <c r="Z89" i="7"/>
  <c r="Z90" i="7"/>
  <c r="AA90" i="7" s="1"/>
  <c r="Z91" i="7"/>
  <c r="Z92" i="7"/>
  <c r="Z93" i="7"/>
  <c r="AA93" i="7" s="1"/>
  <c r="Z94" i="7"/>
  <c r="AA94" i="7" s="1"/>
  <c r="Z95" i="7"/>
  <c r="AA95" i="7" s="1"/>
  <c r="Z96" i="7"/>
  <c r="AA96" i="7" s="1"/>
  <c r="Z97" i="7"/>
  <c r="AA97" i="7" s="1"/>
  <c r="Z98" i="7"/>
  <c r="AA98" i="7" s="1"/>
  <c r="Z99" i="7"/>
  <c r="AA99" i="7" s="1"/>
  <c r="Z100" i="7"/>
  <c r="AA100" i="7" s="1"/>
  <c r="Z101" i="7"/>
  <c r="Z102" i="7"/>
  <c r="Z103" i="7"/>
  <c r="Z104" i="7"/>
  <c r="Z105" i="7"/>
  <c r="Z106" i="7"/>
  <c r="Z107" i="7"/>
  <c r="Z108" i="7"/>
  <c r="Z109" i="7"/>
  <c r="Z110" i="7"/>
  <c r="Z111" i="7"/>
  <c r="AA111" i="7" s="1"/>
  <c r="Z112" i="7"/>
  <c r="AA112" i="7" s="1"/>
  <c r="Z113" i="7"/>
  <c r="AA113" i="7" s="1"/>
  <c r="Z114" i="7"/>
  <c r="AA114" i="7" s="1"/>
  <c r="Z115" i="7"/>
  <c r="AA115" i="7" s="1"/>
  <c r="Z116" i="7"/>
  <c r="AA116" i="7" s="1"/>
  <c r="Z117" i="7"/>
  <c r="AA117" i="7" s="1"/>
  <c r="Z118" i="7"/>
  <c r="AA118" i="7" s="1"/>
  <c r="Z119" i="7"/>
  <c r="AA119" i="7" s="1"/>
  <c r="Z120" i="7"/>
  <c r="AA120" i="7" s="1"/>
  <c r="Z121" i="7"/>
  <c r="AA121" i="7" s="1"/>
  <c r="Z122" i="7"/>
  <c r="Z123" i="7"/>
  <c r="Z124" i="7"/>
  <c r="Z125" i="7"/>
  <c r="Z126" i="7"/>
  <c r="Z127" i="7"/>
  <c r="Z128" i="7"/>
  <c r="Z129" i="7"/>
  <c r="Z130" i="7"/>
  <c r="Z131" i="7"/>
  <c r="AA131" i="7" s="1"/>
  <c r="Z132" i="7"/>
  <c r="AA132" i="7" s="1"/>
  <c r="Z133" i="7"/>
  <c r="AA133" i="7" s="1"/>
  <c r="Z134" i="7"/>
  <c r="Z135" i="7"/>
  <c r="Z136" i="7"/>
  <c r="Z137" i="7"/>
  <c r="AA137" i="7" s="1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AA153" i="7" s="1"/>
  <c r="Z154" i="7"/>
  <c r="AA154" i="7" s="1"/>
  <c r="Z155" i="7"/>
  <c r="AA155" i="7" s="1"/>
  <c r="Z156" i="7"/>
  <c r="AA156" i="7" s="1"/>
  <c r="Z157" i="7"/>
  <c r="AA157" i="7" s="1"/>
  <c r="Z158" i="7"/>
  <c r="AA158" i="7" s="1"/>
  <c r="Z159" i="7"/>
  <c r="AA159" i="7" s="1"/>
  <c r="Z160" i="7"/>
  <c r="AA160" i="7" s="1"/>
  <c r="Z161" i="7"/>
  <c r="Z162" i="7"/>
  <c r="Z163" i="7"/>
  <c r="Z164" i="7"/>
  <c r="Z165" i="7"/>
  <c r="Z166" i="7"/>
  <c r="Z167" i="7"/>
  <c r="Z168" i="7"/>
  <c r="Z169" i="7"/>
  <c r="Z170" i="7"/>
  <c r="Z171" i="7"/>
  <c r="AA171" i="7" s="1"/>
  <c r="Z172" i="7"/>
  <c r="AA172" i="7" s="1"/>
  <c r="Z173" i="7"/>
  <c r="Z174" i="7"/>
  <c r="Z175" i="7"/>
  <c r="Z176" i="7"/>
  <c r="Z177" i="7"/>
  <c r="AA177" i="7" s="1"/>
  <c r="Z178" i="7"/>
  <c r="AA178" i="7" s="1"/>
  <c r="Z179" i="7"/>
  <c r="AA179" i="7" s="1"/>
  <c r="Z180" i="7"/>
  <c r="AA180" i="7" s="1"/>
  <c r="Z181" i="7"/>
  <c r="AA181" i="7" s="1"/>
  <c r="Z182" i="7"/>
  <c r="Z183" i="7"/>
  <c r="Z184" i="7"/>
  <c r="Z185" i="7"/>
  <c r="Z186" i="7"/>
  <c r="Z187" i="7"/>
  <c r="Z188" i="7"/>
  <c r="Z189" i="7"/>
  <c r="Z190" i="7"/>
  <c r="AA190" i="7" s="1"/>
  <c r="Z191" i="7"/>
  <c r="Z192" i="7"/>
  <c r="Z193" i="7"/>
  <c r="AA193" i="7" s="1"/>
  <c r="Z194" i="7"/>
  <c r="AA194" i="7" s="1"/>
  <c r="Z195" i="7"/>
  <c r="AA195" i="7" s="1"/>
  <c r="Z196" i="7"/>
  <c r="AA196" i="7" s="1"/>
  <c r="Z197" i="7"/>
  <c r="AA197" i="7" s="1"/>
  <c r="Z198" i="7"/>
  <c r="AA198" i="7" s="1"/>
  <c r="Z199" i="7"/>
  <c r="AA199" i="7" s="1"/>
  <c r="Z200" i="7"/>
  <c r="AA200" i="7" s="1"/>
  <c r="Z201" i="7"/>
  <c r="Z202" i="7"/>
  <c r="Z203" i="7"/>
  <c r="Z204" i="7"/>
  <c r="Z205" i="7"/>
  <c r="Z206" i="7"/>
  <c r="Z207" i="7"/>
  <c r="Z208" i="7"/>
  <c r="Z209" i="7"/>
  <c r="Z210" i="7"/>
  <c r="Z211" i="7"/>
  <c r="AA211" i="7" s="1"/>
  <c r="Z212" i="7"/>
  <c r="AA212" i="7" s="1"/>
  <c r="Z213" i="7"/>
  <c r="AA213" i="7" s="1"/>
  <c r="Z214" i="7"/>
  <c r="AA214" i="7" s="1"/>
  <c r="Z215" i="7"/>
  <c r="AA215" i="7" s="1"/>
  <c r="Z216" i="7"/>
  <c r="AA216" i="7" s="1"/>
  <c r="Z217" i="7"/>
  <c r="AA217" i="7" s="1"/>
  <c r="Z218" i="7"/>
  <c r="AA218" i="7" s="1"/>
  <c r="Z219" i="7"/>
  <c r="AA219" i="7" s="1"/>
  <c r="Z220" i="7"/>
  <c r="AA220" i="7" s="1"/>
  <c r="Z221" i="7"/>
  <c r="AA221" i="7" s="1"/>
  <c r="Z222" i="7"/>
  <c r="Z223" i="7"/>
  <c r="Z224" i="7"/>
  <c r="Z225" i="7"/>
  <c r="Z226" i="7"/>
  <c r="Z227" i="7"/>
  <c r="Z228" i="7"/>
  <c r="Z229" i="7"/>
  <c r="Z230" i="7"/>
  <c r="Z231" i="7"/>
  <c r="AA231" i="7" s="1"/>
  <c r="Z232" i="7"/>
  <c r="AA232" i="7" s="1"/>
  <c r="Z233" i="7"/>
  <c r="Z234" i="7"/>
  <c r="Z235" i="7"/>
  <c r="Z236" i="7"/>
  <c r="AA236" i="7" s="1"/>
  <c r="AA2" i="7"/>
  <c r="AA8" i="7"/>
  <c r="AA10" i="7"/>
  <c r="AA11" i="7"/>
  <c r="AA22" i="7"/>
  <c r="AA28" i="7"/>
  <c r="AA30" i="7"/>
  <c r="AA33" i="7"/>
  <c r="AA34" i="7"/>
  <c r="AA37" i="7"/>
  <c r="AA40" i="7"/>
  <c r="AA41" i="7"/>
  <c r="AA42" i="7"/>
  <c r="AA48" i="7"/>
  <c r="AA50" i="7"/>
  <c r="AA61" i="7"/>
  <c r="AA62" i="7"/>
  <c r="AA68" i="7"/>
  <c r="AA70" i="7"/>
  <c r="AA73" i="7"/>
  <c r="AA74" i="7"/>
  <c r="AA75" i="7"/>
  <c r="AA76" i="7"/>
  <c r="AA82" i="7"/>
  <c r="AA88" i="7"/>
  <c r="AA101" i="7"/>
  <c r="AA102" i="7"/>
  <c r="AA108" i="7"/>
  <c r="AA110" i="7"/>
  <c r="AA122" i="7"/>
  <c r="AA128" i="7"/>
  <c r="AA130" i="7"/>
  <c r="AA134" i="7"/>
  <c r="AA135" i="7"/>
  <c r="AA136" i="7"/>
  <c r="AA138" i="7"/>
  <c r="AA139" i="7"/>
  <c r="AA140" i="7"/>
  <c r="AA141" i="7"/>
  <c r="AA142" i="7"/>
  <c r="AA148" i="7"/>
  <c r="AA150" i="7"/>
  <c r="AA161" i="7"/>
  <c r="AA162" i="7"/>
  <c r="AA168" i="7"/>
  <c r="AA170" i="7"/>
  <c r="AA173" i="7"/>
  <c r="AA174" i="7"/>
  <c r="AA175" i="7"/>
  <c r="AA176" i="7"/>
  <c r="AA182" i="7"/>
  <c r="AA188" i="7"/>
  <c r="AA201" i="7"/>
  <c r="AA202" i="7"/>
  <c r="AA208" i="7"/>
  <c r="AA210" i="7"/>
  <c r="AA222" i="7"/>
  <c r="AA228" i="7"/>
  <c r="AA230" i="7"/>
  <c r="AA233" i="7"/>
  <c r="AA234" i="7"/>
  <c r="AA235" i="7"/>
  <c r="AA3" i="7"/>
  <c r="AA4" i="7"/>
  <c r="AA5" i="7"/>
  <c r="AA6" i="7"/>
  <c r="AA7" i="7"/>
  <c r="AA9" i="7"/>
  <c r="AA23" i="7"/>
  <c r="AA24" i="7"/>
  <c r="AA25" i="7"/>
  <c r="AA26" i="7"/>
  <c r="AA27" i="7"/>
  <c r="AA29" i="7"/>
  <c r="AA31" i="7"/>
  <c r="AA43" i="7"/>
  <c r="AA44" i="7"/>
  <c r="AA45" i="7"/>
  <c r="AA46" i="7"/>
  <c r="AA47" i="7"/>
  <c r="AA49" i="7"/>
  <c r="AA51" i="7"/>
  <c r="AA52" i="7"/>
  <c r="AA63" i="7"/>
  <c r="AA64" i="7"/>
  <c r="AA65" i="7"/>
  <c r="AA66" i="7"/>
  <c r="AA67" i="7"/>
  <c r="AA69" i="7"/>
  <c r="AA83" i="7"/>
  <c r="AA84" i="7"/>
  <c r="AA85" i="7"/>
  <c r="AA86" i="7"/>
  <c r="AA87" i="7"/>
  <c r="AA89" i="7"/>
  <c r="AA91" i="7"/>
  <c r="AA92" i="7"/>
  <c r="AA103" i="7"/>
  <c r="AA104" i="7"/>
  <c r="AA105" i="7"/>
  <c r="AA106" i="7"/>
  <c r="AA107" i="7"/>
  <c r="AA109" i="7"/>
  <c r="AA123" i="7"/>
  <c r="AA124" i="7"/>
  <c r="AA125" i="7"/>
  <c r="AA126" i="7"/>
  <c r="AA127" i="7"/>
  <c r="AA129" i="7"/>
  <c r="AA143" i="7"/>
  <c r="AA144" i="7"/>
  <c r="AA145" i="7"/>
  <c r="AA146" i="7"/>
  <c r="AA147" i="7"/>
  <c r="AA149" i="7"/>
  <c r="AA151" i="7"/>
  <c r="AA152" i="7"/>
  <c r="AA163" i="7"/>
  <c r="AA164" i="7"/>
  <c r="AA165" i="7"/>
  <c r="AA166" i="7"/>
  <c r="AA167" i="7"/>
  <c r="AA169" i="7"/>
  <c r="AA183" i="7"/>
  <c r="AA184" i="7"/>
  <c r="AA185" i="7"/>
  <c r="AA186" i="7"/>
  <c r="AA187" i="7"/>
  <c r="AA189" i="7"/>
  <c r="AA191" i="7"/>
  <c r="AA192" i="7"/>
  <c r="AA203" i="7"/>
  <c r="AA204" i="7"/>
  <c r="AA205" i="7"/>
  <c r="AA206" i="7"/>
  <c r="AA207" i="7"/>
  <c r="AA209" i="7"/>
  <c r="AA223" i="7"/>
  <c r="AA224" i="7"/>
  <c r="AA225" i="7"/>
  <c r="AA226" i="7"/>
  <c r="AA227" i="7"/>
  <c r="AA229" i="7"/>
  <c r="Y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W3" i="7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W84" i="7" s="1"/>
  <c r="W85" i="7" s="1"/>
  <c r="W86" i="7" s="1"/>
  <c r="W87" i="7" s="1"/>
  <c r="W88" i="7" s="1"/>
  <c r="W89" i="7" s="1"/>
  <c r="W90" i="7" s="1"/>
  <c r="W91" i="7" s="1"/>
  <c r="W92" i="7" s="1"/>
  <c r="W93" i="7" s="1"/>
  <c r="W94" i="7" s="1"/>
  <c r="W95" i="7" s="1"/>
  <c r="W96" i="7" s="1"/>
  <c r="W97" i="7" s="1"/>
  <c r="W98" i="7" s="1"/>
  <c r="W99" i="7" s="1"/>
  <c r="W100" i="7" s="1"/>
  <c r="W101" i="7" s="1"/>
  <c r="W102" i="7" s="1"/>
  <c r="W103" i="7" s="1"/>
  <c r="W104" i="7" s="1"/>
  <c r="W105" i="7" s="1"/>
  <c r="W106" i="7" s="1"/>
  <c r="W107" i="7" s="1"/>
  <c r="W108" i="7" s="1"/>
  <c r="W109" i="7" s="1"/>
  <c r="W110" i="7" s="1"/>
  <c r="W111" i="7" s="1"/>
  <c r="W112" i="7" s="1"/>
  <c r="W113" i="7" s="1"/>
  <c r="W114" i="7" s="1"/>
  <c r="W115" i="7" s="1"/>
  <c r="W116" i="7" s="1"/>
  <c r="W117" i="7" s="1"/>
  <c r="W118" i="7" s="1"/>
  <c r="W119" i="7" s="1"/>
  <c r="W120" i="7" s="1"/>
  <c r="W121" i="7" s="1"/>
  <c r="W122" i="7" s="1"/>
  <c r="W123" i="7" s="1"/>
  <c r="W124" i="7" s="1"/>
  <c r="W125" i="7" s="1"/>
  <c r="W126" i="7" s="1"/>
  <c r="W127" i="7" s="1"/>
  <c r="W128" i="7" s="1"/>
  <c r="W129" i="7" s="1"/>
  <c r="W130" i="7" s="1"/>
  <c r="W131" i="7" s="1"/>
  <c r="W132" i="7" s="1"/>
  <c r="W133" i="7" s="1"/>
  <c r="W134" i="7" s="1"/>
  <c r="W135" i="7" s="1"/>
  <c r="W136" i="7" s="1"/>
  <c r="W137" i="7" s="1"/>
  <c r="W138" i="7" s="1"/>
  <c r="W139" i="7" s="1"/>
  <c r="W140" i="7" s="1"/>
  <c r="W141" i="7" s="1"/>
  <c r="W142" i="7" s="1"/>
  <c r="W143" i="7" s="1"/>
  <c r="W144" i="7" s="1"/>
  <c r="W145" i="7" s="1"/>
  <c r="W146" i="7" s="1"/>
  <c r="W147" i="7" s="1"/>
  <c r="W148" i="7" s="1"/>
  <c r="W149" i="7" s="1"/>
  <c r="W150" i="7" s="1"/>
  <c r="W151" i="7" s="1"/>
  <c r="W152" i="7" s="1"/>
  <c r="W153" i="7" s="1"/>
  <c r="W154" i="7" s="1"/>
  <c r="W155" i="7" s="1"/>
  <c r="W156" i="7" s="1"/>
  <c r="W157" i="7" s="1"/>
  <c r="W158" i="7" s="1"/>
  <c r="W159" i="7" s="1"/>
  <c r="W160" i="7" s="1"/>
  <c r="W161" i="7" s="1"/>
  <c r="W162" i="7" s="1"/>
  <c r="W163" i="7" s="1"/>
  <c r="W164" i="7" s="1"/>
  <c r="W165" i="7" s="1"/>
  <c r="W166" i="7" s="1"/>
  <c r="W167" i="7" s="1"/>
  <c r="W168" i="7" s="1"/>
  <c r="W169" i="7" s="1"/>
  <c r="W170" i="7" s="1"/>
  <c r="W171" i="7" s="1"/>
  <c r="W172" i="7" s="1"/>
  <c r="W173" i="7" s="1"/>
  <c r="W174" i="7" s="1"/>
  <c r="W175" i="7" s="1"/>
  <c r="W176" i="7" s="1"/>
  <c r="W177" i="7" s="1"/>
  <c r="W178" i="7" s="1"/>
  <c r="W179" i="7" s="1"/>
  <c r="W180" i="7" s="1"/>
  <c r="W181" i="7" s="1"/>
  <c r="W182" i="7" s="1"/>
  <c r="W183" i="7" s="1"/>
  <c r="W184" i="7" s="1"/>
  <c r="W185" i="7" s="1"/>
  <c r="W186" i="7" s="1"/>
  <c r="W187" i="7" s="1"/>
  <c r="W188" i="7" s="1"/>
  <c r="W189" i="7" s="1"/>
  <c r="W190" i="7" s="1"/>
  <c r="W191" i="7" s="1"/>
  <c r="W192" i="7" s="1"/>
  <c r="W193" i="7" s="1"/>
  <c r="W194" i="7" s="1"/>
  <c r="W195" i="7" s="1"/>
  <c r="W196" i="7" s="1"/>
  <c r="W197" i="7" s="1"/>
  <c r="W198" i="7" s="1"/>
  <c r="W199" i="7" s="1"/>
  <c r="W200" i="7" s="1"/>
  <c r="W201" i="7" s="1"/>
  <c r="W202" i="7" s="1"/>
  <c r="W203" i="7" s="1"/>
  <c r="W204" i="7" s="1"/>
  <c r="W205" i="7" s="1"/>
  <c r="W206" i="7" s="1"/>
  <c r="W207" i="7" s="1"/>
  <c r="W208" i="7" s="1"/>
  <c r="W209" i="7" s="1"/>
  <c r="W210" i="7" s="1"/>
  <c r="W211" i="7" s="1"/>
  <c r="W212" i="7" s="1"/>
  <c r="W213" i="7" s="1"/>
  <c r="W214" i="7" s="1"/>
  <c r="W215" i="7" s="1"/>
  <c r="W216" i="7" s="1"/>
  <c r="W217" i="7" s="1"/>
  <c r="W218" i="7" s="1"/>
  <c r="W219" i="7" s="1"/>
  <c r="W220" i="7" s="1"/>
  <c r="W221" i="7" s="1"/>
  <c r="W222" i="7" s="1"/>
  <c r="W223" i="7" s="1"/>
  <c r="W224" i="7" s="1"/>
  <c r="W225" i="7" s="1"/>
  <c r="W226" i="7" s="1"/>
  <c r="W227" i="7" s="1"/>
  <c r="W228" i="7" s="1"/>
  <c r="W229" i="7" s="1"/>
  <c r="W230" i="7" s="1"/>
  <c r="W231" i="7" s="1"/>
  <c r="W232" i="7" s="1"/>
  <c r="W233" i="7" s="1"/>
  <c r="W234" i="7" s="1"/>
  <c r="W235" i="7" s="1"/>
  <c r="W236" i="7" s="1"/>
  <c r="V3" i="7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V101" i="7" s="1"/>
  <c r="V102" i="7" s="1"/>
  <c r="V103" i="7" s="1"/>
  <c r="V104" i="7" s="1"/>
  <c r="V105" i="7" s="1"/>
  <c r="V106" i="7" s="1"/>
  <c r="V107" i="7" s="1"/>
  <c r="V108" i="7" s="1"/>
  <c r="V109" i="7" s="1"/>
  <c r="V110" i="7" s="1"/>
  <c r="V111" i="7" s="1"/>
  <c r="V112" i="7" s="1"/>
  <c r="V113" i="7" s="1"/>
  <c r="V114" i="7" s="1"/>
  <c r="V115" i="7" s="1"/>
  <c r="V116" i="7" s="1"/>
  <c r="V117" i="7" s="1"/>
  <c r="V118" i="7" s="1"/>
  <c r="V119" i="7" s="1"/>
  <c r="V120" i="7" s="1"/>
  <c r="V121" i="7" s="1"/>
  <c r="V122" i="7" s="1"/>
  <c r="V123" i="7" s="1"/>
  <c r="V124" i="7" s="1"/>
  <c r="V125" i="7" s="1"/>
  <c r="V126" i="7" s="1"/>
  <c r="V127" i="7" s="1"/>
  <c r="V128" i="7" s="1"/>
  <c r="V129" i="7" s="1"/>
  <c r="V130" i="7" s="1"/>
  <c r="V131" i="7" s="1"/>
  <c r="V132" i="7" s="1"/>
  <c r="V133" i="7" s="1"/>
  <c r="V134" i="7" s="1"/>
  <c r="V135" i="7" s="1"/>
  <c r="V136" i="7" s="1"/>
  <c r="V137" i="7" s="1"/>
  <c r="V138" i="7" s="1"/>
  <c r="V139" i="7" s="1"/>
  <c r="V140" i="7" s="1"/>
  <c r="V141" i="7" s="1"/>
  <c r="V142" i="7" s="1"/>
  <c r="V143" i="7" s="1"/>
  <c r="V144" i="7" s="1"/>
  <c r="V145" i="7" s="1"/>
  <c r="V146" i="7" s="1"/>
  <c r="V147" i="7" s="1"/>
  <c r="V148" i="7" s="1"/>
  <c r="V149" i="7" s="1"/>
  <c r="V150" i="7" s="1"/>
  <c r="V151" i="7" s="1"/>
  <c r="V152" i="7" s="1"/>
  <c r="V153" i="7" s="1"/>
  <c r="V154" i="7" s="1"/>
  <c r="V155" i="7" s="1"/>
  <c r="V156" i="7" s="1"/>
  <c r="V157" i="7" s="1"/>
  <c r="V158" i="7" s="1"/>
  <c r="V159" i="7" s="1"/>
  <c r="V160" i="7" s="1"/>
  <c r="V161" i="7" s="1"/>
  <c r="V162" i="7" s="1"/>
  <c r="V163" i="7" s="1"/>
  <c r="V164" i="7" s="1"/>
  <c r="V165" i="7" s="1"/>
  <c r="V166" i="7" s="1"/>
  <c r="V167" i="7" s="1"/>
  <c r="V168" i="7" s="1"/>
  <c r="V169" i="7" s="1"/>
  <c r="V170" i="7" s="1"/>
  <c r="V171" i="7" s="1"/>
  <c r="V172" i="7" s="1"/>
  <c r="V173" i="7" s="1"/>
  <c r="V174" i="7" s="1"/>
  <c r="V175" i="7" s="1"/>
  <c r="V176" i="7" s="1"/>
  <c r="V177" i="7" s="1"/>
  <c r="V178" i="7" s="1"/>
  <c r="V179" i="7" s="1"/>
  <c r="V180" i="7" s="1"/>
  <c r="V181" i="7" s="1"/>
  <c r="V182" i="7" s="1"/>
  <c r="V183" i="7" s="1"/>
  <c r="V184" i="7" s="1"/>
  <c r="V185" i="7" s="1"/>
  <c r="V186" i="7" s="1"/>
  <c r="V187" i="7" s="1"/>
  <c r="V188" i="7" s="1"/>
  <c r="V189" i="7" s="1"/>
  <c r="V190" i="7" s="1"/>
  <c r="V191" i="7" s="1"/>
  <c r="V192" i="7" s="1"/>
  <c r="V193" i="7" s="1"/>
  <c r="V194" i="7" s="1"/>
  <c r="V195" i="7" s="1"/>
  <c r="V196" i="7" s="1"/>
  <c r="V197" i="7" s="1"/>
  <c r="V198" i="7" s="1"/>
  <c r="V199" i="7" s="1"/>
  <c r="V200" i="7" s="1"/>
  <c r="V201" i="7" s="1"/>
  <c r="V202" i="7" s="1"/>
  <c r="V203" i="7" s="1"/>
  <c r="V204" i="7" s="1"/>
  <c r="V205" i="7" s="1"/>
  <c r="V206" i="7" s="1"/>
  <c r="V207" i="7" s="1"/>
  <c r="V208" i="7" s="1"/>
  <c r="V209" i="7" s="1"/>
  <c r="V210" i="7" s="1"/>
  <c r="V211" i="7" s="1"/>
  <c r="V212" i="7" s="1"/>
  <c r="V213" i="7" s="1"/>
  <c r="V214" i="7" s="1"/>
  <c r="V215" i="7" s="1"/>
  <c r="V216" i="7" s="1"/>
  <c r="V217" i="7" s="1"/>
  <c r="V218" i="7" s="1"/>
  <c r="V219" i="7" s="1"/>
  <c r="V220" i="7" s="1"/>
  <c r="V221" i="7" s="1"/>
  <c r="V222" i="7" s="1"/>
  <c r="V223" i="7" s="1"/>
  <c r="V224" i="7" s="1"/>
  <c r="V225" i="7" s="1"/>
  <c r="V226" i="7" s="1"/>
  <c r="V227" i="7" s="1"/>
  <c r="V228" i="7" s="1"/>
  <c r="V229" i="7" s="1"/>
  <c r="V230" i="7" s="1"/>
  <c r="V231" i="7" s="1"/>
  <c r="V232" i="7" s="1"/>
  <c r="V233" i="7" s="1"/>
  <c r="V234" i="7" s="1"/>
  <c r="V235" i="7" s="1"/>
  <c r="V236" i="7" s="1"/>
  <c r="U3" i="7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U84" i="7" s="1"/>
  <c r="U85" i="7" s="1"/>
  <c r="U86" i="7" s="1"/>
  <c r="U87" i="7" s="1"/>
  <c r="U88" i="7" s="1"/>
  <c r="U89" i="7" s="1"/>
  <c r="U90" i="7" s="1"/>
  <c r="U91" i="7" s="1"/>
  <c r="U92" i="7" s="1"/>
  <c r="U93" i="7" s="1"/>
  <c r="U94" i="7" s="1"/>
  <c r="U95" i="7" s="1"/>
  <c r="U96" i="7" s="1"/>
  <c r="U97" i="7" s="1"/>
  <c r="U98" i="7" s="1"/>
  <c r="U99" i="7" s="1"/>
  <c r="U100" i="7" s="1"/>
  <c r="U101" i="7" s="1"/>
  <c r="U102" i="7" s="1"/>
  <c r="U103" i="7" s="1"/>
  <c r="U104" i="7" s="1"/>
  <c r="U105" i="7" s="1"/>
  <c r="U106" i="7" s="1"/>
  <c r="U107" i="7" s="1"/>
  <c r="U108" i="7" s="1"/>
  <c r="U109" i="7" s="1"/>
  <c r="U110" i="7" s="1"/>
  <c r="U111" i="7" s="1"/>
  <c r="U112" i="7" s="1"/>
  <c r="U113" i="7" s="1"/>
  <c r="U114" i="7" s="1"/>
  <c r="U115" i="7" s="1"/>
  <c r="U116" i="7" s="1"/>
  <c r="U117" i="7" s="1"/>
  <c r="U118" i="7" s="1"/>
  <c r="U119" i="7" s="1"/>
  <c r="U120" i="7" s="1"/>
  <c r="U121" i="7" s="1"/>
  <c r="U122" i="7" s="1"/>
  <c r="U123" i="7" s="1"/>
  <c r="U124" i="7" s="1"/>
  <c r="U125" i="7" s="1"/>
  <c r="U126" i="7" s="1"/>
  <c r="U127" i="7" s="1"/>
  <c r="U128" i="7" s="1"/>
  <c r="U129" i="7" s="1"/>
  <c r="U130" i="7" s="1"/>
  <c r="U131" i="7" s="1"/>
  <c r="U132" i="7" s="1"/>
  <c r="U133" i="7" s="1"/>
  <c r="U134" i="7" s="1"/>
  <c r="U135" i="7" s="1"/>
  <c r="U136" i="7" s="1"/>
  <c r="U137" i="7" s="1"/>
  <c r="U138" i="7" s="1"/>
  <c r="U139" i="7" s="1"/>
  <c r="U140" i="7" s="1"/>
  <c r="U141" i="7" s="1"/>
  <c r="U142" i="7" s="1"/>
  <c r="U143" i="7" s="1"/>
  <c r="U144" i="7" s="1"/>
  <c r="U145" i="7" s="1"/>
  <c r="U146" i="7" s="1"/>
  <c r="U147" i="7" s="1"/>
  <c r="U148" i="7" s="1"/>
  <c r="U149" i="7" s="1"/>
  <c r="U150" i="7" s="1"/>
  <c r="U151" i="7" s="1"/>
  <c r="U152" i="7" s="1"/>
  <c r="U153" i="7" s="1"/>
  <c r="U154" i="7" s="1"/>
  <c r="U155" i="7" s="1"/>
  <c r="U156" i="7" s="1"/>
  <c r="U157" i="7" s="1"/>
  <c r="U158" i="7" s="1"/>
  <c r="U159" i="7" s="1"/>
  <c r="U160" i="7" s="1"/>
  <c r="U161" i="7" s="1"/>
  <c r="U162" i="7" s="1"/>
  <c r="U163" i="7" s="1"/>
  <c r="U164" i="7" s="1"/>
  <c r="U165" i="7" s="1"/>
  <c r="U166" i="7" s="1"/>
  <c r="U167" i="7" s="1"/>
  <c r="U168" i="7" s="1"/>
  <c r="U169" i="7" s="1"/>
  <c r="U170" i="7" s="1"/>
  <c r="U171" i="7" s="1"/>
  <c r="U172" i="7" s="1"/>
  <c r="U173" i="7" s="1"/>
  <c r="U174" i="7" s="1"/>
  <c r="U175" i="7" s="1"/>
  <c r="U176" i="7" s="1"/>
  <c r="U177" i="7" s="1"/>
  <c r="U178" i="7" s="1"/>
  <c r="U179" i="7" s="1"/>
  <c r="U180" i="7" s="1"/>
  <c r="U181" i="7" s="1"/>
  <c r="U182" i="7" s="1"/>
  <c r="U183" i="7" s="1"/>
  <c r="U184" i="7" s="1"/>
  <c r="U185" i="7" s="1"/>
  <c r="U186" i="7" s="1"/>
  <c r="U187" i="7" s="1"/>
  <c r="U188" i="7" s="1"/>
  <c r="U189" i="7" s="1"/>
  <c r="U190" i="7" s="1"/>
  <c r="U191" i="7" s="1"/>
  <c r="U192" i="7" s="1"/>
  <c r="U193" i="7" s="1"/>
  <c r="U194" i="7" s="1"/>
  <c r="U195" i="7" s="1"/>
  <c r="U196" i="7" s="1"/>
  <c r="U197" i="7" s="1"/>
  <c r="U198" i="7" s="1"/>
  <c r="U199" i="7" s="1"/>
  <c r="U200" i="7" s="1"/>
  <c r="U201" i="7" s="1"/>
  <c r="U202" i="7" s="1"/>
  <c r="U203" i="7" s="1"/>
  <c r="U204" i="7" s="1"/>
  <c r="U205" i="7" s="1"/>
  <c r="U206" i="7" s="1"/>
  <c r="U207" i="7" s="1"/>
  <c r="U208" i="7" s="1"/>
  <c r="U209" i="7" s="1"/>
  <c r="U210" i="7" s="1"/>
  <c r="U211" i="7" s="1"/>
  <c r="U212" i="7" s="1"/>
  <c r="U213" i="7" s="1"/>
  <c r="U214" i="7" s="1"/>
  <c r="U215" i="7" s="1"/>
  <c r="U216" i="7" s="1"/>
  <c r="U217" i="7" s="1"/>
  <c r="U218" i="7" s="1"/>
  <c r="U219" i="7" s="1"/>
  <c r="U220" i="7" s="1"/>
  <c r="U221" i="7" s="1"/>
  <c r="U222" i="7" s="1"/>
  <c r="U223" i="7" s="1"/>
  <c r="U224" i="7" s="1"/>
  <c r="U225" i="7" s="1"/>
  <c r="U226" i="7" s="1"/>
  <c r="U227" i="7" s="1"/>
  <c r="U228" i="7" s="1"/>
  <c r="U229" i="7" s="1"/>
  <c r="U230" i="7" s="1"/>
  <c r="U231" i="7" s="1"/>
  <c r="U232" i="7" s="1"/>
  <c r="U233" i="7" s="1"/>
  <c r="U234" i="7" s="1"/>
  <c r="U235" i="7" s="1"/>
  <c r="U236" i="7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T222" i="7" s="1"/>
  <c r="T223" i="7" s="1"/>
  <c r="T224" i="7" s="1"/>
  <c r="T225" i="7" s="1"/>
  <c r="T226" i="7" s="1"/>
  <c r="T227" i="7" s="1"/>
  <c r="T228" i="7" s="1"/>
  <c r="T229" i="7" s="1"/>
  <c r="T230" i="7" s="1"/>
  <c r="T231" i="7" s="1"/>
  <c r="T232" i="7" s="1"/>
  <c r="T233" i="7" s="1"/>
  <c r="T234" i="7" s="1"/>
  <c r="T235" i="7" s="1"/>
  <c r="T236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208" i="7" s="1"/>
  <c r="S209" i="7" s="1"/>
  <c r="S210" i="7" s="1"/>
  <c r="S211" i="7" s="1"/>
  <c r="S212" i="7" s="1"/>
  <c r="S213" i="7" s="1"/>
  <c r="S214" i="7" s="1"/>
  <c r="S215" i="7" s="1"/>
  <c r="S216" i="7" s="1"/>
  <c r="S217" i="7" s="1"/>
  <c r="S218" i="7" s="1"/>
  <c r="S219" i="7" s="1"/>
  <c r="S220" i="7" s="1"/>
  <c r="S221" i="7" s="1"/>
  <c r="S222" i="7" s="1"/>
  <c r="S223" i="7" s="1"/>
  <c r="S224" i="7" s="1"/>
  <c r="S225" i="7" s="1"/>
  <c r="S226" i="7" s="1"/>
  <c r="S227" i="7" s="1"/>
  <c r="S228" i="7" s="1"/>
  <c r="S229" i="7" s="1"/>
  <c r="S230" i="7" s="1"/>
  <c r="S231" i="7" s="1"/>
  <c r="S232" i="7" s="1"/>
  <c r="S233" i="7" s="1"/>
  <c r="S234" i="7" s="1"/>
  <c r="S235" i="7" s="1"/>
  <c r="S236" i="7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Q3" i="7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P3" i="7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O3" i="7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 s="1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 s="1"/>
  <c r="N157" i="7" s="1"/>
  <c r="N158" i="7" s="1"/>
  <c r="N159" i="7" s="1"/>
  <c r="N160" i="7" s="1"/>
  <c r="N161" i="7" s="1"/>
  <c r="N162" i="7" s="1"/>
  <c r="N163" i="7" s="1"/>
  <c r="N164" i="7" s="1"/>
  <c r="N165" i="7" s="1"/>
  <c r="N166" i="7" s="1"/>
  <c r="N167" i="7" s="1"/>
  <c r="N168" i="7" s="1"/>
  <c r="N169" i="7" s="1"/>
  <c r="N170" i="7" s="1"/>
  <c r="N171" i="7" s="1"/>
  <c r="N172" i="7" s="1"/>
  <c r="N173" i="7" s="1"/>
  <c r="N174" i="7" s="1"/>
  <c r="N175" i="7" s="1"/>
  <c r="N176" i="7" s="1"/>
  <c r="N177" i="7" s="1"/>
  <c r="N178" i="7" s="1"/>
  <c r="N179" i="7" s="1"/>
  <c r="N180" i="7" s="1"/>
  <c r="N181" i="7" s="1"/>
  <c r="N182" i="7" s="1"/>
  <c r="N183" i="7" s="1"/>
  <c r="N184" i="7" s="1"/>
  <c r="N185" i="7" s="1"/>
  <c r="N186" i="7" s="1"/>
  <c r="N187" i="7" s="1"/>
  <c r="N188" i="7" s="1"/>
  <c r="N189" i="7" s="1"/>
  <c r="N190" i="7" s="1"/>
  <c r="N191" i="7" s="1"/>
  <c r="N192" i="7" s="1"/>
  <c r="N193" i="7" s="1"/>
  <c r="N194" i="7" s="1"/>
  <c r="N195" i="7" s="1"/>
  <c r="N196" i="7" s="1"/>
  <c r="N197" i="7" s="1"/>
  <c r="N198" i="7" s="1"/>
  <c r="N199" i="7" s="1"/>
  <c r="N200" i="7" s="1"/>
  <c r="N201" i="7" s="1"/>
  <c r="N202" i="7" s="1"/>
  <c r="N203" i="7" s="1"/>
  <c r="N204" i="7" s="1"/>
  <c r="N205" i="7" s="1"/>
  <c r="N206" i="7" s="1"/>
  <c r="N207" i="7" s="1"/>
  <c r="N208" i="7" s="1"/>
  <c r="N209" i="7" s="1"/>
  <c r="N210" i="7" s="1"/>
  <c r="N211" i="7" s="1"/>
  <c r="N212" i="7" s="1"/>
  <c r="N213" i="7" s="1"/>
  <c r="N214" i="7" s="1"/>
  <c r="N215" i="7" s="1"/>
  <c r="N216" i="7" s="1"/>
  <c r="N217" i="7" s="1"/>
  <c r="N218" i="7" s="1"/>
  <c r="N219" i="7" s="1"/>
  <c r="N220" i="7" s="1"/>
  <c r="N221" i="7" s="1"/>
  <c r="N222" i="7" s="1"/>
  <c r="N223" i="7" s="1"/>
  <c r="N224" i="7" s="1"/>
  <c r="N225" i="7" s="1"/>
  <c r="N226" i="7" s="1"/>
  <c r="N227" i="7" s="1"/>
  <c r="N228" i="7" s="1"/>
  <c r="N229" i="7" s="1"/>
  <c r="N230" i="7" s="1"/>
  <c r="N231" i="7" s="1"/>
  <c r="N232" i="7" s="1"/>
  <c r="N233" i="7" s="1"/>
  <c r="N234" i="7" s="1"/>
  <c r="N235" i="7" s="1"/>
  <c r="N236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2" i="7" s="1"/>
  <c r="M233" i="7" s="1"/>
  <c r="M234" i="7" s="1"/>
  <c r="M235" i="7" s="1"/>
  <c r="M236" i="7" s="1"/>
  <c r="L3" i="7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K3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I3" i="7"/>
  <c r="H3" i="7"/>
  <c r="G3" i="7"/>
  <c r="W4" i="6"/>
  <c r="W5" i="6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W196" i="6" s="1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3" i="6"/>
  <c r="V4" i="6"/>
  <c r="V5" i="6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3" i="6"/>
  <c r="U4" i="6"/>
  <c r="U5" i="6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U187" i="6" s="1"/>
  <c r="U188" i="6" s="1"/>
  <c r="U189" i="6" s="1"/>
  <c r="U190" i="6" s="1"/>
  <c r="U191" i="6" s="1"/>
  <c r="U192" i="6" s="1"/>
  <c r="U193" i="6" s="1"/>
  <c r="U194" i="6" s="1"/>
  <c r="U195" i="6" s="1"/>
  <c r="U196" i="6" s="1"/>
  <c r="U197" i="6" s="1"/>
  <c r="U198" i="6" s="1"/>
  <c r="U199" i="6" s="1"/>
  <c r="U200" i="6" s="1"/>
  <c r="U201" i="6" s="1"/>
  <c r="U202" i="6" s="1"/>
  <c r="U203" i="6" s="1"/>
  <c r="U204" i="6" s="1"/>
  <c r="U205" i="6" s="1"/>
  <c r="U206" i="6" s="1"/>
  <c r="U207" i="6" s="1"/>
  <c r="U208" i="6" s="1"/>
  <c r="U209" i="6" s="1"/>
  <c r="U210" i="6" s="1"/>
  <c r="U211" i="6" s="1"/>
  <c r="U212" i="6" s="1"/>
  <c r="U213" i="6" s="1"/>
  <c r="U214" i="6" s="1"/>
  <c r="U215" i="6" s="1"/>
  <c r="U216" i="6" s="1"/>
  <c r="U217" i="6" s="1"/>
  <c r="U218" i="6" s="1"/>
  <c r="U219" i="6" s="1"/>
  <c r="U220" i="6" s="1"/>
  <c r="U221" i="6" s="1"/>
  <c r="U222" i="6" s="1"/>
  <c r="U223" i="6" s="1"/>
  <c r="U224" i="6" s="1"/>
  <c r="U225" i="6" s="1"/>
  <c r="U226" i="6" s="1"/>
  <c r="U227" i="6" s="1"/>
  <c r="U228" i="6" s="1"/>
  <c r="U229" i="6" s="1"/>
  <c r="U230" i="6" s="1"/>
  <c r="U231" i="6" s="1"/>
  <c r="U232" i="6" s="1"/>
  <c r="U233" i="6" s="1"/>
  <c r="U234" i="6" s="1"/>
  <c r="U235" i="6" s="1"/>
  <c r="U236" i="6" s="1"/>
  <c r="U237" i="6" s="1"/>
  <c r="U3" i="6"/>
  <c r="T4" i="6"/>
  <c r="T5" i="6"/>
  <c r="T6" i="6"/>
  <c r="T7" i="6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3" i="6"/>
  <c r="S4" i="6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S161" i="6" s="1"/>
  <c r="S162" i="6" s="1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211" i="6" s="1"/>
  <c r="S212" i="6" s="1"/>
  <c r="S213" i="6" s="1"/>
  <c r="S214" i="6" s="1"/>
  <c r="S215" i="6" s="1"/>
  <c r="S216" i="6" s="1"/>
  <c r="S217" i="6" s="1"/>
  <c r="S218" i="6" s="1"/>
  <c r="S219" i="6" s="1"/>
  <c r="S220" i="6" s="1"/>
  <c r="S221" i="6" s="1"/>
  <c r="S222" i="6" s="1"/>
  <c r="S223" i="6" s="1"/>
  <c r="S224" i="6" s="1"/>
  <c r="S225" i="6" s="1"/>
  <c r="S226" i="6" s="1"/>
  <c r="S227" i="6" s="1"/>
  <c r="S228" i="6" s="1"/>
  <c r="S229" i="6" s="1"/>
  <c r="S230" i="6" s="1"/>
  <c r="S231" i="6" s="1"/>
  <c r="S232" i="6" s="1"/>
  <c r="S233" i="6" s="1"/>
  <c r="S234" i="6" s="1"/>
  <c r="S235" i="6" s="1"/>
  <c r="S236" i="6" s="1"/>
  <c r="S237" i="6" s="1"/>
  <c r="S3" i="6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3" i="6"/>
  <c r="Q4" i="6"/>
  <c r="Q5" i="6"/>
  <c r="Q6" i="6"/>
  <c r="Q7" i="6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3" i="6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3" i="6"/>
  <c r="O4" i="6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3" i="6"/>
  <c r="N4" i="6"/>
  <c r="N5" i="6"/>
  <c r="N6" i="6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3" i="6"/>
  <c r="M4" i="6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3" i="6"/>
  <c r="L4" i="6"/>
  <c r="L5" i="6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3" i="6"/>
  <c r="K4" i="6"/>
  <c r="K5" i="6"/>
  <c r="K6" i="6"/>
  <c r="K7" i="6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3" i="6"/>
  <c r="J4" i="6"/>
  <c r="J5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3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3" i="6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6" i="5"/>
  <c r="I236" i="5" s="1"/>
  <c r="G235" i="5"/>
  <c r="G234" i="5"/>
  <c r="I234" i="5" s="1"/>
  <c r="G233" i="5"/>
  <c r="H233" i="5" s="1"/>
  <c r="G232" i="5"/>
  <c r="I232" i="5" s="1"/>
  <c r="G231" i="5"/>
  <c r="G230" i="5"/>
  <c r="I230" i="5" s="1"/>
  <c r="G229" i="5"/>
  <c r="H229" i="5" s="1"/>
  <c r="G228" i="5"/>
  <c r="H228" i="5" s="1"/>
  <c r="G227" i="5"/>
  <c r="G226" i="5"/>
  <c r="H226" i="5" s="1"/>
  <c r="G225" i="5"/>
  <c r="H225" i="5" s="1"/>
  <c r="G224" i="5"/>
  <c r="H224" i="5" s="1"/>
  <c r="G223" i="5"/>
  <c r="G222" i="5"/>
  <c r="I222" i="5" s="1"/>
  <c r="G221" i="5"/>
  <c r="I221" i="5" s="1"/>
  <c r="G220" i="5"/>
  <c r="H220" i="5" s="1"/>
  <c r="G219" i="5"/>
  <c r="G218" i="5"/>
  <c r="I218" i="5" s="1"/>
  <c r="G217" i="5"/>
  <c r="I217" i="5" s="1"/>
  <c r="G216" i="5"/>
  <c r="I216" i="5" s="1"/>
  <c r="G215" i="5"/>
  <c r="G214" i="5"/>
  <c r="I214" i="5" s="1"/>
  <c r="G213" i="5"/>
  <c r="H213" i="5" s="1"/>
  <c r="G212" i="5"/>
  <c r="H212" i="5" s="1"/>
  <c r="G211" i="5"/>
  <c r="G210" i="5"/>
  <c r="H210" i="5" s="1"/>
  <c r="G209" i="5"/>
  <c r="H209" i="5" s="1"/>
  <c r="G208" i="5"/>
  <c r="I208" i="5" s="1"/>
  <c r="G207" i="5"/>
  <c r="G206" i="5"/>
  <c r="I206" i="5" s="1"/>
  <c r="G205" i="5"/>
  <c r="H205" i="5" s="1"/>
  <c r="G204" i="5"/>
  <c r="I204" i="5" s="1"/>
  <c r="G203" i="5"/>
  <c r="G202" i="5"/>
  <c r="I202" i="5" s="1"/>
  <c r="G201" i="5"/>
  <c r="H201" i="5" s="1"/>
  <c r="G200" i="5"/>
  <c r="I200" i="5" s="1"/>
  <c r="G199" i="5"/>
  <c r="G198" i="5"/>
  <c r="I198" i="5" s="1"/>
  <c r="G197" i="5"/>
  <c r="H197" i="5" s="1"/>
  <c r="G196" i="5"/>
  <c r="H196" i="5" s="1"/>
  <c r="G195" i="5"/>
  <c r="G194" i="5"/>
  <c r="H194" i="5" s="1"/>
  <c r="G193" i="5"/>
  <c r="I193" i="5" s="1"/>
  <c r="G192" i="5"/>
  <c r="I192" i="5" s="1"/>
  <c r="G191" i="5"/>
  <c r="G190" i="5"/>
  <c r="I190" i="5" s="1"/>
  <c r="G189" i="5"/>
  <c r="H189" i="5" s="1"/>
  <c r="G188" i="5"/>
  <c r="H188" i="5" s="1"/>
  <c r="G187" i="5"/>
  <c r="G186" i="5"/>
  <c r="I186" i="5" s="1"/>
  <c r="G185" i="5"/>
  <c r="I185" i="5" s="1"/>
  <c r="G184" i="5"/>
  <c r="I184" i="5" s="1"/>
  <c r="G183" i="5"/>
  <c r="G182" i="5"/>
  <c r="I182" i="5" s="1"/>
  <c r="G181" i="5"/>
  <c r="I181" i="5" s="1"/>
  <c r="G180" i="5"/>
  <c r="I180" i="5" s="1"/>
  <c r="G179" i="5"/>
  <c r="G178" i="5"/>
  <c r="I178" i="5" s="1"/>
  <c r="G177" i="5"/>
  <c r="H177" i="5" s="1"/>
  <c r="G176" i="5"/>
  <c r="I176" i="5" s="1"/>
  <c r="G175" i="5"/>
  <c r="G174" i="5"/>
  <c r="I174" i="5" s="1"/>
  <c r="G173" i="5"/>
  <c r="H173" i="5" s="1"/>
  <c r="G172" i="5"/>
  <c r="I172" i="5" s="1"/>
  <c r="G171" i="5"/>
  <c r="G170" i="5"/>
  <c r="I170" i="5" s="1"/>
  <c r="G169" i="5"/>
  <c r="H169" i="5" s="1"/>
  <c r="G168" i="5"/>
  <c r="I168" i="5" s="1"/>
  <c r="G167" i="5"/>
  <c r="G166" i="5"/>
  <c r="H166" i="5" s="1"/>
  <c r="G165" i="5"/>
  <c r="I165" i="5" s="1"/>
  <c r="G164" i="5"/>
  <c r="I164" i="5" s="1"/>
  <c r="G163" i="5"/>
  <c r="G162" i="5"/>
  <c r="I162" i="5" s="1"/>
  <c r="G161" i="5"/>
  <c r="H161" i="5" s="1"/>
  <c r="G160" i="5"/>
  <c r="H160" i="5" s="1"/>
  <c r="G159" i="5"/>
  <c r="G158" i="5"/>
  <c r="H158" i="5" s="1"/>
  <c r="G157" i="5"/>
  <c r="H157" i="5" s="1"/>
  <c r="G156" i="5"/>
  <c r="H156" i="5" s="1"/>
  <c r="G155" i="5"/>
  <c r="G154" i="5"/>
  <c r="H154" i="5" s="1"/>
  <c r="G153" i="5"/>
  <c r="I153" i="5" s="1"/>
  <c r="G152" i="5"/>
  <c r="I152" i="5" s="1"/>
  <c r="G151" i="5"/>
  <c r="G150" i="5"/>
  <c r="I150" i="5" s="1"/>
  <c r="G149" i="5"/>
  <c r="I149" i="5" s="1"/>
  <c r="G148" i="5"/>
  <c r="H148" i="5" s="1"/>
  <c r="G147" i="5"/>
  <c r="G146" i="5"/>
  <c r="I146" i="5" s="1"/>
  <c r="G145" i="5"/>
  <c r="I145" i="5" s="1"/>
  <c r="G144" i="5"/>
  <c r="I144" i="5" s="1"/>
  <c r="G143" i="5"/>
  <c r="G142" i="5"/>
  <c r="I142" i="5" s="1"/>
  <c r="G141" i="5"/>
  <c r="I141" i="5" s="1"/>
  <c r="G140" i="5"/>
  <c r="I140" i="5" s="1"/>
  <c r="G139" i="5"/>
  <c r="G138" i="5"/>
  <c r="H138" i="5" s="1"/>
  <c r="G137" i="5"/>
  <c r="I137" i="5" s="1"/>
  <c r="G136" i="5"/>
  <c r="I136" i="5" s="1"/>
  <c r="G135" i="5"/>
  <c r="G134" i="5"/>
  <c r="I134" i="5" s="1"/>
  <c r="G133" i="5"/>
  <c r="H133" i="5" s="1"/>
  <c r="G132" i="5"/>
  <c r="I132" i="5" s="1"/>
  <c r="G131" i="5"/>
  <c r="G130" i="5"/>
  <c r="I130" i="5" s="1"/>
  <c r="G129" i="5"/>
  <c r="H129" i="5" s="1"/>
  <c r="G128" i="5"/>
  <c r="I128" i="5" s="1"/>
  <c r="G127" i="5"/>
  <c r="G126" i="5"/>
  <c r="H126" i="5" s="1"/>
  <c r="G125" i="5"/>
  <c r="I125" i="5" s="1"/>
  <c r="G124" i="5"/>
  <c r="I124" i="5" s="1"/>
  <c r="G123" i="5"/>
  <c r="G122" i="5"/>
  <c r="I122" i="5" s="1"/>
  <c r="G121" i="5"/>
  <c r="I121" i="5" s="1"/>
  <c r="G120" i="5"/>
  <c r="H120" i="5" s="1"/>
  <c r="G119" i="5"/>
  <c r="G118" i="5"/>
  <c r="H118" i="5" s="1"/>
  <c r="G117" i="5"/>
  <c r="H117" i="5" s="1"/>
  <c r="G116" i="5"/>
  <c r="I116" i="5" s="1"/>
  <c r="G115" i="5"/>
  <c r="I115" i="5" s="1"/>
  <c r="G114" i="5"/>
  <c r="I114" i="5" s="1"/>
  <c r="G113" i="5"/>
  <c r="H113" i="5" s="1"/>
  <c r="G112" i="5"/>
  <c r="H112" i="5" s="1"/>
  <c r="G111" i="5"/>
  <c r="I111" i="5" s="1"/>
  <c r="G110" i="5"/>
  <c r="H110" i="5" s="1"/>
  <c r="G109" i="5"/>
  <c r="I109" i="5" s="1"/>
  <c r="G108" i="5"/>
  <c r="I108" i="5" s="1"/>
  <c r="G107" i="5"/>
  <c r="I107" i="5" s="1"/>
  <c r="G106" i="5"/>
  <c r="H106" i="5" s="1"/>
  <c r="G105" i="5"/>
  <c r="I105" i="5" s="1"/>
  <c r="G104" i="5"/>
  <c r="I104" i="5" s="1"/>
  <c r="G103" i="5"/>
  <c r="I103" i="5" s="1"/>
  <c r="G102" i="5"/>
  <c r="H102" i="5" s="1"/>
  <c r="G101" i="5"/>
  <c r="I101" i="5" s="1"/>
  <c r="G100" i="5"/>
  <c r="H100" i="5" s="1"/>
  <c r="G99" i="5"/>
  <c r="I99" i="5" s="1"/>
  <c r="G98" i="5"/>
  <c r="H98" i="5" s="1"/>
  <c r="G97" i="5"/>
  <c r="H97" i="5" s="1"/>
  <c r="G96" i="5"/>
  <c r="I96" i="5" s="1"/>
  <c r="G95" i="5"/>
  <c r="I95" i="5" s="1"/>
  <c r="G94" i="5"/>
  <c r="H94" i="5" s="1"/>
  <c r="G93" i="5"/>
  <c r="H93" i="5" s="1"/>
  <c r="G92" i="5"/>
  <c r="I92" i="5" s="1"/>
  <c r="G91" i="5"/>
  <c r="I91" i="5" s="1"/>
  <c r="G90" i="5"/>
  <c r="H90" i="5" s="1"/>
  <c r="G89" i="5"/>
  <c r="I89" i="5" s="1"/>
  <c r="G88" i="5"/>
  <c r="H88" i="5" s="1"/>
  <c r="G87" i="5"/>
  <c r="I87" i="5" s="1"/>
  <c r="G86" i="5"/>
  <c r="H86" i="5" s="1"/>
  <c r="G85" i="5"/>
  <c r="I85" i="5" s="1"/>
  <c r="G84" i="5"/>
  <c r="I84" i="5" s="1"/>
  <c r="G83" i="5"/>
  <c r="I83" i="5" s="1"/>
  <c r="G82" i="5"/>
  <c r="H82" i="5" s="1"/>
  <c r="G81" i="5"/>
  <c r="H81" i="5" s="1"/>
  <c r="G80" i="5"/>
  <c r="I80" i="5" s="1"/>
  <c r="G79" i="5"/>
  <c r="I79" i="5" s="1"/>
  <c r="G78" i="5"/>
  <c r="H78" i="5" s="1"/>
  <c r="G77" i="5"/>
  <c r="I77" i="5" s="1"/>
  <c r="G76" i="5"/>
  <c r="I76" i="5" s="1"/>
  <c r="G75" i="5"/>
  <c r="I75" i="5" s="1"/>
  <c r="G74" i="5"/>
  <c r="H74" i="5" s="1"/>
  <c r="G73" i="5"/>
  <c r="I73" i="5" s="1"/>
  <c r="G72" i="5"/>
  <c r="H72" i="5" s="1"/>
  <c r="G71" i="5"/>
  <c r="I71" i="5" s="1"/>
  <c r="G70" i="5"/>
  <c r="H70" i="5" s="1"/>
  <c r="G69" i="5"/>
  <c r="I69" i="5" s="1"/>
  <c r="G68" i="5"/>
  <c r="I68" i="5" s="1"/>
  <c r="G67" i="5"/>
  <c r="I67" i="5" s="1"/>
  <c r="G66" i="5"/>
  <c r="H66" i="5" s="1"/>
  <c r="G65" i="5"/>
  <c r="H65" i="5" s="1"/>
  <c r="G64" i="5"/>
  <c r="I64" i="5" s="1"/>
  <c r="G63" i="5"/>
  <c r="I63" i="5" s="1"/>
  <c r="G62" i="5"/>
  <c r="I62" i="5" s="1"/>
  <c r="G61" i="5"/>
  <c r="I61" i="5" s="1"/>
  <c r="G60" i="5"/>
  <c r="I60" i="5" s="1"/>
  <c r="G59" i="5"/>
  <c r="I59" i="5" s="1"/>
  <c r="G58" i="5"/>
  <c r="H58" i="5" s="1"/>
  <c r="G57" i="5"/>
  <c r="H57" i="5" s="1"/>
  <c r="G56" i="5"/>
  <c r="H56" i="5" s="1"/>
  <c r="G55" i="5"/>
  <c r="I55" i="5" s="1"/>
  <c r="G54" i="5"/>
  <c r="H54" i="5" s="1"/>
  <c r="G53" i="5"/>
  <c r="H53" i="5" s="1"/>
  <c r="G52" i="5"/>
  <c r="I52" i="5" s="1"/>
  <c r="G51" i="5"/>
  <c r="I51" i="5" s="1"/>
  <c r="G50" i="5"/>
  <c r="I50" i="5" s="1"/>
  <c r="G49" i="5"/>
  <c r="H49" i="5" s="1"/>
  <c r="G48" i="5"/>
  <c r="I48" i="5" s="1"/>
  <c r="G47" i="5"/>
  <c r="I47" i="5" s="1"/>
  <c r="G46" i="5"/>
  <c r="I46" i="5" s="1"/>
  <c r="G45" i="5"/>
  <c r="I45" i="5" s="1"/>
  <c r="G44" i="5"/>
  <c r="I44" i="5" s="1"/>
  <c r="G43" i="5"/>
  <c r="I43" i="5" s="1"/>
  <c r="G42" i="5"/>
  <c r="H42" i="5" s="1"/>
  <c r="G41" i="5"/>
  <c r="I41" i="5" s="1"/>
  <c r="G40" i="5"/>
  <c r="I40" i="5" s="1"/>
  <c r="G39" i="5"/>
  <c r="I39" i="5" s="1"/>
  <c r="G38" i="5"/>
  <c r="H38" i="5" s="1"/>
  <c r="G37" i="5"/>
  <c r="I37" i="5" s="1"/>
  <c r="G36" i="5"/>
  <c r="H36" i="5" s="1"/>
  <c r="G35" i="5"/>
  <c r="I35" i="5" s="1"/>
  <c r="G34" i="5"/>
  <c r="I34" i="5" s="1"/>
  <c r="G33" i="5"/>
  <c r="H33" i="5" s="1"/>
  <c r="G32" i="5"/>
  <c r="I32" i="5" s="1"/>
  <c r="G31" i="5"/>
  <c r="I31" i="5" s="1"/>
  <c r="G30" i="5"/>
  <c r="I30" i="5" s="1"/>
  <c r="G29" i="5"/>
  <c r="H29" i="5" s="1"/>
  <c r="G28" i="5"/>
  <c r="I28" i="5" s="1"/>
  <c r="G27" i="5"/>
  <c r="I27" i="5" s="1"/>
  <c r="G26" i="5"/>
  <c r="H26" i="5" s="1"/>
  <c r="G25" i="5"/>
  <c r="I25" i="5" s="1"/>
  <c r="G24" i="5"/>
  <c r="H24" i="5" s="1"/>
  <c r="G23" i="5"/>
  <c r="I23" i="5" s="1"/>
  <c r="G22" i="5"/>
  <c r="H22" i="5" s="1"/>
  <c r="G21" i="5"/>
  <c r="I21" i="5" s="1"/>
  <c r="G20" i="5"/>
  <c r="I20" i="5" s="1"/>
  <c r="G19" i="5"/>
  <c r="I19" i="5" s="1"/>
  <c r="G18" i="5"/>
  <c r="I18" i="5" s="1"/>
  <c r="G17" i="5"/>
  <c r="I17" i="5" s="1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10" i="5"/>
  <c r="H10" i="5" s="1"/>
  <c r="G9" i="5"/>
  <c r="I9" i="5" s="1"/>
  <c r="G8" i="5"/>
  <c r="H8" i="5" s="1"/>
  <c r="G7" i="5"/>
  <c r="I7" i="5" s="1"/>
  <c r="G6" i="5"/>
  <c r="H6" i="5" s="1"/>
  <c r="G5" i="5"/>
  <c r="I5" i="5" s="1"/>
  <c r="G4" i="5"/>
  <c r="H4" i="5" s="1"/>
  <c r="G3" i="5"/>
  <c r="I3" i="5" s="1"/>
  <c r="G2" i="5"/>
  <c r="I2" i="5" s="1"/>
  <c r="K95" i="3"/>
  <c r="K6" i="3"/>
  <c r="K106" i="3"/>
  <c r="K28" i="3"/>
  <c r="K144" i="3"/>
  <c r="K181" i="3"/>
  <c r="K219" i="3"/>
  <c r="K123" i="3"/>
  <c r="J149" i="3"/>
  <c r="K149" i="3" s="1"/>
  <c r="J189" i="3"/>
  <c r="K189" i="3" s="1"/>
  <c r="J95" i="3"/>
  <c r="J194" i="3"/>
  <c r="K194" i="3" s="1"/>
  <c r="J6" i="3"/>
  <c r="J82" i="3"/>
  <c r="K82" i="3" s="1"/>
  <c r="J103" i="3"/>
  <c r="K103" i="3" s="1"/>
  <c r="J106" i="3"/>
  <c r="J53" i="3"/>
  <c r="K53" i="3" s="1"/>
  <c r="J28" i="3"/>
  <c r="J144" i="3"/>
  <c r="J232" i="3"/>
  <c r="K232" i="3" s="1"/>
  <c r="J181" i="3"/>
  <c r="J17" i="3"/>
  <c r="K17" i="3" s="1"/>
  <c r="J219" i="3"/>
  <c r="J117" i="3"/>
  <c r="K117" i="3" s="1"/>
  <c r="J123" i="3"/>
  <c r="J220" i="3"/>
  <c r="K220" i="3" s="1"/>
  <c r="I189" i="3"/>
  <c r="I95" i="3"/>
  <c r="I194" i="3"/>
  <c r="I6" i="3"/>
  <c r="I195" i="3"/>
  <c r="I226" i="3"/>
  <c r="J226" i="3" s="1"/>
  <c r="K226" i="3" s="1"/>
  <c r="I82" i="3"/>
  <c r="I130" i="3"/>
  <c r="J130" i="3" s="1"/>
  <c r="K130" i="3" s="1"/>
  <c r="I202" i="3"/>
  <c r="J202" i="3" s="1"/>
  <c r="K202" i="3" s="1"/>
  <c r="I106" i="3"/>
  <c r="I53" i="3"/>
  <c r="I28" i="3"/>
  <c r="I144" i="3"/>
  <c r="I181" i="3"/>
  <c r="I17" i="3"/>
  <c r="I219" i="3"/>
  <c r="I117" i="3"/>
  <c r="I123" i="3"/>
  <c r="I220" i="3"/>
  <c r="H149" i="3"/>
  <c r="H189" i="3"/>
  <c r="H151" i="3"/>
  <c r="J151" i="3" s="1"/>
  <c r="K151" i="3" s="1"/>
  <c r="H191" i="3"/>
  <c r="J191" i="3" s="1"/>
  <c r="K191" i="3" s="1"/>
  <c r="H35" i="3"/>
  <c r="J35" i="3" s="1"/>
  <c r="K35" i="3" s="1"/>
  <c r="H195" i="3"/>
  <c r="J195" i="3" s="1"/>
  <c r="K195" i="3" s="1"/>
  <c r="H82" i="3"/>
  <c r="H103" i="3"/>
  <c r="H53" i="3"/>
  <c r="H232" i="3"/>
  <c r="H17" i="3"/>
  <c r="H145" i="3"/>
  <c r="J145" i="3" s="1"/>
  <c r="K145" i="3" s="1"/>
  <c r="H220" i="3"/>
  <c r="H136" i="3"/>
  <c r="J136" i="3" s="1"/>
  <c r="K136" i="3" s="1"/>
  <c r="H137" i="3"/>
  <c r="J137" i="3" s="1"/>
  <c r="K137" i="3" s="1"/>
  <c r="G149" i="3"/>
  <c r="I149" i="3" s="1"/>
  <c r="G69" i="3"/>
  <c r="H69" i="3" s="1"/>
  <c r="G21" i="3"/>
  <c r="H21" i="3" s="1"/>
  <c r="G80" i="3"/>
  <c r="H80" i="3" s="1"/>
  <c r="G189" i="3"/>
  <c r="G138" i="3"/>
  <c r="H138" i="3" s="1"/>
  <c r="G3" i="3"/>
  <c r="H3" i="3" s="1"/>
  <c r="G190" i="3"/>
  <c r="H190" i="3" s="1"/>
  <c r="G150" i="3"/>
  <c r="H150" i="3" s="1"/>
  <c r="G151" i="3"/>
  <c r="I151" i="3" s="1"/>
  <c r="G127" i="3"/>
  <c r="H127" i="3" s="1"/>
  <c r="G191" i="3"/>
  <c r="I191" i="3" s="1"/>
  <c r="G35" i="3"/>
  <c r="I35" i="3" s="1"/>
  <c r="G152" i="3"/>
  <c r="H152" i="3" s="1"/>
  <c r="G36" i="3"/>
  <c r="H36" i="3" s="1"/>
  <c r="G37" i="3"/>
  <c r="H37" i="3" s="1"/>
  <c r="G192" i="3"/>
  <c r="I192" i="3" s="1"/>
  <c r="G22" i="3"/>
  <c r="H22" i="3" s="1"/>
  <c r="G81" i="3"/>
  <c r="I81" i="3" s="1"/>
  <c r="G95" i="3"/>
  <c r="H95" i="3" s="1"/>
  <c r="G139" i="3"/>
  <c r="H139" i="3" s="1"/>
  <c r="G222" i="3"/>
  <c r="H222" i="3" s="1"/>
  <c r="G193" i="3"/>
  <c r="H193" i="3" s="1"/>
  <c r="G96" i="3"/>
  <c r="H96" i="3" s="1"/>
  <c r="G194" i="3"/>
  <c r="H194" i="3" s="1"/>
  <c r="G140" i="3"/>
  <c r="H140" i="3" s="1"/>
  <c r="G97" i="3"/>
  <c r="H97" i="3" s="1"/>
  <c r="G4" i="3"/>
  <c r="H4" i="3" s="1"/>
  <c r="G98" i="3"/>
  <c r="H98" i="3" s="1"/>
  <c r="G23" i="3"/>
  <c r="H23" i="3" s="1"/>
  <c r="G153" i="3"/>
  <c r="H153" i="3" s="1"/>
  <c r="G154" i="3"/>
  <c r="H154" i="3" s="1"/>
  <c r="G24" i="3"/>
  <c r="H24" i="3" s="1"/>
  <c r="G5" i="3"/>
  <c r="I5" i="3" s="1"/>
  <c r="G141" i="3"/>
  <c r="H141" i="3" s="1"/>
  <c r="G155" i="3"/>
  <c r="H155" i="3" s="1"/>
  <c r="G223" i="3"/>
  <c r="H223" i="3" s="1"/>
  <c r="G156" i="3"/>
  <c r="I156" i="3" s="1"/>
  <c r="G224" i="3"/>
  <c r="I224" i="3" s="1"/>
  <c r="G6" i="3"/>
  <c r="H6" i="3" s="1"/>
  <c r="G38" i="3"/>
  <c r="H38" i="3" s="1"/>
  <c r="G128" i="3"/>
  <c r="H128" i="3" s="1"/>
  <c r="G7" i="3"/>
  <c r="H7" i="3" s="1"/>
  <c r="G39" i="3"/>
  <c r="H39" i="3" s="1"/>
  <c r="G195" i="3"/>
  <c r="G25" i="3"/>
  <c r="H25" i="3" s="1"/>
  <c r="G40" i="3"/>
  <c r="H40" i="3" s="1"/>
  <c r="G41" i="3"/>
  <c r="H41" i="3" s="1"/>
  <c r="G70" i="3"/>
  <c r="H70" i="3" s="1"/>
  <c r="G129" i="3"/>
  <c r="H129" i="3" s="1"/>
  <c r="G42" i="3"/>
  <c r="H42" i="3" s="1"/>
  <c r="G196" i="3"/>
  <c r="I196" i="3" s="1"/>
  <c r="G157" i="3"/>
  <c r="I157" i="3" s="1"/>
  <c r="G43" i="3"/>
  <c r="I43" i="3" s="1"/>
  <c r="G197" i="3"/>
  <c r="I197" i="3" s="1"/>
  <c r="G198" i="3"/>
  <c r="H198" i="3" s="1"/>
  <c r="G225" i="3"/>
  <c r="H225" i="3" s="1"/>
  <c r="G99" i="3"/>
  <c r="I99" i="3" s="1"/>
  <c r="G158" i="3"/>
  <c r="I158" i="3" s="1"/>
  <c r="G226" i="3"/>
  <c r="H226" i="3" s="1"/>
  <c r="G44" i="3"/>
  <c r="H44" i="3" s="1"/>
  <c r="G159" i="3"/>
  <c r="H159" i="3" s="1"/>
  <c r="G100" i="3"/>
  <c r="H100" i="3" s="1"/>
  <c r="G45" i="3"/>
  <c r="H45" i="3" s="1"/>
  <c r="G82" i="3"/>
  <c r="G160" i="3"/>
  <c r="H160" i="3" s="1"/>
  <c r="G71" i="3"/>
  <c r="H71" i="3" s="1"/>
  <c r="G83" i="3"/>
  <c r="H83" i="3" s="1"/>
  <c r="G199" i="3"/>
  <c r="H199" i="3" s="1"/>
  <c r="G142" i="3"/>
  <c r="H142" i="3" s="1"/>
  <c r="G84" i="3"/>
  <c r="H84" i="3" s="1"/>
  <c r="G85" i="3"/>
  <c r="I85" i="3" s="1"/>
  <c r="G8" i="3"/>
  <c r="I8" i="3" s="1"/>
  <c r="G46" i="3"/>
  <c r="I46" i="3" s="1"/>
  <c r="G26" i="3"/>
  <c r="I26" i="3" s="1"/>
  <c r="G161" i="3"/>
  <c r="I161" i="3" s="1"/>
  <c r="G200" i="3"/>
  <c r="I200" i="3" s="1"/>
  <c r="G72" i="3"/>
  <c r="H72" i="3" s="1"/>
  <c r="G162" i="3"/>
  <c r="I162" i="3" s="1"/>
  <c r="G130" i="3"/>
  <c r="H130" i="3" s="1"/>
  <c r="G101" i="3"/>
  <c r="H101" i="3" s="1"/>
  <c r="G201" i="3"/>
  <c r="H201" i="3" s="1"/>
  <c r="G86" i="3"/>
  <c r="H86" i="3" s="1"/>
  <c r="G227" i="3"/>
  <c r="H227" i="3" s="1"/>
  <c r="G202" i="3"/>
  <c r="H202" i="3" s="1"/>
  <c r="G203" i="3"/>
  <c r="H203" i="3" s="1"/>
  <c r="G163" i="3"/>
  <c r="H163" i="3" s="1"/>
  <c r="G204" i="3"/>
  <c r="H204" i="3" s="1"/>
  <c r="G228" i="3"/>
  <c r="H228" i="3" s="1"/>
  <c r="G47" i="3"/>
  <c r="H47" i="3" s="1"/>
  <c r="G48" i="3"/>
  <c r="H48" i="3" s="1"/>
  <c r="G102" i="3"/>
  <c r="I102" i="3" s="1"/>
  <c r="G164" i="3"/>
  <c r="I164" i="3" s="1"/>
  <c r="G131" i="3"/>
  <c r="I131" i="3" s="1"/>
  <c r="G87" i="3"/>
  <c r="I87" i="3" s="1"/>
  <c r="G165" i="3"/>
  <c r="I165" i="3" s="1"/>
  <c r="G49" i="3"/>
  <c r="I49" i="3" s="1"/>
  <c r="G205" i="3"/>
  <c r="H205" i="3" s="1"/>
  <c r="G206" i="3"/>
  <c r="H206" i="3" s="1"/>
  <c r="G166" i="3"/>
  <c r="H166" i="3" s="1"/>
  <c r="G2" i="3"/>
  <c r="H2" i="3" s="1"/>
  <c r="G73" i="3"/>
  <c r="H73" i="3" s="1"/>
  <c r="G167" i="3"/>
  <c r="H167" i="3" s="1"/>
  <c r="G207" i="3"/>
  <c r="H207" i="3" s="1"/>
  <c r="G103" i="3"/>
  <c r="I103" i="3" s="1"/>
  <c r="G229" i="3"/>
  <c r="H229" i="3" s="1"/>
  <c r="G9" i="3"/>
  <c r="H9" i="3" s="1"/>
  <c r="G230" i="3"/>
  <c r="H230" i="3" s="1"/>
  <c r="G50" i="3"/>
  <c r="H50" i="3" s="1"/>
  <c r="G10" i="3"/>
  <c r="H10" i="3" s="1"/>
  <c r="G132" i="3"/>
  <c r="H132" i="3" s="1"/>
  <c r="G104" i="3"/>
  <c r="H104" i="3" s="1"/>
  <c r="G208" i="3"/>
  <c r="H208" i="3" s="1"/>
  <c r="G168" i="3"/>
  <c r="H168" i="3" s="1"/>
  <c r="G51" i="3"/>
  <c r="H51" i="3" s="1"/>
  <c r="G105" i="3"/>
  <c r="I105" i="3" s="1"/>
  <c r="G169" i="3"/>
  <c r="I169" i="3" s="1"/>
  <c r="G170" i="3"/>
  <c r="H170" i="3" s="1"/>
  <c r="G209" i="3"/>
  <c r="H209" i="3" s="1"/>
  <c r="G106" i="3"/>
  <c r="H106" i="3" s="1"/>
  <c r="G210" i="3"/>
  <c r="H210" i="3" s="1"/>
  <c r="G171" i="3"/>
  <c r="H171" i="3" s="1"/>
  <c r="G11" i="3"/>
  <c r="H11" i="3" s="1"/>
  <c r="G52" i="3"/>
  <c r="H52" i="3" s="1"/>
  <c r="G53" i="3"/>
  <c r="G172" i="3"/>
  <c r="H172" i="3" s="1"/>
  <c r="G12" i="3"/>
  <c r="H12" i="3" s="1"/>
  <c r="G54" i="3"/>
  <c r="H54" i="3" s="1"/>
  <c r="G173" i="3"/>
  <c r="H173" i="3" s="1"/>
  <c r="G143" i="3"/>
  <c r="H143" i="3" s="1"/>
  <c r="G55" i="3"/>
  <c r="H55" i="3" s="1"/>
  <c r="G133" i="3"/>
  <c r="H133" i="3" s="1"/>
  <c r="G13" i="3"/>
  <c r="H13" i="3" s="1"/>
  <c r="G211" i="3"/>
  <c r="I211" i="3" s="1"/>
  <c r="G107" i="3"/>
  <c r="H107" i="3" s="1"/>
  <c r="G108" i="3"/>
  <c r="I108" i="3" s="1"/>
  <c r="G174" i="3"/>
  <c r="H174" i="3" s="1"/>
  <c r="G27" i="3"/>
  <c r="H27" i="3" s="1"/>
  <c r="G14" i="3"/>
  <c r="H14" i="3" s="1"/>
  <c r="G28" i="3"/>
  <c r="H28" i="3" s="1"/>
  <c r="G212" i="3"/>
  <c r="H212" i="3" s="1"/>
  <c r="G88" i="3"/>
  <c r="H88" i="3" s="1"/>
  <c r="G15" i="3"/>
  <c r="H15" i="3" s="1"/>
  <c r="G56" i="3"/>
  <c r="H56" i="3" s="1"/>
  <c r="G29" i="3"/>
  <c r="H29" i="3" s="1"/>
  <c r="G231" i="3"/>
  <c r="H231" i="3" s="1"/>
  <c r="G30" i="3"/>
  <c r="H30" i="3" s="1"/>
  <c r="G109" i="3"/>
  <c r="H109" i="3" s="1"/>
  <c r="G110" i="3"/>
  <c r="H110" i="3" s="1"/>
  <c r="G74" i="3"/>
  <c r="H74" i="3" s="1"/>
  <c r="G111" i="3"/>
  <c r="H111" i="3" s="1"/>
  <c r="G57" i="3"/>
  <c r="H57" i="3" s="1"/>
  <c r="G58" i="3"/>
  <c r="H58" i="3" s="1"/>
  <c r="G213" i="3"/>
  <c r="H213" i="3" s="1"/>
  <c r="G175" i="3"/>
  <c r="I175" i="3" s="1"/>
  <c r="G176" i="3"/>
  <c r="H176" i="3" s="1"/>
  <c r="G134" i="3"/>
  <c r="I134" i="3" s="1"/>
  <c r="G89" i="3"/>
  <c r="I89" i="3" s="1"/>
  <c r="G112" i="3"/>
  <c r="H112" i="3" s="1"/>
  <c r="G144" i="3"/>
  <c r="H144" i="3" s="1"/>
  <c r="G31" i="3"/>
  <c r="H31" i="3" s="1"/>
  <c r="G214" i="3"/>
  <c r="H214" i="3" s="1"/>
  <c r="G75" i="3"/>
  <c r="H75" i="3" s="1"/>
  <c r="G177" i="3"/>
  <c r="H177" i="3" s="1"/>
  <c r="G232" i="3"/>
  <c r="I232" i="3" s="1"/>
  <c r="G113" i="3"/>
  <c r="H113" i="3" s="1"/>
  <c r="G178" i="3"/>
  <c r="H178" i="3" s="1"/>
  <c r="G215" i="3"/>
  <c r="H215" i="3" s="1"/>
  <c r="G59" i="3"/>
  <c r="H59" i="3" s="1"/>
  <c r="G90" i="3"/>
  <c r="H90" i="3" s="1"/>
  <c r="G60" i="3"/>
  <c r="H60" i="3" s="1"/>
  <c r="G233" i="3"/>
  <c r="I233" i="3" s="1"/>
  <c r="G114" i="3"/>
  <c r="H114" i="3" s="1"/>
  <c r="G135" i="3"/>
  <c r="H135" i="3" s="1"/>
  <c r="G179" i="3"/>
  <c r="H179" i="3" s="1"/>
  <c r="G115" i="3"/>
  <c r="I115" i="3" s="1"/>
  <c r="G16" i="3"/>
  <c r="I16" i="3" s="1"/>
  <c r="G32" i="3"/>
  <c r="H32" i="3" s="1"/>
  <c r="G180" i="3"/>
  <c r="H180" i="3" s="1"/>
  <c r="G181" i="3"/>
  <c r="H181" i="3" s="1"/>
  <c r="G182" i="3"/>
  <c r="H182" i="3" s="1"/>
  <c r="G61" i="3"/>
  <c r="H61" i="3" s="1"/>
  <c r="G216" i="3"/>
  <c r="H216" i="3" s="1"/>
  <c r="G62" i="3"/>
  <c r="H62" i="3" s="1"/>
  <c r="G17" i="3"/>
  <c r="G234" i="3"/>
  <c r="H234" i="3" s="1"/>
  <c r="G63" i="3"/>
  <c r="H63" i="3" s="1"/>
  <c r="G76" i="3"/>
  <c r="H76" i="3" s="1"/>
  <c r="G33" i="3"/>
  <c r="H33" i="3" s="1"/>
  <c r="G183" i="3"/>
  <c r="H183" i="3" s="1"/>
  <c r="G91" i="3"/>
  <c r="H91" i="3" s="1"/>
  <c r="G145" i="3"/>
  <c r="I145" i="3" s="1"/>
  <c r="G184" i="3"/>
  <c r="H184" i="3" s="1"/>
  <c r="G18" i="3"/>
  <c r="H18" i="3" s="1"/>
  <c r="G77" i="3"/>
  <c r="H77" i="3" s="1"/>
  <c r="G217" i="3"/>
  <c r="H217" i="3" s="1"/>
  <c r="G19" i="3"/>
  <c r="H19" i="3" s="1"/>
  <c r="G218" i="3"/>
  <c r="I218" i="3" s="1"/>
  <c r="G116" i="3"/>
  <c r="H116" i="3" s="1"/>
  <c r="G219" i="3"/>
  <c r="H219" i="3" s="1"/>
  <c r="G185" i="3"/>
  <c r="H185" i="3" s="1"/>
  <c r="G235" i="3"/>
  <c r="H235" i="3" s="1"/>
  <c r="G64" i="3"/>
  <c r="H64" i="3" s="1"/>
  <c r="G146" i="3"/>
  <c r="H146" i="3" s="1"/>
  <c r="G117" i="3"/>
  <c r="H117" i="3" s="1"/>
  <c r="G118" i="3"/>
  <c r="H118" i="3" s="1"/>
  <c r="G236" i="3"/>
  <c r="H236" i="3" s="1"/>
  <c r="G147" i="3"/>
  <c r="H147" i="3" s="1"/>
  <c r="G78" i="3"/>
  <c r="H78" i="3" s="1"/>
  <c r="G186" i="3"/>
  <c r="H186" i="3" s="1"/>
  <c r="G119" i="3"/>
  <c r="H119" i="3" s="1"/>
  <c r="G120" i="3"/>
  <c r="H120" i="3" s="1"/>
  <c r="G79" i="3"/>
  <c r="I79" i="3" s="1"/>
  <c r="G92" i="3"/>
  <c r="I92" i="3" s="1"/>
  <c r="G121" i="3"/>
  <c r="H121" i="3" s="1"/>
  <c r="G122" i="3"/>
  <c r="I122" i="3" s="1"/>
  <c r="G65" i="3"/>
  <c r="I65" i="3" s="1"/>
  <c r="G66" i="3"/>
  <c r="I66" i="3" s="1"/>
  <c r="G34" i="3"/>
  <c r="H34" i="3" s="1"/>
  <c r="G123" i="3"/>
  <c r="H123" i="3" s="1"/>
  <c r="G124" i="3"/>
  <c r="H124" i="3" s="1"/>
  <c r="G93" i="3"/>
  <c r="H93" i="3" s="1"/>
  <c r="G148" i="3"/>
  <c r="H148" i="3" s="1"/>
  <c r="G67" i="3"/>
  <c r="H67" i="3" s="1"/>
  <c r="G220" i="3"/>
  <c r="G187" i="3"/>
  <c r="H187" i="3" s="1"/>
  <c r="G20" i="3"/>
  <c r="H20" i="3" s="1"/>
  <c r="G188" i="3"/>
  <c r="H188" i="3" s="1"/>
  <c r="G94" i="3"/>
  <c r="H94" i="3" s="1"/>
  <c r="G221" i="3"/>
  <c r="H221" i="3" s="1"/>
  <c r="G68" i="3"/>
  <c r="H68" i="3" s="1"/>
  <c r="G136" i="3"/>
  <c r="I136" i="3" s="1"/>
  <c r="G137" i="3"/>
  <c r="I137" i="3" s="1"/>
  <c r="G125" i="3"/>
  <c r="I125" i="3" s="1"/>
  <c r="G126" i="3"/>
  <c r="H126" i="3" s="1"/>
  <c r="O114" i="8" l="1"/>
  <c r="O41" i="8"/>
  <c r="N141" i="8"/>
  <c r="O107" i="8"/>
  <c r="O39" i="8"/>
  <c r="N147" i="8"/>
  <c r="O40" i="8"/>
  <c r="N140" i="8"/>
  <c r="O100" i="8"/>
  <c r="O38" i="8"/>
  <c r="O98" i="8"/>
  <c r="O34" i="8"/>
  <c r="O33" i="8"/>
  <c r="N80" i="8"/>
  <c r="O2" i="8"/>
  <c r="O81" i="8"/>
  <c r="O31" i="8"/>
  <c r="O97" i="8"/>
  <c r="N79" i="8"/>
  <c r="O151" i="8"/>
  <c r="O80" i="8"/>
  <c r="O27" i="8"/>
  <c r="N82" i="8"/>
  <c r="N14" i="8"/>
  <c r="O147" i="8"/>
  <c r="O79" i="8"/>
  <c r="O20" i="8"/>
  <c r="N13" i="8"/>
  <c r="O140" i="8"/>
  <c r="O78" i="8"/>
  <c r="O19" i="8"/>
  <c r="N12" i="8"/>
  <c r="O139" i="8"/>
  <c r="O18" i="8"/>
  <c r="O99" i="8"/>
  <c r="O77" i="8"/>
  <c r="N9" i="8"/>
  <c r="O138" i="8"/>
  <c r="O74" i="8"/>
  <c r="O17" i="8"/>
  <c r="O152" i="8"/>
  <c r="O112" i="8"/>
  <c r="O72" i="8"/>
  <c r="O32" i="8"/>
  <c r="N6" i="8"/>
  <c r="N142" i="8"/>
  <c r="O141" i="8"/>
  <c r="O101" i="8"/>
  <c r="O61" i="8"/>
  <c r="O21" i="8"/>
  <c r="N120" i="8"/>
  <c r="O94" i="8"/>
  <c r="O14" i="8"/>
  <c r="N119" i="8"/>
  <c r="O133" i="8"/>
  <c r="O93" i="8"/>
  <c r="O53" i="8"/>
  <c r="O13" i="8"/>
  <c r="N126" i="8"/>
  <c r="O134" i="8"/>
  <c r="O54" i="8"/>
  <c r="N93" i="8"/>
  <c r="O132" i="8"/>
  <c r="O92" i="8"/>
  <c r="O52" i="8"/>
  <c r="O12" i="8"/>
  <c r="N66" i="8"/>
  <c r="O51" i="8"/>
  <c r="O131" i="8"/>
  <c r="O91" i="8"/>
  <c r="O11" i="8"/>
  <c r="N83" i="8"/>
  <c r="O127" i="8"/>
  <c r="O87" i="8"/>
  <c r="O47" i="8"/>
  <c r="O7" i="8"/>
  <c r="N143" i="8"/>
  <c r="N84" i="8"/>
  <c r="N21" i="8"/>
  <c r="O142" i="8"/>
  <c r="O122" i="8"/>
  <c r="O102" i="8"/>
  <c r="O82" i="8"/>
  <c r="O62" i="8"/>
  <c r="O42" i="8"/>
  <c r="O22" i="8"/>
  <c r="N78" i="8"/>
  <c r="M118" i="8"/>
  <c r="N123" i="8"/>
  <c r="O136" i="8"/>
  <c r="O116" i="8"/>
  <c r="O96" i="8"/>
  <c r="O76" i="8"/>
  <c r="O56" i="8"/>
  <c r="O36" i="8"/>
  <c r="O16" i="8"/>
  <c r="M98" i="8"/>
  <c r="N122" i="8"/>
  <c r="N65" i="8"/>
  <c r="O135" i="8"/>
  <c r="O115" i="8"/>
  <c r="O95" i="8"/>
  <c r="O75" i="8"/>
  <c r="O55" i="8"/>
  <c r="O35" i="8"/>
  <c r="O15" i="8"/>
  <c r="M58" i="8"/>
  <c r="N106" i="8"/>
  <c r="N60" i="8"/>
  <c r="O150" i="8"/>
  <c r="O130" i="8"/>
  <c r="O110" i="8"/>
  <c r="O90" i="8"/>
  <c r="O70" i="8"/>
  <c r="O50" i="8"/>
  <c r="O30" i="8"/>
  <c r="O10" i="8"/>
  <c r="N121" i="8"/>
  <c r="M49" i="8"/>
  <c r="N100" i="8"/>
  <c r="N59" i="8"/>
  <c r="O149" i="8"/>
  <c r="O129" i="8"/>
  <c r="O109" i="8"/>
  <c r="O89" i="8"/>
  <c r="O69" i="8"/>
  <c r="O49" i="8"/>
  <c r="O29" i="8"/>
  <c r="O9" i="8"/>
  <c r="N61" i="8"/>
  <c r="M38" i="8"/>
  <c r="N94" i="8"/>
  <c r="O148" i="8"/>
  <c r="O128" i="8"/>
  <c r="O108" i="8"/>
  <c r="O88" i="8"/>
  <c r="O68" i="8"/>
  <c r="O48" i="8"/>
  <c r="O28" i="8"/>
  <c r="O8" i="8"/>
  <c r="N149" i="8"/>
  <c r="N46" i="8"/>
  <c r="N63" i="8"/>
  <c r="N41" i="8"/>
  <c r="O146" i="8"/>
  <c r="O126" i="8"/>
  <c r="O106" i="8"/>
  <c r="O86" i="8"/>
  <c r="O66" i="8"/>
  <c r="O46" i="8"/>
  <c r="O26" i="8"/>
  <c r="O6" i="8"/>
  <c r="N146" i="8"/>
  <c r="N40" i="8"/>
  <c r="O145" i="8"/>
  <c r="O125" i="8"/>
  <c r="O105" i="8"/>
  <c r="O85" i="8"/>
  <c r="O65" i="8"/>
  <c r="O45" i="8"/>
  <c r="O25" i="8"/>
  <c r="O5" i="8"/>
  <c r="N145" i="8"/>
  <c r="N86" i="8"/>
  <c r="N39" i="8"/>
  <c r="O144" i="8"/>
  <c r="O124" i="8"/>
  <c r="O104" i="8"/>
  <c r="O84" i="8"/>
  <c r="O64" i="8"/>
  <c r="O44" i="8"/>
  <c r="O24" i="8"/>
  <c r="O4" i="8"/>
  <c r="N64" i="8"/>
  <c r="N62" i="8"/>
  <c r="N144" i="8"/>
  <c r="N85" i="8"/>
  <c r="O143" i="8"/>
  <c r="O123" i="8"/>
  <c r="O103" i="8"/>
  <c r="O83" i="8"/>
  <c r="O63" i="8"/>
  <c r="O43" i="8"/>
  <c r="O23" i="8"/>
  <c r="O3" i="8"/>
  <c r="M30" i="8"/>
  <c r="N29" i="8"/>
  <c r="M113" i="8"/>
  <c r="M71" i="8"/>
  <c r="N109" i="8"/>
  <c r="N56" i="8"/>
  <c r="N27" i="8"/>
  <c r="M112" i="8"/>
  <c r="M70" i="8"/>
  <c r="M18" i="8"/>
  <c r="N139" i="8"/>
  <c r="N107" i="8"/>
  <c r="N81" i="8"/>
  <c r="N54" i="8"/>
  <c r="N26" i="8"/>
  <c r="M115" i="8"/>
  <c r="M2" i="8"/>
  <c r="M69" i="8"/>
  <c r="M16" i="8"/>
  <c r="N53" i="8"/>
  <c r="N25" i="8"/>
  <c r="M152" i="8"/>
  <c r="M110" i="8"/>
  <c r="M15" i="8"/>
  <c r="N136" i="8"/>
  <c r="N105" i="8"/>
  <c r="N52" i="8"/>
  <c r="N24" i="8"/>
  <c r="N116" i="8"/>
  <c r="N3" i="8"/>
  <c r="M151" i="8"/>
  <c r="N134" i="8"/>
  <c r="N104" i="8"/>
  <c r="N23" i="8"/>
  <c r="M36" i="8"/>
  <c r="M31" i="8"/>
  <c r="M150" i="8"/>
  <c r="M55" i="8"/>
  <c r="N103" i="8"/>
  <c r="N76" i="8"/>
  <c r="N47" i="8"/>
  <c r="N22" i="8"/>
  <c r="M74" i="8"/>
  <c r="M111" i="8"/>
  <c r="M96" i="8"/>
  <c r="N102" i="8"/>
  <c r="M35" i="8"/>
  <c r="N4" i="8"/>
  <c r="M95" i="8"/>
  <c r="M11" i="8"/>
  <c r="N127" i="8"/>
  <c r="N101" i="8"/>
  <c r="N73" i="8"/>
  <c r="N45" i="8"/>
  <c r="N20" i="8"/>
  <c r="N34" i="8"/>
  <c r="N5" i="8"/>
  <c r="N114" i="8"/>
  <c r="M72" i="8"/>
  <c r="M10" i="8"/>
  <c r="N44" i="8"/>
  <c r="N19" i="8"/>
  <c r="M33" i="8"/>
  <c r="M135" i="8"/>
  <c r="M51" i="8"/>
  <c r="N125" i="8"/>
  <c r="N99" i="8"/>
  <c r="N43" i="8"/>
  <c r="M75" i="8"/>
  <c r="M32" i="8"/>
  <c r="M92" i="8"/>
  <c r="M50" i="8"/>
  <c r="N124" i="8"/>
  <c r="N67" i="8"/>
  <c r="N42" i="8"/>
  <c r="N137" i="8"/>
  <c r="N117" i="8"/>
  <c r="N97" i="8"/>
  <c r="N77" i="8"/>
  <c r="N57" i="8"/>
  <c r="N37" i="8"/>
  <c r="N17" i="8"/>
  <c r="M148" i="8"/>
  <c r="M68" i="8"/>
  <c r="M128" i="8"/>
  <c r="M108" i="8"/>
  <c r="M88" i="8"/>
  <c r="M48" i="8"/>
  <c r="M28" i="8"/>
  <c r="M8" i="8"/>
  <c r="Z2" i="6"/>
  <c r="I220" i="5"/>
  <c r="H184" i="5"/>
  <c r="J184" i="5" s="1"/>
  <c r="K184" i="5" s="1"/>
  <c r="I129" i="5"/>
  <c r="J129" i="5" s="1"/>
  <c r="K129" i="5" s="1"/>
  <c r="H84" i="5"/>
  <c r="J84" i="5" s="1"/>
  <c r="K84" i="5" s="1"/>
  <c r="I224" i="5"/>
  <c r="J224" i="5" s="1"/>
  <c r="K224" i="5" s="1"/>
  <c r="I173" i="5"/>
  <c r="J173" i="5" s="1"/>
  <c r="K173" i="5" s="1"/>
  <c r="I209" i="5"/>
  <c r="J209" i="5" s="1"/>
  <c r="K209" i="5" s="1"/>
  <c r="I6" i="5"/>
  <c r="I33" i="5"/>
  <c r="I113" i="5"/>
  <c r="J113" i="5" s="1"/>
  <c r="K113" i="5" s="1"/>
  <c r="I157" i="5"/>
  <c r="J157" i="5" s="1"/>
  <c r="K157" i="5" s="1"/>
  <c r="H52" i="5"/>
  <c r="I201" i="5"/>
  <c r="J201" i="5" s="1"/>
  <c r="K201" i="5" s="1"/>
  <c r="H40" i="5"/>
  <c r="J40" i="5" s="1"/>
  <c r="K40" i="5" s="1"/>
  <c r="I225" i="5"/>
  <c r="J225" i="5" s="1"/>
  <c r="K225" i="5" s="1"/>
  <c r="H202" i="5"/>
  <c r="J202" i="5" s="1"/>
  <c r="K202" i="5" s="1"/>
  <c r="J220" i="5"/>
  <c r="K220" i="5" s="1"/>
  <c r="I42" i="5"/>
  <c r="J42" i="5" s="1"/>
  <c r="K42" i="5" s="1"/>
  <c r="H216" i="5"/>
  <c r="J216" i="5" s="1"/>
  <c r="K216" i="5" s="1"/>
  <c r="H193" i="5"/>
  <c r="J193" i="5" s="1"/>
  <c r="K193" i="5" s="1"/>
  <c r="I228" i="5"/>
  <c r="J228" i="5" s="1"/>
  <c r="K228" i="5" s="1"/>
  <c r="I148" i="5"/>
  <c r="J148" i="5" s="1"/>
  <c r="K148" i="5" s="1"/>
  <c r="I120" i="5"/>
  <c r="J120" i="5" s="1"/>
  <c r="K120" i="5" s="1"/>
  <c r="I133" i="5"/>
  <c r="J133" i="5" s="1"/>
  <c r="K133" i="5" s="1"/>
  <c r="H165" i="5"/>
  <c r="J165" i="5" s="1"/>
  <c r="K165" i="5" s="1"/>
  <c r="H218" i="5"/>
  <c r="J218" i="5" s="1"/>
  <c r="K218" i="5" s="1"/>
  <c r="I106" i="5"/>
  <c r="J106" i="5" s="1"/>
  <c r="K106" i="5" s="1"/>
  <c r="I196" i="5"/>
  <c r="J196" i="5" s="1"/>
  <c r="K196" i="5" s="1"/>
  <c r="H208" i="5"/>
  <c r="J208" i="5" s="1"/>
  <c r="K208" i="5" s="1"/>
  <c r="H16" i="5"/>
  <c r="J16" i="5" s="1"/>
  <c r="K16" i="5" s="1"/>
  <c r="H61" i="5"/>
  <c r="J61" i="5" s="1"/>
  <c r="K61" i="5" s="1"/>
  <c r="H232" i="5"/>
  <c r="J232" i="5" s="1"/>
  <c r="K232" i="5" s="1"/>
  <c r="J33" i="5"/>
  <c r="K33" i="5" s="1"/>
  <c r="I160" i="5"/>
  <c r="J160" i="5" s="1"/>
  <c r="K160" i="5" s="1"/>
  <c r="I24" i="5"/>
  <c r="J24" i="5" s="1"/>
  <c r="K24" i="5" s="1"/>
  <c r="I177" i="5"/>
  <c r="J177" i="5" s="1"/>
  <c r="K177" i="5" s="1"/>
  <c r="H132" i="5"/>
  <c r="J132" i="5" s="1"/>
  <c r="K132" i="5" s="1"/>
  <c r="I10" i="5"/>
  <c r="J10" i="5" s="1"/>
  <c r="K10" i="5" s="1"/>
  <c r="H217" i="5"/>
  <c r="J217" i="5" s="1"/>
  <c r="K217" i="5" s="1"/>
  <c r="I70" i="5"/>
  <c r="H116" i="5"/>
  <c r="H204" i="5"/>
  <c r="J204" i="5" s="1"/>
  <c r="K204" i="5" s="1"/>
  <c r="I56" i="5"/>
  <c r="J56" i="5" s="1"/>
  <c r="K56" i="5" s="1"/>
  <c r="H104" i="5"/>
  <c r="J104" i="5" s="1"/>
  <c r="K104" i="5" s="1"/>
  <c r="I88" i="5"/>
  <c r="J88" i="5" s="1"/>
  <c r="K88" i="5" s="1"/>
  <c r="H105" i="5"/>
  <c r="J105" i="5" s="1"/>
  <c r="K105" i="5" s="1"/>
  <c r="H137" i="5"/>
  <c r="J137" i="5" s="1"/>
  <c r="K137" i="5" s="1"/>
  <c r="I49" i="5"/>
  <c r="J49" i="5" s="1"/>
  <c r="K49" i="5" s="1"/>
  <c r="H80" i="5"/>
  <c r="J80" i="5" s="1"/>
  <c r="K80" i="5" s="1"/>
  <c r="H200" i="5"/>
  <c r="J200" i="5" s="1"/>
  <c r="K200" i="5" s="1"/>
  <c r="I233" i="5"/>
  <c r="J233" i="5" s="1"/>
  <c r="K233" i="5" s="1"/>
  <c r="H20" i="5"/>
  <c r="J20" i="5" s="1"/>
  <c r="K20" i="5" s="1"/>
  <c r="I65" i="5"/>
  <c r="J65" i="5" s="1"/>
  <c r="K65" i="5" s="1"/>
  <c r="I97" i="5"/>
  <c r="J97" i="5" s="1"/>
  <c r="K97" i="5" s="1"/>
  <c r="I156" i="5"/>
  <c r="J156" i="5" s="1"/>
  <c r="K156" i="5" s="1"/>
  <c r="H234" i="5"/>
  <c r="J234" i="5" s="1"/>
  <c r="K234" i="5" s="1"/>
  <c r="H41" i="5"/>
  <c r="H125" i="5"/>
  <c r="J125" i="5" s="1"/>
  <c r="K125" i="5" s="1"/>
  <c r="I169" i="5"/>
  <c r="J169" i="5" s="1"/>
  <c r="K169" i="5" s="1"/>
  <c r="H185" i="5"/>
  <c r="J185" i="5" s="1"/>
  <c r="K185" i="5" s="1"/>
  <c r="I212" i="5"/>
  <c r="J212" i="5" s="1"/>
  <c r="K212" i="5" s="1"/>
  <c r="I74" i="5"/>
  <c r="H152" i="5"/>
  <c r="J152" i="5" s="1"/>
  <c r="K152" i="5" s="1"/>
  <c r="I188" i="5"/>
  <c r="J188" i="5" s="1"/>
  <c r="K188" i="5" s="1"/>
  <c r="H180" i="5"/>
  <c r="J180" i="5" s="1"/>
  <c r="K180" i="5" s="1"/>
  <c r="J6" i="5"/>
  <c r="K6" i="5" s="1"/>
  <c r="J52" i="5"/>
  <c r="K52" i="5" s="1"/>
  <c r="J70" i="5"/>
  <c r="K70" i="5" s="1"/>
  <c r="J116" i="5"/>
  <c r="K116" i="5" s="1"/>
  <c r="H170" i="5"/>
  <c r="J170" i="5" s="1"/>
  <c r="K170" i="5" s="1"/>
  <c r="I8" i="5"/>
  <c r="J8" i="5" s="1"/>
  <c r="K8" i="5" s="1"/>
  <c r="H221" i="5"/>
  <c r="J221" i="5" s="1"/>
  <c r="K221" i="5" s="1"/>
  <c r="H45" i="5"/>
  <c r="J45" i="5" s="1"/>
  <c r="K45" i="5" s="1"/>
  <c r="H25" i="5"/>
  <c r="J25" i="5" s="1"/>
  <c r="K25" i="5" s="1"/>
  <c r="H89" i="5"/>
  <c r="J89" i="5" s="1"/>
  <c r="K89" i="5" s="1"/>
  <c r="I161" i="5"/>
  <c r="J161" i="5" s="1"/>
  <c r="K161" i="5" s="1"/>
  <c r="I117" i="5"/>
  <c r="J117" i="5" s="1"/>
  <c r="K117" i="5" s="1"/>
  <c r="I197" i="5"/>
  <c r="J197" i="5" s="1"/>
  <c r="K197" i="5" s="1"/>
  <c r="I81" i="5"/>
  <c r="J81" i="5" s="1"/>
  <c r="K81" i="5" s="1"/>
  <c r="I90" i="5"/>
  <c r="J90" i="5" s="1"/>
  <c r="K90" i="5" s="1"/>
  <c r="H144" i="5"/>
  <c r="J144" i="5" s="1"/>
  <c r="K144" i="5" s="1"/>
  <c r="H153" i="5"/>
  <c r="J153" i="5" s="1"/>
  <c r="K153" i="5" s="1"/>
  <c r="I36" i="5"/>
  <c r="J36" i="5" s="1"/>
  <c r="K36" i="5" s="1"/>
  <c r="I54" i="5"/>
  <c r="J54" i="5" s="1"/>
  <c r="K54" i="5" s="1"/>
  <c r="H64" i="5"/>
  <c r="J64" i="5" s="1"/>
  <c r="K64" i="5" s="1"/>
  <c r="I100" i="5"/>
  <c r="J100" i="5" s="1"/>
  <c r="K100" i="5" s="1"/>
  <c r="H109" i="5"/>
  <c r="J109" i="5" s="1"/>
  <c r="K109" i="5" s="1"/>
  <c r="I118" i="5"/>
  <c r="J118" i="5" s="1"/>
  <c r="K118" i="5" s="1"/>
  <c r="H172" i="5"/>
  <c r="J172" i="5" s="1"/>
  <c r="K172" i="5" s="1"/>
  <c r="I189" i="5"/>
  <c r="J189" i="5" s="1"/>
  <c r="K189" i="5" s="1"/>
  <c r="H198" i="5"/>
  <c r="J198" i="5" s="1"/>
  <c r="K198" i="5" s="1"/>
  <c r="I205" i="5"/>
  <c r="J205" i="5" s="1"/>
  <c r="K205" i="5" s="1"/>
  <c r="H214" i="5"/>
  <c r="J214" i="5" s="1"/>
  <c r="K214" i="5" s="1"/>
  <c r="H230" i="5"/>
  <c r="J230" i="5" s="1"/>
  <c r="K230" i="5" s="1"/>
  <c r="H9" i="5"/>
  <c r="J9" i="5" s="1"/>
  <c r="K9" i="5" s="1"/>
  <c r="H73" i="5"/>
  <c r="J73" i="5" s="1"/>
  <c r="K73" i="5" s="1"/>
  <c r="H128" i="5"/>
  <c r="J128" i="5" s="1"/>
  <c r="K128" i="5" s="1"/>
  <c r="H136" i="5"/>
  <c r="J136" i="5" s="1"/>
  <c r="K136" i="5" s="1"/>
  <c r="H164" i="5"/>
  <c r="J164" i="5" s="1"/>
  <c r="K164" i="5" s="1"/>
  <c r="H181" i="5"/>
  <c r="J181" i="5" s="1"/>
  <c r="K181" i="5" s="1"/>
  <c r="H28" i="5"/>
  <c r="J28" i="5" s="1"/>
  <c r="K28" i="5" s="1"/>
  <c r="H37" i="5"/>
  <c r="J37" i="5" s="1"/>
  <c r="K37" i="5" s="1"/>
  <c r="H92" i="5"/>
  <c r="J92" i="5" s="1"/>
  <c r="K92" i="5" s="1"/>
  <c r="H101" i="5"/>
  <c r="J101" i="5" s="1"/>
  <c r="K101" i="5" s="1"/>
  <c r="H145" i="5"/>
  <c r="J145" i="5" s="1"/>
  <c r="K145" i="5" s="1"/>
  <c r="J74" i="5"/>
  <c r="K74" i="5" s="1"/>
  <c r="I38" i="5"/>
  <c r="J38" i="5" s="1"/>
  <c r="K38" i="5" s="1"/>
  <c r="H192" i="5"/>
  <c r="J192" i="5" s="1"/>
  <c r="K192" i="5" s="1"/>
  <c r="I29" i="5"/>
  <c r="J29" i="5" s="1"/>
  <c r="K29" i="5" s="1"/>
  <c r="I93" i="5"/>
  <c r="J93" i="5" s="1"/>
  <c r="K93" i="5" s="1"/>
  <c r="I112" i="5"/>
  <c r="J112" i="5" s="1"/>
  <c r="K112" i="5" s="1"/>
  <c r="H121" i="5"/>
  <c r="J121" i="5" s="1"/>
  <c r="K121" i="5" s="1"/>
  <c r="H174" i="5"/>
  <c r="J174" i="5" s="1"/>
  <c r="K174" i="5" s="1"/>
  <c r="H12" i="5"/>
  <c r="J12" i="5" s="1"/>
  <c r="K12" i="5" s="1"/>
  <c r="H21" i="5"/>
  <c r="J21" i="5" s="1"/>
  <c r="K21" i="5" s="1"/>
  <c r="I57" i="5"/>
  <c r="J57" i="5" s="1"/>
  <c r="K57" i="5" s="1"/>
  <c r="H76" i="5"/>
  <c r="J76" i="5" s="1"/>
  <c r="K76" i="5" s="1"/>
  <c r="H85" i="5"/>
  <c r="J85" i="5" s="1"/>
  <c r="K85" i="5" s="1"/>
  <c r="H130" i="5"/>
  <c r="J130" i="5" s="1"/>
  <c r="K130" i="5" s="1"/>
  <c r="I166" i="5"/>
  <c r="J166" i="5" s="1"/>
  <c r="K166" i="5" s="1"/>
  <c r="H108" i="5"/>
  <c r="J108" i="5" s="1"/>
  <c r="K108" i="5" s="1"/>
  <c r="I53" i="5"/>
  <c r="J53" i="5" s="1"/>
  <c r="K53" i="5" s="1"/>
  <c r="I126" i="5"/>
  <c r="J126" i="5" s="1"/>
  <c r="K126" i="5" s="1"/>
  <c r="I213" i="5"/>
  <c r="J213" i="5" s="1"/>
  <c r="K213" i="5" s="1"/>
  <c r="H48" i="5"/>
  <c r="J48" i="5" s="1"/>
  <c r="K48" i="5" s="1"/>
  <c r="J122" i="5"/>
  <c r="K122" i="5" s="1"/>
  <c r="H68" i="5"/>
  <c r="J68" i="5" s="1"/>
  <c r="K68" i="5" s="1"/>
  <c r="H122" i="5"/>
  <c r="H140" i="5"/>
  <c r="J140" i="5" s="1"/>
  <c r="K140" i="5" s="1"/>
  <c r="I4" i="5"/>
  <c r="J4" i="5" s="1"/>
  <c r="K4" i="5" s="1"/>
  <c r="H13" i="5"/>
  <c r="J13" i="5" s="1"/>
  <c r="K13" i="5" s="1"/>
  <c r="I22" i="5"/>
  <c r="J22" i="5" s="1"/>
  <c r="K22" i="5" s="1"/>
  <c r="H32" i="5"/>
  <c r="J32" i="5" s="1"/>
  <c r="K32" i="5" s="1"/>
  <c r="H77" i="5"/>
  <c r="J77" i="5" s="1"/>
  <c r="K77" i="5" s="1"/>
  <c r="I86" i="5"/>
  <c r="J86" i="5" s="1"/>
  <c r="K86" i="5" s="1"/>
  <c r="H96" i="5"/>
  <c r="J96" i="5" s="1"/>
  <c r="K96" i="5" s="1"/>
  <c r="H149" i="5"/>
  <c r="J149" i="5" s="1"/>
  <c r="K149" i="5" s="1"/>
  <c r="I158" i="5"/>
  <c r="J158" i="5" s="1"/>
  <c r="K158" i="5" s="1"/>
  <c r="H168" i="5"/>
  <c r="J168" i="5" s="1"/>
  <c r="K168" i="5" s="1"/>
  <c r="H176" i="5"/>
  <c r="J176" i="5" s="1"/>
  <c r="K176" i="5" s="1"/>
  <c r="I26" i="5"/>
  <c r="J26" i="5" s="1"/>
  <c r="K26" i="5" s="1"/>
  <c r="H134" i="5"/>
  <c r="J134" i="5" s="1"/>
  <c r="K134" i="5" s="1"/>
  <c r="I229" i="5"/>
  <c r="J229" i="5" s="1"/>
  <c r="K229" i="5" s="1"/>
  <c r="I72" i="5"/>
  <c r="J72" i="5" s="1"/>
  <c r="K72" i="5" s="1"/>
  <c r="I102" i="5"/>
  <c r="J102" i="5" s="1"/>
  <c r="K102" i="5" s="1"/>
  <c r="H5" i="5"/>
  <c r="J5" i="5" s="1"/>
  <c r="K5" i="5" s="1"/>
  <c r="H60" i="5"/>
  <c r="J60" i="5" s="1"/>
  <c r="K60" i="5" s="1"/>
  <c r="H69" i="5"/>
  <c r="J69" i="5" s="1"/>
  <c r="K69" i="5" s="1"/>
  <c r="H124" i="5"/>
  <c r="J124" i="5" s="1"/>
  <c r="K124" i="5" s="1"/>
  <c r="H141" i="5"/>
  <c r="J141" i="5" s="1"/>
  <c r="K141" i="5" s="1"/>
  <c r="H44" i="5"/>
  <c r="J44" i="5" s="1"/>
  <c r="K44" i="5" s="1"/>
  <c r="H17" i="5"/>
  <c r="J17" i="5" s="1"/>
  <c r="K17" i="5" s="1"/>
  <c r="I58" i="5"/>
  <c r="J58" i="5" s="1"/>
  <c r="K58" i="5" s="1"/>
  <c r="J41" i="5"/>
  <c r="K41" i="5" s="1"/>
  <c r="H50" i="5"/>
  <c r="J50" i="5" s="1"/>
  <c r="K50" i="5" s="1"/>
  <c r="H131" i="5"/>
  <c r="I131" i="5"/>
  <c r="H71" i="5"/>
  <c r="J71" i="5" s="1"/>
  <c r="K71" i="5" s="1"/>
  <c r="I82" i="5"/>
  <c r="J82" i="5" s="1"/>
  <c r="K82" i="5" s="1"/>
  <c r="I154" i="5"/>
  <c r="J154" i="5" s="1"/>
  <c r="K154" i="5" s="1"/>
  <c r="I194" i="5"/>
  <c r="J194" i="5" s="1"/>
  <c r="K194" i="5" s="1"/>
  <c r="I210" i="5"/>
  <c r="J210" i="5" s="1"/>
  <c r="K210" i="5" s="1"/>
  <c r="I226" i="5"/>
  <c r="J226" i="5" s="1"/>
  <c r="K226" i="5" s="1"/>
  <c r="I143" i="5"/>
  <c r="H143" i="5"/>
  <c r="I183" i="5"/>
  <c r="H183" i="5"/>
  <c r="H2" i="5"/>
  <c r="J2" i="5" s="1"/>
  <c r="K2" i="5" s="1"/>
  <c r="I98" i="5"/>
  <c r="J98" i="5" s="1"/>
  <c r="K98" i="5" s="1"/>
  <c r="H62" i="5"/>
  <c r="J62" i="5" s="1"/>
  <c r="K62" i="5" s="1"/>
  <c r="H115" i="5"/>
  <c r="J115" i="5" s="1"/>
  <c r="K115" i="5" s="1"/>
  <c r="I78" i="5"/>
  <c r="J78" i="5" s="1"/>
  <c r="K78" i="5" s="1"/>
  <c r="I94" i="5"/>
  <c r="J94" i="5" s="1"/>
  <c r="K94" i="5" s="1"/>
  <c r="I110" i="5"/>
  <c r="J110" i="5" s="1"/>
  <c r="K110" i="5" s="1"/>
  <c r="I138" i="5"/>
  <c r="J138" i="5" s="1"/>
  <c r="K138" i="5" s="1"/>
  <c r="H206" i="5"/>
  <c r="J206" i="5" s="1"/>
  <c r="K206" i="5" s="1"/>
  <c r="H222" i="5"/>
  <c r="J222" i="5" s="1"/>
  <c r="K222" i="5" s="1"/>
  <c r="I119" i="5"/>
  <c r="H119" i="5"/>
  <c r="I159" i="5"/>
  <c r="H159" i="5"/>
  <c r="J159" i="5" s="1"/>
  <c r="K159" i="5" s="1"/>
  <c r="H18" i="5"/>
  <c r="J18" i="5" s="1"/>
  <c r="K18" i="5" s="1"/>
  <c r="H34" i="5"/>
  <c r="J34" i="5" s="1"/>
  <c r="K34" i="5" s="1"/>
  <c r="H87" i="5"/>
  <c r="J87" i="5" s="1"/>
  <c r="K87" i="5" s="1"/>
  <c r="H114" i="5"/>
  <c r="J114" i="5" s="1"/>
  <c r="K114" i="5" s="1"/>
  <c r="H231" i="5"/>
  <c r="I231" i="5"/>
  <c r="H3" i="5"/>
  <c r="J3" i="5" s="1"/>
  <c r="K3" i="5" s="1"/>
  <c r="H30" i="5"/>
  <c r="J30" i="5" s="1"/>
  <c r="K30" i="5" s="1"/>
  <c r="H46" i="5"/>
  <c r="J46" i="5" s="1"/>
  <c r="K46" i="5" s="1"/>
  <c r="H99" i="5"/>
  <c r="J99" i="5" s="1"/>
  <c r="K99" i="5" s="1"/>
  <c r="H178" i="5"/>
  <c r="J178" i="5" s="1"/>
  <c r="K178" i="5" s="1"/>
  <c r="I211" i="5"/>
  <c r="H211" i="5"/>
  <c r="I127" i="5"/>
  <c r="H127" i="5"/>
  <c r="H150" i="5"/>
  <c r="J150" i="5" s="1"/>
  <c r="K150" i="5" s="1"/>
  <c r="I167" i="5"/>
  <c r="H167" i="5"/>
  <c r="H190" i="5"/>
  <c r="J190" i="5" s="1"/>
  <c r="K190" i="5" s="1"/>
  <c r="H182" i="5"/>
  <c r="J182" i="5" s="1"/>
  <c r="K182" i="5" s="1"/>
  <c r="I215" i="5"/>
  <c r="H215" i="5"/>
  <c r="I66" i="5"/>
  <c r="J66" i="5" s="1"/>
  <c r="K66" i="5" s="1"/>
  <c r="I139" i="5"/>
  <c r="H139" i="5"/>
  <c r="H162" i="5"/>
  <c r="J162" i="5" s="1"/>
  <c r="K162" i="5" s="1"/>
  <c r="I179" i="5"/>
  <c r="H179" i="5"/>
  <c r="I195" i="5"/>
  <c r="H195" i="5"/>
  <c r="J195" i="5" s="1"/>
  <c r="K195" i="5" s="1"/>
  <c r="H15" i="5"/>
  <c r="J15" i="5" s="1"/>
  <c r="K15" i="5" s="1"/>
  <c r="H31" i="5"/>
  <c r="J31" i="5" s="1"/>
  <c r="K31" i="5" s="1"/>
  <c r="H47" i="5"/>
  <c r="J47" i="5" s="1"/>
  <c r="K47" i="5" s="1"/>
  <c r="H63" i="5"/>
  <c r="J63" i="5" s="1"/>
  <c r="K63" i="5" s="1"/>
  <c r="H79" i="5"/>
  <c r="J79" i="5" s="1"/>
  <c r="K79" i="5" s="1"/>
  <c r="H95" i="5"/>
  <c r="J95" i="5" s="1"/>
  <c r="K95" i="5" s="1"/>
  <c r="H111" i="5"/>
  <c r="J111" i="5" s="1"/>
  <c r="K111" i="5" s="1"/>
  <c r="I207" i="5"/>
  <c r="H207" i="5"/>
  <c r="H223" i="5"/>
  <c r="I223" i="5"/>
  <c r="H83" i="5"/>
  <c r="J83" i="5" s="1"/>
  <c r="K83" i="5" s="1"/>
  <c r="I151" i="5"/>
  <c r="H151" i="5"/>
  <c r="I191" i="5"/>
  <c r="H191" i="5"/>
  <c r="H142" i="5"/>
  <c r="J142" i="5" s="1"/>
  <c r="K142" i="5" s="1"/>
  <c r="H14" i="5"/>
  <c r="J14" i="5" s="1"/>
  <c r="K14" i="5" s="1"/>
  <c r="I187" i="5"/>
  <c r="H187" i="5"/>
  <c r="J187" i="5" s="1"/>
  <c r="K187" i="5" s="1"/>
  <c r="H35" i="5"/>
  <c r="J35" i="5" s="1"/>
  <c r="K35" i="5" s="1"/>
  <c r="I123" i="5"/>
  <c r="H123" i="5"/>
  <c r="H146" i="5"/>
  <c r="J146" i="5" s="1"/>
  <c r="K146" i="5" s="1"/>
  <c r="I163" i="5"/>
  <c r="H163" i="5"/>
  <c r="J163" i="5" s="1"/>
  <c r="K163" i="5" s="1"/>
  <c r="H186" i="5"/>
  <c r="J186" i="5" s="1"/>
  <c r="K186" i="5" s="1"/>
  <c r="H7" i="5"/>
  <c r="J7" i="5" s="1"/>
  <c r="K7" i="5" s="1"/>
  <c r="H39" i="5"/>
  <c r="J39" i="5" s="1"/>
  <c r="K39" i="5" s="1"/>
  <c r="H103" i="5"/>
  <c r="J103" i="5" s="1"/>
  <c r="K103" i="5" s="1"/>
  <c r="I199" i="5"/>
  <c r="H199" i="5"/>
  <c r="I171" i="5"/>
  <c r="H171" i="5"/>
  <c r="H67" i="5"/>
  <c r="J67" i="5" s="1"/>
  <c r="K67" i="5" s="1"/>
  <c r="I155" i="5"/>
  <c r="H155" i="5"/>
  <c r="I235" i="5"/>
  <c r="H235" i="5"/>
  <c r="I147" i="5"/>
  <c r="H147" i="5"/>
  <c r="H23" i="5"/>
  <c r="J23" i="5" s="1"/>
  <c r="K23" i="5" s="1"/>
  <c r="H55" i="5"/>
  <c r="J55" i="5" s="1"/>
  <c r="K55" i="5" s="1"/>
  <c r="H19" i="5"/>
  <c r="J19" i="5" s="1"/>
  <c r="K19" i="5" s="1"/>
  <c r="H51" i="5"/>
  <c r="J51" i="5" s="1"/>
  <c r="K51" i="5" s="1"/>
  <c r="H227" i="5"/>
  <c r="I227" i="5"/>
  <c r="H11" i="5"/>
  <c r="J11" i="5" s="1"/>
  <c r="K11" i="5" s="1"/>
  <c r="H27" i="5"/>
  <c r="J27" i="5" s="1"/>
  <c r="K27" i="5" s="1"/>
  <c r="H43" i="5"/>
  <c r="J43" i="5" s="1"/>
  <c r="K43" i="5" s="1"/>
  <c r="H59" i="5"/>
  <c r="J59" i="5" s="1"/>
  <c r="K59" i="5" s="1"/>
  <c r="H75" i="5"/>
  <c r="J75" i="5" s="1"/>
  <c r="K75" i="5" s="1"/>
  <c r="H91" i="5"/>
  <c r="J91" i="5" s="1"/>
  <c r="K91" i="5" s="1"/>
  <c r="H107" i="5"/>
  <c r="J107" i="5" s="1"/>
  <c r="K107" i="5" s="1"/>
  <c r="I135" i="5"/>
  <c r="H135" i="5"/>
  <c r="I175" i="5"/>
  <c r="H175" i="5"/>
  <c r="I203" i="5"/>
  <c r="H203" i="5"/>
  <c r="J203" i="5" s="1"/>
  <c r="K203" i="5" s="1"/>
  <c r="I219" i="5"/>
  <c r="H219" i="5"/>
  <c r="J219" i="5" s="1"/>
  <c r="K219" i="5" s="1"/>
  <c r="H236" i="5"/>
  <c r="J236" i="5" s="1"/>
  <c r="K236" i="5" s="1"/>
  <c r="J205" i="3"/>
  <c r="K205" i="3" s="1"/>
  <c r="J174" i="3"/>
  <c r="K174" i="3" s="1"/>
  <c r="I205" i="3"/>
  <c r="J135" i="3"/>
  <c r="K135" i="3" s="1"/>
  <c r="J213" i="3"/>
  <c r="K213" i="3" s="1"/>
  <c r="J34" i="3"/>
  <c r="K34" i="3" s="1"/>
  <c r="J206" i="3"/>
  <c r="K206" i="3" s="1"/>
  <c r="J170" i="3"/>
  <c r="K170" i="3" s="1"/>
  <c r="J223" i="3"/>
  <c r="K223" i="3" s="1"/>
  <c r="J217" i="3"/>
  <c r="K217" i="3" s="1"/>
  <c r="J13" i="3"/>
  <c r="K13" i="3" s="1"/>
  <c r="J22" i="3"/>
  <c r="K22" i="3" s="1"/>
  <c r="J225" i="3"/>
  <c r="K225" i="3" s="1"/>
  <c r="J37" i="3"/>
  <c r="K37" i="3" s="1"/>
  <c r="J126" i="3"/>
  <c r="K126" i="3" s="1"/>
  <c r="J107" i="3"/>
  <c r="K107" i="3" s="1"/>
  <c r="J120" i="3"/>
  <c r="K120" i="3" s="1"/>
  <c r="J91" i="3"/>
  <c r="K91" i="3" s="1"/>
  <c r="J132" i="3"/>
  <c r="K132" i="3" s="1"/>
  <c r="J153" i="3"/>
  <c r="K153" i="3" s="1"/>
  <c r="J221" i="3"/>
  <c r="K221" i="3" s="1"/>
  <c r="J142" i="3"/>
  <c r="K142" i="3" s="1"/>
  <c r="J33" i="3"/>
  <c r="K33" i="3" s="1"/>
  <c r="J72" i="3"/>
  <c r="K72" i="3" s="1"/>
  <c r="J183" i="3"/>
  <c r="K183" i="3" s="1"/>
  <c r="J199" i="3"/>
  <c r="K199" i="3" s="1"/>
  <c r="J112" i="3"/>
  <c r="K112" i="3" s="1"/>
  <c r="J10" i="3"/>
  <c r="K10" i="3" s="1"/>
  <c r="J47" i="3"/>
  <c r="K47" i="3" s="1"/>
  <c r="J129" i="3"/>
  <c r="K129" i="3" s="1"/>
  <c r="J94" i="3"/>
  <c r="K94" i="3" s="1"/>
  <c r="J78" i="3"/>
  <c r="K78" i="3" s="1"/>
  <c r="J59" i="3"/>
  <c r="K59" i="3" s="1"/>
  <c r="J110" i="3"/>
  <c r="K110" i="3" s="1"/>
  <c r="J173" i="3"/>
  <c r="K173" i="3" s="1"/>
  <c r="J50" i="3"/>
  <c r="K50" i="3" s="1"/>
  <c r="J228" i="3"/>
  <c r="K228" i="3" s="1"/>
  <c r="J188" i="3"/>
  <c r="K188" i="3" s="1"/>
  <c r="J147" i="3"/>
  <c r="K147" i="3" s="1"/>
  <c r="J230" i="3"/>
  <c r="K230" i="3" s="1"/>
  <c r="J204" i="3"/>
  <c r="K204" i="3" s="1"/>
  <c r="J83" i="3"/>
  <c r="K83" i="3" s="1"/>
  <c r="J41" i="3"/>
  <c r="K41" i="3" s="1"/>
  <c r="J20" i="3"/>
  <c r="K20" i="3" s="1"/>
  <c r="J236" i="3"/>
  <c r="K236" i="3" s="1"/>
  <c r="J63" i="3"/>
  <c r="K63" i="3" s="1"/>
  <c r="J178" i="3"/>
  <c r="K178" i="3" s="1"/>
  <c r="J30" i="3"/>
  <c r="K30" i="3" s="1"/>
  <c r="J12" i="3"/>
  <c r="K12" i="3" s="1"/>
  <c r="J97" i="3"/>
  <c r="K97" i="3" s="1"/>
  <c r="J3" i="3"/>
  <c r="K3" i="3" s="1"/>
  <c r="J229" i="3"/>
  <c r="K229" i="3" s="1"/>
  <c r="J203" i="3"/>
  <c r="K203" i="3" s="1"/>
  <c r="J160" i="3"/>
  <c r="K160" i="3" s="1"/>
  <c r="J25" i="3"/>
  <c r="K25" i="3" s="1"/>
  <c r="J140" i="3"/>
  <c r="K140" i="3" s="1"/>
  <c r="J138" i="3"/>
  <c r="K138" i="3" s="1"/>
  <c r="H87" i="3"/>
  <c r="J87" i="3" s="1"/>
  <c r="K87" i="3" s="1"/>
  <c r="H131" i="3"/>
  <c r="J131" i="3" s="1"/>
  <c r="K131" i="3" s="1"/>
  <c r="H164" i="3"/>
  <c r="J164" i="3" s="1"/>
  <c r="K164" i="3" s="1"/>
  <c r="I29" i="3"/>
  <c r="J29" i="3" s="1"/>
  <c r="K29" i="3" s="1"/>
  <c r="H197" i="3"/>
  <c r="J197" i="3" s="1"/>
  <c r="K197" i="3" s="1"/>
  <c r="H49" i="3"/>
  <c r="J49" i="3" s="1"/>
  <c r="K49" i="3" s="1"/>
  <c r="H165" i="3"/>
  <c r="J165" i="3" s="1"/>
  <c r="K165" i="3" s="1"/>
  <c r="H157" i="3"/>
  <c r="J157" i="3" s="1"/>
  <c r="K157" i="3" s="1"/>
  <c r="H102" i="3"/>
  <c r="J102" i="3" s="1"/>
  <c r="K102" i="3" s="1"/>
  <c r="H43" i="3"/>
  <c r="J43" i="3" s="1"/>
  <c r="K43" i="3" s="1"/>
  <c r="H125" i="3"/>
  <c r="J125" i="3" s="1"/>
  <c r="K125" i="3" s="1"/>
  <c r="H196" i="3"/>
  <c r="J196" i="3" s="1"/>
  <c r="K196" i="3" s="1"/>
  <c r="I166" i="3"/>
  <c r="J166" i="3" s="1"/>
  <c r="K166" i="3" s="1"/>
  <c r="I206" i="3"/>
  <c r="I27" i="3"/>
  <c r="J27" i="3" s="1"/>
  <c r="K27" i="3" s="1"/>
  <c r="I174" i="3"/>
  <c r="H16" i="3"/>
  <c r="J16" i="3" s="1"/>
  <c r="K16" i="3" s="1"/>
  <c r="I37" i="3"/>
  <c r="H211" i="3"/>
  <c r="J211" i="3" s="1"/>
  <c r="K211" i="3" s="1"/>
  <c r="I179" i="3"/>
  <c r="J179" i="3" s="1"/>
  <c r="K179" i="3" s="1"/>
  <c r="H65" i="3"/>
  <c r="J65" i="3" s="1"/>
  <c r="K65" i="3" s="1"/>
  <c r="I116" i="3"/>
  <c r="J116" i="3" s="1"/>
  <c r="K116" i="3" s="1"/>
  <c r="I112" i="3"/>
  <c r="I22" i="3"/>
  <c r="H108" i="3"/>
  <c r="J108" i="3" s="1"/>
  <c r="K108" i="3" s="1"/>
  <c r="I225" i="3"/>
  <c r="I198" i="3"/>
  <c r="J198" i="3" s="1"/>
  <c r="K198" i="3" s="1"/>
  <c r="H66" i="3"/>
  <c r="J66" i="3" s="1"/>
  <c r="K66" i="3" s="1"/>
  <c r="I121" i="3"/>
  <c r="J121" i="3" s="1"/>
  <c r="K121" i="3" s="1"/>
  <c r="I107" i="3"/>
  <c r="H156" i="3"/>
  <c r="J156" i="3" s="1"/>
  <c r="K156" i="3" s="1"/>
  <c r="H162" i="3"/>
  <c r="J162" i="3" s="1"/>
  <c r="K162" i="3" s="1"/>
  <c r="I184" i="3"/>
  <c r="J184" i="3" s="1"/>
  <c r="K184" i="3" s="1"/>
  <c r="I24" i="3"/>
  <c r="J24" i="3" s="1"/>
  <c r="K24" i="3" s="1"/>
  <c r="I120" i="3"/>
  <c r="I154" i="3"/>
  <c r="J154" i="3" s="1"/>
  <c r="K154" i="3" s="1"/>
  <c r="H233" i="3"/>
  <c r="J233" i="3" s="1"/>
  <c r="K233" i="3" s="1"/>
  <c r="I119" i="3"/>
  <c r="J119" i="3" s="1"/>
  <c r="K119" i="3" s="1"/>
  <c r="I60" i="3"/>
  <c r="J60" i="3" s="1"/>
  <c r="K60" i="3" s="1"/>
  <c r="I55" i="3"/>
  <c r="J55" i="3" s="1"/>
  <c r="K55" i="3" s="1"/>
  <c r="I127" i="3"/>
  <c r="J127" i="3" s="1"/>
  <c r="K127" i="3" s="1"/>
  <c r="H79" i="3"/>
  <c r="J79" i="3" s="1"/>
  <c r="K79" i="3" s="1"/>
  <c r="H161" i="3"/>
  <c r="J161" i="3" s="1"/>
  <c r="K161" i="3" s="1"/>
  <c r="H5" i="3"/>
  <c r="J5" i="3" s="1"/>
  <c r="K5" i="3" s="1"/>
  <c r="I183" i="3"/>
  <c r="I90" i="3"/>
  <c r="J90" i="3" s="1"/>
  <c r="K90" i="3" s="1"/>
  <c r="I143" i="3"/>
  <c r="J143" i="3" s="1"/>
  <c r="K143" i="3" s="1"/>
  <c r="I10" i="3"/>
  <c r="I142" i="3"/>
  <c r="H169" i="3"/>
  <c r="J169" i="3" s="1"/>
  <c r="K169" i="3" s="1"/>
  <c r="I94" i="3"/>
  <c r="I78" i="3"/>
  <c r="I33" i="3"/>
  <c r="I59" i="3"/>
  <c r="I110" i="3"/>
  <c r="I173" i="3"/>
  <c r="I50" i="3"/>
  <c r="I228" i="3"/>
  <c r="I98" i="3"/>
  <c r="J98" i="3" s="1"/>
  <c r="K98" i="3" s="1"/>
  <c r="I150" i="3"/>
  <c r="J150" i="3" s="1"/>
  <c r="K150" i="3" s="1"/>
  <c r="H89" i="3"/>
  <c r="J89" i="3" s="1"/>
  <c r="K89" i="3" s="1"/>
  <c r="H105" i="3"/>
  <c r="J105" i="3" s="1"/>
  <c r="K105" i="3" s="1"/>
  <c r="H46" i="3"/>
  <c r="J46" i="3" s="1"/>
  <c r="K46" i="3" s="1"/>
  <c r="I188" i="3"/>
  <c r="I147" i="3"/>
  <c r="I76" i="3"/>
  <c r="J76" i="3" s="1"/>
  <c r="K76" i="3" s="1"/>
  <c r="I215" i="3"/>
  <c r="J215" i="3" s="1"/>
  <c r="K215" i="3" s="1"/>
  <c r="I109" i="3"/>
  <c r="J109" i="3" s="1"/>
  <c r="K109" i="3" s="1"/>
  <c r="I54" i="3"/>
  <c r="J54" i="3" s="1"/>
  <c r="K54" i="3" s="1"/>
  <c r="I230" i="3"/>
  <c r="I204" i="3"/>
  <c r="I83" i="3"/>
  <c r="I41" i="3"/>
  <c r="I4" i="3"/>
  <c r="J4" i="3" s="1"/>
  <c r="K4" i="3" s="1"/>
  <c r="I190" i="3"/>
  <c r="J190" i="3" s="1"/>
  <c r="K190" i="3" s="1"/>
  <c r="I14" i="3"/>
  <c r="J14" i="3" s="1"/>
  <c r="K14" i="3" s="1"/>
  <c r="I170" i="3"/>
  <c r="I176" i="3"/>
  <c r="J176" i="3" s="1"/>
  <c r="K176" i="3" s="1"/>
  <c r="H115" i="3"/>
  <c r="J115" i="3" s="1"/>
  <c r="K115" i="3" s="1"/>
  <c r="I51" i="3"/>
  <c r="J51" i="3" s="1"/>
  <c r="K51" i="3" s="1"/>
  <c r="I168" i="3"/>
  <c r="J168" i="3" s="1"/>
  <c r="K168" i="3" s="1"/>
  <c r="I57" i="3"/>
  <c r="J57" i="3" s="1"/>
  <c r="K57" i="3" s="1"/>
  <c r="H200" i="3"/>
  <c r="J200" i="3" s="1"/>
  <c r="K200" i="3" s="1"/>
  <c r="I132" i="3"/>
  <c r="I153" i="3"/>
  <c r="I221" i="3"/>
  <c r="I74" i="3"/>
  <c r="J74" i="3" s="1"/>
  <c r="K74" i="3" s="1"/>
  <c r="I47" i="3"/>
  <c r="I23" i="3"/>
  <c r="J23" i="3" s="1"/>
  <c r="K23" i="3" s="1"/>
  <c r="I199" i="3"/>
  <c r="H134" i="3"/>
  <c r="J134" i="3" s="1"/>
  <c r="K134" i="3" s="1"/>
  <c r="H8" i="3"/>
  <c r="J8" i="3" s="1"/>
  <c r="K8" i="3" s="1"/>
  <c r="I20" i="3"/>
  <c r="I236" i="3"/>
  <c r="I63" i="3"/>
  <c r="I178" i="3"/>
  <c r="I30" i="3"/>
  <c r="I12" i="3"/>
  <c r="I9" i="3"/>
  <c r="J9" i="3" s="1"/>
  <c r="K9" i="3" s="1"/>
  <c r="I163" i="3"/>
  <c r="J163" i="3" s="1"/>
  <c r="K163" i="3" s="1"/>
  <c r="I71" i="3"/>
  <c r="J71" i="3" s="1"/>
  <c r="K71" i="3" s="1"/>
  <c r="I40" i="3"/>
  <c r="J40" i="3" s="1"/>
  <c r="K40" i="3" s="1"/>
  <c r="I97" i="3"/>
  <c r="I3" i="3"/>
  <c r="I213" i="3"/>
  <c r="I104" i="3"/>
  <c r="J104" i="3" s="1"/>
  <c r="K104" i="3" s="1"/>
  <c r="H92" i="3"/>
  <c r="J92" i="3" s="1"/>
  <c r="K92" i="3" s="1"/>
  <c r="I91" i="3"/>
  <c r="I42" i="3"/>
  <c r="J42" i="3" s="1"/>
  <c r="K42" i="3" s="1"/>
  <c r="I186" i="3"/>
  <c r="J186" i="3" s="1"/>
  <c r="K186" i="3" s="1"/>
  <c r="I129" i="3"/>
  <c r="H26" i="3"/>
  <c r="J26" i="3" s="1"/>
  <c r="K26" i="3" s="1"/>
  <c r="I70" i="3"/>
  <c r="J70" i="3" s="1"/>
  <c r="K70" i="3" s="1"/>
  <c r="H218" i="3"/>
  <c r="J218" i="3" s="1"/>
  <c r="K218" i="3" s="1"/>
  <c r="H85" i="3"/>
  <c r="J85" i="3" s="1"/>
  <c r="K85" i="3" s="1"/>
  <c r="H81" i="3"/>
  <c r="J81" i="3" s="1"/>
  <c r="K81" i="3" s="1"/>
  <c r="I187" i="3"/>
  <c r="J187" i="3" s="1"/>
  <c r="K187" i="3" s="1"/>
  <c r="I118" i="3"/>
  <c r="J118" i="3" s="1"/>
  <c r="K118" i="3" s="1"/>
  <c r="I234" i="3"/>
  <c r="J234" i="3" s="1"/>
  <c r="K234" i="3" s="1"/>
  <c r="I113" i="3"/>
  <c r="J113" i="3" s="1"/>
  <c r="K113" i="3" s="1"/>
  <c r="I231" i="3"/>
  <c r="J231" i="3" s="1"/>
  <c r="K231" i="3" s="1"/>
  <c r="I172" i="3"/>
  <c r="J172" i="3" s="1"/>
  <c r="K172" i="3" s="1"/>
  <c r="I229" i="3"/>
  <c r="I203" i="3"/>
  <c r="I160" i="3"/>
  <c r="I25" i="3"/>
  <c r="I140" i="3"/>
  <c r="I138" i="3"/>
  <c r="I209" i="3"/>
  <c r="J209" i="3" s="1"/>
  <c r="K209" i="3" s="1"/>
  <c r="I135" i="3"/>
  <c r="I58" i="3"/>
  <c r="J58" i="3" s="1"/>
  <c r="K58" i="3" s="1"/>
  <c r="I111" i="3"/>
  <c r="J111" i="3" s="1"/>
  <c r="K111" i="3" s="1"/>
  <c r="H175" i="3"/>
  <c r="J175" i="3" s="1"/>
  <c r="K175" i="3" s="1"/>
  <c r="I32" i="3"/>
  <c r="J32" i="3" s="1"/>
  <c r="K32" i="3" s="1"/>
  <c r="H122" i="3"/>
  <c r="J122" i="3" s="1"/>
  <c r="K122" i="3" s="1"/>
  <c r="I13" i="3"/>
  <c r="I133" i="3"/>
  <c r="J133" i="3" s="1"/>
  <c r="K133" i="3" s="1"/>
  <c r="I68" i="3"/>
  <c r="J68" i="3" s="1"/>
  <c r="K68" i="3" s="1"/>
  <c r="H158" i="3"/>
  <c r="J158" i="3" s="1"/>
  <c r="K158" i="3" s="1"/>
  <c r="I146" i="3"/>
  <c r="J146" i="3" s="1"/>
  <c r="K146" i="3" s="1"/>
  <c r="I177" i="3"/>
  <c r="J177" i="3" s="1"/>
  <c r="K177" i="3" s="1"/>
  <c r="I52" i="3"/>
  <c r="J52" i="3" s="1"/>
  <c r="K52" i="3" s="1"/>
  <c r="I207" i="3"/>
  <c r="J207" i="3" s="1"/>
  <c r="K207" i="3" s="1"/>
  <c r="I227" i="3"/>
  <c r="J227" i="3" s="1"/>
  <c r="K227" i="3" s="1"/>
  <c r="I45" i="3"/>
  <c r="J45" i="3" s="1"/>
  <c r="K45" i="3" s="1"/>
  <c r="I80" i="3"/>
  <c r="J80" i="3" s="1"/>
  <c r="K80" i="3" s="1"/>
  <c r="I72" i="3"/>
  <c r="I126" i="3"/>
  <c r="I141" i="3"/>
  <c r="J141" i="3" s="1"/>
  <c r="K141" i="3" s="1"/>
  <c r="I208" i="3"/>
  <c r="J208" i="3" s="1"/>
  <c r="K208" i="3" s="1"/>
  <c r="I180" i="3"/>
  <c r="J180" i="3" s="1"/>
  <c r="K180" i="3" s="1"/>
  <c r="I19" i="3"/>
  <c r="J19" i="3" s="1"/>
  <c r="K19" i="3" s="1"/>
  <c r="I223" i="3"/>
  <c r="I217" i="3"/>
  <c r="I155" i="3"/>
  <c r="J155" i="3" s="1"/>
  <c r="K155" i="3" s="1"/>
  <c r="H224" i="3"/>
  <c r="J224" i="3" s="1"/>
  <c r="K224" i="3" s="1"/>
  <c r="I77" i="3"/>
  <c r="J77" i="3" s="1"/>
  <c r="K77" i="3" s="1"/>
  <c r="I36" i="3"/>
  <c r="J36" i="3" s="1"/>
  <c r="K36" i="3" s="1"/>
  <c r="I18" i="3"/>
  <c r="J18" i="3" s="1"/>
  <c r="K18" i="3" s="1"/>
  <c r="I152" i="3"/>
  <c r="J152" i="3" s="1"/>
  <c r="K152" i="3" s="1"/>
  <c r="I114" i="3"/>
  <c r="J114" i="3" s="1"/>
  <c r="K114" i="3" s="1"/>
  <c r="I48" i="3"/>
  <c r="J48" i="3" s="1"/>
  <c r="K48" i="3" s="1"/>
  <c r="H192" i="3"/>
  <c r="J192" i="3" s="1"/>
  <c r="K192" i="3" s="1"/>
  <c r="I62" i="3"/>
  <c r="J62" i="3" s="1"/>
  <c r="K62" i="3" s="1"/>
  <c r="I56" i="3"/>
  <c r="J56" i="3" s="1"/>
  <c r="K56" i="3" s="1"/>
  <c r="I39" i="3"/>
  <c r="J39" i="3" s="1"/>
  <c r="K39" i="3" s="1"/>
  <c r="H99" i="3"/>
  <c r="J99" i="3" s="1"/>
  <c r="K99" i="3" s="1"/>
  <c r="I148" i="3"/>
  <c r="J148" i="3" s="1"/>
  <c r="K148" i="3" s="1"/>
  <c r="I216" i="3"/>
  <c r="J216" i="3" s="1"/>
  <c r="K216" i="3" s="1"/>
  <c r="I15" i="3"/>
  <c r="J15" i="3" s="1"/>
  <c r="K15" i="3" s="1"/>
  <c r="I11" i="3"/>
  <c r="J11" i="3" s="1"/>
  <c r="K11" i="3" s="1"/>
  <c r="I86" i="3"/>
  <c r="J86" i="3" s="1"/>
  <c r="K86" i="3" s="1"/>
  <c r="I100" i="3"/>
  <c r="J100" i="3" s="1"/>
  <c r="K100" i="3" s="1"/>
  <c r="I7" i="3"/>
  <c r="J7" i="3" s="1"/>
  <c r="K7" i="3" s="1"/>
  <c r="I21" i="3"/>
  <c r="J21" i="3" s="1"/>
  <c r="K21" i="3" s="1"/>
  <c r="I93" i="3"/>
  <c r="J93" i="3" s="1"/>
  <c r="K93" i="3" s="1"/>
  <c r="I235" i="3"/>
  <c r="J235" i="3" s="1"/>
  <c r="K235" i="3" s="1"/>
  <c r="I61" i="3"/>
  <c r="J61" i="3" s="1"/>
  <c r="K61" i="3" s="1"/>
  <c r="I214" i="3"/>
  <c r="J214" i="3" s="1"/>
  <c r="K214" i="3" s="1"/>
  <c r="I88" i="3"/>
  <c r="J88" i="3" s="1"/>
  <c r="K88" i="3" s="1"/>
  <c r="I171" i="3"/>
  <c r="J171" i="3" s="1"/>
  <c r="K171" i="3" s="1"/>
  <c r="I73" i="3"/>
  <c r="J73" i="3" s="1"/>
  <c r="K73" i="3" s="1"/>
  <c r="I201" i="3"/>
  <c r="J201" i="3" s="1"/>
  <c r="K201" i="3" s="1"/>
  <c r="I159" i="3"/>
  <c r="J159" i="3" s="1"/>
  <c r="K159" i="3" s="1"/>
  <c r="I128" i="3"/>
  <c r="J128" i="3" s="1"/>
  <c r="K128" i="3" s="1"/>
  <c r="I222" i="3"/>
  <c r="J222" i="3" s="1"/>
  <c r="K222" i="3" s="1"/>
  <c r="I69" i="3"/>
  <c r="J69" i="3" s="1"/>
  <c r="K69" i="3" s="1"/>
  <c r="I34" i="3"/>
  <c r="I84" i="3"/>
  <c r="J84" i="3" s="1"/>
  <c r="K84" i="3" s="1"/>
  <c r="I67" i="3"/>
  <c r="J67" i="3" s="1"/>
  <c r="K67" i="3" s="1"/>
  <c r="I96" i="3"/>
  <c r="J96" i="3" s="1"/>
  <c r="K96" i="3" s="1"/>
  <c r="I64" i="3"/>
  <c r="J64" i="3" s="1"/>
  <c r="K64" i="3" s="1"/>
  <c r="I75" i="3"/>
  <c r="J75" i="3" s="1"/>
  <c r="K75" i="3" s="1"/>
  <c r="I167" i="3"/>
  <c r="J167" i="3" s="1"/>
  <c r="K167" i="3" s="1"/>
  <c r="I193" i="3"/>
  <c r="J193" i="3" s="1"/>
  <c r="K193" i="3" s="1"/>
  <c r="I124" i="3"/>
  <c r="J124" i="3" s="1"/>
  <c r="K124" i="3" s="1"/>
  <c r="I185" i="3"/>
  <c r="J185" i="3" s="1"/>
  <c r="K185" i="3" s="1"/>
  <c r="I182" i="3"/>
  <c r="J182" i="3" s="1"/>
  <c r="K182" i="3" s="1"/>
  <c r="I31" i="3"/>
  <c r="J31" i="3" s="1"/>
  <c r="K31" i="3" s="1"/>
  <c r="I212" i="3"/>
  <c r="J212" i="3" s="1"/>
  <c r="K212" i="3" s="1"/>
  <c r="I210" i="3"/>
  <c r="J210" i="3" s="1"/>
  <c r="K210" i="3" s="1"/>
  <c r="I2" i="3"/>
  <c r="J2" i="3" s="1"/>
  <c r="K2" i="3" s="1"/>
  <c r="I101" i="3"/>
  <c r="J101" i="3" s="1"/>
  <c r="K101" i="3" s="1"/>
  <c r="I44" i="3"/>
  <c r="J44" i="3" s="1"/>
  <c r="K44" i="3" s="1"/>
  <c r="I38" i="3"/>
  <c r="J38" i="3" s="1"/>
  <c r="K38" i="3" s="1"/>
  <c r="I139" i="3"/>
  <c r="J139" i="3" s="1"/>
  <c r="K139" i="3" s="1"/>
  <c r="R2" i="8" l="1"/>
  <c r="T2" i="8" s="1"/>
  <c r="J155" i="5"/>
  <c r="K155" i="5" s="1"/>
  <c r="J235" i="5"/>
  <c r="K235" i="5" s="1"/>
  <c r="J135" i="5"/>
  <c r="K135" i="5" s="1"/>
  <c r="J191" i="5"/>
  <c r="K191" i="5" s="1"/>
  <c r="J183" i="5"/>
  <c r="K183" i="5" s="1"/>
  <c r="J139" i="5"/>
  <c r="K139" i="5" s="1"/>
  <c r="J171" i="5"/>
  <c r="K171" i="5" s="1"/>
  <c r="J151" i="5"/>
  <c r="K151" i="5" s="1"/>
  <c r="J143" i="5"/>
  <c r="K143" i="5" s="1"/>
  <c r="J207" i="5"/>
  <c r="K207" i="5" s="1"/>
  <c r="J199" i="5"/>
  <c r="K199" i="5" s="1"/>
  <c r="J123" i="5"/>
  <c r="K123" i="5" s="1"/>
  <c r="J211" i="5"/>
  <c r="K211" i="5" s="1"/>
  <c r="J167" i="5"/>
  <c r="K167" i="5" s="1"/>
  <c r="J119" i="5"/>
  <c r="K119" i="5" s="1"/>
  <c r="J147" i="5"/>
  <c r="K147" i="5" s="1"/>
  <c r="J175" i="5"/>
  <c r="K175" i="5" s="1"/>
  <c r="J179" i="5"/>
  <c r="K179" i="5" s="1"/>
  <c r="J215" i="5"/>
  <c r="K215" i="5" s="1"/>
  <c r="J127" i="5"/>
  <c r="K127" i="5" s="1"/>
  <c r="J131" i="5"/>
  <c r="K131" i="5" s="1"/>
  <c r="J227" i="5"/>
  <c r="K227" i="5" s="1"/>
  <c r="J231" i="5"/>
  <c r="K231" i="5" s="1"/>
  <c r="J223" i="5"/>
  <c r="K223" i="5" s="1"/>
  <c r="R3" i="8" l="1"/>
  <c r="T3" i="8" l="1"/>
  <c r="R4" i="8" s="1"/>
  <c r="S4" i="8" s="1"/>
  <c r="T4" i="8" l="1"/>
  <c r="R5" i="8" s="1"/>
  <c r="S5" i="8" s="1"/>
  <c r="T5" i="8" l="1"/>
  <c r="R6" i="8" s="1"/>
  <c r="S6" i="8" s="1"/>
  <c r="T6" i="8" l="1"/>
  <c r="R7" i="8" s="1"/>
  <c r="S7" i="8" s="1"/>
  <c r="T7" i="8" l="1"/>
  <c r="R8" i="8" s="1"/>
  <c r="S8" i="8" s="1"/>
  <c r="T8" i="8" l="1"/>
  <c r="R9" i="8" s="1"/>
  <c r="S9" i="8" s="1"/>
  <c r="T9" i="8" l="1"/>
  <c r="R10" i="8" s="1"/>
  <c r="S10" i="8" s="1"/>
  <c r="T10" i="8" l="1"/>
  <c r="R11" i="8" s="1"/>
  <c r="S11" i="8" s="1"/>
  <c r="T11" i="8" l="1"/>
  <c r="R12" i="8" s="1"/>
  <c r="S12" i="8" s="1"/>
  <c r="T12" i="8" l="1"/>
  <c r="R13" i="8" s="1"/>
  <c r="S13" i="8" s="1"/>
  <c r="T13" i="8" l="1"/>
  <c r="R14" i="8" s="1"/>
  <c r="S14" i="8" s="1"/>
  <c r="T14" i="8" l="1"/>
  <c r="R15" i="8" s="1"/>
  <c r="S15" i="8" s="1"/>
  <c r="T15" i="8" l="1"/>
  <c r="R16" i="8" s="1"/>
  <c r="S16" i="8" s="1"/>
  <c r="T16" i="8" l="1"/>
  <c r="R17" i="8" s="1"/>
  <c r="S17" i="8" s="1"/>
  <c r="T17" i="8" l="1"/>
  <c r="R18" i="8" s="1"/>
  <c r="S18" i="8" s="1"/>
  <c r="T18" i="8" l="1"/>
  <c r="R19" i="8" s="1"/>
  <c r="S19" i="8" s="1"/>
  <c r="T19" i="8" l="1"/>
  <c r="R20" i="8" s="1"/>
  <c r="S20" i="8" s="1"/>
  <c r="T20" i="8" l="1"/>
  <c r="R21" i="8" s="1"/>
  <c r="S21" i="8" s="1"/>
  <c r="T21" i="8" l="1"/>
  <c r="R22" i="8" s="1"/>
  <c r="S22" i="8" s="1"/>
  <c r="T22" i="8" l="1"/>
  <c r="R23" i="8" s="1"/>
  <c r="S23" i="8" s="1"/>
  <c r="T23" i="8" l="1"/>
  <c r="R24" i="8" s="1"/>
  <c r="S24" i="8" s="1"/>
  <c r="T24" i="8" l="1"/>
  <c r="R25" i="8" s="1"/>
  <c r="S25" i="8" s="1"/>
  <c r="T25" i="8" l="1"/>
  <c r="R26" i="8" s="1"/>
  <c r="S26" i="8" s="1"/>
  <c r="T26" i="8" l="1"/>
  <c r="R27" i="8" s="1"/>
  <c r="S27" i="8" s="1"/>
  <c r="T27" i="8" l="1"/>
  <c r="R28" i="8" s="1"/>
  <c r="S28" i="8" s="1"/>
  <c r="T28" i="8" l="1"/>
  <c r="R29" i="8" s="1"/>
  <c r="S29" i="8" s="1"/>
  <c r="T29" i="8" l="1"/>
  <c r="R30" i="8" s="1"/>
  <c r="S30" i="8" s="1"/>
  <c r="T30" i="8" l="1"/>
  <c r="R31" i="8" s="1"/>
  <c r="S31" i="8" s="1"/>
  <c r="T31" i="8" l="1"/>
  <c r="R32" i="8" s="1"/>
  <c r="S32" i="8" s="1"/>
  <c r="T32" i="8" l="1"/>
  <c r="R33" i="8" s="1"/>
  <c r="S33" i="8" s="1"/>
  <c r="T33" i="8" l="1"/>
  <c r="R34" i="8" s="1"/>
  <c r="S34" i="8" s="1"/>
  <c r="T34" i="8" l="1"/>
  <c r="R35" i="8" s="1"/>
  <c r="S35" i="8" s="1"/>
  <c r="T35" i="8" l="1"/>
  <c r="R36" i="8" s="1"/>
  <c r="S36" i="8" s="1"/>
  <c r="T36" i="8" l="1"/>
  <c r="R37" i="8" s="1"/>
  <c r="S37" i="8" s="1"/>
  <c r="T37" i="8" l="1"/>
  <c r="R38" i="8" s="1"/>
  <c r="S38" i="8" s="1"/>
  <c r="T38" i="8" l="1"/>
  <c r="R39" i="8" s="1"/>
  <c r="S39" i="8" s="1"/>
  <c r="T39" i="8" l="1"/>
  <c r="R40" i="8" s="1"/>
  <c r="S40" i="8" s="1"/>
  <c r="T40" i="8" l="1"/>
  <c r="R41" i="8" s="1"/>
  <c r="S41" i="8" s="1"/>
  <c r="T41" i="8" l="1"/>
  <c r="R42" i="8" s="1"/>
  <c r="S42" i="8" s="1"/>
  <c r="T42" i="8" l="1"/>
  <c r="R43" i="8" s="1"/>
  <c r="S43" i="8" s="1"/>
  <c r="T43" i="8" l="1"/>
  <c r="R44" i="8" s="1"/>
  <c r="S44" i="8" s="1"/>
  <c r="T44" i="8" l="1"/>
  <c r="R45" i="8" s="1"/>
  <c r="S45" i="8" s="1"/>
  <c r="T45" i="8" l="1"/>
  <c r="R46" i="8" s="1"/>
  <c r="S46" i="8" s="1"/>
  <c r="T46" i="8" l="1"/>
  <c r="R47" i="8" s="1"/>
  <c r="S47" i="8" s="1"/>
  <c r="T47" i="8" l="1"/>
  <c r="R48" i="8" s="1"/>
  <c r="S48" i="8" s="1"/>
  <c r="T48" i="8" l="1"/>
  <c r="R49" i="8" s="1"/>
  <c r="S49" i="8" s="1"/>
  <c r="T49" i="8" l="1"/>
  <c r="R50" i="8" s="1"/>
  <c r="S50" i="8" s="1"/>
  <c r="T50" i="8" l="1"/>
  <c r="R51" i="8" s="1"/>
  <c r="S51" i="8" s="1"/>
  <c r="T51" i="8" l="1"/>
  <c r="R52" i="8" s="1"/>
  <c r="S52" i="8" s="1"/>
  <c r="T52" i="8" l="1"/>
  <c r="R53" i="8" s="1"/>
  <c r="S53" i="8" s="1"/>
  <c r="T53" i="8" l="1"/>
  <c r="R54" i="8" s="1"/>
  <c r="S54" i="8" s="1"/>
  <c r="T54" i="8" l="1"/>
  <c r="R55" i="8" s="1"/>
  <c r="S55" i="8" s="1"/>
  <c r="T55" i="8" l="1"/>
  <c r="R56" i="8" s="1"/>
  <c r="S56" i="8" s="1"/>
  <c r="T56" i="8" l="1"/>
  <c r="R57" i="8" s="1"/>
  <c r="S57" i="8" s="1"/>
  <c r="T57" i="8" l="1"/>
  <c r="R58" i="8" s="1"/>
  <c r="S58" i="8" s="1"/>
  <c r="T58" i="8" l="1"/>
  <c r="R59" i="8" s="1"/>
  <c r="S59" i="8" s="1"/>
  <c r="T59" i="8" l="1"/>
  <c r="R60" i="8" s="1"/>
  <c r="S60" i="8" s="1"/>
  <c r="T60" i="8" l="1"/>
  <c r="R61" i="8" s="1"/>
  <c r="S61" i="8" s="1"/>
  <c r="T61" i="8" l="1"/>
  <c r="R62" i="8" s="1"/>
  <c r="S62" i="8" s="1"/>
  <c r="T62" i="8" l="1"/>
  <c r="R63" i="8" s="1"/>
  <c r="S63" i="8" s="1"/>
  <c r="T63" i="8" l="1"/>
  <c r="R64" i="8" s="1"/>
  <c r="S64" i="8" s="1"/>
  <c r="T64" i="8" l="1"/>
  <c r="R65" i="8" s="1"/>
  <c r="S65" i="8" s="1"/>
  <c r="T65" i="8" l="1"/>
  <c r="R66" i="8" s="1"/>
  <c r="S66" i="8" s="1"/>
  <c r="T66" i="8" l="1"/>
  <c r="R67" i="8" s="1"/>
  <c r="S67" i="8" s="1"/>
  <c r="T67" i="8" l="1"/>
  <c r="R68" i="8" s="1"/>
  <c r="S68" i="8" s="1"/>
  <c r="T68" i="8" l="1"/>
  <c r="R69" i="8" s="1"/>
  <c r="S69" i="8" s="1"/>
  <c r="T69" i="8" l="1"/>
  <c r="R70" i="8" s="1"/>
  <c r="S70" i="8" s="1"/>
  <c r="T70" i="8" l="1"/>
  <c r="R71" i="8" s="1"/>
  <c r="S71" i="8" s="1"/>
  <c r="T71" i="8" l="1"/>
  <c r="R72" i="8" s="1"/>
  <c r="S72" i="8" s="1"/>
  <c r="T72" i="8" l="1"/>
  <c r="R73" i="8" s="1"/>
  <c r="S73" i="8" s="1"/>
  <c r="T73" i="8" l="1"/>
  <c r="R74" i="8" s="1"/>
  <c r="S74" i="8" s="1"/>
  <c r="T74" i="8" l="1"/>
  <c r="R75" i="8" s="1"/>
  <c r="S75" i="8" s="1"/>
  <c r="T75" i="8" l="1"/>
  <c r="R76" i="8" s="1"/>
  <c r="S76" i="8" s="1"/>
  <c r="T76" i="8" l="1"/>
  <c r="R77" i="8" s="1"/>
  <c r="S77" i="8" s="1"/>
  <c r="T77" i="8" l="1"/>
  <c r="R78" i="8" s="1"/>
  <c r="S78" i="8" s="1"/>
  <c r="T78" i="8" l="1"/>
  <c r="R79" i="8" s="1"/>
  <c r="S79" i="8" s="1"/>
  <c r="T79" i="8" l="1"/>
  <c r="R80" i="8" s="1"/>
  <c r="S80" i="8" s="1"/>
  <c r="T80" i="8" l="1"/>
  <c r="R81" i="8" s="1"/>
  <c r="S81" i="8" s="1"/>
  <c r="T81" i="8" l="1"/>
  <c r="R82" i="8" s="1"/>
  <c r="T82" i="8" s="1"/>
  <c r="R83" i="8" s="1"/>
  <c r="T83" i="8" s="1"/>
  <c r="R84" i="8" s="1"/>
  <c r="T84" i="8" l="1"/>
  <c r="R85" i="8" s="1"/>
  <c r="T85" i="8" l="1"/>
  <c r="R86" i="8" s="1"/>
  <c r="T86" i="8" l="1"/>
  <c r="R87" i="8" s="1"/>
  <c r="T87" i="8" l="1"/>
  <c r="R88" i="8" s="1"/>
  <c r="T88" i="8" l="1"/>
  <c r="R89" i="8" s="1"/>
  <c r="T89" i="8" l="1"/>
  <c r="R90" i="8" s="1"/>
  <c r="T90" i="8" l="1"/>
  <c r="R91" i="8" s="1"/>
  <c r="T91" i="8" l="1"/>
  <c r="R92" i="8" s="1"/>
  <c r="T92" i="8" l="1"/>
  <c r="R93" i="8" s="1"/>
  <c r="T93" i="8" l="1"/>
  <c r="R94" i="8" s="1"/>
  <c r="T94" i="8" l="1"/>
  <c r="R95" i="8" s="1"/>
  <c r="T95" i="8" l="1"/>
  <c r="R96" i="8" s="1"/>
  <c r="T96" i="8" l="1"/>
  <c r="R97" i="8" s="1"/>
  <c r="S97" i="8" s="1"/>
  <c r="T97" i="8" l="1"/>
  <c r="R98" i="8" s="1"/>
  <c r="S98" i="8" s="1"/>
  <c r="T98" i="8" l="1"/>
  <c r="R99" i="8" s="1"/>
  <c r="S99" i="8" s="1"/>
  <c r="T99" i="8" l="1"/>
  <c r="R100" i="8" s="1"/>
  <c r="S100" i="8" s="1"/>
  <c r="T100" i="8" l="1"/>
  <c r="R101" i="8" s="1"/>
  <c r="S101" i="8" s="1"/>
  <c r="T101" i="8" l="1"/>
  <c r="R102" i="8" s="1"/>
  <c r="S102" i="8" s="1"/>
  <c r="T102" i="8" l="1"/>
  <c r="R103" i="8" s="1"/>
  <c r="S103" i="8" s="1"/>
  <c r="T103" i="8" l="1"/>
  <c r="R104" i="8" s="1"/>
  <c r="S104" i="8" s="1"/>
  <c r="T104" i="8" l="1"/>
  <c r="R105" i="8" s="1"/>
  <c r="S105" i="8" s="1"/>
  <c r="T105" i="8" l="1"/>
  <c r="R106" i="8" s="1"/>
  <c r="S106" i="8" s="1"/>
  <c r="T106" i="8" l="1"/>
  <c r="R107" i="8" s="1"/>
  <c r="S107" i="8" s="1"/>
  <c r="T107" i="8" l="1"/>
  <c r="R108" i="8" s="1"/>
  <c r="S108" i="8" s="1"/>
  <c r="T108" i="8" l="1"/>
  <c r="R109" i="8" s="1"/>
  <c r="S109" i="8" s="1"/>
  <c r="T109" i="8" l="1"/>
  <c r="R110" i="8" s="1"/>
  <c r="S110" i="8" s="1"/>
  <c r="T110" i="8" l="1"/>
  <c r="R111" i="8" s="1"/>
  <c r="S111" i="8" s="1"/>
  <c r="T111" i="8" l="1"/>
  <c r="R112" i="8" s="1"/>
  <c r="S112" i="8" s="1"/>
  <c r="T112" i="8" l="1"/>
  <c r="R113" i="8" s="1"/>
  <c r="S113" i="8" s="1"/>
  <c r="T113" i="8" l="1"/>
  <c r="R114" i="8" s="1"/>
  <c r="S114" i="8" s="1"/>
  <c r="T114" i="8" l="1"/>
  <c r="R115" i="8" s="1"/>
  <c r="S115" i="8" s="1"/>
  <c r="T115" i="8" l="1"/>
  <c r="R116" i="8" s="1"/>
  <c r="S116" i="8" s="1"/>
  <c r="T116" i="8" l="1"/>
  <c r="R117" i="8" s="1"/>
  <c r="S117" i="8" s="1"/>
  <c r="T117" i="8" l="1"/>
  <c r="R118" i="8" s="1"/>
  <c r="S118" i="8" s="1"/>
  <c r="T118" i="8" l="1"/>
  <c r="R119" i="8" s="1"/>
  <c r="S119" i="8" s="1"/>
  <c r="T119" i="8" l="1"/>
  <c r="R120" i="8" s="1"/>
  <c r="S120" i="8" s="1"/>
  <c r="T120" i="8" l="1"/>
  <c r="R121" i="8" s="1"/>
  <c r="S121" i="8" s="1"/>
  <c r="T121" i="8" l="1"/>
  <c r="R122" i="8" s="1"/>
  <c r="S122" i="8" s="1"/>
  <c r="T122" i="8" l="1"/>
  <c r="R123" i="8" s="1"/>
  <c r="S123" i="8" s="1"/>
  <c r="T123" i="8" l="1"/>
  <c r="R124" i="8" s="1"/>
  <c r="S124" i="8" s="1"/>
  <c r="T124" i="8" l="1"/>
  <c r="R125" i="8" s="1"/>
  <c r="S125" i="8" s="1"/>
  <c r="T125" i="8" l="1"/>
  <c r="R126" i="8" s="1"/>
  <c r="S126" i="8" s="1"/>
  <c r="T126" i="8" l="1"/>
  <c r="R127" i="8" s="1"/>
  <c r="S127" i="8" s="1"/>
  <c r="T127" i="8" l="1"/>
  <c r="R128" i="8" s="1"/>
  <c r="S128" i="8" s="1"/>
  <c r="T128" i="8" l="1"/>
  <c r="R129" i="8" s="1"/>
  <c r="S129" i="8" s="1"/>
  <c r="T129" i="8" l="1"/>
  <c r="R130" i="8" s="1"/>
  <c r="S130" i="8" s="1"/>
  <c r="T130" i="8" l="1"/>
  <c r="R131" i="8" s="1"/>
  <c r="S131" i="8" s="1"/>
  <c r="T131" i="8" l="1"/>
  <c r="R132" i="8" s="1"/>
  <c r="S132" i="8" s="1"/>
  <c r="T132" i="8" l="1"/>
  <c r="R133" i="8" s="1"/>
  <c r="S133" i="8" s="1"/>
  <c r="T133" i="8" l="1"/>
  <c r="R134" i="8" s="1"/>
  <c r="S134" i="8" s="1"/>
  <c r="T134" i="8" l="1"/>
  <c r="R135" i="8" s="1"/>
  <c r="S135" i="8" s="1"/>
  <c r="T135" i="8" l="1"/>
  <c r="R136" i="8" s="1"/>
  <c r="S136" i="8" s="1"/>
  <c r="T136" i="8" l="1"/>
  <c r="R137" i="8" s="1"/>
  <c r="S137" i="8" s="1"/>
  <c r="T137" i="8" l="1"/>
  <c r="R138" i="8" s="1"/>
  <c r="S138" i="8" s="1"/>
  <c r="T138" i="8" l="1"/>
  <c r="R139" i="8" s="1"/>
  <c r="S139" i="8" s="1"/>
  <c r="T139" i="8" l="1"/>
  <c r="R140" i="8" s="1"/>
  <c r="S140" i="8" s="1"/>
  <c r="T140" i="8" l="1"/>
  <c r="R141" i="8" s="1"/>
  <c r="S141" i="8" s="1"/>
  <c r="T141" i="8" l="1"/>
  <c r="R142" i="8" s="1"/>
  <c r="S142" i="8" s="1"/>
  <c r="T142" i="8" l="1"/>
  <c r="R143" i="8" s="1"/>
  <c r="S143" i="8" s="1"/>
  <c r="T143" i="8" l="1"/>
  <c r="R144" i="8" s="1"/>
  <c r="S144" i="8" s="1"/>
  <c r="T144" i="8" l="1"/>
  <c r="R145" i="8" s="1"/>
  <c r="S145" i="8" s="1"/>
  <c r="T145" i="8" l="1"/>
  <c r="R146" i="8" s="1"/>
  <c r="S146" i="8" s="1"/>
  <c r="T146" i="8" l="1"/>
  <c r="R147" i="8" s="1"/>
  <c r="S147" i="8" s="1"/>
  <c r="T147" i="8" l="1"/>
  <c r="R148" i="8" s="1"/>
  <c r="S148" i="8" s="1"/>
  <c r="T148" i="8" l="1"/>
  <c r="R149" i="8" s="1"/>
  <c r="S149" i="8" s="1"/>
  <c r="T149" i="8" l="1"/>
  <c r="R150" i="8" s="1"/>
  <c r="S150" i="8" s="1"/>
  <c r="T150" i="8" l="1"/>
  <c r="R151" i="8" s="1"/>
  <c r="S151" i="8" s="1"/>
  <c r="T151" i="8" l="1"/>
  <c r="R152" i="8" s="1"/>
  <c r="S152" i="8" s="1"/>
  <c r="T152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183DC9-7557-4EAD-995D-88F01C48B8E9}" keepAlive="1" name="Zapytanie — kursanci" description="Połączenie z zapytaniem „kursanci” w skoroszycie." type="5" refreshedVersion="8" background="1" saveData="1">
    <dbPr connection="Provider=Microsoft.Mashup.OleDb.1;Data Source=$Workbook$;Location=kursanci;Extended Properties=&quot;&quot;" command="SELECT * FROM [kursanci]"/>
  </connection>
  <connection id="2" xr16:uid="{85266560-ED4C-4DCE-B7FA-8034C0F3187E}" keepAlive="1" name="Zapytanie — kursanci (2)" description="Połączenie z zapytaniem „kursanci (2)” w skoroszycie." type="5" refreshedVersion="8" background="1" saveData="1">
    <dbPr connection="Provider=Microsoft.Mashup.OleDb.1;Data Source=$Workbook$;Location=&quot;kursanci (2)&quot;;Extended Properties=&quot;&quot;" command="SELECT * FROM [kursanci (2)]"/>
  </connection>
  <connection id="3" xr16:uid="{F54B9C3A-F1EC-441F-AD86-72FCC6B0EE37}" keepAlive="1" name="Zapytanie — kursanci (3)" description="Połączenie z zapytaniem „kursanci (3)” w skoroszycie." type="5" refreshedVersion="8" background="1" saveData="1">
    <dbPr connection="Provider=Microsoft.Mashup.OleDb.1;Data Source=$Workbook$;Location=&quot;kursanci (3)&quot;;Extended Properties=&quot;&quot;" command="SELECT * FROM [kursanci (3)]"/>
  </connection>
  <connection id="4" xr16:uid="{52A88183-6559-4973-A3E5-42CB70D3A0A2}" keepAlive="1" name="Zapytanie — kursanci (4)" description="Połączenie z zapytaniem „kursanci (4)” w skoroszycie." type="5" refreshedVersion="8" background="1" saveData="1">
    <dbPr connection="Provider=Microsoft.Mashup.OleDb.1;Data Source=$Workbook$;Location=&quot;kursanci (4)&quot;;Extended Properties=&quot;&quot;" command="SELECT * FROM [kursanci (4)]"/>
  </connection>
  <connection id="5" xr16:uid="{ABC23480-A114-402A-ACB7-8210A665DA43}" keepAlive="1" name="Zapytanie — kursanci (5)" description="Połączenie z zapytaniem „kursanci (5)” w skoroszycie." type="5" refreshedVersion="8" background="1" saveData="1">
    <dbPr connection="Provider=Microsoft.Mashup.OleDb.1;Data Source=$Workbook$;Location=&quot;kursanci (5)&quot;;Extended Properties=&quot;&quot;" command="SELECT * FROM [kursanci (5)]"/>
  </connection>
  <connection id="6" xr16:uid="{FE7487F8-23D4-4843-A080-B8CE95287275}" keepAlive="1" name="Zapytanie — kursanci (6)" description="Połączenie z zapytaniem „kursanci (6)” w skoroszycie." type="5" refreshedVersion="8" background="1" saveData="1">
    <dbPr connection="Provider=Microsoft.Mashup.OleDb.1;Data Source=$Workbook$;Location=&quot;kursanci (6)&quot;;Extended Properties=&quot;&quot;" command="SELECT * FROM [kursanci (6)]"/>
  </connection>
  <connection id="7" xr16:uid="{06E4632A-50DB-43C5-A0B8-90F80374D8E8}" keepAlive="1" name="Zapytanie — kursanci (7)" description="Połączenie z zapytaniem „kursanci (7)” w skoroszycie." type="5" refreshedVersion="8" background="1" saveData="1">
    <dbPr connection="Provider=Microsoft.Mashup.OleDb.1;Data Source=$Workbook$;Location=&quot;kursanci (7)&quot;;Extended Properties=&quot;&quot;" command="SELECT * FROM [kursanci (7)]"/>
  </connection>
  <connection id="8" xr16:uid="{D9B720B5-11F7-4335-8223-36B70D005C02}" keepAlive="1" name="Zapytanie — kursanci (8)" description="Połączenie z zapytaniem „kursanci (8)” w skoroszycie." type="5" refreshedVersion="8" background="1" saveData="1">
    <dbPr connection="Provider=Microsoft.Mashup.OleDb.1;Data Source=$Workbook$;Location=&quot;kursanci (8)&quot;;Extended Properties=&quot;&quot;" command="SELECT * FROM [kursanci (8)]"/>
  </connection>
</connections>
</file>

<file path=xl/sharedStrings.xml><?xml version="1.0" encoding="utf-8"?>
<sst xmlns="http://schemas.openxmlformats.org/spreadsheetml/2006/main" count="3196" uniqueCount="304">
  <si>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</si>
  <si>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</si>
  <si>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</si>
  <si>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</si>
  <si>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</si>
  <si>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</si>
  <si>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</si>
  <si>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</si>
  <si>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</si>
  <si>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</si>
  <si>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</si>
  <si>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</si>
  <si>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</si>
  <si>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</si>
  <si>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</si>
  <si>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</si>
  <si>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</si>
  <si>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</si>
  <si>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</si>
  <si>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</si>
  <si>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</si>
  <si>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</si>
  <si>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</si>
  <si>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</si>
  <si>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</si>
  <si>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</si>
  <si>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Etykiety wierszy</t>
  </si>
  <si>
    <t>Suma końcowa</t>
  </si>
  <si>
    <t>Długość lekcji w h</t>
  </si>
  <si>
    <t>H</t>
  </si>
  <si>
    <t>M</t>
  </si>
  <si>
    <t>Czas numerycznie w h</t>
  </si>
  <si>
    <t>Koszt lekcji łączny</t>
  </si>
  <si>
    <t>Suma z Koszt lekcji łączny</t>
  </si>
  <si>
    <t>Maksimum z Koszt lekcji łączny</t>
  </si>
  <si>
    <t>LicznikBartek</t>
  </si>
  <si>
    <t>LicznikWiktor</t>
  </si>
  <si>
    <t>LicznikKatarzyna</t>
  </si>
  <si>
    <t>LicznikZuzanna</t>
  </si>
  <si>
    <t>Ile się nie podobało</t>
  </si>
  <si>
    <t>LicznikJan</t>
  </si>
  <si>
    <t>LicznikJulita</t>
  </si>
  <si>
    <t>LicznikMaciej</t>
  </si>
  <si>
    <t>LicznikAgnieszka</t>
  </si>
  <si>
    <t>LicznikZdzisław</t>
  </si>
  <si>
    <t>LicznikEwa</t>
  </si>
  <si>
    <t>LicznikZbigniew</t>
  </si>
  <si>
    <t>LicznikAnna</t>
  </si>
  <si>
    <t>LicznikPatrycja</t>
  </si>
  <si>
    <t>LicznikOla</t>
  </si>
  <si>
    <t>LicznikPiotrek</t>
  </si>
  <si>
    <t>LicznikAndrzej</t>
  </si>
  <si>
    <t>LicznikMarcin</t>
  </si>
  <si>
    <t>Nick</t>
  </si>
  <si>
    <t>CzlonImie</t>
  </si>
  <si>
    <t>CzlonPrzedmiot</t>
  </si>
  <si>
    <t>CzlonIlosc</t>
  </si>
  <si>
    <t>AGNINF10</t>
  </si>
  <si>
    <t>AGNINF13</t>
  </si>
  <si>
    <t>AGNINF15</t>
  </si>
  <si>
    <t>AGNINF2</t>
  </si>
  <si>
    <t>AGNINF3</t>
  </si>
  <si>
    <t>AGNINF4</t>
  </si>
  <si>
    <t>AGNINF5</t>
  </si>
  <si>
    <t>AGNINF6</t>
  </si>
  <si>
    <t>AGNINF8</t>
  </si>
  <si>
    <t>AGNINF9</t>
  </si>
  <si>
    <t>AGNMAT1</t>
  </si>
  <si>
    <t>AGNMAT11</t>
  </si>
  <si>
    <t>AGNMAT12</t>
  </si>
  <si>
    <t>AGNMAT14</t>
  </si>
  <si>
    <t>AGNMAT16</t>
  </si>
  <si>
    <t>AGNMAT7</t>
  </si>
  <si>
    <t>ANDINF1</t>
  </si>
  <si>
    <t>ANNINF1</t>
  </si>
  <si>
    <t>ANNINF10</t>
  </si>
  <si>
    <t>ANNINF2</t>
  </si>
  <si>
    <t>ANNINF3</t>
  </si>
  <si>
    <t>ANNINF4</t>
  </si>
  <si>
    <t>ANNINF5</t>
  </si>
  <si>
    <t>ANNINF6</t>
  </si>
  <si>
    <t>ANNINF7</t>
  </si>
  <si>
    <t>ANNINF8</t>
  </si>
  <si>
    <t>ANNINF9</t>
  </si>
  <si>
    <t>BARINF1</t>
  </si>
  <si>
    <t>BARINF10</t>
  </si>
  <si>
    <t>BARINF11</t>
  </si>
  <si>
    <t>BARINF12</t>
  </si>
  <si>
    <t>BARINF13</t>
  </si>
  <si>
    <t>BARINF14</t>
  </si>
  <si>
    <t>BARINF15</t>
  </si>
  <si>
    <t>BARINF16</t>
  </si>
  <si>
    <t>BARINF17</t>
  </si>
  <si>
    <t>BARINF18</t>
  </si>
  <si>
    <t>BARINF19</t>
  </si>
  <si>
    <t>BARINF2</t>
  </si>
  <si>
    <t>BARINF20</t>
  </si>
  <si>
    <t>BARINF3</t>
  </si>
  <si>
    <t>BARINF4</t>
  </si>
  <si>
    <t>BARINF5</t>
  </si>
  <si>
    <t>BARINF6</t>
  </si>
  <si>
    <t>BARINF7</t>
  </si>
  <si>
    <t>BARINF8</t>
  </si>
  <si>
    <t>BARINF9</t>
  </si>
  <si>
    <t>EWAMAT1</t>
  </si>
  <si>
    <t>EWAMAT10</t>
  </si>
  <si>
    <t>EWAMAT11</t>
  </si>
  <si>
    <t>EWAMAT12</t>
  </si>
  <si>
    <t>EWAMAT13</t>
  </si>
  <si>
    <t>EWAMAT14</t>
  </si>
  <si>
    <t>EWAMAT2</t>
  </si>
  <si>
    <t>EWAMAT3</t>
  </si>
  <si>
    <t>EWAMAT4</t>
  </si>
  <si>
    <t>EWAMAT5</t>
  </si>
  <si>
    <t>EWAMAT6</t>
  </si>
  <si>
    <t>EWAMAT7</t>
  </si>
  <si>
    <t>EWAMAT8</t>
  </si>
  <si>
    <t>EWAMAT9</t>
  </si>
  <si>
    <t>JANFIZ1</t>
  </si>
  <si>
    <t>JANFIZ10</t>
  </si>
  <si>
    <t>JANFIZ11</t>
  </si>
  <si>
    <t>JANFIZ12</t>
  </si>
  <si>
    <t>JANFIZ13</t>
  </si>
  <si>
    <t>JANFIZ14</t>
  </si>
  <si>
    <t>JANFIZ15</t>
  </si>
  <si>
    <t>JANFIZ16</t>
  </si>
  <si>
    <t>JANFIZ17</t>
  </si>
  <si>
    <t>JANFIZ18</t>
  </si>
  <si>
    <t>JANFIZ19</t>
  </si>
  <si>
    <t>JANFIZ2</t>
  </si>
  <si>
    <t>JANFIZ20</t>
  </si>
  <si>
    <t>JANFIZ21</t>
  </si>
  <si>
    <t>JANFIZ22</t>
  </si>
  <si>
    <t>JANFIZ23</t>
  </si>
  <si>
    <t>JANFIZ24</t>
  </si>
  <si>
    <t>JANFIZ3</t>
  </si>
  <si>
    <t>JANFIZ4</t>
  </si>
  <si>
    <t>JANFIZ5</t>
  </si>
  <si>
    <t>JANFIZ6</t>
  </si>
  <si>
    <t>JANFIZ7</t>
  </si>
  <si>
    <t>JANFIZ8</t>
  </si>
  <si>
    <t>JANFIZ9</t>
  </si>
  <si>
    <t>JULFIZ11</t>
  </si>
  <si>
    <t>JULFIZ17</t>
  </si>
  <si>
    <t>JULFIZ18</t>
  </si>
  <si>
    <t>JULFIZ3</t>
  </si>
  <si>
    <t>JULFIZ5</t>
  </si>
  <si>
    <t>JULFIZ6</t>
  </si>
  <si>
    <t>JULFIZ9</t>
  </si>
  <si>
    <t>JULINF1</t>
  </si>
  <si>
    <t>JULINF10</t>
  </si>
  <si>
    <t>JULINF12</t>
  </si>
  <si>
    <t>JULINF13</t>
  </si>
  <si>
    <t>JULINF14</t>
  </si>
  <si>
    <t>JULINF15</t>
  </si>
  <si>
    <t>JULINF16</t>
  </si>
  <si>
    <t>JULINF2</t>
  </si>
  <si>
    <t>JULINF4</t>
  </si>
  <si>
    <t>JULINF7</t>
  </si>
  <si>
    <t>JULINF8</t>
  </si>
  <si>
    <t>KATINF1</t>
  </si>
  <si>
    <t>KATINF10</t>
  </si>
  <si>
    <t>KATINF11</t>
  </si>
  <si>
    <t>KATINF12</t>
  </si>
  <si>
    <t>KATINF13</t>
  </si>
  <si>
    <t>KATINF14</t>
  </si>
  <si>
    <t>KATINF15</t>
  </si>
  <si>
    <t>KATINF16</t>
  </si>
  <si>
    <t>KATINF17</t>
  </si>
  <si>
    <t>KATINF18</t>
  </si>
  <si>
    <t>KATINF19</t>
  </si>
  <si>
    <t>KATINF2</t>
  </si>
  <si>
    <t>KATINF20</t>
  </si>
  <si>
    <t>KATINF21</t>
  </si>
  <si>
    <t>KATINF22</t>
  </si>
  <si>
    <t>KATINF23</t>
  </si>
  <si>
    <t>KATINF24</t>
  </si>
  <si>
    <t>KATINF3</t>
  </si>
  <si>
    <t>KATINF4</t>
  </si>
  <si>
    <t>KATINF5</t>
  </si>
  <si>
    <t>KATINF6</t>
  </si>
  <si>
    <t>KATINF7</t>
  </si>
  <si>
    <t>KATINF8</t>
  </si>
  <si>
    <t>KATINF9</t>
  </si>
  <si>
    <t>MACFIZ1</t>
  </si>
  <si>
    <t>MACFIZ10</t>
  </si>
  <si>
    <t>MACFIZ11</t>
  </si>
  <si>
    <t>MACFIZ12</t>
  </si>
  <si>
    <t>MACFIZ13</t>
  </si>
  <si>
    <t>MACFIZ14</t>
  </si>
  <si>
    <t>MACFIZ15</t>
  </si>
  <si>
    <t>MACFIZ16</t>
  </si>
  <si>
    <t>MACFIZ17</t>
  </si>
  <si>
    <t>MACFIZ18</t>
  </si>
  <si>
    <t>MACFIZ19</t>
  </si>
  <si>
    <t>MACFIZ2</t>
  </si>
  <si>
    <t>MACFIZ20</t>
  </si>
  <si>
    <t>MACFIZ21</t>
  </si>
  <si>
    <t>MACFIZ22</t>
  </si>
  <si>
    <t>MACFIZ3</t>
  </si>
  <si>
    <t>MACFIZ4</t>
  </si>
  <si>
    <t>MACFIZ5</t>
  </si>
  <si>
    <t>MACFIZ6</t>
  </si>
  <si>
    <t>MACFIZ7</t>
  </si>
  <si>
    <t>MACFIZ8</t>
  </si>
  <si>
    <t>MACFIZ9</t>
  </si>
  <si>
    <t>MARMAT1</t>
  </si>
  <si>
    <t>OLAINF1</t>
  </si>
  <si>
    <t>PATINF1</t>
  </si>
  <si>
    <t>PIOFIZ1</t>
  </si>
  <si>
    <t>WIKMAT1</t>
  </si>
  <si>
    <t>WIKMAT10</t>
  </si>
  <si>
    <t>WIKMAT11</t>
  </si>
  <si>
    <t>WIKMAT12</t>
  </si>
  <si>
    <t>WIKMAT13</t>
  </si>
  <si>
    <t>WIKMAT14</t>
  </si>
  <si>
    <t>WIKMAT15</t>
  </si>
  <si>
    <t>WIKMAT16</t>
  </si>
  <si>
    <t>WIKMAT17</t>
  </si>
  <si>
    <t>WIKMAT18</t>
  </si>
  <si>
    <t>WIKMAT19</t>
  </si>
  <si>
    <t>WIKMAT2</t>
  </si>
  <si>
    <t>WIKMAT20</t>
  </si>
  <si>
    <t>WIKMAT21</t>
  </si>
  <si>
    <t>WIKMAT22</t>
  </si>
  <si>
    <t>WIKMAT23</t>
  </si>
  <si>
    <t>WIKMAT24</t>
  </si>
  <si>
    <t>WIKMAT25</t>
  </si>
  <si>
    <t>WIKMAT26</t>
  </si>
  <si>
    <t>WIKMAT27</t>
  </si>
  <si>
    <t>WIKMAT28</t>
  </si>
  <si>
    <t>WIKMAT29</t>
  </si>
  <si>
    <t>WIKMAT3</t>
  </si>
  <si>
    <t>WIKMAT4</t>
  </si>
  <si>
    <t>WIKMAT5</t>
  </si>
  <si>
    <t>WIKMAT6</t>
  </si>
  <si>
    <t>WIKMAT7</t>
  </si>
  <si>
    <t>WIKMAT8</t>
  </si>
  <si>
    <t>WIKMAT9</t>
  </si>
  <si>
    <t>ZBIFIZ1</t>
  </si>
  <si>
    <t>ZBIFIZ11</t>
  </si>
  <si>
    <t>ZBIFIZ14</t>
  </si>
  <si>
    <t>ZBIFIZ16</t>
  </si>
  <si>
    <t>ZBIFIZ4</t>
  </si>
  <si>
    <t>ZBIFIZ5</t>
  </si>
  <si>
    <t>ZBIFIZ6</t>
  </si>
  <si>
    <t>ZBIFIZ9</t>
  </si>
  <si>
    <t>ZBIINF10</t>
  </si>
  <si>
    <t>ZBIINF12</t>
  </si>
  <si>
    <t>ZBIINF13</t>
  </si>
  <si>
    <t>ZBIINF15</t>
  </si>
  <si>
    <t>ZBIINF2</t>
  </si>
  <si>
    <t>ZBIINF3</t>
  </si>
  <si>
    <t>ZBIINF7</t>
  </si>
  <si>
    <t>ZBIINF8</t>
  </si>
  <si>
    <t>ZDZFIZ11</t>
  </si>
  <si>
    <t>ZDZFIZ12</t>
  </si>
  <si>
    <t>ZDZFIZ13</t>
  </si>
  <si>
    <t>ZDZFIZ14</t>
  </si>
  <si>
    <t>ZDZFIZ17</t>
  </si>
  <si>
    <t>ZDZFIZ18</t>
  </si>
  <si>
    <t>ZDZFIZ4</t>
  </si>
  <si>
    <t>ZDZFIZ7</t>
  </si>
  <si>
    <t>ZDZMAT1</t>
  </si>
  <si>
    <t>ZDZMAT10</t>
  </si>
  <si>
    <t>ZDZMAT15</t>
  </si>
  <si>
    <t>ZDZMAT16</t>
  </si>
  <si>
    <t>ZDZMAT2</t>
  </si>
  <si>
    <t>ZDZMAT3</t>
  </si>
  <si>
    <t>ZDZMAT5</t>
  </si>
  <si>
    <t>ZDZMAT6</t>
  </si>
  <si>
    <t>ZDZMAT8</t>
  </si>
  <si>
    <t>ZDZMAT9</t>
  </si>
  <si>
    <t>ZUZINF10</t>
  </si>
  <si>
    <t>ZUZINF11</t>
  </si>
  <si>
    <t>ZUZINF12</t>
  </si>
  <si>
    <t>ZUZINF15</t>
  </si>
  <si>
    <t>ZUZINF16</t>
  </si>
  <si>
    <t>ZUZINF19</t>
  </si>
  <si>
    <t>ZUZINF2</t>
  </si>
  <si>
    <t>ZUZINF4</t>
  </si>
  <si>
    <t>ZUZINF5</t>
  </si>
  <si>
    <t>ZUZINF6</t>
  </si>
  <si>
    <t>ZUZINF8</t>
  </si>
  <si>
    <t>ZUZINF9</t>
  </si>
  <si>
    <t>ZUZMAT1</t>
  </si>
  <si>
    <t>ZUZMAT13</t>
  </si>
  <si>
    <t>ZUZMAT14</t>
  </si>
  <si>
    <t>ZUZMAT17</t>
  </si>
  <si>
    <t>ZUZMAT18</t>
  </si>
  <si>
    <t>ZUZMAT3</t>
  </si>
  <si>
    <t>ZUZMAT7</t>
  </si>
  <si>
    <t>Przychód</t>
  </si>
  <si>
    <t>Dzień</t>
  </si>
  <si>
    <t>Dzień tygodnia</t>
  </si>
  <si>
    <t>Wydatek na pociag</t>
  </si>
  <si>
    <t>Wydatek na zakupy</t>
  </si>
  <si>
    <t>Suma z Przychód</t>
  </si>
  <si>
    <t>Przychód z korków</t>
  </si>
  <si>
    <t>Wydatek na miasteczku</t>
  </si>
  <si>
    <t>Bilans ostateczny</t>
  </si>
  <si>
    <t>Akademik</t>
  </si>
  <si>
    <t>Dzień miesiąca</t>
  </si>
  <si>
    <t>Święta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</si>
</sst>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54"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Bilans </a:t>
            </a:r>
            <a:r>
              <a:rPr lang="pl-PL"/>
              <a:t>pieniędzy Michała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0520382739625"/>
          <c:y val="0.14098319636559828"/>
          <c:w val="0.84926257418165518"/>
          <c:h val="0.80897715988083418"/>
        </c:manualLayout>
      </c:layout>
      <c:lineChart>
        <c:grouping val="standard"/>
        <c:varyColors val="0"/>
        <c:ser>
          <c:idx val="0"/>
          <c:order val="0"/>
          <c:tx>
            <c:strRef>
              <c:f>'6.6.'!$B$1</c:f>
              <c:strCache>
                <c:ptCount val="1"/>
                <c:pt idx="0">
                  <c:v>Bilans ostateczny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'6.6.'!$A$2:$A$152</c:f>
              <c:numCache>
                <c:formatCode>m/d/yyyy</c:formatCode>
                <c:ptCount val="151"/>
                <c:pt idx="0">
                  <c:v>45931</c:v>
                </c:pt>
                <c:pt idx="1">
                  <c:v>45932</c:v>
                </c:pt>
                <c:pt idx="2">
                  <c:v>45933</c:v>
                </c:pt>
                <c:pt idx="3">
                  <c:v>45934</c:v>
                </c:pt>
                <c:pt idx="4">
                  <c:v>45935</c:v>
                </c:pt>
                <c:pt idx="5">
                  <c:v>45936</c:v>
                </c:pt>
                <c:pt idx="6">
                  <c:v>45937</c:v>
                </c:pt>
                <c:pt idx="7">
                  <c:v>45938</c:v>
                </c:pt>
                <c:pt idx="8">
                  <c:v>45939</c:v>
                </c:pt>
                <c:pt idx="9">
                  <c:v>45940</c:v>
                </c:pt>
                <c:pt idx="10">
                  <c:v>45941</c:v>
                </c:pt>
                <c:pt idx="11">
                  <c:v>45942</c:v>
                </c:pt>
                <c:pt idx="12">
                  <c:v>45943</c:v>
                </c:pt>
                <c:pt idx="13">
                  <c:v>45944</c:v>
                </c:pt>
                <c:pt idx="14">
                  <c:v>45945</c:v>
                </c:pt>
                <c:pt idx="15">
                  <c:v>45946</c:v>
                </c:pt>
                <c:pt idx="16">
                  <c:v>45947</c:v>
                </c:pt>
                <c:pt idx="17">
                  <c:v>45948</c:v>
                </c:pt>
                <c:pt idx="18">
                  <c:v>45949</c:v>
                </c:pt>
                <c:pt idx="19">
                  <c:v>45950</c:v>
                </c:pt>
                <c:pt idx="20">
                  <c:v>45951</c:v>
                </c:pt>
                <c:pt idx="21">
                  <c:v>45952</c:v>
                </c:pt>
                <c:pt idx="22">
                  <c:v>45953</c:v>
                </c:pt>
                <c:pt idx="23">
                  <c:v>45954</c:v>
                </c:pt>
                <c:pt idx="24">
                  <c:v>45955</c:v>
                </c:pt>
                <c:pt idx="25">
                  <c:v>45956</c:v>
                </c:pt>
                <c:pt idx="26">
                  <c:v>45957</c:v>
                </c:pt>
                <c:pt idx="27">
                  <c:v>45958</c:v>
                </c:pt>
                <c:pt idx="28">
                  <c:v>45959</c:v>
                </c:pt>
                <c:pt idx="29">
                  <c:v>45960</c:v>
                </c:pt>
                <c:pt idx="30">
                  <c:v>45961</c:v>
                </c:pt>
                <c:pt idx="31">
                  <c:v>45962</c:v>
                </c:pt>
                <c:pt idx="32">
                  <c:v>45963</c:v>
                </c:pt>
                <c:pt idx="33">
                  <c:v>45964</c:v>
                </c:pt>
                <c:pt idx="34">
                  <c:v>45965</c:v>
                </c:pt>
                <c:pt idx="35">
                  <c:v>45966</c:v>
                </c:pt>
                <c:pt idx="36">
                  <c:v>45967</c:v>
                </c:pt>
                <c:pt idx="37">
                  <c:v>45968</c:v>
                </c:pt>
                <c:pt idx="38">
                  <c:v>45969</c:v>
                </c:pt>
                <c:pt idx="39">
                  <c:v>45970</c:v>
                </c:pt>
                <c:pt idx="40">
                  <c:v>45971</c:v>
                </c:pt>
                <c:pt idx="41">
                  <c:v>45972</c:v>
                </c:pt>
                <c:pt idx="42">
                  <c:v>45973</c:v>
                </c:pt>
                <c:pt idx="43">
                  <c:v>45974</c:v>
                </c:pt>
                <c:pt idx="44">
                  <c:v>45975</c:v>
                </c:pt>
                <c:pt idx="45">
                  <c:v>45976</c:v>
                </c:pt>
                <c:pt idx="46">
                  <c:v>45977</c:v>
                </c:pt>
                <c:pt idx="47">
                  <c:v>45978</c:v>
                </c:pt>
                <c:pt idx="48">
                  <c:v>45979</c:v>
                </c:pt>
                <c:pt idx="49">
                  <c:v>45980</c:v>
                </c:pt>
                <c:pt idx="50">
                  <c:v>45981</c:v>
                </c:pt>
                <c:pt idx="51">
                  <c:v>45982</c:v>
                </c:pt>
                <c:pt idx="52">
                  <c:v>45983</c:v>
                </c:pt>
                <c:pt idx="53">
                  <c:v>45984</c:v>
                </c:pt>
                <c:pt idx="54">
                  <c:v>45985</c:v>
                </c:pt>
                <c:pt idx="55">
                  <c:v>45986</c:v>
                </c:pt>
                <c:pt idx="56">
                  <c:v>45987</c:v>
                </c:pt>
                <c:pt idx="57">
                  <c:v>45988</c:v>
                </c:pt>
                <c:pt idx="58">
                  <c:v>45989</c:v>
                </c:pt>
                <c:pt idx="59">
                  <c:v>45990</c:v>
                </c:pt>
                <c:pt idx="60">
                  <c:v>45991</c:v>
                </c:pt>
                <c:pt idx="61">
                  <c:v>45992</c:v>
                </c:pt>
                <c:pt idx="62">
                  <c:v>45993</c:v>
                </c:pt>
                <c:pt idx="63">
                  <c:v>45994</c:v>
                </c:pt>
                <c:pt idx="64">
                  <c:v>45995</c:v>
                </c:pt>
                <c:pt idx="65">
                  <c:v>45996</c:v>
                </c:pt>
                <c:pt idx="66">
                  <c:v>45997</c:v>
                </c:pt>
                <c:pt idx="67">
                  <c:v>45998</c:v>
                </c:pt>
                <c:pt idx="68">
                  <c:v>45999</c:v>
                </c:pt>
                <c:pt idx="69">
                  <c:v>46000</c:v>
                </c:pt>
                <c:pt idx="70">
                  <c:v>46001</c:v>
                </c:pt>
                <c:pt idx="71">
                  <c:v>46002</c:v>
                </c:pt>
                <c:pt idx="72">
                  <c:v>46003</c:v>
                </c:pt>
                <c:pt idx="73">
                  <c:v>46004</c:v>
                </c:pt>
                <c:pt idx="74">
                  <c:v>46005</c:v>
                </c:pt>
                <c:pt idx="75">
                  <c:v>46006</c:v>
                </c:pt>
                <c:pt idx="76">
                  <c:v>46007</c:v>
                </c:pt>
                <c:pt idx="77">
                  <c:v>46008</c:v>
                </c:pt>
                <c:pt idx="78">
                  <c:v>46009</c:v>
                </c:pt>
                <c:pt idx="79">
                  <c:v>46010</c:v>
                </c:pt>
                <c:pt idx="80">
                  <c:v>46011</c:v>
                </c:pt>
                <c:pt idx="81">
                  <c:v>46012</c:v>
                </c:pt>
                <c:pt idx="82">
                  <c:v>46013</c:v>
                </c:pt>
                <c:pt idx="83">
                  <c:v>46014</c:v>
                </c:pt>
                <c:pt idx="84">
                  <c:v>46015</c:v>
                </c:pt>
                <c:pt idx="85">
                  <c:v>46016</c:v>
                </c:pt>
                <c:pt idx="86">
                  <c:v>46017</c:v>
                </c:pt>
                <c:pt idx="87">
                  <c:v>46018</c:v>
                </c:pt>
                <c:pt idx="88">
                  <c:v>46019</c:v>
                </c:pt>
                <c:pt idx="89">
                  <c:v>46020</c:v>
                </c:pt>
                <c:pt idx="90">
                  <c:v>46021</c:v>
                </c:pt>
                <c:pt idx="91">
                  <c:v>46022</c:v>
                </c:pt>
                <c:pt idx="92">
                  <c:v>46023</c:v>
                </c:pt>
                <c:pt idx="93">
                  <c:v>46024</c:v>
                </c:pt>
                <c:pt idx="94">
                  <c:v>46025</c:v>
                </c:pt>
                <c:pt idx="95">
                  <c:v>46026</c:v>
                </c:pt>
                <c:pt idx="96">
                  <c:v>46027</c:v>
                </c:pt>
                <c:pt idx="97">
                  <c:v>46028</c:v>
                </c:pt>
                <c:pt idx="98">
                  <c:v>46029</c:v>
                </c:pt>
                <c:pt idx="99">
                  <c:v>46030</c:v>
                </c:pt>
                <c:pt idx="100">
                  <c:v>46031</c:v>
                </c:pt>
                <c:pt idx="101">
                  <c:v>46032</c:v>
                </c:pt>
                <c:pt idx="102">
                  <c:v>46033</c:v>
                </c:pt>
                <c:pt idx="103">
                  <c:v>46034</c:v>
                </c:pt>
                <c:pt idx="104">
                  <c:v>46035</c:v>
                </c:pt>
                <c:pt idx="105">
                  <c:v>46036</c:v>
                </c:pt>
                <c:pt idx="106">
                  <c:v>46037</c:v>
                </c:pt>
                <c:pt idx="107">
                  <c:v>46038</c:v>
                </c:pt>
                <c:pt idx="108">
                  <c:v>46039</c:v>
                </c:pt>
                <c:pt idx="109">
                  <c:v>46040</c:v>
                </c:pt>
                <c:pt idx="110">
                  <c:v>46041</c:v>
                </c:pt>
                <c:pt idx="111">
                  <c:v>46042</c:v>
                </c:pt>
                <c:pt idx="112">
                  <c:v>46043</c:v>
                </c:pt>
                <c:pt idx="113">
                  <c:v>46044</c:v>
                </c:pt>
                <c:pt idx="114">
                  <c:v>46045</c:v>
                </c:pt>
                <c:pt idx="115">
                  <c:v>46046</c:v>
                </c:pt>
                <c:pt idx="116">
                  <c:v>46047</c:v>
                </c:pt>
                <c:pt idx="117">
                  <c:v>46048</c:v>
                </c:pt>
                <c:pt idx="118">
                  <c:v>46049</c:v>
                </c:pt>
                <c:pt idx="119">
                  <c:v>46050</c:v>
                </c:pt>
                <c:pt idx="120">
                  <c:v>46051</c:v>
                </c:pt>
                <c:pt idx="121">
                  <c:v>46052</c:v>
                </c:pt>
                <c:pt idx="122">
                  <c:v>46053</c:v>
                </c:pt>
                <c:pt idx="123">
                  <c:v>46054</c:v>
                </c:pt>
                <c:pt idx="124">
                  <c:v>46055</c:v>
                </c:pt>
                <c:pt idx="125">
                  <c:v>46056</c:v>
                </c:pt>
                <c:pt idx="126">
                  <c:v>46057</c:v>
                </c:pt>
                <c:pt idx="127">
                  <c:v>46058</c:v>
                </c:pt>
                <c:pt idx="128">
                  <c:v>46059</c:v>
                </c:pt>
                <c:pt idx="129">
                  <c:v>46060</c:v>
                </c:pt>
                <c:pt idx="130">
                  <c:v>46061</c:v>
                </c:pt>
                <c:pt idx="131">
                  <c:v>46062</c:v>
                </c:pt>
                <c:pt idx="132">
                  <c:v>46063</c:v>
                </c:pt>
                <c:pt idx="133">
                  <c:v>46064</c:v>
                </c:pt>
                <c:pt idx="134">
                  <c:v>46065</c:v>
                </c:pt>
                <c:pt idx="135">
                  <c:v>46066</c:v>
                </c:pt>
                <c:pt idx="136">
                  <c:v>46067</c:v>
                </c:pt>
                <c:pt idx="137">
                  <c:v>46068</c:v>
                </c:pt>
                <c:pt idx="138">
                  <c:v>46069</c:v>
                </c:pt>
                <c:pt idx="139">
                  <c:v>46070</c:v>
                </c:pt>
                <c:pt idx="140">
                  <c:v>46071</c:v>
                </c:pt>
                <c:pt idx="141">
                  <c:v>46072</c:v>
                </c:pt>
                <c:pt idx="142">
                  <c:v>46073</c:v>
                </c:pt>
                <c:pt idx="143">
                  <c:v>46074</c:v>
                </c:pt>
                <c:pt idx="144">
                  <c:v>46075</c:v>
                </c:pt>
                <c:pt idx="145">
                  <c:v>46076</c:v>
                </c:pt>
                <c:pt idx="146">
                  <c:v>46077</c:v>
                </c:pt>
                <c:pt idx="147">
                  <c:v>46078</c:v>
                </c:pt>
                <c:pt idx="148">
                  <c:v>46079</c:v>
                </c:pt>
                <c:pt idx="149">
                  <c:v>46080</c:v>
                </c:pt>
                <c:pt idx="150">
                  <c:v>46081</c:v>
                </c:pt>
              </c:numCache>
            </c:numRef>
          </c:cat>
          <c:val>
            <c:numRef>
              <c:f>'6.6.'!$B$2:$B$152</c:f>
              <c:numCache>
                <c:formatCode>General</c:formatCode>
                <c:ptCount val="151"/>
                <c:pt idx="0">
                  <c:v>91.37</c:v>
                </c:pt>
                <c:pt idx="1">
                  <c:v>241.1</c:v>
                </c:pt>
                <c:pt idx="2">
                  <c:v>360.88</c:v>
                </c:pt>
                <c:pt idx="3">
                  <c:v>280.7</c:v>
                </c:pt>
                <c:pt idx="4">
                  <c:v>216.56</c:v>
                </c:pt>
                <c:pt idx="5">
                  <c:v>341.25</c:v>
                </c:pt>
                <c:pt idx="6">
                  <c:v>325</c:v>
                </c:pt>
                <c:pt idx="7">
                  <c:v>240</c:v>
                </c:pt>
                <c:pt idx="8">
                  <c:v>277.5</c:v>
                </c:pt>
                <c:pt idx="9">
                  <c:v>297.5</c:v>
                </c:pt>
                <c:pt idx="10">
                  <c:v>230</c:v>
                </c:pt>
                <c:pt idx="11">
                  <c:v>170</c:v>
                </c:pt>
                <c:pt idx="12">
                  <c:v>290</c:v>
                </c:pt>
                <c:pt idx="13">
                  <c:v>270</c:v>
                </c:pt>
                <c:pt idx="14">
                  <c:v>-30</c:v>
                </c:pt>
                <c:pt idx="15">
                  <c:v>216</c:v>
                </c:pt>
                <c:pt idx="16">
                  <c:v>258</c:v>
                </c:pt>
                <c:pt idx="17">
                  <c:v>198</c:v>
                </c:pt>
                <c:pt idx="18">
                  <c:v>138</c:v>
                </c:pt>
                <c:pt idx="19">
                  <c:v>269</c:v>
                </c:pt>
                <c:pt idx="20">
                  <c:v>159</c:v>
                </c:pt>
                <c:pt idx="21">
                  <c:v>271.2</c:v>
                </c:pt>
                <c:pt idx="22">
                  <c:v>288.95999999999998</c:v>
                </c:pt>
                <c:pt idx="23">
                  <c:v>375.16999999999996</c:v>
                </c:pt>
                <c:pt idx="24">
                  <c:v>292.14</c:v>
                </c:pt>
                <c:pt idx="25">
                  <c:v>225.70999999999998</c:v>
                </c:pt>
                <c:pt idx="26">
                  <c:v>324.57</c:v>
                </c:pt>
                <c:pt idx="27">
                  <c:v>203.66</c:v>
                </c:pt>
                <c:pt idx="28">
                  <c:v>306.92999999999995</c:v>
                </c:pt>
                <c:pt idx="29">
                  <c:v>389.53999999999996</c:v>
                </c:pt>
                <c:pt idx="30">
                  <c:v>349.53999999999996</c:v>
                </c:pt>
                <c:pt idx="31">
                  <c:v>271.63</c:v>
                </c:pt>
                <c:pt idx="32">
                  <c:v>209.3</c:v>
                </c:pt>
                <c:pt idx="33">
                  <c:v>239.44</c:v>
                </c:pt>
                <c:pt idx="34">
                  <c:v>29.439999999999998</c:v>
                </c:pt>
                <c:pt idx="35">
                  <c:v>239.55</c:v>
                </c:pt>
                <c:pt idx="36">
                  <c:v>289.54999999999995</c:v>
                </c:pt>
                <c:pt idx="37">
                  <c:v>375.64</c:v>
                </c:pt>
                <c:pt idx="38">
                  <c:v>292.51</c:v>
                </c:pt>
                <c:pt idx="39">
                  <c:v>226.01</c:v>
                </c:pt>
                <c:pt idx="40">
                  <c:v>324.81</c:v>
                </c:pt>
                <c:pt idx="41">
                  <c:v>275.85000000000002</c:v>
                </c:pt>
                <c:pt idx="42">
                  <c:v>325.85000000000002</c:v>
                </c:pt>
                <c:pt idx="43">
                  <c:v>283.35000000000002</c:v>
                </c:pt>
                <c:pt idx="44">
                  <c:v>272.92</c:v>
                </c:pt>
                <c:pt idx="45">
                  <c:v>-337.08</c:v>
                </c:pt>
                <c:pt idx="46">
                  <c:v>-347.08</c:v>
                </c:pt>
                <c:pt idx="47">
                  <c:v>2.9200000000000159</c:v>
                </c:pt>
                <c:pt idx="48">
                  <c:v>-72.079999999999984</c:v>
                </c:pt>
                <c:pt idx="49">
                  <c:v>204.34000000000003</c:v>
                </c:pt>
                <c:pt idx="50">
                  <c:v>204.34000000000003</c:v>
                </c:pt>
                <c:pt idx="51">
                  <c:v>204.34000000000003</c:v>
                </c:pt>
                <c:pt idx="52">
                  <c:v>144.34000000000003</c:v>
                </c:pt>
                <c:pt idx="53">
                  <c:v>84.340000000000032</c:v>
                </c:pt>
                <c:pt idx="54">
                  <c:v>387.47</c:v>
                </c:pt>
                <c:pt idx="55">
                  <c:v>167.47000000000003</c:v>
                </c:pt>
                <c:pt idx="56">
                  <c:v>377.98</c:v>
                </c:pt>
                <c:pt idx="57">
                  <c:v>282.98</c:v>
                </c:pt>
                <c:pt idx="58">
                  <c:v>346.38</c:v>
                </c:pt>
                <c:pt idx="59">
                  <c:v>269.10000000000002</c:v>
                </c:pt>
                <c:pt idx="60">
                  <c:v>207.28000000000003</c:v>
                </c:pt>
                <c:pt idx="61">
                  <c:v>285.82000000000005</c:v>
                </c:pt>
                <c:pt idx="62">
                  <c:v>208.66000000000005</c:v>
                </c:pt>
                <c:pt idx="63">
                  <c:v>291.8300000000001</c:v>
                </c:pt>
                <c:pt idx="64">
                  <c:v>266.83000000000015</c:v>
                </c:pt>
                <c:pt idx="65">
                  <c:v>393.46000000000015</c:v>
                </c:pt>
                <c:pt idx="66">
                  <c:v>306.77000000000015</c:v>
                </c:pt>
                <c:pt idx="67">
                  <c:v>237.42000000000016</c:v>
                </c:pt>
                <c:pt idx="68">
                  <c:v>309.94000000000017</c:v>
                </c:pt>
                <c:pt idx="69">
                  <c:v>159.94000000000017</c:v>
                </c:pt>
                <c:pt idx="70">
                  <c:v>267.47000000000014</c:v>
                </c:pt>
                <c:pt idx="71">
                  <c:v>333.98000000000013</c:v>
                </c:pt>
                <c:pt idx="72">
                  <c:v>279.49000000000012</c:v>
                </c:pt>
                <c:pt idx="73">
                  <c:v>215.59000000000012</c:v>
                </c:pt>
                <c:pt idx="74">
                  <c:v>155.59000000000012</c:v>
                </c:pt>
                <c:pt idx="75">
                  <c:v>-294.40999999999985</c:v>
                </c:pt>
                <c:pt idx="76">
                  <c:v>-474.40999999999985</c:v>
                </c:pt>
                <c:pt idx="77">
                  <c:v>-404.40999999999985</c:v>
                </c:pt>
                <c:pt idx="78">
                  <c:v>-334.40999999999985</c:v>
                </c:pt>
                <c:pt idx="79">
                  <c:v>-264.40999999999985</c:v>
                </c:pt>
                <c:pt idx="80">
                  <c:v>-264.40999999999985</c:v>
                </c:pt>
                <c:pt idx="81">
                  <c:v>-264.40999999999985</c:v>
                </c:pt>
                <c:pt idx="82">
                  <c:v>-264.40999999999985</c:v>
                </c:pt>
                <c:pt idx="83">
                  <c:v>-264.40999999999985</c:v>
                </c:pt>
                <c:pt idx="84">
                  <c:v>-264.40999999999985</c:v>
                </c:pt>
                <c:pt idx="85">
                  <c:v>-264.40999999999985</c:v>
                </c:pt>
                <c:pt idx="86">
                  <c:v>-264.40999999999985</c:v>
                </c:pt>
                <c:pt idx="87">
                  <c:v>-264.40999999999985</c:v>
                </c:pt>
                <c:pt idx="88">
                  <c:v>-264.40999999999985</c:v>
                </c:pt>
                <c:pt idx="89">
                  <c:v>-264.40999999999985</c:v>
                </c:pt>
                <c:pt idx="90">
                  <c:v>-264.40999999999985</c:v>
                </c:pt>
                <c:pt idx="91">
                  <c:v>-264.40999999999985</c:v>
                </c:pt>
                <c:pt idx="92">
                  <c:v>-264.40999999999985</c:v>
                </c:pt>
                <c:pt idx="93">
                  <c:v>-264.40999999999985</c:v>
                </c:pt>
                <c:pt idx="94">
                  <c:v>-264.40999999999985</c:v>
                </c:pt>
                <c:pt idx="95">
                  <c:v>-274.40999999999985</c:v>
                </c:pt>
                <c:pt idx="96">
                  <c:v>25.590000000000146</c:v>
                </c:pt>
                <c:pt idx="97">
                  <c:v>75.590000000000146</c:v>
                </c:pt>
                <c:pt idx="98">
                  <c:v>228.47000000000014</c:v>
                </c:pt>
                <c:pt idx="99">
                  <c:v>350.78000000000014</c:v>
                </c:pt>
                <c:pt idx="100">
                  <c:v>280.39000000000021</c:v>
                </c:pt>
                <c:pt idx="101">
                  <c:v>216.31000000000023</c:v>
                </c:pt>
                <c:pt idx="102">
                  <c:v>156.31000000000023</c:v>
                </c:pt>
                <c:pt idx="103">
                  <c:v>387.05000000000024</c:v>
                </c:pt>
                <c:pt idx="104">
                  <c:v>309.64000000000021</c:v>
                </c:pt>
                <c:pt idx="105">
                  <c:v>397.71000000000021</c:v>
                </c:pt>
                <c:pt idx="106">
                  <c:v>40.210000000000264</c:v>
                </c:pt>
                <c:pt idx="107">
                  <c:v>226.17000000000027</c:v>
                </c:pt>
                <c:pt idx="108">
                  <c:v>166.17000000000027</c:v>
                </c:pt>
                <c:pt idx="109">
                  <c:v>106.17000000000027</c:v>
                </c:pt>
                <c:pt idx="110">
                  <c:v>276.94000000000028</c:v>
                </c:pt>
                <c:pt idx="111">
                  <c:v>96.940000000000282</c:v>
                </c:pt>
                <c:pt idx="112">
                  <c:v>166.94000000000028</c:v>
                </c:pt>
                <c:pt idx="113">
                  <c:v>373.5500000000003</c:v>
                </c:pt>
                <c:pt idx="114">
                  <c:v>273.5500000000003</c:v>
                </c:pt>
                <c:pt idx="115">
                  <c:v>210.84000000000029</c:v>
                </c:pt>
                <c:pt idx="116">
                  <c:v>150.84000000000029</c:v>
                </c:pt>
                <c:pt idx="117">
                  <c:v>160.84000000000029</c:v>
                </c:pt>
                <c:pt idx="118">
                  <c:v>30.840000000000288</c:v>
                </c:pt>
                <c:pt idx="119">
                  <c:v>40.840000000000288</c:v>
                </c:pt>
                <c:pt idx="120">
                  <c:v>170.84000000000029</c:v>
                </c:pt>
                <c:pt idx="121">
                  <c:v>280.67000000000024</c:v>
                </c:pt>
                <c:pt idx="122">
                  <c:v>216.54000000000025</c:v>
                </c:pt>
                <c:pt idx="123">
                  <c:v>156.54000000000025</c:v>
                </c:pt>
                <c:pt idx="124">
                  <c:v>269.23000000000025</c:v>
                </c:pt>
                <c:pt idx="125">
                  <c:v>207.38000000000025</c:v>
                </c:pt>
                <c:pt idx="126">
                  <c:v>357.9000000000002</c:v>
                </c:pt>
                <c:pt idx="127">
                  <c:v>298.95000000000022</c:v>
                </c:pt>
                <c:pt idx="128">
                  <c:v>399.1600000000002</c:v>
                </c:pt>
                <c:pt idx="129">
                  <c:v>311.33000000000021</c:v>
                </c:pt>
                <c:pt idx="130">
                  <c:v>241.0600000000002</c:v>
                </c:pt>
                <c:pt idx="131">
                  <c:v>232.85000000000016</c:v>
                </c:pt>
                <c:pt idx="132">
                  <c:v>182.85000000000016</c:v>
                </c:pt>
                <c:pt idx="133">
                  <c:v>346.28000000000014</c:v>
                </c:pt>
                <c:pt idx="134">
                  <c:v>397.02000000000015</c:v>
                </c:pt>
                <c:pt idx="135">
                  <c:v>298.51000000000022</c:v>
                </c:pt>
                <c:pt idx="136">
                  <c:v>230.81000000000023</c:v>
                </c:pt>
                <c:pt idx="137">
                  <c:v>-379.18999999999977</c:v>
                </c:pt>
                <c:pt idx="138">
                  <c:v>-279.18999999999977</c:v>
                </c:pt>
                <c:pt idx="139">
                  <c:v>-329.18999999999983</c:v>
                </c:pt>
                <c:pt idx="140">
                  <c:v>-179.18999999999983</c:v>
                </c:pt>
                <c:pt idx="141">
                  <c:v>-129.18999999999983</c:v>
                </c:pt>
                <c:pt idx="142">
                  <c:v>30.810000000000173</c:v>
                </c:pt>
                <c:pt idx="143">
                  <c:v>20.810000000000173</c:v>
                </c:pt>
                <c:pt idx="144">
                  <c:v>10.810000000000173</c:v>
                </c:pt>
                <c:pt idx="145">
                  <c:v>0.8100000000001728</c:v>
                </c:pt>
                <c:pt idx="146">
                  <c:v>-129.18999999999983</c:v>
                </c:pt>
                <c:pt idx="147">
                  <c:v>-9.1899999999998272</c:v>
                </c:pt>
                <c:pt idx="148">
                  <c:v>60.810000000000173</c:v>
                </c:pt>
                <c:pt idx="149">
                  <c:v>170.81000000000017</c:v>
                </c:pt>
                <c:pt idx="150">
                  <c:v>110.81000000000017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8-461B-B81D-120113330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155263"/>
        <c:axId val="740161023"/>
      </c:lineChart>
      <c:dateAx>
        <c:axId val="74015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161023"/>
        <c:crosses val="autoZero"/>
        <c:auto val="1"/>
        <c:lblOffset val="100"/>
        <c:baseTimeUnit val="days"/>
      </c:dateAx>
      <c:valAx>
        <c:axId val="7401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Bilans w zł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15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7</xdr:row>
      <xdr:rowOff>28574</xdr:rowOff>
    </xdr:from>
    <xdr:to>
      <xdr:col>16</xdr:col>
      <xdr:colOff>234949</xdr:colOff>
      <xdr:row>26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AB96546-0C9A-3681-F6CA-C14E0187A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Wolbach" refreshedDate="45772.709661458335" createdVersion="8" refreshedVersion="8" minRefreshableVersion="3" recordCount="235" xr:uid="{99119A21-26CC-4243-81CD-6110BC25E7B0}">
  <cacheSource type="worksheet">
    <worksheetSource name="kursanci3"/>
  </cacheSource>
  <cacheFields count="11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164">
      <sharedItems containsSemiMixedTypes="0" containsNonDate="0" containsDate="1" containsString="0" minDate="1899-12-30T09:00:00" maxDate="1899-12-30T18:00:00"/>
    </cacheField>
    <cacheField name="Godzina zakończenia" numFmtId="164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Długość lekcji w h" numFmtId="164">
      <sharedItems containsSemiMixedTypes="0" containsNonDate="0" containsDate="1" containsString="0" minDate="1899-12-30T01:00:00" maxDate="1899-12-30T02:00:00"/>
    </cacheField>
    <cacheField name="H" numFmtId="0">
      <sharedItems containsSemiMixedTypes="0" containsString="0" containsNumber="1" containsInteger="1" minValue="1" maxValue="2"/>
    </cacheField>
    <cacheField name="M" numFmtId="0">
      <sharedItems containsSemiMixedTypes="0" containsString="0" containsNumber="1" containsInteger="1" minValue="0" maxValue="45"/>
    </cacheField>
    <cacheField name="Czas numerycznie w h" numFmtId="0">
      <sharedItems containsSemiMixedTypes="0" containsString="0" containsNumber="1" minValue="1" maxValue="2"/>
    </cacheField>
    <cacheField name="Koszt lekcji łączny" numFmtId="0">
      <sharedItems containsSemiMixedTypes="0" containsString="0" containsNumber="1" minValue="4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Wolbach" refreshedDate="45772.712320949075" createdVersion="8" refreshedVersion="8" minRefreshableVersion="3" recordCount="235" xr:uid="{8E0F60CC-B8DC-43A0-9BFF-4D0929985D93}">
  <cacheSource type="worksheet">
    <worksheetSource name="kursanci35"/>
  </cacheSource>
  <cacheFields count="11">
    <cacheField name="Imię kursanta" numFmtId="0">
      <sharedItems count="17">
        <s v="Bartek"/>
        <s v="Katarzyna"/>
        <s v="Zbigniew"/>
        <s v="Zuzanna"/>
        <s v="Patrycja"/>
        <s v="Anna"/>
        <s v="Julita"/>
        <s v="Wiktor"/>
        <s v="Zdzisław"/>
        <s v="Ewa"/>
        <s v="Agnieszka"/>
        <s v="Ola"/>
        <s v="Jan"/>
        <s v="Maciej"/>
        <s v="Piotrek"/>
        <s v="Andrzej"/>
        <s v="Marcin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164">
      <sharedItems containsSemiMixedTypes="0" containsNonDate="0" containsDate="1" containsString="0" minDate="1899-12-30T09:00:00" maxDate="1899-12-30T18:00:00"/>
    </cacheField>
    <cacheField name="Godzina zakończenia" numFmtId="164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Długość lekcji w h" numFmtId="164">
      <sharedItems containsSemiMixedTypes="0" containsNonDate="0" containsDate="1" containsString="0" minDate="1899-12-30T01:00:00" maxDate="1899-12-30T02:00:00"/>
    </cacheField>
    <cacheField name="H" numFmtId="0">
      <sharedItems containsSemiMixedTypes="0" containsString="0" containsNumber="1" containsInteger="1" minValue="1" maxValue="2"/>
    </cacheField>
    <cacheField name="M" numFmtId="0">
      <sharedItems containsSemiMixedTypes="0" containsString="0" containsNumber="1" containsInteger="1" minValue="0" maxValue="45"/>
    </cacheField>
    <cacheField name="Czas numerycznie w h" numFmtId="0">
      <sharedItems containsSemiMixedTypes="0" containsString="0" containsNumber="1" minValue="1" maxValue="2"/>
    </cacheField>
    <cacheField name="Koszt lekcji łączny" numFmtId="0">
      <sharedItems containsSemiMixedTypes="0" containsString="0" containsNumber="1" minValue="4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Wolbach" refreshedDate="45772.726788541666" createdVersion="8" refreshedVersion="8" minRefreshableVersion="3" recordCount="235" xr:uid="{F1854536-3402-4F90-BD16-DD908659BE54}">
  <cacheSource type="worksheet">
    <worksheetSource name="kursanci67"/>
  </cacheSource>
  <cacheFields count="27">
    <cacheField name="Imię kursanta" numFmtId="0">
      <sharedItems/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164">
      <sharedItems containsSemiMixedTypes="0" containsNonDate="0" containsDate="1" containsString="0" minDate="1899-12-30T09:00:00" maxDate="1899-12-30T18:00:00"/>
    </cacheField>
    <cacheField name="Godzina zakończenia" numFmtId="164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LicznikBartek" numFmtId="0">
      <sharedItems containsSemiMixedTypes="0" containsString="0" containsNumber="1" containsInteger="1" minValue="1" maxValue="20"/>
    </cacheField>
    <cacheField name="LicznikWiktor" numFmtId="0">
      <sharedItems containsSemiMixedTypes="0" containsString="0" containsNumber="1" containsInteger="1" minValue="0" maxValue="29"/>
    </cacheField>
    <cacheField name="LicznikKatarzyna" numFmtId="0">
      <sharedItems containsSemiMixedTypes="0" containsString="0" containsNumber="1" containsInteger="1" minValue="0" maxValue="24"/>
    </cacheField>
    <cacheField name="LicznikZuzanna" numFmtId="0">
      <sharedItems containsSemiMixedTypes="0" containsString="0" containsNumber="1" containsInteger="1" minValue="0" maxValue="19"/>
    </cacheField>
    <cacheField name="LicznikJan" numFmtId="0">
      <sharedItems containsSemiMixedTypes="0" containsString="0" containsNumber="1" containsInteger="1" minValue="0" maxValue="24"/>
    </cacheField>
    <cacheField name="LicznikJulita" numFmtId="0">
      <sharedItems containsSemiMixedTypes="0" containsString="0" containsNumber="1" containsInteger="1" minValue="0" maxValue="18"/>
    </cacheField>
    <cacheField name="LicznikMaciej" numFmtId="0">
      <sharedItems containsSemiMixedTypes="0" containsString="0" containsNumber="1" containsInteger="1" minValue="0" maxValue="22"/>
    </cacheField>
    <cacheField name="LicznikAgnieszka" numFmtId="0">
      <sharedItems containsSemiMixedTypes="0" containsString="0" containsNumber="1" containsInteger="1" minValue="0" maxValue="16"/>
    </cacheField>
    <cacheField name="LicznikZdzisław" numFmtId="0">
      <sharedItems containsSemiMixedTypes="0" containsString="0" containsNumber="1" containsInteger="1" minValue="0" maxValue="18"/>
    </cacheField>
    <cacheField name="LicznikEwa" numFmtId="0">
      <sharedItems containsSemiMixedTypes="0" containsString="0" containsNumber="1" containsInteger="1" minValue="0" maxValue="14"/>
    </cacheField>
    <cacheField name="LicznikZbigniew" numFmtId="0">
      <sharedItems containsSemiMixedTypes="0" containsString="0" containsNumber="1" containsInteger="1" minValue="0" maxValue="16"/>
    </cacheField>
    <cacheField name="LicznikAnna" numFmtId="0">
      <sharedItems containsSemiMixedTypes="0" containsString="0" containsNumber="1" containsInteger="1" minValue="0" maxValue="10"/>
    </cacheField>
    <cacheField name="LicznikPatrycja" numFmtId="0">
      <sharedItems containsSemiMixedTypes="0" containsString="0" containsNumber="1" containsInteger="1" minValue="0" maxValue="1"/>
    </cacheField>
    <cacheField name="LicznikOla" numFmtId="0">
      <sharedItems containsSemiMixedTypes="0" containsString="0" containsNumber="1" containsInteger="1" minValue="0" maxValue="1"/>
    </cacheField>
    <cacheField name="LicznikPiotrek" numFmtId="0">
      <sharedItems containsSemiMixedTypes="0" containsString="0" containsNumber="1" containsInteger="1" minValue="0" maxValue="1"/>
    </cacheField>
    <cacheField name="LicznikAndrzej" numFmtId="0">
      <sharedItems containsSemiMixedTypes="0" containsString="0" containsNumber="1" containsInteger="1" minValue="0" maxValue="1"/>
    </cacheField>
    <cacheField name="LicznikMarcin" numFmtId="0">
      <sharedItems containsSemiMixedTypes="0" containsString="0" containsNumber="1" containsInteger="1" minValue="0" maxValue="1"/>
    </cacheField>
    <cacheField name="CzlonImie" numFmtId="0">
      <sharedItems/>
    </cacheField>
    <cacheField name="CzlonPrzedmiot" numFmtId="0">
      <sharedItems/>
    </cacheField>
    <cacheField name="CzlonIlosc" numFmtId="0">
      <sharedItems containsSemiMixedTypes="0" containsString="0" containsNumber="1" containsInteger="1" minValue="1" maxValue="29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  <cacheField name="Nick" numFmtId="0">
      <sharedItems count="235">
        <s v="BARINF1"/>
        <s v="WIKMAT1"/>
        <s v="ZUZMAT1"/>
        <s v="JANFIZ1"/>
        <s v="WIKMAT2"/>
        <s v="AGNMAT1"/>
        <s v="KATINF1"/>
        <s v="ZBIFIZ1"/>
        <s v="KATINF2"/>
        <s v="JANFIZ2"/>
        <s v="JANFIZ3"/>
        <s v="WIKMAT3"/>
        <s v="BARINF2"/>
        <s v="KATINF3"/>
        <s v="BARINF3"/>
        <s v="ZUZINF2"/>
        <s v="JANFIZ4"/>
        <s v="WIKMAT4"/>
        <s v="JANFIZ5"/>
        <s v="JULINF1"/>
        <s v="EWAMAT1"/>
        <s v="MACFIZ1"/>
        <s v="MACFIZ2"/>
        <s v="WIKMAT5"/>
        <s v="ZDZMAT1"/>
        <s v="EWAMAT2"/>
        <s v="KATINF4"/>
        <s v="ZBIINF2"/>
        <s v="WIKMAT6"/>
        <s v="ZDZMAT2"/>
        <s v="JULINF2"/>
        <s v="JANFIZ6"/>
        <s v="ZUZMAT3"/>
        <s v="ZUZINF4"/>
        <s v="ZDZMAT3"/>
        <s v="AGNINF2"/>
        <s v="ZDZFIZ4"/>
        <s v="BARINF4"/>
        <s v="MACFIZ3"/>
        <s v="ZBIINF3"/>
        <s v="KATINF5"/>
        <s v="MACFIZ4"/>
        <s v="BARINF5"/>
        <s v="ZUZINF5"/>
        <s v="WIKMAT7"/>
        <s v="WIKMAT8"/>
        <s v="ZUZINF6"/>
        <s v="BARINF6"/>
        <s v="EWAMAT3"/>
        <s v="ZBIFIZ4"/>
        <s v="AGNINF3"/>
        <s v="ZUZMAT7"/>
        <s v="KATINF6"/>
        <s v="AGNINF4"/>
        <s v="JANFIZ7"/>
        <s v="JANFIZ8"/>
        <s v="JULFIZ3"/>
        <s v="ZUZINF8"/>
        <s v="AGNINF5"/>
        <s v="MACFIZ5"/>
        <s v="JULINF4"/>
        <s v="BARINF7"/>
        <s v="AGNINF6"/>
        <s v="KATINF7"/>
        <s v="MACFIZ6"/>
        <s v="MACFIZ7"/>
        <s v="AGNMAT7"/>
        <s v="PIOFIZ1"/>
        <s v="JULFIZ5"/>
        <s v="WIKMAT9"/>
        <s v="JANFIZ9"/>
        <s v="JANFIZ10"/>
        <s v="BARINF8"/>
        <s v="BARINF9"/>
        <s v="ZDZMAT5"/>
        <s v="ZUZINF9"/>
        <s v="MACFIZ8"/>
        <s v="EWAMAT4"/>
        <s v="ANDINF1"/>
        <s v="MACFIZ9"/>
        <s v="EWAMAT5"/>
        <s v="WIKMAT10"/>
        <s v="JANFIZ11"/>
        <s v="ZBIFIZ5"/>
        <s v="WIKMAT11"/>
        <s v="ZDZMAT6"/>
        <s v="JANFIZ12"/>
        <s v="ZBIFIZ6"/>
        <s v="MACFIZ10"/>
        <s v="KATINF8"/>
        <s v="ZBIINF7"/>
        <s v="AGNINF8"/>
        <s v="AGNINF9"/>
        <s v="ZDZFIZ7"/>
        <s v="MACFIZ11"/>
        <s v="BARINF10"/>
        <s v="ZUZINF10"/>
        <s v="JANFIZ13"/>
        <s v="MARMAT1"/>
        <s v="ZBIINF8"/>
        <s v="BARINF11"/>
        <s v="EWAMAT6"/>
        <s v="MACFIZ12"/>
        <s v="EWAMAT7"/>
        <s v="ZDZMAT8"/>
        <s v="MACFIZ13"/>
        <s v="KATINF9"/>
        <s v="JULFIZ6"/>
        <s v="ZUZINF11"/>
        <s v="PATINF1"/>
        <s v="JANFIZ14"/>
        <s v="KATINF10"/>
        <s v="ZDZMAT9"/>
        <s v="MACFIZ14"/>
        <s v="ANNINF1"/>
        <s v="AGNINF10"/>
        <s v="JULINF7"/>
        <s v="JANFIZ15"/>
        <s v="ZBIFIZ9"/>
        <s v="ZUZINF12"/>
        <s v="JANFIZ16"/>
        <s v="ZBIINF10"/>
        <s v="BARINF12"/>
        <s v="KATINF11"/>
        <s v="KATINF12"/>
        <s v="ANNINF2"/>
        <s v="BARINF13"/>
        <s v="KATINF13"/>
        <s v="ANNINF3"/>
        <s v="ZUZMAT13"/>
        <s v="KATINF14"/>
        <s v="ZBIFIZ11"/>
        <s v="ANNINF4"/>
        <s v="WIKMAT12"/>
        <s v="WIKMAT13"/>
        <s v="ANNINF5"/>
        <s v="ANNINF6"/>
        <s v="EWAMAT8"/>
        <s v="JULINF8"/>
        <s v="AGNMAT11"/>
        <s v="ZDZMAT10"/>
        <s v="JULFIZ9"/>
        <s v="BARINF14"/>
        <s v="KATINF15"/>
        <s v="EWAMAT9"/>
        <s v="JANFIZ17"/>
        <s v="EWAMAT10"/>
        <s v="BARINF15"/>
        <s v="WIKMAT14"/>
        <s v="AGNMAT12"/>
        <s v="WIKMAT15"/>
        <s v="ANNINF7"/>
        <s v="KATINF16"/>
        <s v="MACFIZ15"/>
        <s v="MACFIZ16"/>
        <s v="JULINF10"/>
        <s v="JULFIZ11"/>
        <s v="ZDZFIZ11"/>
        <s v="ANNINF8"/>
        <s v="EWAMAT11"/>
        <s v="ZUZMAT14"/>
        <s v="WIKMAT16"/>
        <s v="WIKMAT17"/>
        <s v="AGNINF13"/>
        <s v="JANFIZ18"/>
        <s v="AGNMAT14"/>
        <s v="JANFIZ19"/>
        <s v="WIKMAT18"/>
        <s v="ZUZINF15"/>
        <s v="ZDZFIZ12"/>
        <s v="KATINF17"/>
        <s v="MACFIZ17"/>
        <s v="WIKMAT19"/>
        <s v="MACFIZ18"/>
        <s v="ZBIINF12"/>
        <s v="JULINF12"/>
        <s v="JULINF13"/>
        <s v="EWAMAT12"/>
        <s v="JANFIZ20"/>
        <s v="KATINF18"/>
        <s v="ZDZFIZ13"/>
        <s v="KATINF19"/>
        <s v="WIKMAT20"/>
        <s v="KATINF20"/>
        <s v="KATINF21"/>
        <s v="ZDZFIZ14"/>
        <s v="BARINF16"/>
        <s v="ZDZMAT15"/>
        <s v="WIKMAT21"/>
        <s v="ZUZINF16"/>
        <s v="JANFIZ21"/>
        <s v="WIKMAT22"/>
        <s v="KATINF22"/>
        <s v="JULINF14"/>
        <s v="WIKMAT23"/>
        <s v="ZDZMAT16"/>
        <s v="KATINF23"/>
        <s v="JANFIZ22"/>
        <s v="ANNINF9"/>
        <s v="WIKMAT24"/>
        <s v="AGNINF15"/>
        <s v="MACFIZ19"/>
        <s v="ZBIINF13"/>
        <s v="ZUZMAT17"/>
        <s v="JULINF15"/>
        <s v="JULINF16"/>
        <s v="MACFIZ20"/>
        <s v="EWAMAT13"/>
        <s v="WIKMAT25"/>
        <s v="ZBIFIZ14"/>
        <s v="WIKMAT26"/>
        <s v="ZBIINF15"/>
        <s v="WIKMAT27"/>
        <s v="JANFIZ23"/>
        <s v="ZUZMAT18"/>
        <s v="WIKMAT28"/>
        <s v="BARINF17"/>
        <s v="ANNINF10"/>
        <s v="WIKMAT29"/>
        <s v="BARINF18"/>
        <s v="BARINF19"/>
        <s v="JANFIZ24"/>
        <s v="EWAMAT14"/>
        <s v="OLAINF1"/>
        <s v="JULFIZ17"/>
        <s v="ZBIFIZ16"/>
        <s v="BARINF20"/>
        <s v="ZDZFIZ17"/>
        <s v="JULFIZ18"/>
        <s v="MACFIZ21"/>
        <s v="KATINF24"/>
        <s v="MACFIZ22"/>
        <s v="ZDZFIZ18"/>
        <s v="ZUZINF19"/>
        <s v="AGNMAT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Wolbach" refreshedDate="45772.733308912037" createdVersion="8" refreshedVersion="8" minRefreshableVersion="3" recordCount="235" xr:uid="{502EFC88-1940-4082-A0A3-D7A9437AC191}">
  <cacheSource type="worksheet">
    <worksheetSource name="kursanci8"/>
  </cacheSource>
  <cacheFields count="10">
    <cacheField name="Imię kursanta" numFmtId="0">
      <sharedItems/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 count="75">
        <d v="2025-10-01T00:00:00"/>
        <d v="2025-10-02T00:00:00"/>
        <d v="2025-10-06T00:00:00"/>
        <d v="2025-10-07T00:00:00"/>
        <d v="2025-10-08T00:00:00"/>
        <d v="2025-10-10T00:00:00"/>
        <d v="2025-10-13T00:00:00"/>
        <d v="2025-10-14T00:00:00"/>
        <d v="2025-10-15T00:00:00"/>
        <d v="2025-10-20T00:00:00"/>
        <d v="2025-10-21T00:00:00"/>
        <d v="2025-10-22T00:00:00"/>
        <d v="2025-10-23T00:00:00"/>
        <d v="2025-10-24T00:00:00"/>
        <d v="2025-10-31T00:00:00"/>
        <d v="2025-11-03T00:00:00"/>
        <d v="2025-11-05T00:00:00"/>
        <d v="2025-11-06T00:00:00"/>
        <d v="2025-11-07T00:00:00"/>
        <d v="2025-11-10T00:00:00"/>
        <d v="2025-11-11T00:00:00"/>
        <d v="2025-11-12T00:00:00"/>
        <d v="2025-11-13T00:00:00"/>
        <d v="2025-11-14T00:00:00"/>
        <d v="2025-11-17T00:00:00"/>
        <d v="2025-11-18T00:00:00"/>
        <d v="2025-11-19T00:00:00"/>
        <d v="2025-11-20T00:00:00"/>
        <d v="2025-11-24T00:00:00"/>
        <d v="2025-11-25T00:00:00"/>
        <d v="2025-11-26T00:00:00"/>
        <d v="2025-11-28T00:00:00"/>
        <d v="2025-12-02T00:00:00"/>
        <d v="2025-12-03T00:00:00"/>
        <d v="2025-12-05T00:00:00"/>
        <d v="2025-12-08T00:00:00"/>
        <d v="2025-12-09T00:00:00"/>
        <d v="2025-12-10T00:00:00"/>
        <d v="2025-12-11T00:00:00"/>
        <d v="2025-12-12T00:00:00"/>
        <d v="2025-12-15T00:00:00"/>
        <d v="2025-12-16T00:00:00"/>
        <d v="2026-01-05T00:00:00"/>
        <d v="2026-01-07T00:00:00"/>
        <d v="2026-01-12T00:00:00"/>
        <d v="2026-01-13T00:00:00"/>
        <d v="2026-01-14T00:00:00"/>
        <d v="2026-01-15T00:00:00"/>
        <d v="2026-01-19T00:00:00"/>
        <d v="2026-01-20T00:00:00"/>
        <d v="2026-01-21T00:00:00"/>
        <d v="2026-01-22T00:00:00"/>
        <d v="2026-01-23T00:00:00"/>
        <d v="2026-01-26T00:00:00"/>
        <d v="2026-01-27T00:00:00"/>
        <d v="2026-01-28T00:00:00"/>
        <d v="2026-01-29T00:00:00"/>
        <d v="2026-02-03T00:00:00"/>
        <d v="2026-02-04T00:00:00"/>
        <d v="2026-02-05T00:00:00"/>
        <d v="2026-02-06T00:00:00"/>
        <d v="2026-02-09T00:00:00"/>
        <d v="2026-02-10T00:00:00"/>
        <d v="2026-02-11T00:00:00"/>
        <d v="2026-02-12T00:00:00"/>
        <d v="2026-02-13T00:00:00"/>
        <d v="2026-02-16T00:00:00"/>
        <d v="2026-02-17T00:00:00"/>
        <d v="2026-02-18T00:00:00"/>
        <d v="2026-02-19T00:00:00"/>
        <d v="2026-02-20T00:00:00"/>
        <d v="2026-02-23T00:00:00"/>
        <d v="2026-02-24T00:00:00"/>
        <d v="2026-02-26T00:00:00"/>
        <d v="2026-02-27T00:00:00"/>
      </sharedItems>
      <fieldGroup par="9"/>
    </cacheField>
    <cacheField name="Godzina rozpoczęcia" numFmtId="164">
      <sharedItems containsSemiMixedTypes="0" containsNonDate="0" containsDate="1" containsString="0" minDate="1899-12-30T09:00:00" maxDate="1899-12-30T18:00:00"/>
    </cacheField>
    <cacheField name="Godzina zakończenia" numFmtId="164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Przychód" numFmtId="0">
      <sharedItems containsSemiMixedTypes="0" containsString="0" containsNumber="1" minValue="40" maxValue="120"/>
    </cacheField>
    <cacheField name="Miesiące (Data)" numFmtId="0" databaseField="0">
      <fieldGroup base="2">
        <rangePr groupBy="months" startDate="2025-10-01T00:00:00" endDate="2026-02-28T00:00:00"/>
        <groupItems count="14">
          <s v="&lt;01.10.202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8.02.2026"/>
        </groupItems>
      </fieldGroup>
    </cacheField>
    <cacheField name="Kwartały (Data)" numFmtId="0" databaseField="0">
      <fieldGroup base="2">
        <rangePr groupBy="quarters" startDate="2025-10-01T00:00:00" endDate="2026-02-28T00:00:00"/>
        <groupItems count="6">
          <s v="&lt;01.10.2025"/>
          <s v="Kwartał1"/>
          <s v="Kwartał2"/>
          <s v="Kwartał3"/>
          <s v="Kwartał4"/>
          <s v="&gt;28.02.2026"/>
        </groupItems>
      </fieldGroup>
    </cacheField>
    <cacheField name="Lata (Data)" numFmtId="0" databaseField="0">
      <fieldGroup base="2">
        <rangePr groupBy="years" startDate="2025-10-01T00:00:00" endDate="2026-02-28T00:00:00"/>
        <groupItems count="4">
          <s v="&lt;01.10.2025"/>
          <s v="2025"/>
          <s v="2026"/>
          <s v="&gt;28.02.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s v="Informatyka"/>
    <d v="2025-10-01T00:00:00"/>
    <d v="1899-12-30T09:00:00"/>
    <d v="1899-12-30T10:00:00"/>
    <n v="60"/>
    <d v="1899-12-30T01:00:00"/>
    <n v="1"/>
    <n v="0"/>
    <n v="1"/>
    <n v="60"/>
  </r>
  <r>
    <x v="1"/>
    <s v="Matematyka"/>
    <d v="2025-10-02T00:00:00"/>
    <d v="1899-12-30T09:00:00"/>
    <d v="1899-12-30T10:45:00"/>
    <n v="50"/>
    <d v="1899-12-30T01:45:00"/>
    <n v="1"/>
    <n v="45"/>
    <n v="1.75"/>
    <n v="87.5"/>
  </r>
  <r>
    <x v="2"/>
    <s v="Matematyka"/>
    <d v="2025-10-02T00:00:00"/>
    <d v="1899-12-30T11:15:00"/>
    <d v="1899-12-30T13:15:00"/>
    <n v="50"/>
    <d v="1899-12-30T02:00:00"/>
    <n v="2"/>
    <n v="0"/>
    <n v="2"/>
    <n v="100"/>
  </r>
  <r>
    <x v="3"/>
    <s v="Fizyka"/>
    <d v="2025-10-06T00:00:00"/>
    <d v="1899-12-30T09:00:00"/>
    <d v="1899-12-30T11:00:00"/>
    <n v="40"/>
    <d v="1899-12-30T02:00:00"/>
    <n v="2"/>
    <n v="0"/>
    <n v="2"/>
    <n v="80"/>
  </r>
  <r>
    <x v="1"/>
    <s v="Matematyka"/>
    <d v="2025-10-06T00:00:00"/>
    <d v="1899-12-30T11:30:00"/>
    <d v="1899-12-30T12:30:00"/>
    <n v="50"/>
    <d v="1899-12-30T01:00:00"/>
    <n v="1"/>
    <n v="0"/>
    <n v="1"/>
    <n v="50"/>
  </r>
  <r>
    <x v="4"/>
    <s v="Matematyka"/>
    <d v="2025-10-07T00:00:00"/>
    <d v="1899-12-30T09:00:00"/>
    <d v="1899-12-30T10:15:00"/>
    <n v="50"/>
    <d v="1899-12-30T01:15:00"/>
    <n v="1"/>
    <n v="15"/>
    <n v="1.25"/>
    <n v="62.5"/>
  </r>
  <r>
    <x v="5"/>
    <s v="Informatyka"/>
    <d v="2025-10-07T00:00:00"/>
    <d v="1899-12-30T11:00:00"/>
    <d v="1899-12-30T12:45:00"/>
    <n v="60"/>
    <d v="1899-12-30T01:45:00"/>
    <n v="1"/>
    <n v="45"/>
    <n v="1.75"/>
    <n v="105"/>
  </r>
  <r>
    <x v="6"/>
    <s v="Fizyka"/>
    <d v="2025-10-07T00:00:00"/>
    <d v="1899-12-30T13:30:00"/>
    <d v="1899-12-30T14:45:00"/>
    <n v="40"/>
    <d v="1899-12-30T01:15:00"/>
    <n v="1"/>
    <n v="15"/>
    <n v="1.25"/>
    <n v="50"/>
  </r>
  <r>
    <x v="5"/>
    <s v="Informatyka"/>
    <d v="2025-10-08T00:00:00"/>
    <d v="1899-12-30T09:00:00"/>
    <d v="1899-12-30T10:00:00"/>
    <n v="60"/>
    <d v="1899-12-30T01:00:00"/>
    <n v="1"/>
    <n v="0"/>
    <n v="1"/>
    <n v="60"/>
  </r>
  <r>
    <x v="3"/>
    <s v="Fizyka"/>
    <d v="2025-10-08T00:00:00"/>
    <d v="1899-12-30T10:45:00"/>
    <d v="1899-12-30T12:15:00"/>
    <n v="40"/>
    <d v="1899-12-30T01:30:00"/>
    <n v="1"/>
    <n v="30"/>
    <n v="1.5"/>
    <n v="60"/>
  </r>
  <r>
    <x v="3"/>
    <s v="Fizyka"/>
    <d v="2025-10-08T00:00:00"/>
    <d v="1899-12-30T12:30:00"/>
    <d v="1899-12-30T14:15:00"/>
    <n v="40"/>
    <d v="1899-12-30T01:45:00"/>
    <n v="1"/>
    <n v="45"/>
    <n v="1.75"/>
    <n v="70"/>
  </r>
  <r>
    <x v="1"/>
    <s v="Matematyka"/>
    <d v="2025-10-10T00:00:00"/>
    <d v="1899-12-30T09:00:00"/>
    <d v="1899-12-30T10:00:00"/>
    <n v="50"/>
    <d v="1899-12-30T01:00:00"/>
    <n v="1"/>
    <n v="0"/>
    <n v="1"/>
    <n v="50"/>
  </r>
  <r>
    <x v="0"/>
    <s v="Informatyka"/>
    <d v="2025-10-10T00:00:00"/>
    <d v="1899-12-30T10:30:00"/>
    <d v="1899-12-30T12:00:00"/>
    <n v="60"/>
    <d v="1899-12-30T01:30:00"/>
    <n v="1"/>
    <n v="30"/>
    <n v="1.5"/>
    <n v="90"/>
  </r>
  <r>
    <x v="5"/>
    <s v="Informatyka"/>
    <d v="2025-10-10T00:00:00"/>
    <d v="1899-12-30T12:45:00"/>
    <d v="1899-12-30T13:45:00"/>
    <n v="60"/>
    <d v="1899-12-30T01:00:00"/>
    <n v="1"/>
    <n v="0"/>
    <n v="1"/>
    <n v="60"/>
  </r>
  <r>
    <x v="0"/>
    <s v="Informatyka"/>
    <d v="2025-10-10T00:00:00"/>
    <d v="1899-12-30T14:15:00"/>
    <d v="1899-12-30T15:45:00"/>
    <n v="60"/>
    <d v="1899-12-30T01:30:00"/>
    <n v="1"/>
    <n v="30"/>
    <n v="1.5"/>
    <n v="90"/>
  </r>
  <r>
    <x v="2"/>
    <s v="Informatyka"/>
    <d v="2025-10-13T00:00:00"/>
    <d v="1899-12-30T09:30:00"/>
    <d v="1899-12-30T11:00:00"/>
    <n v="60"/>
    <d v="1899-12-30T01:30:00"/>
    <n v="1"/>
    <n v="30"/>
    <n v="1.5"/>
    <n v="90"/>
  </r>
  <r>
    <x v="3"/>
    <s v="Fizyka"/>
    <d v="2025-10-13T00:00:00"/>
    <d v="1899-12-30T11:15:00"/>
    <d v="1899-12-30T12:30:00"/>
    <n v="40"/>
    <d v="1899-12-30T01:15:00"/>
    <n v="1"/>
    <n v="15"/>
    <n v="1.25"/>
    <n v="50"/>
  </r>
  <r>
    <x v="1"/>
    <s v="Matematyka"/>
    <d v="2025-10-13T00:00:00"/>
    <d v="1899-12-30T12:45:00"/>
    <d v="1899-12-30T14:45:00"/>
    <n v="50"/>
    <d v="1899-12-30T02:00:00"/>
    <n v="2"/>
    <n v="0"/>
    <n v="2"/>
    <n v="100"/>
  </r>
  <r>
    <x v="3"/>
    <s v="Fizyka"/>
    <d v="2025-10-13T00:00:00"/>
    <d v="1899-12-30T15:00:00"/>
    <d v="1899-12-30T17:00:00"/>
    <n v="40"/>
    <d v="1899-12-30T02:00:00"/>
    <n v="2"/>
    <n v="0"/>
    <n v="2"/>
    <n v="80"/>
  </r>
  <r>
    <x v="7"/>
    <s v="Informatyka"/>
    <d v="2025-10-13T00:00:00"/>
    <d v="1899-12-30T17:00:00"/>
    <d v="1899-12-30T18:15:00"/>
    <n v="60"/>
    <d v="1899-12-30T01:15:00"/>
    <n v="1"/>
    <n v="15"/>
    <n v="1.25"/>
    <n v="75"/>
  </r>
  <r>
    <x v="8"/>
    <s v="Matematyka"/>
    <d v="2025-10-14T00:00:00"/>
    <d v="1899-12-30T09:00:00"/>
    <d v="1899-12-30T10:15:00"/>
    <n v="50"/>
    <d v="1899-12-30T01:15:00"/>
    <n v="1"/>
    <n v="15"/>
    <n v="1.25"/>
    <n v="62.5"/>
  </r>
  <r>
    <x v="9"/>
    <s v="Fizyka"/>
    <d v="2025-10-14T00:00:00"/>
    <d v="1899-12-30T10:30:00"/>
    <d v="1899-12-30T11:30:00"/>
    <n v="40"/>
    <d v="1899-12-30T01:00:00"/>
    <n v="1"/>
    <n v="0"/>
    <n v="1"/>
    <n v="40"/>
  </r>
  <r>
    <x v="9"/>
    <s v="Fizyka"/>
    <d v="2025-10-14T00:00:00"/>
    <d v="1899-12-30T11:30:00"/>
    <d v="1899-12-30T12:45:00"/>
    <n v="40"/>
    <d v="1899-12-30T01:15:00"/>
    <n v="1"/>
    <n v="15"/>
    <n v="1.25"/>
    <n v="50"/>
  </r>
  <r>
    <x v="1"/>
    <s v="Matematyka"/>
    <d v="2025-10-14T00:00:00"/>
    <d v="1899-12-30T12:45:00"/>
    <d v="1899-12-30T14:15:00"/>
    <n v="50"/>
    <d v="1899-12-30T01:30:00"/>
    <n v="1"/>
    <n v="30"/>
    <n v="1.5"/>
    <n v="75"/>
  </r>
  <r>
    <x v="10"/>
    <s v="Matematyka"/>
    <d v="2025-10-14T00:00:00"/>
    <d v="1899-12-30T14:30:00"/>
    <d v="1899-12-30T15:30:00"/>
    <n v="50"/>
    <d v="1899-12-30T01:00:00"/>
    <n v="1"/>
    <n v="0"/>
    <n v="1"/>
    <n v="50"/>
  </r>
  <r>
    <x v="8"/>
    <s v="Matematyka"/>
    <d v="2025-10-15T00:00:00"/>
    <d v="1899-12-30T09:00:00"/>
    <d v="1899-12-30T10:15:00"/>
    <n v="50"/>
    <d v="1899-12-30T01:15:00"/>
    <n v="1"/>
    <n v="15"/>
    <n v="1.25"/>
    <n v="62.5"/>
  </r>
  <r>
    <x v="5"/>
    <s v="Informatyka"/>
    <d v="2025-10-15T00:00:00"/>
    <d v="1899-12-30T10:15:00"/>
    <d v="1899-12-30T11:30:00"/>
    <n v="60"/>
    <d v="1899-12-30T01:15:00"/>
    <n v="1"/>
    <n v="15"/>
    <n v="1.25"/>
    <n v="75"/>
  </r>
  <r>
    <x v="6"/>
    <s v="Informatyka"/>
    <d v="2025-10-15T00:00:00"/>
    <d v="1899-12-30T12:15:00"/>
    <d v="1899-12-30T14:00:00"/>
    <n v="60"/>
    <d v="1899-12-30T01:45:00"/>
    <n v="1"/>
    <n v="45"/>
    <n v="1.75"/>
    <n v="105"/>
  </r>
  <r>
    <x v="1"/>
    <s v="Matematyka"/>
    <d v="2025-10-20T00:00:00"/>
    <d v="1899-12-30T09:00:00"/>
    <d v="1899-12-30T10:30:00"/>
    <n v="50"/>
    <d v="1899-12-30T01:30:00"/>
    <n v="1"/>
    <n v="30"/>
    <n v="1.5"/>
    <n v="75"/>
  </r>
  <r>
    <x v="10"/>
    <s v="Matematyka"/>
    <d v="2025-10-20T00:00:00"/>
    <d v="1899-12-30T11:00:00"/>
    <d v="1899-12-30T13:00:00"/>
    <n v="50"/>
    <d v="1899-12-30T02:00:00"/>
    <n v="2"/>
    <n v="0"/>
    <n v="2"/>
    <n v="100"/>
  </r>
  <r>
    <x v="7"/>
    <s v="Informatyka"/>
    <d v="2025-10-20T00:00:00"/>
    <d v="1899-12-30T14:00:00"/>
    <d v="1899-12-30T15:00:00"/>
    <n v="60"/>
    <d v="1899-12-30T01:00:00"/>
    <n v="1"/>
    <n v="0"/>
    <n v="1"/>
    <n v="60"/>
  </r>
  <r>
    <x v="3"/>
    <s v="Fizyka"/>
    <d v="2025-10-20T00:00:00"/>
    <d v="1899-12-30T15:15:00"/>
    <d v="1899-12-30T16:45:00"/>
    <n v="40"/>
    <d v="1899-12-30T01:30:00"/>
    <n v="1"/>
    <n v="30"/>
    <n v="1.5"/>
    <n v="60"/>
  </r>
  <r>
    <x v="2"/>
    <s v="Matematyka"/>
    <d v="2025-10-21T00:00:00"/>
    <d v="1899-12-30T09:00:00"/>
    <d v="1899-12-30T11:00:00"/>
    <n v="50"/>
    <d v="1899-12-30T02:00:00"/>
    <n v="2"/>
    <n v="0"/>
    <n v="2"/>
    <n v="100"/>
  </r>
  <r>
    <x v="2"/>
    <s v="Informatyka"/>
    <d v="2025-10-21T00:00:00"/>
    <d v="1899-12-30T11:30:00"/>
    <d v="1899-12-30T13:15:00"/>
    <n v="60"/>
    <d v="1899-12-30T01:45:00"/>
    <n v="1"/>
    <n v="45"/>
    <n v="1.75"/>
    <n v="105"/>
  </r>
  <r>
    <x v="10"/>
    <s v="Matematyka"/>
    <d v="2025-10-22T00:00:00"/>
    <d v="1899-12-30T09:00:00"/>
    <d v="1899-12-30T10:15:00"/>
    <n v="50"/>
    <d v="1899-12-30T01:15:00"/>
    <n v="1"/>
    <n v="15"/>
    <n v="1.25"/>
    <n v="62.5"/>
  </r>
  <r>
    <x v="4"/>
    <s v="Informatyka"/>
    <d v="2025-10-22T00:00:00"/>
    <d v="1899-12-30T10:45:00"/>
    <d v="1899-12-30T11:45:00"/>
    <n v="60"/>
    <d v="1899-12-30T01:00:00"/>
    <n v="1"/>
    <n v="0"/>
    <n v="1"/>
    <n v="60"/>
  </r>
  <r>
    <x v="10"/>
    <s v="Fizyka"/>
    <d v="2025-10-23T00:00:00"/>
    <d v="1899-12-30T09:00:00"/>
    <d v="1899-12-30T10:00:00"/>
    <n v="40"/>
    <d v="1899-12-30T01:00:00"/>
    <n v="1"/>
    <n v="0"/>
    <n v="1"/>
    <n v="40"/>
  </r>
  <r>
    <x v="0"/>
    <s v="Informatyka"/>
    <d v="2025-10-24T00:00:00"/>
    <d v="1899-12-30T09:00:00"/>
    <d v="1899-12-30T10:00:00"/>
    <n v="60"/>
    <d v="1899-12-30T01:00:00"/>
    <n v="1"/>
    <n v="0"/>
    <n v="1"/>
    <n v="60"/>
  </r>
  <r>
    <x v="9"/>
    <s v="Fizyka"/>
    <d v="2025-10-24T00:00:00"/>
    <d v="1899-12-30T10:30:00"/>
    <d v="1899-12-30T11:30:00"/>
    <n v="40"/>
    <d v="1899-12-30T01:00:00"/>
    <n v="1"/>
    <n v="0"/>
    <n v="1"/>
    <n v="40"/>
  </r>
  <r>
    <x v="6"/>
    <s v="Informatyka"/>
    <d v="2025-10-31T00:00:00"/>
    <d v="1899-12-30T09:00:00"/>
    <d v="1899-12-30T10:45:00"/>
    <n v="60"/>
    <d v="1899-12-30T01:45:00"/>
    <n v="1"/>
    <n v="45"/>
    <n v="1.75"/>
    <n v="105"/>
  </r>
  <r>
    <x v="5"/>
    <s v="Informatyka"/>
    <d v="2025-10-31T00:00:00"/>
    <d v="1899-12-30T10:45:00"/>
    <d v="1899-12-30T12:15:00"/>
    <n v="60"/>
    <d v="1899-12-30T01:30:00"/>
    <n v="1"/>
    <n v="30"/>
    <n v="1.5"/>
    <n v="90"/>
  </r>
  <r>
    <x v="9"/>
    <s v="Fizyka"/>
    <d v="2025-10-31T00:00:00"/>
    <d v="1899-12-30T12:45:00"/>
    <d v="1899-12-30T14:30:00"/>
    <n v="40"/>
    <d v="1899-12-30T01:45:00"/>
    <n v="1"/>
    <n v="45"/>
    <n v="1.75"/>
    <n v="70"/>
  </r>
  <r>
    <x v="0"/>
    <s v="Informatyka"/>
    <d v="2025-10-31T00:00:00"/>
    <d v="1899-12-30T14:30:00"/>
    <d v="1899-12-30T16:15:00"/>
    <n v="60"/>
    <d v="1899-12-30T01:45:00"/>
    <n v="1"/>
    <n v="45"/>
    <n v="1.75"/>
    <n v="105"/>
  </r>
  <r>
    <x v="2"/>
    <s v="Informatyka"/>
    <d v="2025-11-03T00:00:00"/>
    <d v="1899-12-30T09:00:00"/>
    <d v="1899-12-30T10:30:00"/>
    <n v="60"/>
    <d v="1899-12-30T01:30:00"/>
    <n v="1"/>
    <n v="30"/>
    <n v="1.5"/>
    <n v="90"/>
  </r>
  <r>
    <x v="1"/>
    <s v="Matematyka"/>
    <d v="2025-11-05T00:00:00"/>
    <d v="1899-12-30T09:00:00"/>
    <d v="1899-12-30T10:00:00"/>
    <n v="50"/>
    <d v="1899-12-30T01:00:00"/>
    <n v="1"/>
    <n v="0"/>
    <n v="1"/>
    <n v="50"/>
  </r>
  <r>
    <x v="1"/>
    <s v="Matematyka"/>
    <d v="2025-11-05T00:00:00"/>
    <d v="1899-12-30T10:00:00"/>
    <d v="1899-12-30T12:00:00"/>
    <n v="50"/>
    <d v="1899-12-30T02:00:00"/>
    <n v="2"/>
    <n v="0"/>
    <n v="2"/>
    <n v="100"/>
  </r>
  <r>
    <x v="2"/>
    <s v="Informatyka"/>
    <d v="2025-11-05T00:00:00"/>
    <d v="1899-12-30T12:30:00"/>
    <d v="1899-12-30T14:00:00"/>
    <n v="60"/>
    <d v="1899-12-30T01:30:00"/>
    <n v="1"/>
    <n v="30"/>
    <n v="1.5"/>
    <n v="90"/>
  </r>
  <r>
    <x v="0"/>
    <s v="Informatyka"/>
    <d v="2025-11-06T00:00:00"/>
    <d v="1899-12-30T09:00:00"/>
    <d v="1899-12-30T10:30:00"/>
    <n v="60"/>
    <d v="1899-12-30T01:30:00"/>
    <n v="1"/>
    <n v="30"/>
    <n v="1.5"/>
    <n v="90"/>
  </r>
  <r>
    <x v="8"/>
    <s v="Matematyka"/>
    <d v="2025-11-06T00:00:00"/>
    <d v="1899-12-30T11:00:00"/>
    <d v="1899-12-30T12:45:00"/>
    <n v="50"/>
    <d v="1899-12-30T01:45:00"/>
    <n v="1"/>
    <n v="45"/>
    <n v="1.75"/>
    <n v="87.5"/>
  </r>
  <r>
    <x v="6"/>
    <s v="Fizyka"/>
    <d v="2025-11-06T00:00:00"/>
    <d v="1899-12-30T13:45:00"/>
    <d v="1899-12-30T15:30:00"/>
    <n v="40"/>
    <d v="1899-12-30T01:45:00"/>
    <n v="1"/>
    <n v="45"/>
    <n v="1.75"/>
    <n v="70"/>
  </r>
  <r>
    <x v="4"/>
    <s v="Informatyka"/>
    <d v="2025-11-06T00:00:00"/>
    <d v="1899-12-30T15:30:00"/>
    <d v="1899-12-30T17:00:00"/>
    <n v="60"/>
    <d v="1899-12-30T01:30:00"/>
    <n v="1"/>
    <n v="30"/>
    <n v="1.5"/>
    <n v="90"/>
  </r>
  <r>
    <x v="2"/>
    <s v="Matematyka"/>
    <d v="2025-11-06T00:00:00"/>
    <d v="1899-12-30T17:00:00"/>
    <d v="1899-12-30T18:00:00"/>
    <n v="50"/>
    <d v="1899-12-30T01:00:00"/>
    <n v="1"/>
    <n v="0"/>
    <n v="1"/>
    <n v="50"/>
  </r>
  <r>
    <x v="5"/>
    <s v="Informatyka"/>
    <d v="2025-11-07T00:00:00"/>
    <d v="1899-12-30T09:00:00"/>
    <d v="1899-12-30T10:00:00"/>
    <n v="60"/>
    <d v="1899-12-30T01:00:00"/>
    <n v="1"/>
    <n v="0"/>
    <n v="1"/>
    <n v="60"/>
  </r>
  <r>
    <x v="4"/>
    <s v="Informatyka"/>
    <d v="2025-11-07T00:00:00"/>
    <d v="1899-12-30T10:45:00"/>
    <d v="1899-12-30T12:15:00"/>
    <n v="60"/>
    <d v="1899-12-30T01:30:00"/>
    <n v="1"/>
    <n v="30"/>
    <n v="1.5"/>
    <n v="90"/>
  </r>
  <r>
    <x v="3"/>
    <s v="Fizyka"/>
    <d v="2025-11-10T00:00:00"/>
    <d v="1899-12-30T09:00:00"/>
    <d v="1899-12-30T10:15:00"/>
    <n v="40"/>
    <d v="1899-12-30T01:15:00"/>
    <n v="1"/>
    <n v="15"/>
    <n v="1.25"/>
    <n v="50"/>
  </r>
  <r>
    <x v="3"/>
    <s v="Fizyka"/>
    <d v="2025-11-10T00:00:00"/>
    <d v="1899-12-30T10:15:00"/>
    <d v="1899-12-30T11:30:00"/>
    <n v="40"/>
    <d v="1899-12-30T01:15:00"/>
    <n v="1"/>
    <n v="15"/>
    <n v="1.25"/>
    <n v="50"/>
  </r>
  <r>
    <x v="7"/>
    <s v="Fizyka"/>
    <d v="2025-11-11T00:00:00"/>
    <d v="1899-12-30T09:00:00"/>
    <d v="1899-12-30T10:00:00"/>
    <n v="40"/>
    <d v="1899-12-30T01:00:00"/>
    <n v="1"/>
    <n v="0"/>
    <n v="1"/>
    <n v="40"/>
  </r>
  <r>
    <x v="2"/>
    <s v="Informatyka"/>
    <d v="2025-11-11T00:00:00"/>
    <d v="1899-12-30T10:00:00"/>
    <d v="1899-12-30T11:15:00"/>
    <n v="60"/>
    <d v="1899-12-30T01:15:00"/>
    <n v="1"/>
    <n v="15"/>
    <n v="1.25"/>
    <n v="75"/>
  </r>
  <r>
    <x v="4"/>
    <s v="Informatyka"/>
    <d v="2025-11-11T00:00:00"/>
    <d v="1899-12-30T11:15:00"/>
    <d v="1899-12-30T12:15:00"/>
    <n v="60"/>
    <d v="1899-12-30T01:00:00"/>
    <n v="1"/>
    <n v="0"/>
    <n v="1"/>
    <n v="60"/>
  </r>
  <r>
    <x v="9"/>
    <s v="Fizyka"/>
    <d v="2025-11-12T00:00:00"/>
    <d v="1899-12-30T09:00:00"/>
    <d v="1899-12-30T10:00:00"/>
    <n v="40"/>
    <d v="1899-12-30T01:00:00"/>
    <n v="1"/>
    <n v="0"/>
    <n v="1"/>
    <n v="40"/>
  </r>
  <r>
    <x v="7"/>
    <s v="Informatyka"/>
    <d v="2025-11-12T00:00:00"/>
    <d v="1899-12-30T11:00:00"/>
    <d v="1899-12-30T12:30:00"/>
    <n v="60"/>
    <d v="1899-12-30T01:30:00"/>
    <n v="1"/>
    <n v="30"/>
    <n v="1.5"/>
    <n v="90"/>
  </r>
  <r>
    <x v="0"/>
    <s v="Informatyka"/>
    <d v="2025-11-12T00:00:00"/>
    <d v="1899-12-30T12:45:00"/>
    <d v="1899-12-30T13:45:00"/>
    <n v="60"/>
    <d v="1899-12-30T01:00:00"/>
    <n v="1"/>
    <n v="0"/>
    <n v="1"/>
    <n v="60"/>
  </r>
  <r>
    <x v="4"/>
    <s v="Informatyka"/>
    <d v="2025-11-12T00:00:00"/>
    <d v="1899-12-30T13:45:00"/>
    <d v="1899-12-30T15:00:00"/>
    <n v="60"/>
    <d v="1899-12-30T01:15:00"/>
    <n v="1"/>
    <n v="15"/>
    <n v="1.25"/>
    <n v="75"/>
  </r>
  <r>
    <x v="5"/>
    <s v="Informatyka"/>
    <d v="2025-11-12T00:00:00"/>
    <d v="1899-12-30T15:45:00"/>
    <d v="1899-12-30T17:15:00"/>
    <n v="60"/>
    <d v="1899-12-30T01:30:00"/>
    <n v="1"/>
    <n v="30"/>
    <n v="1.5"/>
    <n v="90"/>
  </r>
  <r>
    <x v="9"/>
    <s v="Fizyka"/>
    <d v="2025-11-13T00:00:00"/>
    <d v="1899-12-30T09:00:00"/>
    <d v="1899-12-30T11:00:00"/>
    <n v="40"/>
    <d v="1899-12-30T02:00:00"/>
    <n v="2"/>
    <n v="0"/>
    <n v="2"/>
    <n v="80"/>
  </r>
  <r>
    <x v="9"/>
    <s v="Fizyka"/>
    <d v="2025-11-13T00:00:00"/>
    <d v="1899-12-30T11:15:00"/>
    <d v="1899-12-30T12:45:00"/>
    <n v="40"/>
    <d v="1899-12-30T01:30:00"/>
    <n v="1"/>
    <n v="30"/>
    <n v="1.5"/>
    <n v="60"/>
  </r>
  <r>
    <x v="4"/>
    <s v="Matematyka"/>
    <d v="2025-11-13T00:00:00"/>
    <d v="1899-12-30T13:30:00"/>
    <d v="1899-12-30T15:15:00"/>
    <n v="50"/>
    <d v="1899-12-30T01:45:00"/>
    <n v="1"/>
    <n v="45"/>
    <n v="1.75"/>
    <n v="87.5"/>
  </r>
  <r>
    <x v="11"/>
    <s v="Fizyka"/>
    <d v="2025-11-13T00:00:00"/>
    <d v="1899-12-30T16:00:00"/>
    <d v="1899-12-30T18:00:00"/>
    <n v="40"/>
    <d v="1899-12-30T02:00:00"/>
    <n v="2"/>
    <n v="0"/>
    <n v="2"/>
    <n v="80"/>
  </r>
  <r>
    <x v="7"/>
    <s v="Fizyka"/>
    <d v="2025-11-14T00:00:00"/>
    <d v="1899-12-30T09:00:00"/>
    <d v="1899-12-30T10:15:00"/>
    <n v="40"/>
    <d v="1899-12-30T01:15:00"/>
    <n v="1"/>
    <n v="15"/>
    <n v="1.25"/>
    <n v="50"/>
  </r>
  <r>
    <x v="1"/>
    <s v="Matematyka"/>
    <d v="2025-11-14T00:00:00"/>
    <d v="1899-12-30T10:30:00"/>
    <d v="1899-12-30T11:45:00"/>
    <n v="50"/>
    <d v="1899-12-30T01:15:00"/>
    <n v="1"/>
    <n v="15"/>
    <n v="1.25"/>
    <n v="62.5"/>
  </r>
  <r>
    <x v="3"/>
    <s v="Fizyka"/>
    <d v="2025-11-14T00:00:00"/>
    <d v="1899-12-30T12:15:00"/>
    <d v="1899-12-30T14:15:00"/>
    <n v="40"/>
    <d v="1899-12-30T02:00:00"/>
    <n v="2"/>
    <n v="0"/>
    <n v="2"/>
    <n v="80"/>
  </r>
  <r>
    <x v="3"/>
    <s v="Fizyka"/>
    <d v="2025-11-17T00:00:00"/>
    <d v="1899-12-30T09:00:00"/>
    <d v="1899-12-30T11:00:00"/>
    <n v="40"/>
    <d v="1899-12-30T02:00:00"/>
    <n v="2"/>
    <n v="0"/>
    <n v="2"/>
    <n v="80"/>
  </r>
  <r>
    <x v="0"/>
    <s v="Informatyka"/>
    <d v="2025-11-17T00:00:00"/>
    <d v="1899-12-30T11:30:00"/>
    <d v="1899-12-30T13:15:00"/>
    <n v="60"/>
    <d v="1899-12-30T01:45:00"/>
    <n v="1"/>
    <n v="45"/>
    <n v="1.75"/>
    <n v="105"/>
  </r>
  <r>
    <x v="0"/>
    <s v="Informatyka"/>
    <d v="2025-11-17T00:00:00"/>
    <d v="1899-12-30T13:30:00"/>
    <d v="1899-12-30T15:00:00"/>
    <n v="60"/>
    <d v="1899-12-30T01:30:00"/>
    <n v="1"/>
    <n v="30"/>
    <n v="1.5"/>
    <n v="90"/>
  </r>
  <r>
    <x v="10"/>
    <s v="Matematyka"/>
    <d v="2025-11-17T00:00:00"/>
    <d v="1899-12-30T16:15:00"/>
    <d v="1899-12-30T18:15:00"/>
    <n v="50"/>
    <d v="1899-12-30T02:00:00"/>
    <n v="2"/>
    <n v="0"/>
    <n v="2"/>
    <n v="100"/>
  </r>
  <r>
    <x v="2"/>
    <s v="Informatyka"/>
    <d v="2025-11-18T00:00:00"/>
    <d v="1899-12-30T09:00:00"/>
    <d v="1899-12-30T10:00:00"/>
    <n v="60"/>
    <d v="1899-12-30T01:00:00"/>
    <n v="1"/>
    <n v="0"/>
    <n v="1"/>
    <n v="60"/>
  </r>
  <r>
    <x v="9"/>
    <s v="Fizyka"/>
    <d v="2025-11-18T00:00:00"/>
    <d v="1899-12-30T10:30:00"/>
    <d v="1899-12-30T11:45:00"/>
    <n v="40"/>
    <d v="1899-12-30T01:15:00"/>
    <n v="1"/>
    <n v="15"/>
    <n v="1.25"/>
    <n v="50"/>
  </r>
  <r>
    <x v="8"/>
    <s v="Matematyka"/>
    <d v="2025-11-19T00:00:00"/>
    <d v="1899-12-30T09:00:00"/>
    <d v="1899-12-30T10:45:00"/>
    <n v="50"/>
    <d v="1899-12-30T01:45:00"/>
    <n v="1"/>
    <n v="45"/>
    <n v="1.75"/>
    <n v="87.5"/>
  </r>
  <r>
    <x v="12"/>
    <s v="Informatyka"/>
    <d v="2025-11-19T00:00:00"/>
    <d v="1899-12-30T11:15:00"/>
    <d v="1899-12-30T12:15:00"/>
    <n v="60"/>
    <d v="1899-12-30T01:00:00"/>
    <n v="1"/>
    <n v="0"/>
    <n v="1"/>
    <n v="60"/>
  </r>
  <r>
    <x v="9"/>
    <s v="Fizyka"/>
    <d v="2025-11-19T00:00:00"/>
    <d v="1899-12-30T13:00:00"/>
    <d v="1899-12-30T14:45:00"/>
    <n v="40"/>
    <d v="1899-12-30T01:45:00"/>
    <n v="1"/>
    <n v="45"/>
    <n v="1.75"/>
    <n v="70"/>
  </r>
  <r>
    <x v="8"/>
    <s v="Matematyka"/>
    <d v="2025-11-19T00:00:00"/>
    <d v="1899-12-30T15:45:00"/>
    <d v="1899-12-30T17:15:00"/>
    <n v="50"/>
    <d v="1899-12-30T01:30:00"/>
    <n v="1"/>
    <n v="30"/>
    <n v="1.5"/>
    <n v="75"/>
  </r>
  <r>
    <x v="1"/>
    <s v="Matematyka"/>
    <d v="2025-11-20T00:00:00"/>
    <d v="1899-12-30T09:00:00"/>
    <d v="1899-12-30T10:00:00"/>
    <n v="50"/>
    <d v="1899-12-30T01:00:00"/>
    <n v="1"/>
    <n v="0"/>
    <n v="1"/>
    <n v="50"/>
  </r>
  <r>
    <x v="3"/>
    <s v="Fizyka"/>
    <d v="2025-11-20T00:00:00"/>
    <d v="1899-12-30T10:00:00"/>
    <d v="1899-12-30T12:00:00"/>
    <n v="40"/>
    <d v="1899-12-30T02:00:00"/>
    <n v="2"/>
    <n v="0"/>
    <n v="2"/>
    <n v="80"/>
  </r>
  <r>
    <x v="6"/>
    <s v="Fizyka"/>
    <d v="2025-11-20T00:00:00"/>
    <d v="1899-12-30T12:45:00"/>
    <d v="1899-12-30T13:45:00"/>
    <n v="40"/>
    <d v="1899-12-30T01:00:00"/>
    <n v="1"/>
    <n v="0"/>
    <n v="1"/>
    <n v="40"/>
  </r>
  <r>
    <x v="1"/>
    <s v="Matematyka"/>
    <d v="2025-11-20T00:00:00"/>
    <d v="1899-12-30T14:15:00"/>
    <d v="1899-12-30T15:15:00"/>
    <n v="50"/>
    <d v="1899-12-30T01:00:00"/>
    <n v="1"/>
    <n v="0"/>
    <n v="1"/>
    <n v="50"/>
  </r>
  <r>
    <x v="10"/>
    <s v="Matematyka"/>
    <d v="2025-11-20T00:00:00"/>
    <d v="1899-12-30T15:15:00"/>
    <d v="1899-12-30T16:15:00"/>
    <n v="50"/>
    <d v="1899-12-30T01:00:00"/>
    <n v="1"/>
    <n v="0"/>
    <n v="1"/>
    <n v="50"/>
  </r>
  <r>
    <x v="3"/>
    <s v="Fizyka"/>
    <d v="2025-11-24T00:00:00"/>
    <d v="1899-12-30T09:00:00"/>
    <d v="1899-12-30T10:30:00"/>
    <n v="40"/>
    <d v="1899-12-30T01:30:00"/>
    <n v="1"/>
    <n v="30"/>
    <n v="1.5"/>
    <n v="60"/>
  </r>
  <r>
    <x v="6"/>
    <s v="Fizyka"/>
    <d v="2025-11-24T00:00:00"/>
    <d v="1899-12-30T10:45:00"/>
    <d v="1899-12-30T12:00:00"/>
    <n v="40"/>
    <d v="1899-12-30T01:15:00"/>
    <n v="1"/>
    <n v="15"/>
    <n v="1.25"/>
    <n v="50"/>
  </r>
  <r>
    <x v="9"/>
    <s v="Fizyka"/>
    <d v="2025-11-24T00:00:00"/>
    <d v="1899-12-30T12:30:00"/>
    <d v="1899-12-30T13:30:00"/>
    <n v="40"/>
    <d v="1899-12-30T01:00:00"/>
    <n v="1"/>
    <n v="0"/>
    <n v="1"/>
    <n v="40"/>
  </r>
  <r>
    <x v="5"/>
    <s v="Informatyka"/>
    <d v="2025-11-24T00:00:00"/>
    <d v="1899-12-30T14:30:00"/>
    <d v="1899-12-30T16:00:00"/>
    <n v="60"/>
    <d v="1899-12-30T01:30:00"/>
    <n v="1"/>
    <n v="30"/>
    <n v="1.5"/>
    <n v="90"/>
  </r>
  <r>
    <x v="6"/>
    <s v="Informatyka"/>
    <d v="2025-11-24T00:00:00"/>
    <d v="1899-12-30T16:30:00"/>
    <d v="1899-12-30T18:00:00"/>
    <n v="60"/>
    <d v="1899-12-30T01:30:00"/>
    <n v="1"/>
    <n v="30"/>
    <n v="1.5"/>
    <n v="90"/>
  </r>
  <r>
    <x v="4"/>
    <s v="Informatyka"/>
    <d v="2025-11-25T00:00:00"/>
    <d v="1899-12-30T09:00:00"/>
    <d v="1899-12-30T10:15:00"/>
    <n v="60"/>
    <d v="1899-12-30T01:15:00"/>
    <n v="1"/>
    <n v="15"/>
    <n v="1.25"/>
    <n v="75"/>
  </r>
  <r>
    <x v="4"/>
    <s v="Informatyka"/>
    <d v="2025-11-26T00:00:00"/>
    <d v="1899-12-30T09:00:00"/>
    <d v="1899-12-30T10:00:00"/>
    <n v="60"/>
    <d v="1899-12-30T01:00:00"/>
    <n v="1"/>
    <n v="0"/>
    <n v="1"/>
    <n v="60"/>
  </r>
  <r>
    <x v="10"/>
    <s v="Fizyka"/>
    <d v="2025-11-26T00:00:00"/>
    <d v="1899-12-30T11:00:00"/>
    <d v="1899-12-30T12:45:00"/>
    <n v="40"/>
    <d v="1899-12-30T01:45:00"/>
    <n v="1"/>
    <n v="45"/>
    <n v="1.75"/>
    <n v="70"/>
  </r>
  <r>
    <x v="9"/>
    <s v="Fizyka"/>
    <d v="2025-11-26T00:00:00"/>
    <d v="1899-12-30T13:45:00"/>
    <d v="1899-12-30T15:45:00"/>
    <n v="40"/>
    <d v="1899-12-30T02:00:00"/>
    <n v="2"/>
    <n v="0"/>
    <n v="2"/>
    <n v="80"/>
  </r>
  <r>
    <x v="0"/>
    <s v="Informatyka"/>
    <d v="2025-11-26T00:00:00"/>
    <d v="1899-12-30T16:30:00"/>
    <d v="1899-12-30T17:30:00"/>
    <n v="60"/>
    <d v="1899-12-30T01:00:00"/>
    <n v="1"/>
    <n v="0"/>
    <n v="1"/>
    <n v="60"/>
  </r>
  <r>
    <x v="2"/>
    <s v="Informatyka"/>
    <d v="2025-11-28T00:00:00"/>
    <d v="1899-12-30T09:30:00"/>
    <d v="1899-12-30T11:00:00"/>
    <n v="60"/>
    <d v="1899-12-30T01:30:00"/>
    <n v="1"/>
    <n v="30"/>
    <n v="1.5"/>
    <n v="90"/>
  </r>
  <r>
    <x v="3"/>
    <s v="Fizyka"/>
    <d v="2025-11-28T00:00:00"/>
    <d v="1899-12-30T11:30:00"/>
    <d v="1899-12-30T12:45:00"/>
    <n v="40"/>
    <d v="1899-12-30T01:15:00"/>
    <n v="1"/>
    <n v="15"/>
    <n v="1.25"/>
    <n v="50"/>
  </r>
  <r>
    <x v="13"/>
    <s v="Matematyka"/>
    <d v="2025-12-02T00:00:00"/>
    <d v="1899-12-30T09:00:00"/>
    <d v="1899-12-30T10:00:00"/>
    <n v="50"/>
    <d v="1899-12-30T01:00:00"/>
    <n v="1"/>
    <n v="0"/>
    <n v="1"/>
    <n v="50"/>
  </r>
  <r>
    <x v="6"/>
    <s v="Informatyka"/>
    <d v="2025-12-02T00:00:00"/>
    <d v="1899-12-30T10:30:00"/>
    <d v="1899-12-30T11:30:00"/>
    <n v="60"/>
    <d v="1899-12-30T01:00:00"/>
    <n v="1"/>
    <n v="0"/>
    <n v="1"/>
    <n v="60"/>
  </r>
  <r>
    <x v="0"/>
    <s v="Informatyka"/>
    <d v="2025-12-02T00:00:00"/>
    <d v="1899-12-30T11:30:00"/>
    <d v="1899-12-30T13:30:00"/>
    <n v="60"/>
    <d v="1899-12-30T02:00:00"/>
    <n v="2"/>
    <n v="0"/>
    <n v="2"/>
    <n v="120"/>
  </r>
  <r>
    <x v="8"/>
    <s v="Matematyka"/>
    <d v="2025-12-03T00:00:00"/>
    <d v="1899-12-30T09:00:00"/>
    <d v="1899-12-30T10:45:00"/>
    <n v="50"/>
    <d v="1899-12-30T01:45:00"/>
    <n v="1"/>
    <n v="45"/>
    <n v="1.75"/>
    <n v="87.5"/>
  </r>
  <r>
    <x v="9"/>
    <s v="Fizyka"/>
    <d v="2025-12-03T00:00:00"/>
    <d v="1899-12-30T11:30:00"/>
    <d v="1899-12-30T13:00:00"/>
    <n v="40"/>
    <d v="1899-12-30T01:30:00"/>
    <n v="1"/>
    <n v="30"/>
    <n v="1.5"/>
    <n v="60"/>
  </r>
  <r>
    <x v="8"/>
    <s v="Matematyka"/>
    <d v="2025-12-03T00:00:00"/>
    <d v="1899-12-30T13:45:00"/>
    <d v="1899-12-30T14:45:00"/>
    <n v="50"/>
    <d v="1899-12-30T01:00:00"/>
    <n v="1"/>
    <n v="0"/>
    <n v="1"/>
    <n v="50"/>
  </r>
  <r>
    <x v="10"/>
    <s v="Matematyka"/>
    <d v="2025-12-03T00:00:00"/>
    <d v="1899-12-30T15:45:00"/>
    <d v="1899-12-30T17:15:00"/>
    <n v="50"/>
    <d v="1899-12-30T01:30:00"/>
    <n v="1"/>
    <n v="30"/>
    <n v="1.5"/>
    <n v="75"/>
  </r>
  <r>
    <x v="9"/>
    <s v="Fizyka"/>
    <d v="2025-12-03T00:00:00"/>
    <d v="1899-12-30T18:00:00"/>
    <d v="1899-12-30T19:00:00"/>
    <n v="40"/>
    <d v="1899-12-30T01:00:00"/>
    <n v="1"/>
    <n v="0"/>
    <n v="1"/>
    <n v="40"/>
  </r>
  <r>
    <x v="5"/>
    <s v="Informatyka"/>
    <d v="2025-12-05T00:00:00"/>
    <d v="1899-12-30T09:00:00"/>
    <d v="1899-12-30T10:45:00"/>
    <n v="60"/>
    <d v="1899-12-30T01:45:00"/>
    <n v="1"/>
    <n v="45"/>
    <n v="1.75"/>
    <n v="105"/>
  </r>
  <r>
    <x v="7"/>
    <s v="Fizyka"/>
    <d v="2025-12-05T00:00:00"/>
    <d v="1899-12-30T11:00:00"/>
    <d v="1899-12-30T12:00:00"/>
    <n v="40"/>
    <d v="1899-12-30T01:00:00"/>
    <n v="1"/>
    <n v="0"/>
    <n v="1"/>
    <n v="40"/>
  </r>
  <r>
    <x v="2"/>
    <s v="Informatyka"/>
    <d v="2025-12-05T00:00:00"/>
    <d v="1899-12-30T12:45:00"/>
    <d v="1899-12-30T14:15:00"/>
    <n v="60"/>
    <d v="1899-12-30T01:30:00"/>
    <n v="1"/>
    <n v="30"/>
    <n v="1.5"/>
    <n v="90"/>
  </r>
  <r>
    <x v="14"/>
    <s v="Informatyka"/>
    <d v="2025-12-08T00:00:00"/>
    <d v="1899-12-30T09:00:00"/>
    <d v="1899-12-30T10:45:00"/>
    <n v="60"/>
    <d v="1899-12-30T01:45:00"/>
    <n v="1"/>
    <n v="45"/>
    <n v="1.75"/>
    <n v="105"/>
  </r>
  <r>
    <x v="3"/>
    <s v="Fizyka"/>
    <d v="2025-12-08T00:00:00"/>
    <d v="1899-12-30T11:15:00"/>
    <d v="1899-12-30T13:00:00"/>
    <n v="40"/>
    <d v="1899-12-30T01:45:00"/>
    <n v="1"/>
    <n v="45"/>
    <n v="1.75"/>
    <n v="70"/>
  </r>
  <r>
    <x v="5"/>
    <s v="Informatyka"/>
    <d v="2025-12-09T00:00:00"/>
    <d v="1899-12-30T09:00:00"/>
    <d v="1899-12-30T10:15:00"/>
    <n v="60"/>
    <d v="1899-12-30T01:15:00"/>
    <n v="1"/>
    <n v="15"/>
    <n v="1.25"/>
    <n v="75"/>
  </r>
  <r>
    <x v="10"/>
    <s v="Matematyka"/>
    <d v="2025-12-09T00:00:00"/>
    <d v="1899-12-30T10:30:00"/>
    <d v="1899-12-30T11:30:00"/>
    <n v="50"/>
    <d v="1899-12-30T01:00:00"/>
    <n v="1"/>
    <n v="0"/>
    <n v="1"/>
    <n v="50"/>
  </r>
  <r>
    <x v="9"/>
    <s v="Fizyka"/>
    <d v="2025-12-10T00:00:00"/>
    <d v="1899-12-30T09:00:00"/>
    <d v="1899-12-30T10:30:00"/>
    <n v="40"/>
    <d v="1899-12-30T01:30:00"/>
    <n v="1"/>
    <n v="30"/>
    <n v="1.5"/>
    <n v="60"/>
  </r>
  <r>
    <x v="15"/>
    <s v="Informatyka"/>
    <d v="2025-12-10T00:00:00"/>
    <d v="1899-12-30T10:30:00"/>
    <d v="1899-12-30T12:00:00"/>
    <n v="60"/>
    <d v="1899-12-30T01:30:00"/>
    <n v="1"/>
    <n v="30"/>
    <n v="1.5"/>
    <n v="90"/>
  </r>
  <r>
    <x v="4"/>
    <s v="Informatyka"/>
    <d v="2025-12-10T00:00:00"/>
    <d v="1899-12-30T13:00:00"/>
    <d v="1899-12-30T14:15:00"/>
    <n v="60"/>
    <d v="1899-12-30T01:15:00"/>
    <n v="1"/>
    <n v="15"/>
    <n v="1.25"/>
    <n v="75"/>
  </r>
  <r>
    <x v="7"/>
    <s v="Informatyka"/>
    <d v="2025-12-10T00:00:00"/>
    <d v="1899-12-30T14:45:00"/>
    <d v="1899-12-30T15:45:00"/>
    <n v="60"/>
    <d v="1899-12-30T01:00:00"/>
    <n v="1"/>
    <n v="0"/>
    <n v="1"/>
    <n v="60"/>
  </r>
  <r>
    <x v="3"/>
    <s v="Fizyka"/>
    <d v="2025-12-10T00:00:00"/>
    <d v="1899-12-30T16:15:00"/>
    <d v="1899-12-30T17:45:00"/>
    <n v="40"/>
    <d v="1899-12-30T01:30:00"/>
    <n v="1"/>
    <n v="30"/>
    <n v="1.5"/>
    <n v="60"/>
  </r>
  <r>
    <x v="6"/>
    <s v="Fizyka"/>
    <d v="2025-12-11T00:00:00"/>
    <d v="1899-12-30T09:00:00"/>
    <d v="1899-12-30T10:15:00"/>
    <n v="40"/>
    <d v="1899-12-30T01:15:00"/>
    <n v="1"/>
    <n v="15"/>
    <n v="1.25"/>
    <n v="50"/>
  </r>
  <r>
    <x v="2"/>
    <s v="Informatyka"/>
    <d v="2025-12-11T00:00:00"/>
    <d v="1899-12-30T10:30:00"/>
    <d v="1899-12-30T11:45:00"/>
    <n v="60"/>
    <d v="1899-12-30T01:15:00"/>
    <n v="1"/>
    <n v="15"/>
    <n v="1.25"/>
    <n v="75"/>
  </r>
  <r>
    <x v="3"/>
    <s v="Fizyka"/>
    <d v="2025-12-12T00:00:00"/>
    <d v="1899-12-30T09:00:00"/>
    <d v="1899-12-30T10:15:00"/>
    <n v="40"/>
    <d v="1899-12-30T01:15:00"/>
    <n v="1"/>
    <n v="15"/>
    <n v="1.25"/>
    <n v="50"/>
  </r>
  <r>
    <x v="6"/>
    <s v="Informatyka"/>
    <d v="2025-12-12T00:00:00"/>
    <d v="1899-12-30T10:30:00"/>
    <d v="1899-12-30T11:30:00"/>
    <n v="60"/>
    <d v="1899-12-30T01:00:00"/>
    <n v="1"/>
    <n v="0"/>
    <n v="1"/>
    <n v="60"/>
  </r>
  <r>
    <x v="0"/>
    <s v="Informatyka"/>
    <d v="2025-12-12T00:00:00"/>
    <d v="1899-12-30T11:30:00"/>
    <d v="1899-12-30T13:15:00"/>
    <n v="60"/>
    <d v="1899-12-30T01:45:00"/>
    <n v="1"/>
    <n v="45"/>
    <n v="1.75"/>
    <n v="105"/>
  </r>
  <r>
    <x v="5"/>
    <s v="Informatyka"/>
    <d v="2025-12-15T00:00:00"/>
    <d v="1899-12-30T09:30:00"/>
    <d v="1899-12-30T11:00:00"/>
    <n v="60"/>
    <d v="1899-12-30T01:30:00"/>
    <n v="1"/>
    <n v="30"/>
    <n v="1.5"/>
    <n v="90"/>
  </r>
  <r>
    <x v="5"/>
    <s v="Informatyka"/>
    <d v="2025-12-15T00:00:00"/>
    <d v="1899-12-30T11:15:00"/>
    <d v="1899-12-30T12:45:00"/>
    <n v="60"/>
    <d v="1899-12-30T01:30:00"/>
    <n v="1"/>
    <n v="30"/>
    <n v="1.5"/>
    <n v="90"/>
  </r>
  <r>
    <x v="15"/>
    <s v="Informatyka"/>
    <d v="2025-12-16T00:00:00"/>
    <d v="1899-12-30T09:00:00"/>
    <d v="1899-12-30T10:00:00"/>
    <n v="60"/>
    <d v="1899-12-30T01:00:00"/>
    <n v="1"/>
    <n v="0"/>
    <n v="1"/>
    <n v="60"/>
  </r>
  <r>
    <x v="0"/>
    <s v="Informatyka"/>
    <d v="2026-01-05T00:00:00"/>
    <d v="1899-12-30T09:00:00"/>
    <d v="1899-12-30T10:45:00"/>
    <n v="60"/>
    <d v="1899-12-30T01:45:00"/>
    <n v="1"/>
    <n v="45"/>
    <n v="1.75"/>
    <n v="105"/>
  </r>
  <r>
    <x v="5"/>
    <s v="Informatyka"/>
    <d v="2026-01-05T00:00:00"/>
    <d v="1899-12-30T11:30:00"/>
    <d v="1899-12-30T13:00:00"/>
    <n v="60"/>
    <d v="1899-12-30T01:30:00"/>
    <n v="1"/>
    <n v="30"/>
    <n v="1.5"/>
    <n v="90"/>
  </r>
  <r>
    <x v="15"/>
    <s v="Informatyka"/>
    <d v="2026-01-05T00:00:00"/>
    <d v="1899-12-30T13:45:00"/>
    <d v="1899-12-30T14:45:00"/>
    <n v="60"/>
    <d v="1899-12-30T01:00:00"/>
    <n v="1"/>
    <n v="0"/>
    <n v="1"/>
    <n v="60"/>
  </r>
  <r>
    <x v="2"/>
    <s v="Matematyka"/>
    <d v="2026-01-05T00:00:00"/>
    <d v="1899-12-30T15:30:00"/>
    <d v="1899-12-30T16:45:00"/>
    <n v="50"/>
    <d v="1899-12-30T01:15:00"/>
    <n v="1"/>
    <n v="15"/>
    <n v="1.25"/>
    <n v="62.5"/>
  </r>
  <r>
    <x v="5"/>
    <s v="Informatyka"/>
    <d v="2026-01-05T00:00:00"/>
    <d v="1899-12-30T17:30:00"/>
    <d v="1899-12-30T19:00:00"/>
    <n v="60"/>
    <d v="1899-12-30T01:30:00"/>
    <n v="1"/>
    <n v="30"/>
    <n v="1.5"/>
    <n v="90"/>
  </r>
  <r>
    <x v="6"/>
    <s v="Fizyka"/>
    <d v="2026-01-07T00:00:00"/>
    <d v="1899-12-30T09:00:00"/>
    <d v="1899-12-30T10:45:00"/>
    <n v="40"/>
    <d v="1899-12-30T01:45:00"/>
    <n v="1"/>
    <n v="45"/>
    <n v="1.75"/>
    <n v="70"/>
  </r>
  <r>
    <x v="15"/>
    <s v="Informatyka"/>
    <d v="2026-01-07T00:00:00"/>
    <d v="1899-12-30T11:15:00"/>
    <d v="1899-12-30T13:00:00"/>
    <n v="60"/>
    <d v="1899-12-30T01:45:00"/>
    <n v="1"/>
    <n v="45"/>
    <n v="1.75"/>
    <n v="105"/>
  </r>
  <r>
    <x v="1"/>
    <s v="Matematyka"/>
    <d v="2026-01-07T00:00:00"/>
    <d v="1899-12-30T14:00:00"/>
    <d v="1899-12-30T15:00:00"/>
    <n v="50"/>
    <d v="1899-12-30T01:00:00"/>
    <n v="1"/>
    <n v="0"/>
    <n v="1"/>
    <n v="50"/>
  </r>
  <r>
    <x v="1"/>
    <s v="Matematyka"/>
    <d v="2026-01-12T00:00:00"/>
    <d v="1899-12-30T09:00:00"/>
    <d v="1899-12-30T10:30:00"/>
    <n v="50"/>
    <d v="1899-12-30T01:30:00"/>
    <n v="1"/>
    <n v="30"/>
    <n v="1.5"/>
    <n v="75"/>
  </r>
  <r>
    <x v="15"/>
    <s v="Informatyka"/>
    <d v="2026-01-12T00:00:00"/>
    <d v="1899-12-30T10:45:00"/>
    <d v="1899-12-30T12:00:00"/>
    <n v="60"/>
    <d v="1899-12-30T01:15:00"/>
    <n v="1"/>
    <n v="15"/>
    <n v="1.25"/>
    <n v="75"/>
  </r>
  <r>
    <x v="15"/>
    <s v="Informatyka"/>
    <d v="2026-01-12T00:00:00"/>
    <d v="1899-12-30T12:00:00"/>
    <d v="1899-12-30T13:00:00"/>
    <n v="60"/>
    <d v="1899-12-30T01:00:00"/>
    <n v="1"/>
    <n v="0"/>
    <n v="1"/>
    <n v="60"/>
  </r>
  <r>
    <x v="8"/>
    <s v="Matematyka"/>
    <d v="2026-01-12T00:00:00"/>
    <d v="1899-12-30T13:15:00"/>
    <d v="1899-12-30T15:15:00"/>
    <n v="50"/>
    <d v="1899-12-30T02:00:00"/>
    <n v="2"/>
    <n v="0"/>
    <n v="2"/>
    <n v="100"/>
  </r>
  <r>
    <x v="7"/>
    <s v="Informatyka"/>
    <d v="2026-01-12T00:00:00"/>
    <d v="1899-12-30T15:30:00"/>
    <d v="1899-12-30T17:15:00"/>
    <n v="60"/>
    <d v="1899-12-30T01:45:00"/>
    <n v="1"/>
    <n v="45"/>
    <n v="1.75"/>
    <n v="105"/>
  </r>
  <r>
    <x v="4"/>
    <s v="Matematyka"/>
    <d v="2026-01-13T00:00:00"/>
    <d v="1899-12-30T09:00:00"/>
    <d v="1899-12-30T11:00:00"/>
    <n v="50"/>
    <d v="1899-12-30T02:00:00"/>
    <n v="2"/>
    <n v="0"/>
    <n v="2"/>
    <n v="100"/>
  </r>
  <r>
    <x v="10"/>
    <s v="Matematyka"/>
    <d v="2026-01-13T00:00:00"/>
    <d v="1899-12-30T11:00:00"/>
    <d v="1899-12-30T12:00:00"/>
    <n v="50"/>
    <d v="1899-12-30T01:00:00"/>
    <n v="1"/>
    <n v="0"/>
    <n v="1"/>
    <n v="50"/>
  </r>
  <r>
    <x v="7"/>
    <s v="Fizyka"/>
    <d v="2026-01-13T00:00:00"/>
    <d v="1899-12-30T13:00:00"/>
    <d v="1899-12-30T15:00:00"/>
    <n v="40"/>
    <d v="1899-12-30T02:00:00"/>
    <n v="2"/>
    <n v="0"/>
    <n v="2"/>
    <n v="80"/>
  </r>
  <r>
    <x v="0"/>
    <s v="Informatyka"/>
    <d v="2026-01-13T00:00:00"/>
    <d v="1899-12-30T15:45:00"/>
    <d v="1899-12-30T17:30:00"/>
    <n v="60"/>
    <d v="1899-12-30T01:45:00"/>
    <n v="1"/>
    <n v="45"/>
    <n v="1.75"/>
    <n v="105"/>
  </r>
  <r>
    <x v="5"/>
    <s v="Informatyka"/>
    <d v="2026-01-14T00:00:00"/>
    <d v="1899-12-30T09:00:00"/>
    <d v="1899-12-30T10:30:00"/>
    <n v="60"/>
    <d v="1899-12-30T01:30:00"/>
    <n v="1"/>
    <n v="30"/>
    <n v="1.5"/>
    <n v="90"/>
  </r>
  <r>
    <x v="8"/>
    <s v="Matematyka"/>
    <d v="2026-01-14T00:00:00"/>
    <d v="1899-12-30T11:15:00"/>
    <d v="1899-12-30T13:15:00"/>
    <n v="50"/>
    <d v="1899-12-30T02:00:00"/>
    <n v="2"/>
    <n v="0"/>
    <n v="2"/>
    <n v="100"/>
  </r>
  <r>
    <x v="3"/>
    <s v="Fizyka"/>
    <d v="2026-01-14T00:00:00"/>
    <d v="1899-12-30T13:45:00"/>
    <d v="1899-12-30T14:45:00"/>
    <n v="40"/>
    <d v="1899-12-30T01:00:00"/>
    <n v="1"/>
    <n v="0"/>
    <n v="1"/>
    <n v="40"/>
  </r>
  <r>
    <x v="8"/>
    <s v="Matematyka"/>
    <d v="2026-01-15T00:00:00"/>
    <d v="1899-12-30T09:00:00"/>
    <d v="1899-12-30T11:00:00"/>
    <n v="50"/>
    <d v="1899-12-30T02:00:00"/>
    <n v="2"/>
    <n v="0"/>
    <n v="2"/>
    <n v="100"/>
  </r>
  <r>
    <x v="0"/>
    <s v="Informatyka"/>
    <d v="2026-01-15T00:00:00"/>
    <d v="1899-12-30T11:00:00"/>
    <d v="1899-12-30T12:15:00"/>
    <n v="60"/>
    <d v="1899-12-30T01:15:00"/>
    <n v="1"/>
    <n v="15"/>
    <n v="1.25"/>
    <n v="75"/>
  </r>
  <r>
    <x v="1"/>
    <s v="Matematyka"/>
    <d v="2026-01-15T00:00:00"/>
    <d v="1899-12-30T12:30:00"/>
    <d v="1899-12-30T14:00:00"/>
    <n v="50"/>
    <d v="1899-12-30T01:30:00"/>
    <n v="1"/>
    <n v="30"/>
    <n v="1.5"/>
    <n v="75"/>
  </r>
  <r>
    <x v="4"/>
    <s v="Matematyka"/>
    <d v="2026-01-15T00:00:00"/>
    <d v="1899-12-30T14:30:00"/>
    <d v="1899-12-30T16:15:00"/>
    <n v="50"/>
    <d v="1899-12-30T01:45:00"/>
    <n v="1"/>
    <n v="45"/>
    <n v="1.75"/>
    <n v="87.5"/>
  </r>
  <r>
    <x v="1"/>
    <s v="Matematyka"/>
    <d v="2026-01-19T00:00:00"/>
    <d v="1899-12-30T09:00:00"/>
    <d v="1899-12-30T10:30:00"/>
    <n v="50"/>
    <d v="1899-12-30T01:30:00"/>
    <n v="1"/>
    <n v="30"/>
    <n v="1.5"/>
    <n v="75"/>
  </r>
  <r>
    <x v="15"/>
    <s v="Informatyka"/>
    <d v="2026-01-19T00:00:00"/>
    <d v="1899-12-30T11:00:00"/>
    <d v="1899-12-30T12:30:00"/>
    <n v="60"/>
    <d v="1899-12-30T01:30:00"/>
    <n v="1"/>
    <n v="30"/>
    <n v="1.5"/>
    <n v="90"/>
  </r>
  <r>
    <x v="5"/>
    <s v="Informatyka"/>
    <d v="2026-01-19T00:00:00"/>
    <d v="1899-12-30T13:00:00"/>
    <d v="1899-12-30T14:30:00"/>
    <n v="60"/>
    <d v="1899-12-30T01:30:00"/>
    <n v="1"/>
    <n v="30"/>
    <n v="1.5"/>
    <n v="90"/>
  </r>
  <r>
    <x v="9"/>
    <s v="Fizyka"/>
    <d v="2026-01-19T00:00:00"/>
    <d v="1899-12-30T15:15:00"/>
    <d v="1899-12-30T16:30:00"/>
    <n v="40"/>
    <d v="1899-12-30T01:15:00"/>
    <n v="1"/>
    <n v="15"/>
    <n v="1.25"/>
    <n v="50"/>
  </r>
  <r>
    <x v="9"/>
    <s v="Fizyka"/>
    <d v="2026-01-20T00:00:00"/>
    <d v="1899-12-30T09:00:00"/>
    <d v="1899-12-30T10:30:00"/>
    <n v="40"/>
    <d v="1899-12-30T01:30:00"/>
    <n v="1"/>
    <n v="30"/>
    <n v="1.5"/>
    <n v="60"/>
  </r>
  <r>
    <x v="7"/>
    <s v="Informatyka"/>
    <d v="2026-01-20T00:00:00"/>
    <d v="1899-12-30T10:30:00"/>
    <d v="1899-12-30T11:30:00"/>
    <n v="60"/>
    <d v="1899-12-30T01:00:00"/>
    <n v="1"/>
    <n v="0"/>
    <n v="1"/>
    <n v="60"/>
  </r>
  <r>
    <x v="7"/>
    <s v="Fizyka"/>
    <d v="2026-01-21T00:00:00"/>
    <d v="1899-12-30T09:00:00"/>
    <d v="1899-12-30T10:45:00"/>
    <n v="40"/>
    <d v="1899-12-30T01:45:00"/>
    <n v="1"/>
    <n v="45"/>
    <n v="1.75"/>
    <n v="70"/>
  </r>
  <r>
    <x v="10"/>
    <s v="Fizyka"/>
    <d v="2026-01-21T00:00:00"/>
    <d v="1899-12-30T11:45:00"/>
    <d v="1899-12-30T13:45:00"/>
    <n v="40"/>
    <d v="1899-12-30T02:00:00"/>
    <n v="2"/>
    <n v="0"/>
    <n v="2"/>
    <n v="80"/>
  </r>
  <r>
    <x v="15"/>
    <s v="Informatyka"/>
    <d v="2026-01-22T00:00:00"/>
    <d v="1899-12-30T09:00:00"/>
    <d v="1899-12-30T10:15:00"/>
    <n v="60"/>
    <d v="1899-12-30T01:15:00"/>
    <n v="1"/>
    <n v="15"/>
    <n v="1.25"/>
    <n v="75"/>
  </r>
  <r>
    <x v="8"/>
    <s v="Matematyka"/>
    <d v="2026-01-22T00:00:00"/>
    <d v="1899-12-30T10:30:00"/>
    <d v="1899-12-30T11:45:00"/>
    <n v="50"/>
    <d v="1899-12-30T01:15:00"/>
    <n v="1"/>
    <n v="15"/>
    <n v="1.25"/>
    <n v="62.5"/>
  </r>
  <r>
    <x v="2"/>
    <s v="Matematyka"/>
    <d v="2026-01-22T00:00:00"/>
    <d v="1899-12-30T11:45:00"/>
    <d v="1899-12-30T13:45:00"/>
    <n v="50"/>
    <d v="1899-12-30T02:00:00"/>
    <n v="2"/>
    <n v="0"/>
    <n v="2"/>
    <n v="100"/>
  </r>
  <r>
    <x v="1"/>
    <s v="Matematyka"/>
    <d v="2026-01-22T00:00:00"/>
    <d v="1899-12-30T14:15:00"/>
    <d v="1899-12-30T15:15:00"/>
    <n v="50"/>
    <d v="1899-12-30T01:00:00"/>
    <n v="1"/>
    <n v="0"/>
    <n v="1"/>
    <n v="50"/>
  </r>
  <r>
    <x v="1"/>
    <s v="Matematyka"/>
    <d v="2026-01-22T00:00:00"/>
    <d v="1899-12-30T16:00:00"/>
    <d v="1899-12-30T17:45:00"/>
    <n v="50"/>
    <d v="1899-12-30T01:45:00"/>
    <n v="1"/>
    <n v="45"/>
    <n v="1.75"/>
    <n v="87.5"/>
  </r>
  <r>
    <x v="4"/>
    <s v="Informatyka"/>
    <d v="2026-01-23T00:00:00"/>
    <d v="1899-12-30T09:00:00"/>
    <d v="1899-12-30T10:00:00"/>
    <n v="60"/>
    <d v="1899-12-30T01:00:00"/>
    <n v="1"/>
    <n v="0"/>
    <n v="1"/>
    <n v="60"/>
  </r>
  <r>
    <x v="3"/>
    <s v="Fizyka"/>
    <d v="2026-01-23T00:00:00"/>
    <d v="1899-12-30T10:00:00"/>
    <d v="1899-12-30T11:00:00"/>
    <n v="40"/>
    <d v="1899-12-30T01:00:00"/>
    <n v="1"/>
    <n v="0"/>
    <n v="1"/>
    <n v="40"/>
  </r>
  <r>
    <x v="4"/>
    <s v="Matematyka"/>
    <d v="2026-01-23T00:00:00"/>
    <d v="1899-12-30T11:15:00"/>
    <d v="1899-12-30T12:45:00"/>
    <n v="50"/>
    <d v="1899-12-30T01:30:00"/>
    <n v="1"/>
    <n v="30"/>
    <n v="1.5"/>
    <n v="75"/>
  </r>
  <r>
    <x v="3"/>
    <s v="Fizyka"/>
    <d v="2026-01-23T00:00:00"/>
    <d v="1899-12-30T13:45:00"/>
    <d v="1899-12-30T15:15:00"/>
    <n v="40"/>
    <d v="1899-12-30T01:30:00"/>
    <n v="1"/>
    <n v="30"/>
    <n v="1.5"/>
    <n v="60"/>
  </r>
  <r>
    <x v="1"/>
    <s v="Matematyka"/>
    <d v="2026-01-23T00:00:00"/>
    <d v="1899-12-30T15:45:00"/>
    <d v="1899-12-30T16:45:00"/>
    <n v="50"/>
    <d v="1899-12-30T01:00:00"/>
    <n v="1"/>
    <n v="0"/>
    <n v="1"/>
    <n v="50"/>
  </r>
  <r>
    <x v="2"/>
    <s v="Informatyka"/>
    <d v="2026-01-26T00:00:00"/>
    <d v="1899-12-30T09:00:00"/>
    <d v="1899-12-30T10:30:00"/>
    <n v="60"/>
    <d v="1899-12-30T01:30:00"/>
    <n v="1"/>
    <n v="30"/>
    <n v="1.5"/>
    <n v="90"/>
  </r>
  <r>
    <x v="10"/>
    <s v="Fizyka"/>
    <d v="2026-01-27T00:00:00"/>
    <d v="1899-12-30T09:00:00"/>
    <d v="1899-12-30T11:00:00"/>
    <n v="40"/>
    <d v="1899-12-30T02:00:00"/>
    <n v="2"/>
    <n v="0"/>
    <n v="2"/>
    <n v="80"/>
  </r>
  <r>
    <x v="5"/>
    <s v="Informatyka"/>
    <d v="2026-01-27T00:00:00"/>
    <d v="1899-12-30T12:30:00"/>
    <d v="1899-12-30T14:00:00"/>
    <n v="60"/>
    <d v="1899-12-30T01:30:00"/>
    <n v="1"/>
    <n v="30"/>
    <n v="1.5"/>
    <n v="90"/>
  </r>
  <r>
    <x v="9"/>
    <s v="Fizyka"/>
    <d v="2026-01-28T00:00:00"/>
    <d v="1899-12-30T09:00:00"/>
    <d v="1899-12-30T10:00:00"/>
    <n v="40"/>
    <d v="1899-12-30T01:00:00"/>
    <n v="1"/>
    <n v="0"/>
    <n v="1"/>
    <n v="40"/>
  </r>
  <r>
    <x v="1"/>
    <s v="Matematyka"/>
    <d v="2026-01-29T00:00:00"/>
    <d v="1899-12-30T09:00:00"/>
    <d v="1899-12-30T10:30:00"/>
    <n v="50"/>
    <d v="1899-12-30T01:30:00"/>
    <n v="1"/>
    <n v="30"/>
    <n v="1.5"/>
    <n v="75"/>
  </r>
  <r>
    <x v="9"/>
    <s v="Fizyka"/>
    <d v="2026-01-29T00:00:00"/>
    <d v="1899-12-30T10:30:00"/>
    <d v="1899-12-30T12:15:00"/>
    <n v="40"/>
    <d v="1899-12-30T01:45:00"/>
    <n v="1"/>
    <n v="45"/>
    <n v="1.75"/>
    <n v="70"/>
  </r>
  <r>
    <x v="6"/>
    <s v="Informatyka"/>
    <d v="2026-01-29T00:00:00"/>
    <d v="1899-12-30T12:45:00"/>
    <d v="1899-12-30T13:45:00"/>
    <n v="60"/>
    <d v="1899-12-30T01:00:00"/>
    <n v="1"/>
    <n v="0"/>
    <n v="1"/>
    <n v="60"/>
  </r>
  <r>
    <x v="7"/>
    <s v="Informatyka"/>
    <d v="2026-02-03T00:00:00"/>
    <d v="1899-12-30T09:00:00"/>
    <d v="1899-12-30T10:15:00"/>
    <n v="60"/>
    <d v="1899-12-30T01:15:00"/>
    <n v="1"/>
    <n v="15"/>
    <n v="1.25"/>
    <n v="75"/>
  </r>
  <r>
    <x v="7"/>
    <s v="Informatyka"/>
    <d v="2026-02-03T00:00:00"/>
    <d v="1899-12-30T11:15:00"/>
    <d v="1899-12-30T13:00:00"/>
    <n v="60"/>
    <d v="1899-12-30T01:45:00"/>
    <n v="1"/>
    <n v="45"/>
    <n v="1.75"/>
    <n v="105"/>
  </r>
  <r>
    <x v="8"/>
    <s v="Matematyka"/>
    <d v="2026-02-03T00:00:00"/>
    <d v="1899-12-30T14:00:00"/>
    <d v="1899-12-30T16:00:00"/>
    <n v="50"/>
    <d v="1899-12-30T02:00:00"/>
    <n v="2"/>
    <n v="0"/>
    <n v="2"/>
    <n v="100"/>
  </r>
  <r>
    <x v="3"/>
    <s v="Fizyka"/>
    <d v="2026-02-03T00:00:00"/>
    <d v="1899-12-30T16:00:00"/>
    <d v="1899-12-30T17:30:00"/>
    <n v="40"/>
    <d v="1899-12-30T01:30:00"/>
    <n v="1"/>
    <n v="30"/>
    <n v="1.5"/>
    <n v="60"/>
  </r>
  <r>
    <x v="5"/>
    <s v="Informatyka"/>
    <d v="2026-02-04T00:00:00"/>
    <d v="1899-12-30T09:00:00"/>
    <d v="1899-12-30T10:00:00"/>
    <n v="60"/>
    <d v="1899-12-30T01:00:00"/>
    <n v="1"/>
    <n v="0"/>
    <n v="1"/>
    <n v="60"/>
  </r>
  <r>
    <x v="10"/>
    <s v="Fizyka"/>
    <d v="2026-02-04T00:00:00"/>
    <d v="1899-12-30T10:15:00"/>
    <d v="1899-12-30T11:45:00"/>
    <n v="40"/>
    <d v="1899-12-30T01:30:00"/>
    <n v="1"/>
    <n v="30"/>
    <n v="1.5"/>
    <n v="60"/>
  </r>
  <r>
    <x v="5"/>
    <s v="Informatyka"/>
    <d v="2026-02-04T00:00:00"/>
    <d v="1899-12-30T12:00:00"/>
    <d v="1899-12-30T13:30:00"/>
    <n v="60"/>
    <d v="1899-12-30T01:30:00"/>
    <n v="1"/>
    <n v="30"/>
    <n v="1.5"/>
    <n v="90"/>
  </r>
  <r>
    <x v="1"/>
    <s v="Matematyka"/>
    <d v="2026-02-04T00:00:00"/>
    <d v="1899-12-30T14:15:00"/>
    <d v="1899-12-30T15:15:00"/>
    <n v="50"/>
    <d v="1899-12-30T01:00:00"/>
    <n v="1"/>
    <n v="0"/>
    <n v="1"/>
    <n v="50"/>
  </r>
  <r>
    <x v="5"/>
    <s v="Informatyka"/>
    <d v="2026-02-05T00:00:00"/>
    <d v="1899-12-30T09:00:00"/>
    <d v="1899-12-30T10:30:00"/>
    <n v="60"/>
    <d v="1899-12-30T01:30:00"/>
    <n v="1"/>
    <n v="30"/>
    <n v="1.5"/>
    <n v="90"/>
  </r>
  <r>
    <x v="5"/>
    <s v="Informatyka"/>
    <d v="2026-02-05T00:00:00"/>
    <d v="1899-12-30T11:00:00"/>
    <d v="1899-12-30T12:45:00"/>
    <n v="60"/>
    <d v="1899-12-30T01:45:00"/>
    <n v="1"/>
    <n v="45"/>
    <n v="1.75"/>
    <n v="105"/>
  </r>
  <r>
    <x v="10"/>
    <s v="Fizyka"/>
    <d v="2026-02-05T00:00:00"/>
    <d v="1899-12-30T12:45:00"/>
    <d v="1899-12-30T13:45:00"/>
    <n v="40"/>
    <d v="1899-12-30T01:00:00"/>
    <n v="1"/>
    <n v="0"/>
    <n v="1"/>
    <n v="40"/>
  </r>
  <r>
    <x v="0"/>
    <s v="Informatyka"/>
    <d v="2026-02-05T00:00:00"/>
    <d v="1899-12-30T13:45:00"/>
    <d v="1899-12-30T15:15:00"/>
    <n v="60"/>
    <d v="1899-12-30T01:30:00"/>
    <n v="1"/>
    <n v="30"/>
    <n v="1.5"/>
    <n v="90"/>
  </r>
  <r>
    <x v="10"/>
    <s v="Matematyka"/>
    <d v="2026-02-06T00:00:00"/>
    <d v="1899-12-30T09:00:00"/>
    <d v="1899-12-30T10:45:00"/>
    <n v="50"/>
    <d v="1899-12-30T01:45:00"/>
    <n v="1"/>
    <n v="45"/>
    <n v="1.75"/>
    <n v="87.5"/>
  </r>
  <r>
    <x v="1"/>
    <s v="Matematyka"/>
    <d v="2026-02-06T00:00:00"/>
    <d v="1899-12-30T11:00:00"/>
    <d v="1899-12-30T13:00:00"/>
    <n v="50"/>
    <d v="1899-12-30T02:00:00"/>
    <n v="2"/>
    <n v="0"/>
    <n v="2"/>
    <n v="100"/>
  </r>
  <r>
    <x v="2"/>
    <s v="Informatyka"/>
    <d v="2026-02-06T00:00:00"/>
    <d v="1899-12-30T13:45:00"/>
    <d v="1899-12-30T14:45:00"/>
    <n v="60"/>
    <d v="1899-12-30T01:00:00"/>
    <n v="1"/>
    <n v="0"/>
    <n v="1"/>
    <n v="60"/>
  </r>
  <r>
    <x v="3"/>
    <s v="Fizyka"/>
    <d v="2026-02-06T00:00:00"/>
    <d v="1899-12-30T15:30:00"/>
    <d v="1899-12-30T17:30:00"/>
    <n v="40"/>
    <d v="1899-12-30T02:00:00"/>
    <n v="2"/>
    <n v="0"/>
    <n v="2"/>
    <n v="80"/>
  </r>
  <r>
    <x v="1"/>
    <s v="Matematyka"/>
    <d v="2026-02-09T00:00:00"/>
    <d v="1899-12-30T09:00:00"/>
    <d v="1899-12-30T10:15:00"/>
    <n v="50"/>
    <d v="1899-12-30T01:15:00"/>
    <n v="1"/>
    <n v="15"/>
    <n v="1.25"/>
    <n v="62.5"/>
  </r>
  <r>
    <x v="5"/>
    <s v="Informatyka"/>
    <d v="2026-02-10T00:00:00"/>
    <d v="1899-12-30T09:00:00"/>
    <d v="1899-12-30T10:00:00"/>
    <n v="60"/>
    <d v="1899-12-30T01:00:00"/>
    <n v="1"/>
    <n v="0"/>
    <n v="1"/>
    <n v="60"/>
  </r>
  <r>
    <x v="7"/>
    <s v="Informatyka"/>
    <d v="2026-02-10T00:00:00"/>
    <d v="1899-12-30T10:45:00"/>
    <d v="1899-12-30T12:30:00"/>
    <n v="60"/>
    <d v="1899-12-30T01:45:00"/>
    <n v="1"/>
    <n v="45"/>
    <n v="1.75"/>
    <n v="105"/>
  </r>
  <r>
    <x v="1"/>
    <s v="Matematyka"/>
    <d v="2026-02-10T00:00:00"/>
    <d v="1899-12-30T13:30:00"/>
    <d v="1899-12-30T15:15:00"/>
    <n v="50"/>
    <d v="1899-12-30T01:45:00"/>
    <n v="1"/>
    <n v="45"/>
    <n v="1.75"/>
    <n v="87.5"/>
  </r>
  <r>
    <x v="10"/>
    <s v="Matematyka"/>
    <d v="2026-02-10T00:00:00"/>
    <d v="1899-12-30T15:30:00"/>
    <d v="1899-12-30T16:30:00"/>
    <n v="50"/>
    <d v="1899-12-30T01:00:00"/>
    <n v="1"/>
    <n v="0"/>
    <n v="1"/>
    <n v="50"/>
  </r>
  <r>
    <x v="5"/>
    <s v="Informatyka"/>
    <d v="2026-02-10T00:00:00"/>
    <d v="1899-12-30T16:45:00"/>
    <d v="1899-12-30T18:30:00"/>
    <n v="60"/>
    <d v="1899-12-30T01:45:00"/>
    <n v="1"/>
    <n v="45"/>
    <n v="1.75"/>
    <n v="105"/>
  </r>
  <r>
    <x v="3"/>
    <s v="Fizyka"/>
    <d v="2026-02-11T00:00:00"/>
    <d v="1899-12-30T09:00:00"/>
    <d v="1899-12-30T10:15:00"/>
    <n v="40"/>
    <d v="1899-12-30T01:15:00"/>
    <n v="1"/>
    <n v="15"/>
    <n v="1.25"/>
    <n v="50"/>
  </r>
  <r>
    <x v="15"/>
    <s v="Informatyka"/>
    <d v="2026-02-11T00:00:00"/>
    <d v="1899-12-30T10:45:00"/>
    <d v="1899-12-30T12:00:00"/>
    <n v="60"/>
    <d v="1899-12-30T01:15:00"/>
    <n v="1"/>
    <n v="15"/>
    <n v="1.25"/>
    <n v="75"/>
  </r>
  <r>
    <x v="1"/>
    <s v="Matematyka"/>
    <d v="2026-02-11T00:00:00"/>
    <d v="1899-12-30T12:00:00"/>
    <d v="1899-12-30T13:00:00"/>
    <n v="50"/>
    <d v="1899-12-30T01:00:00"/>
    <n v="1"/>
    <n v="0"/>
    <n v="1"/>
    <n v="50"/>
  </r>
  <r>
    <x v="4"/>
    <s v="Informatyka"/>
    <d v="2026-02-11T00:00:00"/>
    <d v="1899-12-30T13:15:00"/>
    <d v="1899-12-30T14:15:00"/>
    <n v="60"/>
    <d v="1899-12-30T01:00:00"/>
    <n v="1"/>
    <n v="0"/>
    <n v="1"/>
    <n v="60"/>
  </r>
  <r>
    <x v="9"/>
    <s v="Fizyka"/>
    <d v="2026-02-11T00:00:00"/>
    <d v="1899-12-30T14:15:00"/>
    <d v="1899-12-30T15:15:00"/>
    <n v="40"/>
    <d v="1899-12-30T01:00:00"/>
    <n v="1"/>
    <n v="0"/>
    <n v="1"/>
    <n v="40"/>
  </r>
  <r>
    <x v="6"/>
    <s v="Informatyka"/>
    <d v="2026-02-12T00:00:00"/>
    <d v="1899-12-30T09:30:00"/>
    <d v="1899-12-30T11:00:00"/>
    <n v="60"/>
    <d v="1899-12-30T01:30:00"/>
    <n v="1"/>
    <n v="30"/>
    <n v="1.5"/>
    <n v="90"/>
  </r>
  <r>
    <x v="2"/>
    <s v="Matematyka"/>
    <d v="2026-02-12T00:00:00"/>
    <d v="1899-12-30T11:00:00"/>
    <d v="1899-12-30T12:15:00"/>
    <n v="50"/>
    <d v="1899-12-30T01:15:00"/>
    <n v="1"/>
    <n v="15"/>
    <n v="1.25"/>
    <n v="62.5"/>
  </r>
  <r>
    <x v="7"/>
    <s v="Informatyka"/>
    <d v="2026-02-12T00:00:00"/>
    <d v="1899-12-30T13:15:00"/>
    <d v="1899-12-30T14:30:00"/>
    <n v="60"/>
    <d v="1899-12-30T01:15:00"/>
    <n v="1"/>
    <n v="15"/>
    <n v="1.25"/>
    <n v="75"/>
  </r>
  <r>
    <x v="7"/>
    <s v="Informatyka"/>
    <d v="2026-02-13T00:00:00"/>
    <d v="1899-12-30T09:00:00"/>
    <d v="1899-12-30T10:15:00"/>
    <n v="60"/>
    <d v="1899-12-30T01:15:00"/>
    <n v="1"/>
    <n v="15"/>
    <n v="1.25"/>
    <n v="75"/>
  </r>
  <r>
    <x v="9"/>
    <s v="Fizyka"/>
    <d v="2026-02-13T00:00:00"/>
    <d v="1899-12-30T11:00:00"/>
    <d v="1899-12-30T12:00:00"/>
    <n v="40"/>
    <d v="1899-12-30T01:00:00"/>
    <n v="1"/>
    <n v="0"/>
    <n v="1"/>
    <n v="40"/>
  </r>
  <r>
    <x v="8"/>
    <s v="Matematyka"/>
    <d v="2026-02-13T00:00:00"/>
    <d v="1899-12-30T12:30:00"/>
    <d v="1899-12-30T13:45:00"/>
    <n v="50"/>
    <d v="1899-12-30T01:15:00"/>
    <n v="1"/>
    <n v="15"/>
    <n v="1.25"/>
    <n v="62.5"/>
  </r>
  <r>
    <x v="1"/>
    <s v="Matematyka"/>
    <d v="2026-02-13T00:00:00"/>
    <d v="1899-12-30T14:30:00"/>
    <d v="1899-12-30T16:15:00"/>
    <n v="50"/>
    <d v="1899-12-30T01:45:00"/>
    <n v="1"/>
    <n v="45"/>
    <n v="1.75"/>
    <n v="87.5"/>
  </r>
  <r>
    <x v="6"/>
    <s v="Fizyka"/>
    <d v="2026-02-16T00:00:00"/>
    <d v="1899-12-30T09:00:00"/>
    <d v="1899-12-30T10:30:00"/>
    <n v="40"/>
    <d v="1899-12-30T01:30:00"/>
    <n v="1"/>
    <n v="30"/>
    <n v="1.5"/>
    <n v="60"/>
  </r>
  <r>
    <x v="1"/>
    <s v="Matematyka"/>
    <d v="2026-02-16T00:00:00"/>
    <d v="1899-12-30T11:30:00"/>
    <d v="1899-12-30T13:00:00"/>
    <n v="50"/>
    <d v="1899-12-30T01:30:00"/>
    <n v="1"/>
    <n v="30"/>
    <n v="1.5"/>
    <n v="75"/>
  </r>
  <r>
    <x v="6"/>
    <s v="Informatyka"/>
    <d v="2026-02-17T00:00:00"/>
    <d v="1899-12-30T09:00:00"/>
    <d v="1899-12-30T10:15:00"/>
    <n v="60"/>
    <d v="1899-12-30T01:15:00"/>
    <n v="1"/>
    <n v="15"/>
    <n v="1.25"/>
    <n v="75"/>
  </r>
  <r>
    <x v="1"/>
    <s v="Matematyka"/>
    <d v="2026-02-17T00:00:00"/>
    <d v="1899-12-30T10:30:00"/>
    <d v="1899-12-30T12:15:00"/>
    <n v="50"/>
    <d v="1899-12-30T01:45:00"/>
    <n v="1"/>
    <n v="45"/>
    <n v="1.75"/>
    <n v="87.5"/>
  </r>
  <r>
    <x v="3"/>
    <s v="Fizyka"/>
    <d v="2026-02-17T00:00:00"/>
    <d v="1899-12-30T13:15:00"/>
    <d v="1899-12-30T15:15:00"/>
    <n v="40"/>
    <d v="1899-12-30T02:00:00"/>
    <n v="2"/>
    <n v="0"/>
    <n v="2"/>
    <n v="80"/>
  </r>
  <r>
    <x v="2"/>
    <s v="Matematyka"/>
    <d v="2026-02-17T00:00:00"/>
    <d v="1899-12-30T15:15:00"/>
    <d v="1899-12-30T16:45:00"/>
    <n v="50"/>
    <d v="1899-12-30T01:30:00"/>
    <n v="1"/>
    <n v="30"/>
    <n v="1.5"/>
    <n v="75"/>
  </r>
  <r>
    <x v="1"/>
    <s v="Matematyka"/>
    <d v="2026-02-18T00:00:00"/>
    <d v="1899-12-30T09:00:00"/>
    <d v="1899-12-30T10:30:00"/>
    <n v="50"/>
    <d v="1899-12-30T01:30:00"/>
    <n v="1"/>
    <n v="30"/>
    <n v="1.5"/>
    <n v="75"/>
  </r>
  <r>
    <x v="0"/>
    <s v="Informatyka"/>
    <d v="2026-02-18T00:00:00"/>
    <d v="1899-12-30T11:30:00"/>
    <d v="1899-12-30T13:00:00"/>
    <n v="60"/>
    <d v="1899-12-30T01:30:00"/>
    <n v="1"/>
    <n v="30"/>
    <n v="1.5"/>
    <n v="90"/>
  </r>
  <r>
    <x v="15"/>
    <s v="Informatyka"/>
    <d v="2026-02-18T00:00:00"/>
    <d v="1899-12-30T14:00:00"/>
    <d v="1899-12-30T15:30:00"/>
    <n v="60"/>
    <d v="1899-12-30T01:30:00"/>
    <n v="1"/>
    <n v="30"/>
    <n v="1.5"/>
    <n v="90"/>
  </r>
  <r>
    <x v="1"/>
    <s v="Matematyka"/>
    <d v="2026-02-19T00:00:00"/>
    <d v="1899-12-30T09:00:00"/>
    <d v="1899-12-30T11:00:00"/>
    <n v="50"/>
    <d v="1899-12-30T02:00:00"/>
    <n v="2"/>
    <n v="0"/>
    <n v="2"/>
    <n v="100"/>
  </r>
  <r>
    <x v="0"/>
    <s v="Informatyka"/>
    <d v="2026-02-20T00:00:00"/>
    <d v="1899-12-30T09:00:00"/>
    <d v="1899-12-30T10:15:00"/>
    <n v="60"/>
    <d v="1899-12-30T01:15:00"/>
    <n v="1"/>
    <n v="15"/>
    <n v="1.25"/>
    <n v="75"/>
  </r>
  <r>
    <x v="0"/>
    <s v="Informatyka"/>
    <d v="2026-02-20T00:00:00"/>
    <d v="1899-12-30T10:30:00"/>
    <d v="1899-12-30T11:45:00"/>
    <n v="60"/>
    <d v="1899-12-30T01:15:00"/>
    <n v="1"/>
    <n v="15"/>
    <n v="1.25"/>
    <n v="75"/>
  </r>
  <r>
    <x v="3"/>
    <s v="Fizyka"/>
    <d v="2026-02-20T00:00:00"/>
    <d v="1899-12-30T12:15:00"/>
    <d v="1899-12-30T14:15:00"/>
    <n v="40"/>
    <d v="1899-12-30T02:00:00"/>
    <n v="2"/>
    <n v="0"/>
    <n v="2"/>
    <n v="80"/>
  </r>
  <r>
    <x v="8"/>
    <s v="Matematyka"/>
    <d v="2026-02-20T00:00:00"/>
    <d v="1899-12-30T14:30:00"/>
    <d v="1899-12-30T15:45:00"/>
    <n v="50"/>
    <d v="1899-12-30T01:15:00"/>
    <n v="1"/>
    <n v="15"/>
    <n v="1.25"/>
    <n v="62.5"/>
  </r>
  <r>
    <x v="16"/>
    <s v="Informatyka"/>
    <d v="2026-02-20T00:00:00"/>
    <d v="1899-12-30T16:45:00"/>
    <d v="1899-12-30T18:15:00"/>
    <n v="60"/>
    <d v="1899-12-30T01:30:00"/>
    <n v="1"/>
    <n v="30"/>
    <n v="1.5"/>
    <n v="90"/>
  </r>
  <r>
    <x v="7"/>
    <s v="Fizyka"/>
    <d v="2026-02-23T00:00:00"/>
    <d v="1899-12-30T09:00:00"/>
    <d v="1899-12-30T10:15:00"/>
    <n v="40"/>
    <d v="1899-12-30T01:15:00"/>
    <n v="1"/>
    <n v="15"/>
    <n v="1.25"/>
    <n v="50"/>
  </r>
  <r>
    <x v="6"/>
    <s v="Fizyka"/>
    <d v="2026-02-24T00:00:00"/>
    <d v="1899-12-30T09:00:00"/>
    <d v="1899-12-30T10:30:00"/>
    <n v="40"/>
    <d v="1899-12-30T01:30:00"/>
    <n v="1"/>
    <n v="30"/>
    <n v="1.5"/>
    <n v="60"/>
  </r>
  <r>
    <x v="0"/>
    <s v="Informatyka"/>
    <d v="2026-02-24T00:00:00"/>
    <d v="1899-12-30T10:30:00"/>
    <d v="1899-12-30T12:15:00"/>
    <n v="60"/>
    <d v="1899-12-30T01:45:00"/>
    <n v="1"/>
    <n v="45"/>
    <n v="1.75"/>
    <n v="105"/>
  </r>
  <r>
    <x v="10"/>
    <s v="Fizyka"/>
    <d v="2026-02-24T00:00:00"/>
    <d v="1899-12-30T12:30:00"/>
    <d v="1899-12-30T14:00:00"/>
    <n v="40"/>
    <d v="1899-12-30T01:30:00"/>
    <n v="1"/>
    <n v="30"/>
    <n v="1.5"/>
    <n v="60"/>
  </r>
  <r>
    <x v="7"/>
    <s v="Fizyka"/>
    <d v="2026-02-26T00:00:00"/>
    <d v="1899-12-30T09:00:00"/>
    <d v="1899-12-30T11:00:00"/>
    <n v="40"/>
    <d v="1899-12-30T02:00:00"/>
    <n v="2"/>
    <n v="0"/>
    <n v="2"/>
    <n v="80"/>
  </r>
  <r>
    <x v="9"/>
    <s v="Fizyka"/>
    <d v="2026-02-26T00:00:00"/>
    <d v="1899-12-30T11:00:00"/>
    <d v="1899-12-30T12:15:00"/>
    <n v="40"/>
    <d v="1899-12-30T01:15:00"/>
    <n v="1"/>
    <n v="15"/>
    <n v="1.25"/>
    <n v="50"/>
  </r>
  <r>
    <x v="5"/>
    <s v="Informatyka"/>
    <d v="2026-02-26T00:00:00"/>
    <d v="1899-12-30T12:30:00"/>
    <d v="1899-12-30T14:00:00"/>
    <n v="60"/>
    <d v="1899-12-30T01:30:00"/>
    <n v="1"/>
    <n v="30"/>
    <n v="1.5"/>
    <n v="90"/>
  </r>
  <r>
    <x v="9"/>
    <s v="Fizyka"/>
    <d v="2026-02-27T00:00:00"/>
    <d v="1899-12-30T09:00:00"/>
    <d v="1899-12-30T10:45:00"/>
    <n v="40"/>
    <d v="1899-12-30T01:45:00"/>
    <n v="1"/>
    <n v="45"/>
    <n v="1.75"/>
    <n v="70"/>
  </r>
  <r>
    <x v="10"/>
    <s v="Fizyka"/>
    <d v="2026-02-27T00:00:00"/>
    <d v="1899-12-30T11:00:00"/>
    <d v="1899-12-30T12:45:00"/>
    <n v="40"/>
    <d v="1899-12-30T01:45:00"/>
    <n v="1"/>
    <n v="45"/>
    <n v="1.75"/>
    <n v="70"/>
  </r>
  <r>
    <x v="2"/>
    <s v="Informatyka"/>
    <d v="2026-02-27T00:00:00"/>
    <d v="1899-12-30T12:45:00"/>
    <d v="1899-12-30T14:00:00"/>
    <n v="60"/>
    <d v="1899-12-30T01:15:00"/>
    <n v="1"/>
    <n v="15"/>
    <n v="1.25"/>
    <n v="75"/>
  </r>
  <r>
    <x v="4"/>
    <s v="Matematyka"/>
    <d v="2026-02-27T00:00:00"/>
    <d v="1899-12-30T14:15:00"/>
    <d v="1899-12-30T15:45:00"/>
    <n v="50"/>
    <d v="1899-12-30T01:30:00"/>
    <n v="1"/>
    <n v="30"/>
    <n v="1.5"/>
    <n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s v="Informatyka"/>
    <d v="2025-12-02T00:00:00"/>
    <d v="1899-12-30T11:30:00"/>
    <d v="1899-12-30T13:30:00"/>
    <n v="60"/>
    <d v="1899-12-30T02:00:00"/>
    <n v="2"/>
    <n v="0"/>
    <n v="2"/>
    <n v="120"/>
  </r>
  <r>
    <x v="1"/>
    <s v="Informatyka"/>
    <d v="2025-10-07T00:00:00"/>
    <d v="1899-12-30T11:00:00"/>
    <d v="1899-12-30T12:45:00"/>
    <n v="60"/>
    <d v="1899-12-30T01:45:00"/>
    <n v="1"/>
    <n v="45"/>
    <n v="1.75"/>
    <n v="105"/>
  </r>
  <r>
    <x v="2"/>
    <s v="Informatyka"/>
    <d v="2025-10-15T00:00:00"/>
    <d v="1899-12-30T12:15:00"/>
    <d v="1899-12-30T14:00:00"/>
    <n v="60"/>
    <d v="1899-12-30T01:45:00"/>
    <n v="1"/>
    <n v="45"/>
    <n v="1.75"/>
    <n v="105"/>
  </r>
  <r>
    <x v="3"/>
    <s v="Informatyka"/>
    <d v="2025-10-21T00:00:00"/>
    <d v="1899-12-30T11:30:00"/>
    <d v="1899-12-30T13:15:00"/>
    <n v="60"/>
    <d v="1899-12-30T01:45:00"/>
    <n v="1"/>
    <n v="45"/>
    <n v="1.75"/>
    <n v="105"/>
  </r>
  <r>
    <x v="2"/>
    <s v="Informatyka"/>
    <d v="2025-10-31T00:00:00"/>
    <d v="1899-12-30T09:00:00"/>
    <d v="1899-12-30T10:45:00"/>
    <n v="60"/>
    <d v="1899-12-30T01:45:00"/>
    <n v="1"/>
    <n v="45"/>
    <n v="1.75"/>
    <n v="105"/>
  </r>
  <r>
    <x v="0"/>
    <s v="Informatyka"/>
    <d v="2025-10-31T00:00:00"/>
    <d v="1899-12-30T14:30:00"/>
    <d v="1899-12-30T16:15:00"/>
    <n v="60"/>
    <d v="1899-12-30T01:45:00"/>
    <n v="1"/>
    <n v="45"/>
    <n v="1.75"/>
    <n v="105"/>
  </r>
  <r>
    <x v="0"/>
    <s v="Informatyka"/>
    <d v="2025-11-17T00:00:00"/>
    <d v="1899-12-30T11:30:00"/>
    <d v="1899-12-30T13:15:00"/>
    <n v="60"/>
    <d v="1899-12-30T01:45:00"/>
    <n v="1"/>
    <n v="45"/>
    <n v="1.75"/>
    <n v="105"/>
  </r>
  <r>
    <x v="1"/>
    <s v="Informatyka"/>
    <d v="2025-12-05T00:00:00"/>
    <d v="1899-12-30T09:00:00"/>
    <d v="1899-12-30T10:45:00"/>
    <n v="60"/>
    <d v="1899-12-30T01:45:00"/>
    <n v="1"/>
    <n v="45"/>
    <n v="1.75"/>
    <n v="105"/>
  </r>
  <r>
    <x v="4"/>
    <s v="Informatyka"/>
    <d v="2025-12-08T00:00:00"/>
    <d v="1899-12-30T09:00:00"/>
    <d v="1899-12-30T10:45:00"/>
    <n v="60"/>
    <d v="1899-12-30T01:45:00"/>
    <n v="1"/>
    <n v="45"/>
    <n v="1.75"/>
    <n v="105"/>
  </r>
  <r>
    <x v="0"/>
    <s v="Informatyka"/>
    <d v="2025-12-12T00:00:00"/>
    <d v="1899-12-30T11:30:00"/>
    <d v="1899-12-30T13:15:00"/>
    <n v="60"/>
    <d v="1899-12-30T01:45:00"/>
    <n v="1"/>
    <n v="45"/>
    <n v="1.75"/>
    <n v="105"/>
  </r>
  <r>
    <x v="0"/>
    <s v="Informatyka"/>
    <d v="2026-01-05T00:00:00"/>
    <d v="1899-12-30T09:00:00"/>
    <d v="1899-12-30T10:45:00"/>
    <n v="60"/>
    <d v="1899-12-30T01:45:00"/>
    <n v="1"/>
    <n v="45"/>
    <n v="1.75"/>
    <n v="105"/>
  </r>
  <r>
    <x v="5"/>
    <s v="Informatyka"/>
    <d v="2026-01-07T00:00:00"/>
    <d v="1899-12-30T11:15:00"/>
    <d v="1899-12-30T13:00:00"/>
    <n v="60"/>
    <d v="1899-12-30T01:45:00"/>
    <n v="1"/>
    <n v="45"/>
    <n v="1.75"/>
    <n v="105"/>
  </r>
  <r>
    <x v="6"/>
    <s v="Informatyka"/>
    <d v="2026-01-12T00:00:00"/>
    <d v="1899-12-30T15:30:00"/>
    <d v="1899-12-30T17:15:00"/>
    <n v="60"/>
    <d v="1899-12-30T01:45:00"/>
    <n v="1"/>
    <n v="45"/>
    <n v="1.75"/>
    <n v="105"/>
  </r>
  <r>
    <x v="0"/>
    <s v="Informatyka"/>
    <d v="2026-01-13T00:00:00"/>
    <d v="1899-12-30T15:45:00"/>
    <d v="1899-12-30T17:30:00"/>
    <n v="60"/>
    <d v="1899-12-30T01:45:00"/>
    <n v="1"/>
    <n v="45"/>
    <n v="1.75"/>
    <n v="105"/>
  </r>
  <r>
    <x v="6"/>
    <s v="Informatyka"/>
    <d v="2026-02-03T00:00:00"/>
    <d v="1899-12-30T11:15:00"/>
    <d v="1899-12-30T13:00:00"/>
    <n v="60"/>
    <d v="1899-12-30T01:45:00"/>
    <n v="1"/>
    <n v="45"/>
    <n v="1.75"/>
    <n v="105"/>
  </r>
  <r>
    <x v="1"/>
    <s v="Informatyka"/>
    <d v="2026-02-05T00:00:00"/>
    <d v="1899-12-30T11:00:00"/>
    <d v="1899-12-30T12:45:00"/>
    <n v="60"/>
    <d v="1899-12-30T01:45:00"/>
    <n v="1"/>
    <n v="45"/>
    <n v="1.75"/>
    <n v="105"/>
  </r>
  <r>
    <x v="6"/>
    <s v="Informatyka"/>
    <d v="2026-02-10T00:00:00"/>
    <d v="1899-12-30T10:45:00"/>
    <d v="1899-12-30T12:30:00"/>
    <n v="60"/>
    <d v="1899-12-30T01:45:00"/>
    <n v="1"/>
    <n v="45"/>
    <n v="1.75"/>
    <n v="105"/>
  </r>
  <r>
    <x v="1"/>
    <s v="Informatyka"/>
    <d v="2026-02-10T00:00:00"/>
    <d v="1899-12-30T16:45:00"/>
    <d v="1899-12-30T18:30:00"/>
    <n v="60"/>
    <d v="1899-12-30T01:45:00"/>
    <n v="1"/>
    <n v="45"/>
    <n v="1.75"/>
    <n v="105"/>
  </r>
  <r>
    <x v="0"/>
    <s v="Informatyka"/>
    <d v="2026-02-24T00:00:00"/>
    <d v="1899-12-30T10:30:00"/>
    <d v="1899-12-30T12:15:00"/>
    <n v="60"/>
    <d v="1899-12-30T01:45:00"/>
    <n v="1"/>
    <n v="45"/>
    <n v="1.75"/>
    <n v="105"/>
  </r>
  <r>
    <x v="3"/>
    <s v="Matematyka"/>
    <d v="2025-10-02T00:00:00"/>
    <d v="1899-12-30T11:15:00"/>
    <d v="1899-12-30T13:15:00"/>
    <n v="50"/>
    <d v="1899-12-30T02:00:00"/>
    <n v="2"/>
    <n v="0"/>
    <n v="2"/>
    <n v="100"/>
  </r>
  <r>
    <x v="7"/>
    <s v="Matematyka"/>
    <d v="2025-10-13T00:00:00"/>
    <d v="1899-12-30T12:45:00"/>
    <d v="1899-12-30T14:45:00"/>
    <n v="50"/>
    <d v="1899-12-30T02:00:00"/>
    <n v="2"/>
    <n v="0"/>
    <n v="2"/>
    <n v="100"/>
  </r>
  <r>
    <x v="8"/>
    <s v="Matematyka"/>
    <d v="2025-10-20T00:00:00"/>
    <d v="1899-12-30T11:00:00"/>
    <d v="1899-12-30T13:00:00"/>
    <n v="50"/>
    <d v="1899-12-30T02:00:00"/>
    <n v="2"/>
    <n v="0"/>
    <n v="2"/>
    <n v="100"/>
  </r>
  <r>
    <x v="3"/>
    <s v="Matematyka"/>
    <d v="2025-10-21T00:00:00"/>
    <d v="1899-12-30T09:00:00"/>
    <d v="1899-12-30T11:00:00"/>
    <n v="50"/>
    <d v="1899-12-30T02:00:00"/>
    <n v="2"/>
    <n v="0"/>
    <n v="2"/>
    <n v="100"/>
  </r>
  <r>
    <x v="7"/>
    <s v="Matematyka"/>
    <d v="2025-11-05T00:00:00"/>
    <d v="1899-12-30T10:00:00"/>
    <d v="1899-12-30T12:00:00"/>
    <n v="50"/>
    <d v="1899-12-30T02:00:00"/>
    <n v="2"/>
    <n v="0"/>
    <n v="2"/>
    <n v="100"/>
  </r>
  <r>
    <x v="8"/>
    <s v="Matematyka"/>
    <d v="2025-11-17T00:00:00"/>
    <d v="1899-12-30T16:15:00"/>
    <d v="1899-12-30T18:15:00"/>
    <n v="50"/>
    <d v="1899-12-30T02:00:00"/>
    <n v="2"/>
    <n v="0"/>
    <n v="2"/>
    <n v="100"/>
  </r>
  <r>
    <x v="9"/>
    <s v="Matematyka"/>
    <d v="2026-01-12T00:00:00"/>
    <d v="1899-12-30T13:15:00"/>
    <d v="1899-12-30T15:15:00"/>
    <n v="50"/>
    <d v="1899-12-30T02:00:00"/>
    <n v="2"/>
    <n v="0"/>
    <n v="2"/>
    <n v="100"/>
  </r>
  <r>
    <x v="10"/>
    <s v="Matematyka"/>
    <d v="2026-01-13T00:00:00"/>
    <d v="1899-12-30T09:00:00"/>
    <d v="1899-12-30T11:00:00"/>
    <n v="50"/>
    <d v="1899-12-30T02:00:00"/>
    <n v="2"/>
    <n v="0"/>
    <n v="2"/>
    <n v="100"/>
  </r>
  <r>
    <x v="9"/>
    <s v="Matematyka"/>
    <d v="2026-01-14T00:00:00"/>
    <d v="1899-12-30T11:15:00"/>
    <d v="1899-12-30T13:15:00"/>
    <n v="50"/>
    <d v="1899-12-30T02:00:00"/>
    <n v="2"/>
    <n v="0"/>
    <n v="2"/>
    <n v="100"/>
  </r>
  <r>
    <x v="9"/>
    <s v="Matematyka"/>
    <d v="2026-01-15T00:00:00"/>
    <d v="1899-12-30T09:00:00"/>
    <d v="1899-12-30T11:00:00"/>
    <n v="50"/>
    <d v="1899-12-30T02:00:00"/>
    <n v="2"/>
    <n v="0"/>
    <n v="2"/>
    <n v="100"/>
  </r>
  <r>
    <x v="3"/>
    <s v="Matematyka"/>
    <d v="2026-01-22T00:00:00"/>
    <d v="1899-12-30T11:45:00"/>
    <d v="1899-12-30T13:45:00"/>
    <n v="50"/>
    <d v="1899-12-30T02:00:00"/>
    <n v="2"/>
    <n v="0"/>
    <n v="2"/>
    <n v="100"/>
  </r>
  <r>
    <x v="9"/>
    <s v="Matematyka"/>
    <d v="2026-02-03T00:00:00"/>
    <d v="1899-12-30T14:00:00"/>
    <d v="1899-12-30T16:00:00"/>
    <n v="50"/>
    <d v="1899-12-30T02:00:00"/>
    <n v="2"/>
    <n v="0"/>
    <n v="2"/>
    <n v="100"/>
  </r>
  <r>
    <x v="7"/>
    <s v="Matematyka"/>
    <d v="2026-02-06T00:00:00"/>
    <d v="1899-12-30T11:00:00"/>
    <d v="1899-12-30T13:00:00"/>
    <n v="50"/>
    <d v="1899-12-30T02:00:00"/>
    <n v="2"/>
    <n v="0"/>
    <n v="2"/>
    <n v="100"/>
  </r>
  <r>
    <x v="7"/>
    <s v="Matematyka"/>
    <d v="2026-02-19T00:00:00"/>
    <d v="1899-12-30T09:00:00"/>
    <d v="1899-12-30T11:00:00"/>
    <n v="50"/>
    <d v="1899-12-30T02:00:00"/>
    <n v="2"/>
    <n v="0"/>
    <n v="2"/>
    <n v="100"/>
  </r>
  <r>
    <x v="0"/>
    <s v="Informatyka"/>
    <d v="2025-10-10T00:00:00"/>
    <d v="1899-12-30T10:30:00"/>
    <d v="1899-12-30T12:00:00"/>
    <n v="60"/>
    <d v="1899-12-30T01:30:00"/>
    <n v="1"/>
    <n v="30"/>
    <n v="1.5"/>
    <n v="90"/>
  </r>
  <r>
    <x v="0"/>
    <s v="Informatyka"/>
    <d v="2025-10-10T00:00:00"/>
    <d v="1899-12-30T14:15:00"/>
    <d v="1899-12-30T15:45:00"/>
    <n v="60"/>
    <d v="1899-12-30T01:30:00"/>
    <n v="1"/>
    <n v="30"/>
    <n v="1.5"/>
    <n v="90"/>
  </r>
  <r>
    <x v="3"/>
    <s v="Informatyka"/>
    <d v="2025-10-13T00:00:00"/>
    <d v="1899-12-30T09:30:00"/>
    <d v="1899-12-30T11:00:00"/>
    <n v="60"/>
    <d v="1899-12-30T01:30:00"/>
    <n v="1"/>
    <n v="30"/>
    <n v="1.5"/>
    <n v="90"/>
  </r>
  <r>
    <x v="1"/>
    <s v="Informatyka"/>
    <d v="2025-10-31T00:00:00"/>
    <d v="1899-12-30T10:45:00"/>
    <d v="1899-12-30T12:15:00"/>
    <n v="60"/>
    <d v="1899-12-30T01:30:00"/>
    <n v="1"/>
    <n v="30"/>
    <n v="1.5"/>
    <n v="90"/>
  </r>
  <r>
    <x v="3"/>
    <s v="Informatyka"/>
    <d v="2025-11-03T00:00:00"/>
    <d v="1899-12-30T09:00:00"/>
    <d v="1899-12-30T10:30:00"/>
    <n v="60"/>
    <d v="1899-12-30T01:30:00"/>
    <n v="1"/>
    <n v="30"/>
    <n v="1.5"/>
    <n v="90"/>
  </r>
  <r>
    <x v="3"/>
    <s v="Informatyka"/>
    <d v="2025-11-05T00:00:00"/>
    <d v="1899-12-30T12:30:00"/>
    <d v="1899-12-30T14:00:00"/>
    <n v="60"/>
    <d v="1899-12-30T01:30:00"/>
    <n v="1"/>
    <n v="30"/>
    <n v="1.5"/>
    <n v="90"/>
  </r>
  <r>
    <x v="0"/>
    <s v="Informatyka"/>
    <d v="2025-11-06T00:00:00"/>
    <d v="1899-12-30T09:00:00"/>
    <d v="1899-12-30T10:30:00"/>
    <n v="60"/>
    <d v="1899-12-30T01:30:00"/>
    <n v="1"/>
    <n v="30"/>
    <n v="1.5"/>
    <n v="90"/>
  </r>
  <r>
    <x v="10"/>
    <s v="Informatyka"/>
    <d v="2025-11-06T00:00:00"/>
    <d v="1899-12-30T15:30:00"/>
    <d v="1899-12-30T17:00:00"/>
    <n v="60"/>
    <d v="1899-12-30T01:30:00"/>
    <n v="1"/>
    <n v="30"/>
    <n v="1.5"/>
    <n v="90"/>
  </r>
  <r>
    <x v="10"/>
    <s v="Informatyka"/>
    <d v="2025-11-07T00:00:00"/>
    <d v="1899-12-30T10:45:00"/>
    <d v="1899-12-30T12:15:00"/>
    <n v="60"/>
    <d v="1899-12-30T01:30:00"/>
    <n v="1"/>
    <n v="30"/>
    <n v="1.5"/>
    <n v="90"/>
  </r>
  <r>
    <x v="6"/>
    <s v="Informatyka"/>
    <d v="2025-11-12T00:00:00"/>
    <d v="1899-12-30T11:00:00"/>
    <d v="1899-12-30T12:30:00"/>
    <n v="60"/>
    <d v="1899-12-30T01:30:00"/>
    <n v="1"/>
    <n v="30"/>
    <n v="1.5"/>
    <n v="90"/>
  </r>
  <r>
    <x v="1"/>
    <s v="Informatyka"/>
    <d v="2025-11-12T00:00:00"/>
    <d v="1899-12-30T15:45:00"/>
    <d v="1899-12-30T17:15:00"/>
    <n v="60"/>
    <d v="1899-12-30T01:30:00"/>
    <n v="1"/>
    <n v="30"/>
    <n v="1.5"/>
    <n v="90"/>
  </r>
  <r>
    <x v="0"/>
    <s v="Informatyka"/>
    <d v="2025-11-17T00:00:00"/>
    <d v="1899-12-30T13:30:00"/>
    <d v="1899-12-30T15:00:00"/>
    <n v="60"/>
    <d v="1899-12-30T01:30:00"/>
    <n v="1"/>
    <n v="30"/>
    <n v="1.5"/>
    <n v="90"/>
  </r>
  <r>
    <x v="1"/>
    <s v="Informatyka"/>
    <d v="2025-11-24T00:00:00"/>
    <d v="1899-12-30T14:30:00"/>
    <d v="1899-12-30T16:00:00"/>
    <n v="60"/>
    <d v="1899-12-30T01:30:00"/>
    <n v="1"/>
    <n v="30"/>
    <n v="1.5"/>
    <n v="90"/>
  </r>
  <r>
    <x v="2"/>
    <s v="Informatyka"/>
    <d v="2025-11-24T00:00:00"/>
    <d v="1899-12-30T16:30:00"/>
    <d v="1899-12-30T18:00:00"/>
    <n v="60"/>
    <d v="1899-12-30T01:30:00"/>
    <n v="1"/>
    <n v="30"/>
    <n v="1.5"/>
    <n v="90"/>
  </r>
  <r>
    <x v="3"/>
    <s v="Informatyka"/>
    <d v="2025-11-28T00:00:00"/>
    <d v="1899-12-30T09:30:00"/>
    <d v="1899-12-30T11:00:00"/>
    <n v="60"/>
    <d v="1899-12-30T01:30:00"/>
    <n v="1"/>
    <n v="30"/>
    <n v="1.5"/>
    <n v="90"/>
  </r>
  <r>
    <x v="3"/>
    <s v="Informatyka"/>
    <d v="2025-12-05T00:00:00"/>
    <d v="1899-12-30T12:45:00"/>
    <d v="1899-12-30T14:15:00"/>
    <n v="60"/>
    <d v="1899-12-30T01:30:00"/>
    <n v="1"/>
    <n v="30"/>
    <n v="1.5"/>
    <n v="90"/>
  </r>
  <r>
    <x v="5"/>
    <s v="Informatyka"/>
    <d v="2025-12-10T00:00:00"/>
    <d v="1899-12-30T10:30:00"/>
    <d v="1899-12-30T12:00:00"/>
    <n v="60"/>
    <d v="1899-12-30T01:30:00"/>
    <n v="1"/>
    <n v="30"/>
    <n v="1.5"/>
    <n v="90"/>
  </r>
  <r>
    <x v="1"/>
    <s v="Informatyka"/>
    <d v="2025-12-15T00:00:00"/>
    <d v="1899-12-30T09:30:00"/>
    <d v="1899-12-30T11:00:00"/>
    <n v="60"/>
    <d v="1899-12-30T01:30:00"/>
    <n v="1"/>
    <n v="30"/>
    <n v="1.5"/>
    <n v="90"/>
  </r>
  <r>
    <x v="1"/>
    <s v="Informatyka"/>
    <d v="2025-12-15T00:00:00"/>
    <d v="1899-12-30T11:15:00"/>
    <d v="1899-12-30T12:45:00"/>
    <n v="60"/>
    <d v="1899-12-30T01:30:00"/>
    <n v="1"/>
    <n v="30"/>
    <n v="1.5"/>
    <n v="90"/>
  </r>
  <r>
    <x v="1"/>
    <s v="Informatyka"/>
    <d v="2026-01-05T00:00:00"/>
    <d v="1899-12-30T11:30:00"/>
    <d v="1899-12-30T13:00:00"/>
    <n v="60"/>
    <d v="1899-12-30T01:30:00"/>
    <n v="1"/>
    <n v="30"/>
    <n v="1.5"/>
    <n v="90"/>
  </r>
  <r>
    <x v="1"/>
    <s v="Informatyka"/>
    <d v="2026-01-05T00:00:00"/>
    <d v="1899-12-30T17:30:00"/>
    <d v="1899-12-30T19:00:00"/>
    <n v="60"/>
    <d v="1899-12-30T01:30:00"/>
    <n v="1"/>
    <n v="30"/>
    <n v="1.5"/>
    <n v="90"/>
  </r>
  <r>
    <x v="1"/>
    <s v="Informatyka"/>
    <d v="2026-01-14T00:00:00"/>
    <d v="1899-12-30T09:00:00"/>
    <d v="1899-12-30T10:30:00"/>
    <n v="60"/>
    <d v="1899-12-30T01:30:00"/>
    <n v="1"/>
    <n v="30"/>
    <n v="1.5"/>
    <n v="90"/>
  </r>
  <r>
    <x v="5"/>
    <s v="Informatyka"/>
    <d v="2026-01-19T00:00:00"/>
    <d v="1899-12-30T11:00:00"/>
    <d v="1899-12-30T12:30:00"/>
    <n v="60"/>
    <d v="1899-12-30T01:30:00"/>
    <n v="1"/>
    <n v="30"/>
    <n v="1.5"/>
    <n v="90"/>
  </r>
  <r>
    <x v="1"/>
    <s v="Informatyka"/>
    <d v="2026-01-19T00:00:00"/>
    <d v="1899-12-30T13:00:00"/>
    <d v="1899-12-30T14:30:00"/>
    <n v="60"/>
    <d v="1899-12-30T01:30:00"/>
    <n v="1"/>
    <n v="30"/>
    <n v="1.5"/>
    <n v="90"/>
  </r>
  <r>
    <x v="3"/>
    <s v="Informatyka"/>
    <d v="2026-01-26T00:00:00"/>
    <d v="1899-12-30T09:00:00"/>
    <d v="1899-12-30T10:30:00"/>
    <n v="60"/>
    <d v="1899-12-30T01:30:00"/>
    <n v="1"/>
    <n v="30"/>
    <n v="1.5"/>
    <n v="90"/>
  </r>
  <r>
    <x v="1"/>
    <s v="Informatyka"/>
    <d v="2026-01-27T00:00:00"/>
    <d v="1899-12-30T12:30:00"/>
    <d v="1899-12-30T14:00:00"/>
    <n v="60"/>
    <d v="1899-12-30T01:30:00"/>
    <n v="1"/>
    <n v="30"/>
    <n v="1.5"/>
    <n v="90"/>
  </r>
  <r>
    <x v="1"/>
    <s v="Informatyka"/>
    <d v="2026-02-04T00:00:00"/>
    <d v="1899-12-30T12:00:00"/>
    <d v="1899-12-30T13:30:00"/>
    <n v="60"/>
    <d v="1899-12-30T01:30:00"/>
    <n v="1"/>
    <n v="30"/>
    <n v="1.5"/>
    <n v="90"/>
  </r>
  <r>
    <x v="1"/>
    <s v="Informatyka"/>
    <d v="2026-02-05T00:00:00"/>
    <d v="1899-12-30T09:00:00"/>
    <d v="1899-12-30T10:30:00"/>
    <n v="60"/>
    <d v="1899-12-30T01:30:00"/>
    <n v="1"/>
    <n v="30"/>
    <n v="1.5"/>
    <n v="90"/>
  </r>
  <r>
    <x v="0"/>
    <s v="Informatyka"/>
    <d v="2026-02-05T00:00:00"/>
    <d v="1899-12-30T13:45:00"/>
    <d v="1899-12-30T15:15:00"/>
    <n v="60"/>
    <d v="1899-12-30T01:30:00"/>
    <n v="1"/>
    <n v="30"/>
    <n v="1.5"/>
    <n v="90"/>
  </r>
  <r>
    <x v="2"/>
    <s v="Informatyka"/>
    <d v="2026-02-12T00:00:00"/>
    <d v="1899-12-30T09:30:00"/>
    <d v="1899-12-30T11:00:00"/>
    <n v="60"/>
    <d v="1899-12-30T01:30:00"/>
    <n v="1"/>
    <n v="30"/>
    <n v="1.5"/>
    <n v="90"/>
  </r>
  <r>
    <x v="0"/>
    <s v="Informatyka"/>
    <d v="2026-02-18T00:00:00"/>
    <d v="1899-12-30T11:30:00"/>
    <d v="1899-12-30T13:00:00"/>
    <n v="60"/>
    <d v="1899-12-30T01:30:00"/>
    <n v="1"/>
    <n v="30"/>
    <n v="1.5"/>
    <n v="90"/>
  </r>
  <r>
    <x v="5"/>
    <s v="Informatyka"/>
    <d v="2026-02-18T00:00:00"/>
    <d v="1899-12-30T14:00:00"/>
    <d v="1899-12-30T15:30:00"/>
    <n v="60"/>
    <d v="1899-12-30T01:30:00"/>
    <n v="1"/>
    <n v="30"/>
    <n v="1.5"/>
    <n v="90"/>
  </r>
  <r>
    <x v="11"/>
    <s v="Informatyka"/>
    <d v="2026-02-20T00:00:00"/>
    <d v="1899-12-30T16:45:00"/>
    <d v="1899-12-30T18:15:00"/>
    <n v="60"/>
    <d v="1899-12-30T01:30:00"/>
    <n v="1"/>
    <n v="30"/>
    <n v="1.5"/>
    <n v="90"/>
  </r>
  <r>
    <x v="1"/>
    <s v="Informatyka"/>
    <d v="2026-02-26T00:00:00"/>
    <d v="1899-12-30T12:30:00"/>
    <d v="1899-12-30T14:00:00"/>
    <n v="60"/>
    <d v="1899-12-30T01:30:00"/>
    <n v="1"/>
    <n v="30"/>
    <n v="1.5"/>
    <n v="90"/>
  </r>
  <r>
    <x v="7"/>
    <s v="Matematyka"/>
    <d v="2025-10-02T00:00:00"/>
    <d v="1899-12-30T09:00:00"/>
    <d v="1899-12-30T10:45:00"/>
    <n v="50"/>
    <d v="1899-12-30T01:45:00"/>
    <n v="1"/>
    <n v="45"/>
    <n v="1.75"/>
    <n v="87.5"/>
  </r>
  <r>
    <x v="9"/>
    <s v="Matematyka"/>
    <d v="2025-11-06T00:00:00"/>
    <d v="1899-12-30T11:00:00"/>
    <d v="1899-12-30T12:45:00"/>
    <n v="50"/>
    <d v="1899-12-30T01:45:00"/>
    <n v="1"/>
    <n v="45"/>
    <n v="1.75"/>
    <n v="87.5"/>
  </r>
  <r>
    <x v="10"/>
    <s v="Matematyka"/>
    <d v="2025-11-13T00:00:00"/>
    <d v="1899-12-30T13:30:00"/>
    <d v="1899-12-30T15:15:00"/>
    <n v="50"/>
    <d v="1899-12-30T01:45:00"/>
    <n v="1"/>
    <n v="45"/>
    <n v="1.75"/>
    <n v="87.5"/>
  </r>
  <r>
    <x v="9"/>
    <s v="Matematyka"/>
    <d v="2025-11-19T00:00:00"/>
    <d v="1899-12-30T09:00:00"/>
    <d v="1899-12-30T10:45:00"/>
    <n v="50"/>
    <d v="1899-12-30T01:45:00"/>
    <n v="1"/>
    <n v="45"/>
    <n v="1.75"/>
    <n v="87.5"/>
  </r>
  <r>
    <x v="9"/>
    <s v="Matematyka"/>
    <d v="2025-12-03T00:00:00"/>
    <d v="1899-12-30T09:00:00"/>
    <d v="1899-12-30T10:45:00"/>
    <n v="50"/>
    <d v="1899-12-30T01:45:00"/>
    <n v="1"/>
    <n v="45"/>
    <n v="1.75"/>
    <n v="87.5"/>
  </r>
  <r>
    <x v="10"/>
    <s v="Matematyka"/>
    <d v="2026-01-15T00:00:00"/>
    <d v="1899-12-30T14:30:00"/>
    <d v="1899-12-30T16:15:00"/>
    <n v="50"/>
    <d v="1899-12-30T01:45:00"/>
    <n v="1"/>
    <n v="45"/>
    <n v="1.75"/>
    <n v="87.5"/>
  </r>
  <r>
    <x v="7"/>
    <s v="Matematyka"/>
    <d v="2026-01-22T00:00:00"/>
    <d v="1899-12-30T16:00:00"/>
    <d v="1899-12-30T17:45:00"/>
    <n v="50"/>
    <d v="1899-12-30T01:45:00"/>
    <n v="1"/>
    <n v="45"/>
    <n v="1.75"/>
    <n v="87.5"/>
  </r>
  <r>
    <x v="8"/>
    <s v="Matematyka"/>
    <d v="2026-02-06T00:00:00"/>
    <d v="1899-12-30T09:00:00"/>
    <d v="1899-12-30T10:45:00"/>
    <n v="50"/>
    <d v="1899-12-30T01:45:00"/>
    <n v="1"/>
    <n v="45"/>
    <n v="1.75"/>
    <n v="87.5"/>
  </r>
  <r>
    <x v="7"/>
    <s v="Matematyka"/>
    <d v="2026-02-10T00:00:00"/>
    <d v="1899-12-30T13:30:00"/>
    <d v="1899-12-30T15:15:00"/>
    <n v="50"/>
    <d v="1899-12-30T01:45:00"/>
    <n v="1"/>
    <n v="45"/>
    <n v="1.75"/>
    <n v="87.5"/>
  </r>
  <r>
    <x v="7"/>
    <s v="Matematyka"/>
    <d v="2026-02-13T00:00:00"/>
    <d v="1899-12-30T14:30:00"/>
    <d v="1899-12-30T16:15:00"/>
    <n v="50"/>
    <d v="1899-12-30T01:45:00"/>
    <n v="1"/>
    <n v="45"/>
    <n v="1.75"/>
    <n v="87.5"/>
  </r>
  <r>
    <x v="7"/>
    <s v="Matematyka"/>
    <d v="2026-02-17T00:00:00"/>
    <d v="1899-12-30T10:30:00"/>
    <d v="1899-12-30T12:15:00"/>
    <n v="50"/>
    <d v="1899-12-30T01:45:00"/>
    <n v="1"/>
    <n v="45"/>
    <n v="1.75"/>
    <n v="87.5"/>
  </r>
  <r>
    <x v="12"/>
    <s v="Fizyka"/>
    <d v="2025-10-06T00:00:00"/>
    <d v="1899-12-30T09:00:00"/>
    <d v="1899-12-30T11:00:00"/>
    <n v="40"/>
    <d v="1899-12-30T02:00:00"/>
    <n v="2"/>
    <n v="0"/>
    <n v="2"/>
    <n v="80"/>
  </r>
  <r>
    <x v="12"/>
    <s v="Fizyka"/>
    <d v="2025-10-13T00:00:00"/>
    <d v="1899-12-30T15:00:00"/>
    <d v="1899-12-30T17:00:00"/>
    <n v="40"/>
    <d v="1899-12-30T02:00:00"/>
    <n v="2"/>
    <n v="0"/>
    <n v="2"/>
    <n v="80"/>
  </r>
  <r>
    <x v="13"/>
    <s v="Fizyka"/>
    <d v="2025-11-13T00:00:00"/>
    <d v="1899-12-30T09:00:00"/>
    <d v="1899-12-30T11:00:00"/>
    <n v="40"/>
    <d v="1899-12-30T02:00:00"/>
    <n v="2"/>
    <n v="0"/>
    <n v="2"/>
    <n v="80"/>
  </r>
  <r>
    <x v="14"/>
    <s v="Fizyka"/>
    <d v="2025-11-13T00:00:00"/>
    <d v="1899-12-30T16:00:00"/>
    <d v="1899-12-30T18:00:00"/>
    <n v="40"/>
    <d v="1899-12-30T02:00:00"/>
    <n v="2"/>
    <n v="0"/>
    <n v="2"/>
    <n v="80"/>
  </r>
  <r>
    <x v="12"/>
    <s v="Fizyka"/>
    <d v="2025-11-14T00:00:00"/>
    <d v="1899-12-30T12:15:00"/>
    <d v="1899-12-30T14:15:00"/>
    <n v="40"/>
    <d v="1899-12-30T02:00:00"/>
    <n v="2"/>
    <n v="0"/>
    <n v="2"/>
    <n v="80"/>
  </r>
  <r>
    <x v="12"/>
    <s v="Fizyka"/>
    <d v="2025-11-17T00:00:00"/>
    <d v="1899-12-30T09:00:00"/>
    <d v="1899-12-30T11:00:00"/>
    <n v="40"/>
    <d v="1899-12-30T02:00:00"/>
    <n v="2"/>
    <n v="0"/>
    <n v="2"/>
    <n v="80"/>
  </r>
  <r>
    <x v="12"/>
    <s v="Fizyka"/>
    <d v="2025-11-20T00:00:00"/>
    <d v="1899-12-30T10:00:00"/>
    <d v="1899-12-30T12:00:00"/>
    <n v="40"/>
    <d v="1899-12-30T02:00:00"/>
    <n v="2"/>
    <n v="0"/>
    <n v="2"/>
    <n v="80"/>
  </r>
  <r>
    <x v="13"/>
    <s v="Fizyka"/>
    <d v="2025-11-26T00:00:00"/>
    <d v="1899-12-30T13:45:00"/>
    <d v="1899-12-30T15:45:00"/>
    <n v="40"/>
    <d v="1899-12-30T02:00:00"/>
    <n v="2"/>
    <n v="0"/>
    <n v="2"/>
    <n v="80"/>
  </r>
  <r>
    <x v="6"/>
    <s v="Fizyka"/>
    <d v="2026-01-13T00:00:00"/>
    <d v="1899-12-30T13:00:00"/>
    <d v="1899-12-30T15:00:00"/>
    <n v="40"/>
    <d v="1899-12-30T02:00:00"/>
    <n v="2"/>
    <n v="0"/>
    <n v="2"/>
    <n v="80"/>
  </r>
  <r>
    <x v="8"/>
    <s v="Fizyka"/>
    <d v="2026-01-21T00:00:00"/>
    <d v="1899-12-30T11:45:00"/>
    <d v="1899-12-30T13:45:00"/>
    <n v="40"/>
    <d v="1899-12-30T02:00:00"/>
    <n v="2"/>
    <n v="0"/>
    <n v="2"/>
    <n v="80"/>
  </r>
  <r>
    <x v="8"/>
    <s v="Fizyka"/>
    <d v="2026-01-27T00:00:00"/>
    <d v="1899-12-30T09:00:00"/>
    <d v="1899-12-30T11:00:00"/>
    <n v="40"/>
    <d v="1899-12-30T02:00:00"/>
    <n v="2"/>
    <n v="0"/>
    <n v="2"/>
    <n v="80"/>
  </r>
  <r>
    <x v="12"/>
    <s v="Fizyka"/>
    <d v="2026-02-06T00:00:00"/>
    <d v="1899-12-30T15:30:00"/>
    <d v="1899-12-30T17:30:00"/>
    <n v="40"/>
    <d v="1899-12-30T02:00:00"/>
    <n v="2"/>
    <n v="0"/>
    <n v="2"/>
    <n v="80"/>
  </r>
  <r>
    <x v="12"/>
    <s v="Fizyka"/>
    <d v="2026-02-17T00:00:00"/>
    <d v="1899-12-30T13:15:00"/>
    <d v="1899-12-30T15:15:00"/>
    <n v="40"/>
    <d v="1899-12-30T02:00:00"/>
    <n v="2"/>
    <n v="0"/>
    <n v="2"/>
    <n v="80"/>
  </r>
  <r>
    <x v="12"/>
    <s v="Fizyka"/>
    <d v="2026-02-20T00:00:00"/>
    <d v="1899-12-30T12:15:00"/>
    <d v="1899-12-30T14:15:00"/>
    <n v="40"/>
    <d v="1899-12-30T02:00:00"/>
    <n v="2"/>
    <n v="0"/>
    <n v="2"/>
    <n v="80"/>
  </r>
  <r>
    <x v="6"/>
    <s v="Fizyka"/>
    <d v="2026-02-26T00:00:00"/>
    <d v="1899-12-30T09:00:00"/>
    <d v="1899-12-30T11:00:00"/>
    <n v="40"/>
    <d v="1899-12-30T02:00:00"/>
    <n v="2"/>
    <n v="0"/>
    <n v="2"/>
    <n v="80"/>
  </r>
  <r>
    <x v="6"/>
    <s v="Informatyka"/>
    <d v="2025-10-13T00:00:00"/>
    <d v="1899-12-30T17:00:00"/>
    <d v="1899-12-30T18:15:00"/>
    <n v="60"/>
    <d v="1899-12-30T01:15:00"/>
    <n v="1"/>
    <n v="15"/>
    <n v="1.25"/>
    <n v="75"/>
  </r>
  <r>
    <x v="7"/>
    <s v="Matematyka"/>
    <d v="2025-10-14T00:00:00"/>
    <d v="1899-12-30T12:45:00"/>
    <d v="1899-12-30T14:15:00"/>
    <n v="50"/>
    <d v="1899-12-30T01:30:00"/>
    <n v="1"/>
    <n v="30"/>
    <n v="1.5"/>
    <n v="75"/>
  </r>
  <r>
    <x v="1"/>
    <s v="Informatyka"/>
    <d v="2025-10-15T00:00:00"/>
    <d v="1899-12-30T10:15:00"/>
    <d v="1899-12-30T11:30:00"/>
    <n v="60"/>
    <d v="1899-12-30T01:15:00"/>
    <n v="1"/>
    <n v="15"/>
    <n v="1.25"/>
    <n v="75"/>
  </r>
  <r>
    <x v="7"/>
    <s v="Matematyka"/>
    <d v="2025-10-20T00:00:00"/>
    <d v="1899-12-30T09:00:00"/>
    <d v="1899-12-30T10:30:00"/>
    <n v="50"/>
    <d v="1899-12-30T01:30:00"/>
    <n v="1"/>
    <n v="30"/>
    <n v="1.5"/>
    <n v="75"/>
  </r>
  <r>
    <x v="3"/>
    <s v="Informatyka"/>
    <d v="2025-11-11T00:00:00"/>
    <d v="1899-12-30T10:00:00"/>
    <d v="1899-12-30T11:15:00"/>
    <n v="60"/>
    <d v="1899-12-30T01:15:00"/>
    <n v="1"/>
    <n v="15"/>
    <n v="1.25"/>
    <n v="75"/>
  </r>
  <r>
    <x v="10"/>
    <s v="Informatyka"/>
    <d v="2025-11-12T00:00:00"/>
    <d v="1899-12-30T13:45:00"/>
    <d v="1899-12-30T15:00:00"/>
    <n v="60"/>
    <d v="1899-12-30T01:15:00"/>
    <n v="1"/>
    <n v="15"/>
    <n v="1.25"/>
    <n v="75"/>
  </r>
  <r>
    <x v="9"/>
    <s v="Matematyka"/>
    <d v="2025-11-19T00:00:00"/>
    <d v="1899-12-30T15:45:00"/>
    <d v="1899-12-30T17:15:00"/>
    <n v="50"/>
    <d v="1899-12-30T01:30:00"/>
    <n v="1"/>
    <n v="30"/>
    <n v="1.5"/>
    <n v="75"/>
  </r>
  <r>
    <x v="10"/>
    <s v="Informatyka"/>
    <d v="2025-11-25T00:00:00"/>
    <d v="1899-12-30T09:00:00"/>
    <d v="1899-12-30T10:15:00"/>
    <n v="60"/>
    <d v="1899-12-30T01:15:00"/>
    <n v="1"/>
    <n v="15"/>
    <n v="1.25"/>
    <n v="75"/>
  </r>
  <r>
    <x v="8"/>
    <s v="Matematyka"/>
    <d v="2025-12-03T00:00:00"/>
    <d v="1899-12-30T15:45:00"/>
    <d v="1899-12-30T17:15:00"/>
    <n v="50"/>
    <d v="1899-12-30T01:30:00"/>
    <n v="1"/>
    <n v="30"/>
    <n v="1.5"/>
    <n v="75"/>
  </r>
  <r>
    <x v="1"/>
    <s v="Informatyka"/>
    <d v="2025-12-09T00:00:00"/>
    <d v="1899-12-30T09:00:00"/>
    <d v="1899-12-30T10:15:00"/>
    <n v="60"/>
    <d v="1899-12-30T01:15:00"/>
    <n v="1"/>
    <n v="15"/>
    <n v="1.25"/>
    <n v="75"/>
  </r>
  <r>
    <x v="10"/>
    <s v="Informatyka"/>
    <d v="2025-12-10T00:00:00"/>
    <d v="1899-12-30T13:00:00"/>
    <d v="1899-12-30T14:15:00"/>
    <n v="60"/>
    <d v="1899-12-30T01:15:00"/>
    <n v="1"/>
    <n v="15"/>
    <n v="1.25"/>
    <n v="75"/>
  </r>
  <r>
    <x v="3"/>
    <s v="Informatyka"/>
    <d v="2025-12-11T00:00:00"/>
    <d v="1899-12-30T10:30:00"/>
    <d v="1899-12-30T11:45:00"/>
    <n v="60"/>
    <d v="1899-12-30T01:15:00"/>
    <n v="1"/>
    <n v="15"/>
    <n v="1.25"/>
    <n v="75"/>
  </r>
  <r>
    <x v="7"/>
    <s v="Matematyka"/>
    <d v="2026-01-12T00:00:00"/>
    <d v="1899-12-30T09:00:00"/>
    <d v="1899-12-30T10:30:00"/>
    <n v="50"/>
    <d v="1899-12-30T01:30:00"/>
    <n v="1"/>
    <n v="30"/>
    <n v="1.5"/>
    <n v="75"/>
  </r>
  <r>
    <x v="5"/>
    <s v="Informatyka"/>
    <d v="2026-01-12T00:00:00"/>
    <d v="1899-12-30T10:45:00"/>
    <d v="1899-12-30T12:00:00"/>
    <n v="60"/>
    <d v="1899-12-30T01:15:00"/>
    <n v="1"/>
    <n v="15"/>
    <n v="1.25"/>
    <n v="75"/>
  </r>
  <r>
    <x v="0"/>
    <s v="Informatyka"/>
    <d v="2026-01-15T00:00:00"/>
    <d v="1899-12-30T11:00:00"/>
    <d v="1899-12-30T12:15:00"/>
    <n v="60"/>
    <d v="1899-12-30T01:15:00"/>
    <n v="1"/>
    <n v="15"/>
    <n v="1.25"/>
    <n v="75"/>
  </r>
  <r>
    <x v="7"/>
    <s v="Matematyka"/>
    <d v="2026-01-15T00:00:00"/>
    <d v="1899-12-30T12:30:00"/>
    <d v="1899-12-30T14:00:00"/>
    <n v="50"/>
    <d v="1899-12-30T01:30:00"/>
    <n v="1"/>
    <n v="30"/>
    <n v="1.5"/>
    <n v="75"/>
  </r>
  <r>
    <x v="7"/>
    <s v="Matematyka"/>
    <d v="2026-01-19T00:00:00"/>
    <d v="1899-12-30T09:00:00"/>
    <d v="1899-12-30T10:30:00"/>
    <n v="50"/>
    <d v="1899-12-30T01:30:00"/>
    <n v="1"/>
    <n v="30"/>
    <n v="1.5"/>
    <n v="75"/>
  </r>
  <r>
    <x v="5"/>
    <s v="Informatyka"/>
    <d v="2026-01-22T00:00:00"/>
    <d v="1899-12-30T09:00:00"/>
    <d v="1899-12-30T10:15:00"/>
    <n v="60"/>
    <d v="1899-12-30T01:15:00"/>
    <n v="1"/>
    <n v="15"/>
    <n v="1.25"/>
    <n v="75"/>
  </r>
  <r>
    <x v="10"/>
    <s v="Matematyka"/>
    <d v="2026-01-23T00:00:00"/>
    <d v="1899-12-30T11:15:00"/>
    <d v="1899-12-30T12:45:00"/>
    <n v="50"/>
    <d v="1899-12-30T01:30:00"/>
    <n v="1"/>
    <n v="30"/>
    <n v="1.5"/>
    <n v="75"/>
  </r>
  <r>
    <x v="7"/>
    <s v="Matematyka"/>
    <d v="2026-01-29T00:00:00"/>
    <d v="1899-12-30T09:00:00"/>
    <d v="1899-12-30T10:30:00"/>
    <n v="50"/>
    <d v="1899-12-30T01:30:00"/>
    <n v="1"/>
    <n v="30"/>
    <n v="1.5"/>
    <n v="75"/>
  </r>
  <r>
    <x v="6"/>
    <s v="Informatyka"/>
    <d v="2026-02-03T00:00:00"/>
    <d v="1899-12-30T09:00:00"/>
    <d v="1899-12-30T10:15:00"/>
    <n v="60"/>
    <d v="1899-12-30T01:15:00"/>
    <n v="1"/>
    <n v="15"/>
    <n v="1.25"/>
    <n v="75"/>
  </r>
  <r>
    <x v="5"/>
    <s v="Informatyka"/>
    <d v="2026-02-11T00:00:00"/>
    <d v="1899-12-30T10:45:00"/>
    <d v="1899-12-30T12:00:00"/>
    <n v="60"/>
    <d v="1899-12-30T01:15:00"/>
    <n v="1"/>
    <n v="15"/>
    <n v="1.25"/>
    <n v="75"/>
  </r>
  <r>
    <x v="6"/>
    <s v="Informatyka"/>
    <d v="2026-02-12T00:00:00"/>
    <d v="1899-12-30T13:15:00"/>
    <d v="1899-12-30T14:30:00"/>
    <n v="60"/>
    <d v="1899-12-30T01:15:00"/>
    <n v="1"/>
    <n v="15"/>
    <n v="1.25"/>
    <n v="75"/>
  </r>
  <r>
    <x v="6"/>
    <s v="Informatyka"/>
    <d v="2026-02-13T00:00:00"/>
    <d v="1899-12-30T09:00:00"/>
    <d v="1899-12-30T10:15:00"/>
    <n v="60"/>
    <d v="1899-12-30T01:15:00"/>
    <n v="1"/>
    <n v="15"/>
    <n v="1.25"/>
    <n v="75"/>
  </r>
  <r>
    <x v="7"/>
    <s v="Matematyka"/>
    <d v="2026-02-16T00:00:00"/>
    <d v="1899-12-30T11:30:00"/>
    <d v="1899-12-30T13:00:00"/>
    <n v="50"/>
    <d v="1899-12-30T01:30:00"/>
    <n v="1"/>
    <n v="30"/>
    <n v="1.5"/>
    <n v="75"/>
  </r>
  <r>
    <x v="2"/>
    <s v="Informatyka"/>
    <d v="2026-02-17T00:00:00"/>
    <d v="1899-12-30T09:00:00"/>
    <d v="1899-12-30T10:15:00"/>
    <n v="60"/>
    <d v="1899-12-30T01:15:00"/>
    <n v="1"/>
    <n v="15"/>
    <n v="1.25"/>
    <n v="75"/>
  </r>
  <r>
    <x v="3"/>
    <s v="Matematyka"/>
    <d v="2026-02-17T00:00:00"/>
    <d v="1899-12-30T15:15:00"/>
    <d v="1899-12-30T16:45:00"/>
    <n v="50"/>
    <d v="1899-12-30T01:30:00"/>
    <n v="1"/>
    <n v="30"/>
    <n v="1.5"/>
    <n v="75"/>
  </r>
  <r>
    <x v="7"/>
    <s v="Matematyka"/>
    <d v="2026-02-18T00:00:00"/>
    <d v="1899-12-30T09:00:00"/>
    <d v="1899-12-30T10:30:00"/>
    <n v="50"/>
    <d v="1899-12-30T01:30:00"/>
    <n v="1"/>
    <n v="30"/>
    <n v="1.5"/>
    <n v="75"/>
  </r>
  <r>
    <x v="0"/>
    <s v="Informatyka"/>
    <d v="2026-02-20T00:00:00"/>
    <d v="1899-12-30T09:00:00"/>
    <d v="1899-12-30T10:15:00"/>
    <n v="60"/>
    <d v="1899-12-30T01:15:00"/>
    <n v="1"/>
    <n v="15"/>
    <n v="1.25"/>
    <n v="75"/>
  </r>
  <r>
    <x v="0"/>
    <s v="Informatyka"/>
    <d v="2026-02-20T00:00:00"/>
    <d v="1899-12-30T10:30:00"/>
    <d v="1899-12-30T11:45:00"/>
    <n v="60"/>
    <d v="1899-12-30T01:15:00"/>
    <n v="1"/>
    <n v="15"/>
    <n v="1.25"/>
    <n v="75"/>
  </r>
  <r>
    <x v="3"/>
    <s v="Informatyka"/>
    <d v="2026-02-27T00:00:00"/>
    <d v="1899-12-30T12:45:00"/>
    <d v="1899-12-30T14:00:00"/>
    <n v="60"/>
    <d v="1899-12-30T01:15:00"/>
    <n v="1"/>
    <n v="15"/>
    <n v="1.25"/>
    <n v="75"/>
  </r>
  <r>
    <x v="10"/>
    <s v="Matematyka"/>
    <d v="2026-02-27T00:00:00"/>
    <d v="1899-12-30T14:15:00"/>
    <d v="1899-12-30T15:45:00"/>
    <n v="50"/>
    <d v="1899-12-30T01:30:00"/>
    <n v="1"/>
    <n v="30"/>
    <n v="1.5"/>
    <n v="75"/>
  </r>
  <r>
    <x v="12"/>
    <s v="Fizyka"/>
    <d v="2025-10-08T00:00:00"/>
    <d v="1899-12-30T12:30:00"/>
    <d v="1899-12-30T14:15:00"/>
    <n v="40"/>
    <d v="1899-12-30T01:45:00"/>
    <n v="1"/>
    <n v="45"/>
    <n v="1.75"/>
    <n v="70"/>
  </r>
  <r>
    <x v="13"/>
    <s v="Fizyka"/>
    <d v="2025-10-31T00:00:00"/>
    <d v="1899-12-30T12:45:00"/>
    <d v="1899-12-30T14:30:00"/>
    <n v="40"/>
    <d v="1899-12-30T01:45:00"/>
    <n v="1"/>
    <n v="45"/>
    <n v="1.75"/>
    <n v="70"/>
  </r>
  <r>
    <x v="2"/>
    <s v="Fizyka"/>
    <d v="2025-11-06T00:00:00"/>
    <d v="1899-12-30T13:45:00"/>
    <d v="1899-12-30T15:30:00"/>
    <n v="40"/>
    <d v="1899-12-30T01:45:00"/>
    <n v="1"/>
    <n v="45"/>
    <n v="1.75"/>
    <n v="70"/>
  </r>
  <r>
    <x v="13"/>
    <s v="Fizyka"/>
    <d v="2025-11-19T00:00:00"/>
    <d v="1899-12-30T13:00:00"/>
    <d v="1899-12-30T14:45:00"/>
    <n v="40"/>
    <d v="1899-12-30T01:45:00"/>
    <n v="1"/>
    <n v="45"/>
    <n v="1.75"/>
    <n v="70"/>
  </r>
  <r>
    <x v="8"/>
    <s v="Fizyka"/>
    <d v="2025-11-26T00:00:00"/>
    <d v="1899-12-30T11:00:00"/>
    <d v="1899-12-30T12:45:00"/>
    <n v="40"/>
    <d v="1899-12-30T01:45:00"/>
    <n v="1"/>
    <n v="45"/>
    <n v="1.75"/>
    <n v="70"/>
  </r>
  <r>
    <x v="12"/>
    <s v="Fizyka"/>
    <d v="2025-12-08T00:00:00"/>
    <d v="1899-12-30T11:15:00"/>
    <d v="1899-12-30T13:00:00"/>
    <n v="40"/>
    <d v="1899-12-30T01:45:00"/>
    <n v="1"/>
    <n v="45"/>
    <n v="1.75"/>
    <n v="70"/>
  </r>
  <r>
    <x v="2"/>
    <s v="Fizyka"/>
    <d v="2026-01-07T00:00:00"/>
    <d v="1899-12-30T09:00:00"/>
    <d v="1899-12-30T10:45:00"/>
    <n v="40"/>
    <d v="1899-12-30T01:45:00"/>
    <n v="1"/>
    <n v="45"/>
    <n v="1.75"/>
    <n v="70"/>
  </r>
  <r>
    <x v="6"/>
    <s v="Fizyka"/>
    <d v="2026-01-21T00:00:00"/>
    <d v="1899-12-30T09:00:00"/>
    <d v="1899-12-30T10:45:00"/>
    <n v="40"/>
    <d v="1899-12-30T01:45:00"/>
    <n v="1"/>
    <n v="45"/>
    <n v="1.75"/>
    <n v="70"/>
  </r>
  <r>
    <x v="13"/>
    <s v="Fizyka"/>
    <d v="2026-01-29T00:00:00"/>
    <d v="1899-12-30T10:30:00"/>
    <d v="1899-12-30T12:15:00"/>
    <n v="40"/>
    <d v="1899-12-30T01:45:00"/>
    <n v="1"/>
    <n v="45"/>
    <n v="1.75"/>
    <n v="70"/>
  </r>
  <r>
    <x v="13"/>
    <s v="Fizyka"/>
    <d v="2026-02-27T00:00:00"/>
    <d v="1899-12-30T09:00:00"/>
    <d v="1899-12-30T10:45:00"/>
    <n v="40"/>
    <d v="1899-12-30T01:45:00"/>
    <n v="1"/>
    <n v="45"/>
    <n v="1.75"/>
    <n v="70"/>
  </r>
  <r>
    <x v="8"/>
    <s v="Fizyka"/>
    <d v="2026-02-27T00:00:00"/>
    <d v="1899-12-30T11:00:00"/>
    <d v="1899-12-30T12:45:00"/>
    <n v="40"/>
    <d v="1899-12-30T01:45:00"/>
    <n v="1"/>
    <n v="45"/>
    <n v="1.75"/>
    <n v="70"/>
  </r>
  <r>
    <x v="10"/>
    <s v="Matematyka"/>
    <d v="2025-10-07T00:00:00"/>
    <d v="1899-12-30T09:00:00"/>
    <d v="1899-12-30T10:15:00"/>
    <n v="50"/>
    <d v="1899-12-30T01:15:00"/>
    <n v="1"/>
    <n v="15"/>
    <n v="1.25"/>
    <n v="62.5"/>
  </r>
  <r>
    <x v="9"/>
    <s v="Matematyka"/>
    <d v="2025-10-14T00:00:00"/>
    <d v="1899-12-30T09:00:00"/>
    <d v="1899-12-30T10:15:00"/>
    <n v="50"/>
    <d v="1899-12-30T01:15:00"/>
    <n v="1"/>
    <n v="15"/>
    <n v="1.25"/>
    <n v="62.5"/>
  </r>
  <r>
    <x v="9"/>
    <s v="Matematyka"/>
    <d v="2025-10-15T00:00:00"/>
    <d v="1899-12-30T09:00:00"/>
    <d v="1899-12-30T10:15:00"/>
    <n v="50"/>
    <d v="1899-12-30T01:15:00"/>
    <n v="1"/>
    <n v="15"/>
    <n v="1.25"/>
    <n v="62.5"/>
  </r>
  <r>
    <x v="8"/>
    <s v="Matematyka"/>
    <d v="2025-10-22T00:00:00"/>
    <d v="1899-12-30T09:00:00"/>
    <d v="1899-12-30T10:15:00"/>
    <n v="50"/>
    <d v="1899-12-30T01:15:00"/>
    <n v="1"/>
    <n v="15"/>
    <n v="1.25"/>
    <n v="62.5"/>
  </r>
  <r>
    <x v="7"/>
    <s v="Matematyka"/>
    <d v="2025-11-14T00:00:00"/>
    <d v="1899-12-30T10:30:00"/>
    <d v="1899-12-30T11:45:00"/>
    <n v="50"/>
    <d v="1899-12-30T01:15:00"/>
    <n v="1"/>
    <n v="15"/>
    <n v="1.25"/>
    <n v="62.5"/>
  </r>
  <r>
    <x v="3"/>
    <s v="Matematyka"/>
    <d v="2026-01-05T00:00:00"/>
    <d v="1899-12-30T15:30:00"/>
    <d v="1899-12-30T16:45:00"/>
    <n v="50"/>
    <d v="1899-12-30T01:15:00"/>
    <n v="1"/>
    <n v="15"/>
    <n v="1.25"/>
    <n v="62.5"/>
  </r>
  <r>
    <x v="9"/>
    <s v="Matematyka"/>
    <d v="2026-01-22T00:00:00"/>
    <d v="1899-12-30T10:30:00"/>
    <d v="1899-12-30T11:45:00"/>
    <n v="50"/>
    <d v="1899-12-30T01:15:00"/>
    <n v="1"/>
    <n v="15"/>
    <n v="1.25"/>
    <n v="62.5"/>
  </r>
  <r>
    <x v="7"/>
    <s v="Matematyka"/>
    <d v="2026-02-09T00:00:00"/>
    <d v="1899-12-30T09:00:00"/>
    <d v="1899-12-30T10:15:00"/>
    <n v="50"/>
    <d v="1899-12-30T01:15:00"/>
    <n v="1"/>
    <n v="15"/>
    <n v="1.25"/>
    <n v="62.5"/>
  </r>
  <r>
    <x v="3"/>
    <s v="Matematyka"/>
    <d v="2026-02-12T00:00:00"/>
    <d v="1899-12-30T11:00:00"/>
    <d v="1899-12-30T12:15:00"/>
    <n v="50"/>
    <d v="1899-12-30T01:15:00"/>
    <n v="1"/>
    <n v="15"/>
    <n v="1.25"/>
    <n v="62.5"/>
  </r>
  <r>
    <x v="9"/>
    <s v="Matematyka"/>
    <d v="2026-02-13T00:00:00"/>
    <d v="1899-12-30T12:30:00"/>
    <d v="1899-12-30T13:45:00"/>
    <n v="50"/>
    <d v="1899-12-30T01:15:00"/>
    <n v="1"/>
    <n v="15"/>
    <n v="1.25"/>
    <n v="62.5"/>
  </r>
  <r>
    <x v="9"/>
    <s v="Matematyka"/>
    <d v="2026-02-20T00:00:00"/>
    <d v="1899-12-30T14:30:00"/>
    <d v="1899-12-30T15:45:00"/>
    <n v="50"/>
    <d v="1899-12-30T01:15:00"/>
    <n v="1"/>
    <n v="15"/>
    <n v="1.25"/>
    <n v="62.5"/>
  </r>
  <r>
    <x v="0"/>
    <s v="Informatyka"/>
    <d v="2025-10-01T00:00:00"/>
    <d v="1899-12-30T09:00:00"/>
    <d v="1899-12-30T10:00:00"/>
    <n v="60"/>
    <d v="1899-12-30T01:00:00"/>
    <n v="1"/>
    <n v="0"/>
    <n v="1"/>
    <n v="60"/>
  </r>
  <r>
    <x v="1"/>
    <s v="Informatyka"/>
    <d v="2025-10-08T00:00:00"/>
    <d v="1899-12-30T09:00:00"/>
    <d v="1899-12-30T10:00:00"/>
    <n v="60"/>
    <d v="1899-12-30T01:00:00"/>
    <n v="1"/>
    <n v="0"/>
    <n v="1"/>
    <n v="60"/>
  </r>
  <r>
    <x v="12"/>
    <s v="Fizyka"/>
    <d v="2025-10-08T00:00:00"/>
    <d v="1899-12-30T10:45:00"/>
    <d v="1899-12-30T12:15:00"/>
    <n v="40"/>
    <d v="1899-12-30T01:30:00"/>
    <n v="1"/>
    <n v="30"/>
    <n v="1.5"/>
    <n v="60"/>
  </r>
  <r>
    <x v="1"/>
    <s v="Informatyka"/>
    <d v="2025-10-10T00:00:00"/>
    <d v="1899-12-30T12:45:00"/>
    <d v="1899-12-30T13:45:00"/>
    <n v="60"/>
    <d v="1899-12-30T01:00:00"/>
    <n v="1"/>
    <n v="0"/>
    <n v="1"/>
    <n v="60"/>
  </r>
  <r>
    <x v="6"/>
    <s v="Informatyka"/>
    <d v="2025-10-20T00:00:00"/>
    <d v="1899-12-30T14:00:00"/>
    <d v="1899-12-30T15:00:00"/>
    <n v="60"/>
    <d v="1899-12-30T01:00:00"/>
    <n v="1"/>
    <n v="0"/>
    <n v="1"/>
    <n v="60"/>
  </r>
  <r>
    <x v="12"/>
    <s v="Fizyka"/>
    <d v="2025-10-20T00:00:00"/>
    <d v="1899-12-30T15:15:00"/>
    <d v="1899-12-30T16:45:00"/>
    <n v="40"/>
    <d v="1899-12-30T01:30:00"/>
    <n v="1"/>
    <n v="30"/>
    <n v="1.5"/>
    <n v="60"/>
  </r>
  <r>
    <x v="10"/>
    <s v="Informatyka"/>
    <d v="2025-10-22T00:00:00"/>
    <d v="1899-12-30T10:45:00"/>
    <d v="1899-12-30T11:45:00"/>
    <n v="60"/>
    <d v="1899-12-30T01:00:00"/>
    <n v="1"/>
    <n v="0"/>
    <n v="1"/>
    <n v="60"/>
  </r>
  <r>
    <x v="0"/>
    <s v="Informatyka"/>
    <d v="2025-10-24T00:00:00"/>
    <d v="1899-12-30T09:00:00"/>
    <d v="1899-12-30T10:00:00"/>
    <n v="60"/>
    <d v="1899-12-30T01:00:00"/>
    <n v="1"/>
    <n v="0"/>
    <n v="1"/>
    <n v="60"/>
  </r>
  <r>
    <x v="1"/>
    <s v="Informatyka"/>
    <d v="2025-11-07T00:00:00"/>
    <d v="1899-12-30T09:00:00"/>
    <d v="1899-12-30T10:00:00"/>
    <n v="60"/>
    <d v="1899-12-30T01:00:00"/>
    <n v="1"/>
    <n v="0"/>
    <n v="1"/>
    <n v="60"/>
  </r>
  <r>
    <x v="10"/>
    <s v="Informatyka"/>
    <d v="2025-11-11T00:00:00"/>
    <d v="1899-12-30T11:15:00"/>
    <d v="1899-12-30T12:15:00"/>
    <n v="60"/>
    <d v="1899-12-30T01:00:00"/>
    <n v="1"/>
    <n v="0"/>
    <n v="1"/>
    <n v="60"/>
  </r>
  <r>
    <x v="0"/>
    <s v="Informatyka"/>
    <d v="2025-11-12T00:00:00"/>
    <d v="1899-12-30T12:45:00"/>
    <d v="1899-12-30T13:45:00"/>
    <n v="60"/>
    <d v="1899-12-30T01:00:00"/>
    <n v="1"/>
    <n v="0"/>
    <n v="1"/>
    <n v="60"/>
  </r>
  <r>
    <x v="13"/>
    <s v="Fizyka"/>
    <d v="2025-11-13T00:00:00"/>
    <d v="1899-12-30T11:15:00"/>
    <d v="1899-12-30T12:45:00"/>
    <n v="40"/>
    <d v="1899-12-30T01:30:00"/>
    <n v="1"/>
    <n v="30"/>
    <n v="1.5"/>
    <n v="60"/>
  </r>
  <r>
    <x v="3"/>
    <s v="Informatyka"/>
    <d v="2025-11-18T00:00:00"/>
    <d v="1899-12-30T09:00:00"/>
    <d v="1899-12-30T10:00:00"/>
    <n v="60"/>
    <d v="1899-12-30T01:00:00"/>
    <n v="1"/>
    <n v="0"/>
    <n v="1"/>
    <n v="60"/>
  </r>
  <r>
    <x v="15"/>
    <s v="Informatyka"/>
    <d v="2025-11-19T00:00:00"/>
    <d v="1899-12-30T11:15:00"/>
    <d v="1899-12-30T12:15:00"/>
    <n v="60"/>
    <d v="1899-12-30T01:00:00"/>
    <n v="1"/>
    <n v="0"/>
    <n v="1"/>
    <n v="60"/>
  </r>
  <r>
    <x v="12"/>
    <s v="Fizyka"/>
    <d v="2025-11-24T00:00:00"/>
    <d v="1899-12-30T09:00:00"/>
    <d v="1899-12-30T10:30:00"/>
    <n v="40"/>
    <d v="1899-12-30T01:30:00"/>
    <n v="1"/>
    <n v="30"/>
    <n v="1.5"/>
    <n v="60"/>
  </r>
  <r>
    <x v="10"/>
    <s v="Informatyka"/>
    <d v="2025-11-26T00:00:00"/>
    <d v="1899-12-30T09:00:00"/>
    <d v="1899-12-30T10:00:00"/>
    <n v="60"/>
    <d v="1899-12-30T01:00:00"/>
    <n v="1"/>
    <n v="0"/>
    <n v="1"/>
    <n v="60"/>
  </r>
  <r>
    <x v="0"/>
    <s v="Informatyka"/>
    <d v="2025-11-26T00:00:00"/>
    <d v="1899-12-30T16:30:00"/>
    <d v="1899-12-30T17:30:00"/>
    <n v="60"/>
    <d v="1899-12-30T01:00:00"/>
    <n v="1"/>
    <n v="0"/>
    <n v="1"/>
    <n v="60"/>
  </r>
  <r>
    <x v="2"/>
    <s v="Informatyka"/>
    <d v="2025-12-02T00:00:00"/>
    <d v="1899-12-30T10:30:00"/>
    <d v="1899-12-30T11:30:00"/>
    <n v="60"/>
    <d v="1899-12-30T01:00:00"/>
    <n v="1"/>
    <n v="0"/>
    <n v="1"/>
    <n v="60"/>
  </r>
  <r>
    <x v="13"/>
    <s v="Fizyka"/>
    <d v="2025-12-03T00:00:00"/>
    <d v="1899-12-30T11:30:00"/>
    <d v="1899-12-30T13:00:00"/>
    <n v="40"/>
    <d v="1899-12-30T01:30:00"/>
    <n v="1"/>
    <n v="30"/>
    <n v="1.5"/>
    <n v="60"/>
  </r>
  <r>
    <x v="13"/>
    <s v="Fizyka"/>
    <d v="2025-12-10T00:00:00"/>
    <d v="1899-12-30T09:00:00"/>
    <d v="1899-12-30T10:30:00"/>
    <n v="40"/>
    <d v="1899-12-30T01:30:00"/>
    <n v="1"/>
    <n v="30"/>
    <n v="1.5"/>
    <n v="60"/>
  </r>
  <r>
    <x v="6"/>
    <s v="Informatyka"/>
    <d v="2025-12-10T00:00:00"/>
    <d v="1899-12-30T14:45:00"/>
    <d v="1899-12-30T15:45:00"/>
    <n v="60"/>
    <d v="1899-12-30T01:00:00"/>
    <n v="1"/>
    <n v="0"/>
    <n v="1"/>
    <n v="60"/>
  </r>
  <r>
    <x v="12"/>
    <s v="Fizyka"/>
    <d v="2025-12-10T00:00:00"/>
    <d v="1899-12-30T16:15:00"/>
    <d v="1899-12-30T17:45:00"/>
    <n v="40"/>
    <d v="1899-12-30T01:30:00"/>
    <n v="1"/>
    <n v="30"/>
    <n v="1.5"/>
    <n v="60"/>
  </r>
  <r>
    <x v="2"/>
    <s v="Informatyka"/>
    <d v="2025-12-12T00:00:00"/>
    <d v="1899-12-30T10:30:00"/>
    <d v="1899-12-30T11:30:00"/>
    <n v="60"/>
    <d v="1899-12-30T01:00:00"/>
    <n v="1"/>
    <n v="0"/>
    <n v="1"/>
    <n v="60"/>
  </r>
  <r>
    <x v="5"/>
    <s v="Informatyka"/>
    <d v="2025-12-16T00:00:00"/>
    <d v="1899-12-30T09:00:00"/>
    <d v="1899-12-30T10:00:00"/>
    <n v="60"/>
    <d v="1899-12-30T01:00:00"/>
    <n v="1"/>
    <n v="0"/>
    <n v="1"/>
    <n v="60"/>
  </r>
  <r>
    <x v="5"/>
    <s v="Informatyka"/>
    <d v="2026-01-05T00:00:00"/>
    <d v="1899-12-30T13:45:00"/>
    <d v="1899-12-30T14:45:00"/>
    <n v="60"/>
    <d v="1899-12-30T01:00:00"/>
    <n v="1"/>
    <n v="0"/>
    <n v="1"/>
    <n v="60"/>
  </r>
  <r>
    <x v="5"/>
    <s v="Informatyka"/>
    <d v="2026-01-12T00:00:00"/>
    <d v="1899-12-30T12:00:00"/>
    <d v="1899-12-30T13:00:00"/>
    <n v="60"/>
    <d v="1899-12-30T01:00:00"/>
    <n v="1"/>
    <n v="0"/>
    <n v="1"/>
    <n v="60"/>
  </r>
  <r>
    <x v="13"/>
    <s v="Fizyka"/>
    <d v="2026-01-20T00:00:00"/>
    <d v="1899-12-30T09:00:00"/>
    <d v="1899-12-30T10:30:00"/>
    <n v="40"/>
    <d v="1899-12-30T01:30:00"/>
    <n v="1"/>
    <n v="30"/>
    <n v="1.5"/>
    <n v="60"/>
  </r>
  <r>
    <x v="6"/>
    <s v="Informatyka"/>
    <d v="2026-01-20T00:00:00"/>
    <d v="1899-12-30T10:30:00"/>
    <d v="1899-12-30T11:30:00"/>
    <n v="60"/>
    <d v="1899-12-30T01:00:00"/>
    <n v="1"/>
    <n v="0"/>
    <n v="1"/>
    <n v="60"/>
  </r>
  <r>
    <x v="10"/>
    <s v="Informatyka"/>
    <d v="2026-01-23T00:00:00"/>
    <d v="1899-12-30T09:00:00"/>
    <d v="1899-12-30T10:00:00"/>
    <n v="60"/>
    <d v="1899-12-30T01:00:00"/>
    <n v="1"/>
    <n v="0"/>
    <n v="1"/>
    <n v="60"/>
  </r>
  <r>
    <x v="12"/>
    <s v="Fizyka"/>
    <d v="2026-01-23T00:00:00"/>
    <d v="1899-12-30T13:45:00"/>
    <d v="1899-12-30T15:15:00"/>
    <n v="40"/>
    <d v="1899-12-30T01:30:00"/>
    <n v="1"/>
    <n v="30"/>
    <n v="1.5"/>
    <n v="60"/>
  </r>
  <r>
    <x v="2"/>
    <s v="Informatyka"/>
    <d v="2026-01-29T00:00:00"/>
    <d v="1899-12-30T12:45:00"/>
    <d v="1899-12-30T13:45:00"/>
    <n v="60"/>
    <d v="1899-12-30T01:00:00"/>
    <n v="1"/>
    <n v="0"/>
    <n v="1"/>
    <n v="60"/>
  </r>
  <r>
    <x v="12"/>
    <s v="Fizyka"/>
    <d v="2026-02-03T00:00:00"/>
    <d v="1899-12-30T16:00:00"/>
    <d v="1899-12-30T17:30:00"/>
    <n v="40"/>
    <d v="1899-12-30T01:30:00"/>
    <n v="1"/>
    <n v="30"/>
    <n v="1.5"/>
    <n v="60"/>
  </r>
  <r>
    <x v="1"/>
    <s v="Informatyka"/>
    <d v="2026-02-04T00:00:00"/>
    <d v="1899-12-30T09:00:00"/>
    <d v="1899-12-30T10:00:00"/>
    <n v="60"/>
    <d v="1899-12-30T01:00:00"/>
    <n v="1"/>
    <n v="0"/>
    <n v="1"/>
    <n v="60"/>
  </r>
  <r>
    <x v="8"/>
    <s v="Fizyka"/>
    <d v="2026-02-04T00:00:00"/>
    <d v="1899-12-30T10:15:00"/>
    <d v="1899-12-30T11:45:00"/>
    <n v="40"/>
    <d v="1899-12-30T01:30:00"/>
    <n v="1"/>
    <n v="30"/>
    <n v="1.5"/>
    <n v="60"/>
  </r>
  <r>
    <x v="3"/>
    <s v="Informatyka"/>
    <d v="2026-02-06T00:00:00"/>
    <d v="1899-12-30T13:45:00"/>
    <d v="1899-12-30T14:45:00"/>
    <n v="60"/>
    <d v="1899-12-30T01:00:00"/>
    <n v="1"/>
    <n v="0"/>
    <n v="1"/>
    <n v="60"/>
  </r>
  <r>
    <x v="1"/>
    <s v="Informatyka"/>
    <d v="2026-02-10T00:00:00"/>
    <d v="1899-12-30T09:00:00"/>
    <d v="1899-12-30T10:00:00"/>
    <n v="60"/>
    <d v="1899-12-30T01:00:00"/>
    <n v="1"/>
    <n v="0"/>
    <n v="1"/>
    <n v="60"/>
  </r>
  <r>
    <x v="10"/>
    <s v="Informatyka"/>
    <d v="2026-02-11T00:00:00"/>
    <d v="1899-12-30T13:15:00"/>
    <d v="1899-12-30T14:15:00"/>
    <n v="60"/>
    <d v="1899-12-30T01:00:00"/>
    <n v="1"/>
    <n v="0"/>
    <n v="1"/>
    <n v="60"/>
  </r>
  <r>
    <x v="2"/>
    <s v="Fizyka"/>
    <d v="2026-02-16T00:00:00"/>
    <d v="1899-12-30T09:00:00"/>
    <d v="1899-12-30T10:30:00"/>
    <n v="40"/>
    <d v="1899-12-30T01:30:00"/>
    <n v="1"/>
    <n v="30"/>
    <n v="1.5"/>
    <n v="60"/>
  </r>
  <r>
    <x v="2"/>
    <s v="Fizyka"/>
    <d v="2026-02-24T00:00:00"/>
    <d v="1899-12-30T09:00:00"/>
    <d v="1899-12-30T10:30:00"/>
    <n v="40"/>
    <d v="1899-12-30T01:30:00"/>
    <n v="1"/>
    <n v="30"/>
    <n v="1.5"/>
    <n v="60"/>
  </r>
  <r>
    <x v="8"/>
    <s v="Fizyka"/>
    <d v="2026-02-24T00:00:00"/>
    <d v="1899-12-30T12:30:00"/>
    <d v="1899-12-30T14:00:00"/>
    <n v="40"/>
    <d v="1899-12-30T01:30:00"/>
    <n v="1"/>
    <n v="30"/>
    <n v="1.5"/>
    <n v="60"/>
  </r>
  <r>
    <x v="7"/>
    <s v="Matematyka"/>
    <d v="2025-10-06T00:00:00"/>
    <d v="1899-12-30T11:30:00"/>
    <d v="1899-12-30T12:30:00"/>
    <n v="50"/>
    <d v="1899-12-30T01:00:00"/>
    <n v="1"/>
    <n v="0"/>
    <n v="1"/>
    <n v="50"/>
  </r>
  <r>
    <x v="2"/>
    <s v="Fizyka"/>
    <d v="2025-10-07T00:00:00"/>
    <d v="1899-12-30T13:30:00"/>
    <d v="1899-12-30T14:45:00"/>
    <n v="40"/>
    <d v="1899-12-30T01:15:00"/>
    <n v="1"/>
    <n v="15"/>
    <n v="1.25"/>
    <n v="50"/>
  </r>
  <r>
    <x v="7"/>
    <s v="Matematyka"/>
    <d v="2025-10-10T00:00:00"/>
    <d v="1899-12-30T09:00:00"/>
    <d v="1899-12-30T10:00:00"/>
    <n v="50"/>
    <d v="1899-12-30T01:00:00"/>
    <n v="1"/>
    <n v="0"/>
    <n v="1"/>
    <n v="50"/>
  </r>
  <r>
    <x v="12"/>
    <s v="Fizyka"/>
    <d v="2025-10-13T00:00:00"/>
    <d v="1899-12-30T11:15:00"/>
    <d v="1899-12-30T12:30:00"/>
    <n v="40"/>
    <d v="1899-12-30T01:15:00"/>
    <n v="1"/>
    <n v="15"/>
    <n v="1.25"/>
    <n v="50"/>
  </r>
  <r>
    <x v="13"/>
    <s v="Fizyka"/>
    <d v="2025-10-14T00:00:00"/>
    <d v="1899-12-30T11:30:00"/>
    <d v="1899-12-30T12:45:00"/>
    <n v="40"/>
    <d v="1899-12-30T01:15:00"/>
    <n v="1"/>
    <n v="15"/>
    <n v="1.25"/>
    <n v="50"/>
  </r>
  <r>
    <x v="8"/>
    <s v="Matematyka"/>
    <d v="2025-10-14T00:00:00"/>
    <d v="1899-12-30T14:30:00"/>
    <d v="1899-12-30T15:30:00"/>
    <n v="50"/>
    <d v="1899-12-30T01:00:00"/>
    <n v="1"/>
    <n v="0"/>
    <n v="1"/>
    <n v="50"/>
  </r>
  <r>
    <x v="7"/>
    <s v="Matematyka"/>
    <d v="2025-11-05T00:00:00"/>
    <d v="1899-12-30T09:00:00"/>
    <d v="1899-12-30T10:00:00"/>
    <n v="50"/>
    <d v="1899-12-30T01:00:00"/>
    <n v="1"/>
    <n v="0"/>
    <n v="1"/>
    <n v="50"/>
  </r>
  <r>
    <x v="3"/>
    <s v="Matematyka"/>
    <d v="2025-11-06T00:00:00"/>
    <d v="1899-12-30T17:00:00"/>
    <d v="1899-12-30T18:00:00"/>
    <n v="50"/>
    <d v="1899-12-30T01:00:00"/>
    <n v="1"/>
    <n v="0"/>
    <n v="1"/>
    <n v="50"/>
  </r>
  <r>
    <x v="12"/>
    <s v="Fizyka"/>
    <d v="2025-11-10T00:00:00"/>
    <d v="1899-12-30T09:00:00"/>
    <d v="1899-12-30T10:15:00"/>
    <n v="40"/>
    <d v="1899-12-30T01:15:00"/>
    <n v="1"/>
    <n v="15"/>
    <n v="1.25"/>
    <n v="50"/>
  </r>
  <r>
    <x v="12"/>
    <s v="Fizyka"/>
    <d v="2025-11-10T00:00:00"/>
    <d v="1899-12-30T10:15:00"/>
    <d v="1899-12-30T11:30:00"/>
    <n v="40"/>
    <d v="1899-12-30T01:15:00"/>
    <n v="1"/>
    <n v="15"/>
    <n v="1.25"/>
    <n v="50"/>
  </r>
  <r>
    <x v="6"/>
    <s v="Fizyka"/>
    <d v="2025-11-14T00:00:00"/>
    <d v="1899-12-30T09:00:00"/>
    <d v="1899-12-30T10:15:00"/>
    <n v="40"/>
    <d v="1899-12-30T01:15:00"/>
    <n v="1"/>
    <n v="15"/>
    <n v="1.25"/>
    <n v="50"/>
  </r>
  <r>
    <x v="13"/>
    <s v="Fizyka"/>
    <d v="2025-11-18T00:00:00"/>
    <d v="1899-12-30T10:30:00"/>
    <d v="1899-12-30T11:45:00"/>
    <n v="40"/>
    <d v="1899-12-30T01:15:00"/>
    <n v="1"/>
    <n v="15"/>
    <n v="1.25"/>
    <n v="50"/>
  </r>
  <r>
    <x v="7"/>
    <s v="Matematyka"/>
    <d v="2025-11-20T00:00:00"/>
    <d v="1899-12-30T09:00:00"/>
    <d v="1899-12-30T10:00:00"/>
    <n v="50"/>
    <d v="1899-12-30T01:00:00"/>
    <n v="1"/>
    <n v="0"/>
    <n v="1"/>
    <n v="50"/>
  </r>
  <r>
    <x v="7"/>
    <s v="Matematyka"/>
    <d v="2025-11-20T00:00:00"/>
    <d v="1899-12-30T14:15:00"/>
    <d v="1899-12-30T15:15:00"/>
    <n v="50"/>
    <d v="1899-12-30T01:00:00"/>
    <n v="1"/>
    <n v="0"/>
    <n v="1"/>
    <n v="50"/>
  </r>
  <r>
    <x v="8"/>
    <s v="Matematyka"/>
    <d v="2025-11-20T00:00:00"/>
    <d v="1899-12-30T15:15:00"/>
    <d v="1899-12-30T16:15:00"/>
    <n v="50"/>
    <d v="1899-12-30T01:00:00"/>
    <n v="1"/>
    <n v="0"/>
    <n v="1"/>
    <n v="50"/>
  </r>
  <r>
    <x v="2"/>
    <s v="Fizyka"/>
    <d v="2025-11-24T00:00:00"/>
    <d v="1899-12-30T10:45:00"/>
    <d v="1899-12-30T12:00:00"/>
    <n v="40"/>
    <d v="1899-12-30T01:15:00"/>
    <n v="1"/>
    <n v="15"/>
    <n v="1.25"/>
    <n v="50"/>
  </r>
  <r>
    <x v="12"/>
    <s v="Fizyka"/>
    <d v="2025-11-28T00:00:00"/>
    <d v="1899-12-30T11:30:00"/>
    <d v="1899-12-30T12:45:00"/>
    <n v="40"/>
    <d v="1899-12-30T01:15:00"/>
    <n v="1"/>
    <n v="15"/>
    <n v="1.25"/>
    <n v="50"/>
  </r>
  <r>
    <x v="16"/>
    <s v="Matematyka"/>
    <d v="2025-12-02T00:00:00"/>
    <d v="1899-12-30T09:00:00"/>
    <d v="1899-12-30T10:00:00"/>
    <n v="50"/>
    <d v="1899-12-30T01:00:00"/>
    <n v="1"/>
    <n v="0"/>
    <n v="1"/>
    <n v="50"/>
  </r>
  <r>
    <x v="9"/>
    <s v="Matematyka"/>
    <d v="2025-12-03T00:00:00"/>
    <d v="1899-12-30T13:45:00"/>
    <d v="1899-12-30T14:45:00"/>
    <n v="50"/>
    <d v="1899-12-30T01:00:00"/>
    <n v="1"/>
    <n v="0"/>
    <n v="1"/>
    <n v="50"/>
  </r>
  <r>
    <x v="8"/>
    <s v="Matematyka"/>
    <d v="2025-12-09T00:00:00"/>
    <d v="1899-12-30T10:30:00"/>
    <d v="1899-12-30T11:30:00"/>
    <n v="50"/>
    <d v="1899-12-30T01:00:00"/>
    <n v="1"/>
    <n v="0"/>
    <n v="1"/>
    <n v="50"/>
  </r>
  <r>
    <x v="2"/>
    <s v="Fizyka"/>
    <d v="2025-12-11T00:00:00"/>
    <d v="1899-12-30T09:00:00"/>
    <d v="1899-12-30T10:15:00"/>
    <n v="40"/>
    <d v="1899-12-30T01:15:00"/>
    <n v="1"/>
    <n v="15"/>
    <n v="1.25"/>
    <n v="50"/>
  </r>
  <r>
    <x v="12"/>
    <s v="Fizyka"/>
    <d v="2025-12-12T00:00:00"/>
    <d v="1899-12-30T09:00:00"/>
    <d v="1899-12-30T10:15:00"/>
    <n v="40"/>
    <d v="1899-12-30T01:15:00"/>
    <n v="1"/>
    <n v="15"/>
    <n v="1.25"/>
    <n v="50"/>
  </r>
  <r>
    <x v="7"/>
    <s v="Matematyka"/>
    <d v="2026-01-07T00:00:00"/>
    <d v="1899-12-30T14:00:00"/>
    <d v="1899-12-30T15:00:00"/>
    <n v="50"/>
    <d v="1899-12-30T01:00:00"/>
    <n v="1"/>
    <n v="0"/>
    <n v="1"/>
    <n v="50"/>
  </r>
  <r>
    <x v="8"/>
    <s v="Matematyka"/>
    <d v="2026-01-13T00:00:00"/>
    <d v="1899-12-30T11:00:00"/>
    <d v="1899-12-30T12:00:00"/>
    <n v="50"/>
    <d v="1899-12-30T01:00:00"/>
    <n v="1"/>
    <n v="0"/>
    <n v="1"/>
    <n v="50"/>
  </r>
  <r>
    <x v="13"/>
    <s v="Fizyka"/>
    <d v="2026-01-19T00:00:00"/>
    <d v="1899-12-30T15:15:00"/>
    <d v="1899-12-30T16:30:00"/>
    <n v="40"/>
    <d v="1899-12-30T01:15:00"/>
    <n v="1"/>
    <n v="15"/>
    <n v="1.25"/>
    <n v="50"/>
  </r>
  <r>
    <x v="7"/>
    <s v="Matematyka"/>
    <d v="2026-01-22T00:00:00"/>
    <d v="1899-12-30T14:15:00"/>
    <d v="1899-12-30T15:15:00"/>
    <n v="50"/>
    <d v="1899-12-30T01:00:00"/>
    <n v="1"/>
    <n v="0"/>
    <n v="1"/>
    <n v="50"/>
  </r>
  <r>
    <x v="7"/>
    <s v="Matematyka"/>
    <d v="2026-01-23T00:00:00"/>
    <d v="1899-12-30T15:45:00"/>
    <d v="1899-12-30T16:45:00"/>
    <n v="50"/>
    <d v="1899-12-30T01:00:00"/>
    <n v="1"/>
    <n v="0"/>
    <n v="1"/>
    <n v="50"/>
  </r>
  <r>
    <x v="7"/>
    <s v="Matematyka"/>
    <d v="2026-02-04T00:00:00"/>
    <d v="1899-12-30T14:15:00"/>
    <d v="1899-12-30T15:15:00"/>
    <n v="50"/>
    <d v="1899-12-30T01:00:00"/>
    <n v="1"/>
    <n v="0"/>
    <n v="1"/>
    <n v="50"/>
  </r>
  <r>
    <x v="8"/>
    <s v="Matematyka"/>
    <d v="2026-02-10T00:00:00"/>
    <d v="1899-12-30T15:30:00"/>
    <d v="1899-12-30T16:30:00"/>
    <n v="50"/>
    <d v="1899-12-30T01:00:00"/>
    <n v="1"/>
    <n v="0"/>
    <n v="1"/>
    <n v="50"/>
  </r>
  <r>
    <x v="12"/>
    <s v="Fizyka"/>
    <d v="2026-02-11T00:00:00"/>
    <d v="1899-12-30T09:00:00"/>
    <d v="1899-12-30T10:15:00"/>
    <n v="40"/>
    <d v="1899-12-30T01:15:00"/>
    <n v="1"/>
    <n v="15"/>
    <n v="1.25"/>
    <n v="50"/>
  </r>
  <r>
    <x v="7"/>
    <s v="Matematyka"/>
    <d v="2026-02-11T00:00:00"/>
    <d v="1899-12-30T12:00:00"/>
    <d v="1899-12-30T13:00:00"/>
    <n v="50"/>
    <d v="1899-12-30T01:00:00"/>
    <n v="1"/>
    <n v="0"/>
    <n v="1"/>
    <n v="50"/>
  </r>
  <r>
    <x v="6"/>
    <s v="Fizyka"/>
    <d v="2026-02-23T00:00:00"/>
    <d v="1899-12-30T09:00:00"/>
    <d v="1899-12-30T10:15:00"/>
    <n v="40"/>
    <d v="1899-12-30T01:15:00"/>
    <n v="1"/>
    <n v="15"/>
    <n v="1.25"/>
    <n v="50"/>
  </r>
  <r>
    <x v="13"/>
    <s v="Fizyka"/>
    <d v="2026-02-26T00:00:00"/>
    <d v="1899-12-30T11:00:00"/>
    <d v="1899-12-30T12:15:00"/>
    <n v="40"/>
    <d v="1899-12-30T01:15:00"/>
    <n v="1"/>
    <n v="15"/>
    <n v="1.25"/>
    <n v="50"/>
  </r>
  <r>
    <x v="13"/>
    <s v="Fizyka"/>
    <d v="2025-10-14T00:00:00"/>
    <d v="1899-12-30T10:30:00"/>
    <d v="1899-12-30T11:30:00"/>
    <n v="40"/>
    <d v="1899-12-30T01:00:00"/>
    <n v="1"/>
    <n v="0"/>
    <n v="1"/>
    <n v="40"/>
  </r>
  <r>
    <x v="8"/>
    <s v="Fizyka"/>
    <d v="2025-10-23T00:00:00"/>
    <d v="1899-12-30T09:00:00"/>
    <d v="1899-12-30T10:00:00"/>
    <n v="40"/>
    <d v="1899-12-30T01:00:00"/>
    <n v="1"/>
    <n v="0"/>
    <n v="1"/>
    <n v="40"/>
  </r>
  <r>
    <x v="13"/>
    <s v="Fizyka"/>
    <d v="2025-10-24T00:00:00"/>
    <d v="1899-12-30T10:30:00"/>
    <d v="1899-12-30T11:30:00"/>
    <n v="40"/>
    <d v="1899-12-30T01:00:00"/>
    <n v="1"/>
    <n v="0"/>
    <n v="1"/>
    <n v="40"/>
  </r>
  <r>
    <x v="6"/>
    <s v="Fizyka"/>
    <d v="2025-11-11T00:00:00"/>
    <d v="1899-12-30T09:00:00"/>
    <d v="1899-12-30T10:00:00"/>
    <n v="40"/>
    <d v="1899-12-30T01:00:00"/>
    <n v="1"/>
    <n v="0"/>
    <n v="1"/>
    <n v="40"/>
  </r>
  <r>
    <x v="13"/>
    <s v="Fizyka"/>
    <d v="2025-11-12T00:00:00"/>
    <d v="1899-12-30T09:00:00"/>
    <d v="1899-12-30T10:00:00"/>
    <n v="40"/>
    <d v="1899-12-30T01:00:00"/>
    <n v="1"/>
    <n v="0"/>
    <n v="1"/>
    <n v="40"/>
  </r>
  <r>
    <x v="2"/>
    <s v="Fizyka"/>
    <d v="2025-11-20T00:00:00"/>
    <d v="1899-12-30T12:45:00"/>
    <d v="1899-12-30T13:45:00"/>
    <n v="40"/>
    <d v="1899-12-30T01:00:00"/>
    <n v="1"/>
    <n v="0"/>
    <n v="1"/>
    <n v="40"/>
  </r>
  <r>
    <x v="13"/>
    <s v="Fizyka"/>
    <d v="2025-11-24T00:00:00"/>
    <d v="1899-12-30T12:30:00"/>
    <d v="1899-12-30T13:30:00"/>
    <n v="40"/>
    <d v="1899-12-30T01:00:00"/>
    <n v="1"/>
    <n v="0"/>
    <n v="1"/>
    <n v="40"/>
  </r>
  <r>
    <x v="13"/>
    <s v="Fizyka"/>
    <d v="2025-12-03T00:00:00"/>
    <d v="1899-12-30T18:00:00"/>
    <d v="1899-12-30T19:00:00"/>
    <n v="40"/>
    <d v="1899-12-30T01:00:00"/>
    <n v="1"/>
    <n v="0"/>
    <n v="1"/>
    <n v="40"/>
  </r>
  <r>
    <x v="6"/>
    <s v="Fizyka"/>
    <d v="2025-12-05T00:00:00"/>
    <d v="1899-12-30T11:00:00"/>
    <d v="1899-12-30T12:00:00"/>
    <n v="40"/>
    <d v="1899-12-30T01:00:00"/>
    <n v="1"/>
    <n v="0"/>
    <n v="1"/>
    <n v="40"/>
  </r>
  <r>
    <x v="12"/>
    <s v="Fizyka"/>
    <d v="2026-01-14T00:00:00"/>
    <d v="1899-12-30T13:45:00"/>
    <d v="1899-12-30T14:45:00"/>
    <n v="40"/>
    <d v="1899-12-30T01:00:00"/>
    <n v="1"/>
    <n v="0"/>
    <n v="1"/>
    <n v="40"/>
  </r>
  <r>
    <x v="12"/>
    <s v="Fizyka"/>
    <d v="2026-01-23T00:00:00"/>
    <d v="1899-12-30T10:00:00"/>
    <d v="1899-12-30T11:00:00"/>
    <n v="40"/>
    <d v="1899-12-30T01:00:00"/>
    <n v="1"/>
    <n v="0"/>
    <n v="1"/>
    <n v="40"/>
  </r>
  <r>
    <x v="13"/>
    <s v="Fizyka"/>
    <d v="2026-01-28T00:00:00"/>
    <d v="1899-12-30T09:00:00"/>
    <d v="1899-12-30T10:00:00"/>
    <n v="40"/>
    <d v="1899-12-30T01:00:00"/>
    <n v="1"/>
    <n v="0"/>
    <n v="1"/>
    <n v="40"/>
  </r>
  <r>
    <x v="8"/>
    <s v="Fizyka"/>
    <d v="2026-02-05T00:00:00"/>
    <d v="1899-12-30T12:45:00"/>
    <d v="1899-12-30T13:45:00"/>
    <n v="40"/>
    <d v="1899-12-30T01:00:00"/>
    <n v="1"/>
    <n v="0"/>
    <n v="1"/>
    <n v="40"/>
  </r>
  <r>
    <x v="13"/>
    <s v="Fizyka"/>
    <d v="2026-02-11T00:00:00"/>
    <d v="1899-12-30T14:15:00"/>
    <d v="1899-12-30T15:15:00"/>
    <n v="40"/>
    <d v="1899-12-30T01:00:00"/>
    <n v="1"/>
    <n v="0"/>
    <n v="1"/>
    <n v="40"/>
  </r>
  <r>
    <x v="13"/>
    <s v="Fizyka"/>
    <d v="2026-02-13T00:00:00"/>
    <d v="1899-12-30T11:00:00"/>
    <d v="1899-12-30T12:00:00"/>
    <n v="40"/>
    <d v="1899-12-30T01:00:00"/>
    <n v="1"/>
    <n v="0"/>
    <n v="1"/>
    <n v="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s v="Bartek"/>
    <s v="Informatyka"/>
    <d v="2025-10-01T00:00:00"/>
    <d v="1899-12-30T09:00:00"/>
    <d v="1899-12-30T10:00:00"/>
    <n v="60"/>
    <n v="1"/>
    <n v="0"/>
    <n v="0"/>
    <n v="0"/>
    <n v="0"/>
    <n v="0"/>
    <n v="0"/>
    <n v="0"/>
    <n v="0"/>
    <n v="0"/>
    <n v="0"/>
    <n v="0"/>
    <n v="0"/>
    <n v="0"/>
    <n v="0"/>
    <n v="0"/>
    <n v="0"/>
    <s v="BAR"/>
    <s v="INF"/>
    <x v="0"/>
    <x v="0"/>
  </r>
  <r>
    <s v="Wiktor"/>
    <s v="Matematyka"/>
    <d v="2025-10-02T00:00:00"/>
    <d v="1899-12-30T09:00:00"/>
    <d v="1899-12-30T10:45:00"/>
    <n v="50"/>
    <n v="1"/>
    <n v="1"/>
    <n v="0"/>
    <n v="0"/>
    <n v="0"/>
    <n v="0"/>
    <n v="0"/>
    <n v="0"/>
    <n v="0"/>
    <n v="0"/>
    <n v="0"/>
    <n v="0"/>
    <n v="0"/>
    <n v="0"/>
    <n v="0"/>
    <n v="0"/>
    <n v="0"/>
    <s v="WIK"/>
    <s v="MAT"/>
    <x v="0"/>
    <x v="1"/>
  </r>
  <r>
    <s v="Zuzanna"/>
    <s v="Matematyka"/>
    <d v="2025-10-02T00:00:00"/>
    <d v="1899-12-30T11:15:00"/>
    <d v="1899-12-30T13:15:00"/>
    <n v="50"/>
    <n v="1"/>
    <n v="1"/>
    <n v="0"/>
    <n v="1"/>
    <n v="0"/>
    <n v="0"/>
    <n v="0"/>
    <n v="0"/>
    <n v="0"/>
    <n v="0"/>
    <n v="0"/>
    <n v="0"/>
    <n v="0"/>
    <n v="0"/>
    <n v="0"/>
    <n v="0"/>
    <n v="0"/>
    <s v="ZUZ"/>
    <s v="MAT"/>
    <x v="0"/>
    <x v="2"/>
  </r>
  <r>
    <s v="Jan"/>
    <s v="Fizyka"/>
    <d v="2025-10-06T00:00:00"/>
    <d v="1899-12-30T09:00:00"/>
    <d v="1899-12-30T11:00:00"/>
    <n v="40"/>
    <n v="1"/>
    <n v="1"/>
    <n v="0"/>
    <n v="1"/>
    <n v="1"/>
    <n v="0"/>
    <n v="0"/>
    <n v="0"/>
    <n v="0"/>
    <n v="0"/>
    <n v="0"/>
    <n v="0"/>
    <n v="0"/>
    <n v="0"/>
    <n v="0"/>
    <n v="0"/>
    <n v="0"/>
    <s v="JAN"/>
    <s v="FIZ"/>
    <x v="0"/>
    <x v="3"/>
  </r>
  <r>
    <s v="Wiktor"/>
    <s v="Matematyka"/>
    <d v="2025-10-06T00:00:00"/>
    <d v="1899-12-30T11:30:00"/>
    <d v="1899-12-30T12:30:00"/>
    <n v="50"/>
    <n v="1"/>
    <n v="2"/>
    <n v="0"/>
    <n v="1"/>
    <n v="1"/>
    <n v="0"/>
    <n v="0"/>
    <n v="0"/>
    <n v="0"/>
    <n v="0"/>
    <n v="0"/>
    <n v="0"/>
    <n v="0"/>
    <n v="0"/>
    <n v="0"/>
    <n v="0"/>
    <n v="0"/>
    <s v="WIK"/>
    <s v="MAT"/>
    <x v="1"/>
    <x v="4"/>
  </r>
  <r>
    <s v="Agnieszka"/>
    <s v="Matematyka"/>
    <d v="2025-10-07T00:00:00"/>
    <d v="1899-12-30T09:00:00"/>
    <d v="1899-12-30T10:15:00"/>
    <n v="50"/>
    <n v="1"/>
    <n v="2"/>
    <n v="0"/>
    <n v="1"/>
    <n v="1"/>
    <n v="0"/>
    <n v="0"/>
    <n v="1"/>
    <n v="0"/>
    <n v="0"/>
    <n v="0"/>
    <n v="0"/>
    <n v="0"/>
    <n v="0"/>
    <n v="0"/>
    <n v="0"/>
    <n v="0"/>
    <s v="AGN"/>
    <s v="MAT"/>
    <x v="0"/>
    <x v="5"/>
  </r>
  <r>
    <s v="Katarzyna"/>
    <s v="Informatyka"/>
    <d v="2025-10-07T00:00:00"/>
    <d v="1899-12-30T11:00:00"/>
    <d v="1899-12-30T12:45:00"/>
    <n v="60"/>
    <n v="1"/>
    <n v="2"/>
    <n v="1"/>
    <n v="1"/>
    <n v="1"/>
    <n v="0"/>
    <n v="0"/>
    <n v="1"/>
    <n v="0"/>
    <n v="0"/>
    <n v="0"/>
    <n v="0"/>
    <n v="0"/>
    <n v="0"/>
    <n v="0"/>
    <n v="0"/>
    <n v="0"/>
    <s v="KAT"/>
    <s v="INF"/>
    <x v="0"/>
    <x v="6"/>
  </r>
  <r>
    <s v="Zbigniew"/>
    <s v="Fizyka"/>
    <d v="2025-10-07T00:00:00"/>
    <d v="1899-12-30T13:30:00"/>
    <d v="1899-12-30T14:45:00"/>
    <n v="40"/>
    <n v="1"/>
    <n v="2"/>
    <n v="1"/>
    <n v="1"/>
    <n v="1"/>
    <n v="0"/>
    <n v="0"/>
    <n v="1"/>
    <n v="0"/>
    <n v="0"/>
    <n v="1"/>
    <n v="0"/>
    <n v="0"/>
    <n v="0"/>
    <n v="0"/>
    <n v="0"/>
    <n v="0"/>
    <s v="ZBI"/>
    <s v="FIZ"/>
    <x v="0"/>
    <x v="7"/>
  </r>
  <r>
    <s v="Katarzyna"/>
    <s v="Informatyka"/>
    <d v="2025-10-08T00:00:00"/>
    <d v="1899-12-30T09:00:00"/>
    <d v="1899-12-30T10:00:00"/>
    <n v="60"/>
    <n v="1"/>
    <n v="2"/>
    <n v="2"/>
    <n v="1"/>
    <n v="1"/>
    <n v="0"/>
    <n v="0"/>
    <n v="1"/>
    <n v="0"/>
    <n v="0"/>
    <n v="1"/>
    <n v="0"/>
    <n v="0"/>
    <n v="0"/>
    <n v="0"/>
    <n v="0"/>
    <n v="0"/>
    <s v="KAT"/>
    <s v="INF"/>
    <x v="1"/>
    <x v="8"/>
  </r>
  <r>
    <s v="Jan"/>
    <s v="Fizyka"/>
    <d v="2025-10-08T00:00:00"/>
    <d v="1899-12-30T10:45:00"/>
    <d v="1899-12-30T12:15:00"/>
    <n v="40"/>
    <n v="1"/>
    <n v="2"/>
    <n v="2"/>
    <n v="1"/>
    <n v="2"/>
    <n v="0"/>
    <n v="0"/>
    <n v="1"/>
    <n v="0"/>
    <n v="0"/>
    <n v="1"/>
    <n v="0"/>
    <n v="0"/>
    <n v="0"/>
    <n v="0"/>
    <n v="0"/>
    <n v="0"/>
    <s v="JAN"/>
    <s v="FIZ"/>
    <x v="1"/>
    <x v="9"/>
  </r>
  <r>
    <s v="Jan"/>
    <s v="Fizyka"/>
    <d v="2025-10-08T00:00:00"/>
    <d v="1899-12-30T12:30:00"/>
    <d v="1899-12-30T14:15:00"/>
    <n v="40"/>
    <n v="1"/>
    <n v="2"/>
    <n v="2"/>
    <n v="1"/>
    <n v="3"/>
    <n v="0"/>
    <n v="0"/>
    <n v="1"/>
    <n v="0"/>
    <n v="0"/>
    <n v="1"/>
    <n v="0"/>
    <n v="0"/>
    <n v="0"/>
    <n v="0"/>
    <n v="0"/>
    <n v="0"/>
    <s v="JAN"/>
    <s v="FIZ"/>
    <x v="2"/>
    <x v="10"/>
  </r>
  <r>
    <s v="Wiktor"/>
    <s v="Matematyka"/>
    <d v="2025-10-10T00:00:00"/>
    <d v="1899-12-30T09:00:00"/>
    <d v="1899-12-30T10:00:00"/>
    <n v="50"/>
    <n v="1"/>
    <n v="3"/>
    <n v="2"/>
    <n v="1"/>
    <n v="3"/>
    <n v="0"/>
    <n v="0"/>
    <n v="1"/>
    <n v="0"/>
    <n v="0"/>
    <n v="1"/>
    <n v="0"/>
    <n v="0"/>
    <n v="0"/>
    <n v="0"/>
    <n v="0"/>
    <n v="0"/>
    <s v="WIK"/>
    <s v="MAT"/>
    <x v="2"/>
    <x v="11"/>
  </r>
  <r>
    <s v="Bartek"/>
    <s v="Informatyka"/>
    <d v="2025-10-10T00:00:00"/>
    <d v="1899-12-30T10:30:00"/>
    <d v="1899-12-30T12:00:00"/>
    <n v="60"/>
    <n v="2"/>
    <n v="3"/>
    <n v="2"/>
    <n v="1"/>
    <n v="3"/>
    <n v="0"/>
    <n v="0"/>
    <n v="1"/>
    <n v="0"/>
    <n v="0"/>
    <n v="1"/>
    <n v="0"/>
    <n v="0"/>
    <n v="0"/>
    <n v="0"/>
    <n v="0"/>
    <n v="0"/>
    <s v="BAR"/>
    <s v="INF"/>
    <x v="1"/>
    <x v="12"/>
  </r>
  <r>
    <s v="Katarzyna"/>
    <s v="Informatyka"/>
    <d v="2025-10-10T00:00:00"/>
    <d v="1899-12-30T12:45:00"/>
    <d v="1899-12-30T13:45:00"/>
    <n v="60"/>
    <n v="2"/>
    <n v="3"/>
    <n v="3"/>
    <n v="1"/>
    <n v="3"/>
    <n v="0"/>
    <n v="0"/>
    <n v="1"/>
    <n v="0"/>
    <n v="0"/>
    <n v="1"/>
    <n v="0"/>
    <n v="0"/>
    <n v="0"/>
    <n v="0"/>
    <n v="0"/>
    <n v="0"/>
    <s v="KAT"/>
    <s v="INF"/>
    <x v="2"/>
    <x v="13"/>
  </r>
  <r>
    <s v="Bartek"/>
    <s v="Informatyka"/>
    <d v="2025-10-10T00:00:00"/>
    <d v="1899-12-30T14:15:00"/>
    <d v="1899-12-30T15:45:00"/>
    <n v="60"/>
    <n v="3"/>
    <n v="3"/>
    <n v="3"/>
    <n v="1"/>
    <n v="3"/>
    <n v="0"/>
    <n v="0"/>
    <n v="1"/>
    <n v="0"/>
    <n v="0"/>
    <n v="1"/>
    <n v="0"/>
    <n v="0"/>
    <n v="0"/>
    <n v="0"/>
    <n v="0"/>
    <n v="0"/>
    <s v="BAR"/>
    <s v="INF"/>
    <x v="2"/>
    <x v="14"/>
  </r>
  <r>
    <s v="Zuzanna"/>
    <s v="Informatyka"/>
    <d v="2025-10-13T00:00:00"/>
    <d v="1899-12-30T09:30:00"/>
    <d v="1899-12-30T11:00:00"/>
    <n v="60"/>
    <n v="3"/>
    <n v="3"/>
    <n v="3"/>
    <n v="2"/>
    <n v="3"/>
    <n v="0"/>
    <n v="0"/>
    <n v="1"/>
    <n v="0"/>
    <n v="0"/>
    <n v="1"/>
    <n v="0"/>
    <n v="0"/>
    <n v="0"/>
    <n v="0"/>
    <n v="0"/>
    <n v="0"/>
    <s v="ZUZ"/>
    <s v="INF"/>
    <x v="1"/>
    <x v="15"/>
  </r>
  <r>
    <s v="Jan"/>
    <s v="Fizyka"/>
    <d v="2025-10-13T00:00:00"/>
    <d v="1899-12-30T11:15:00"/>
    <d v="1899-12-30T12:30:00"/>
    <n v="40"/>
    <n v="3"/>
    <n v="3"/>
    <n v="3"/>
    <n v="2"/>
    <n v="4"/>
    <n v="0"/>
    <n v="0"/>
    <n v="1"/>
    <n v="0"/>
    <n v="0"/>
    <n v="1"/>
    <n v="0"/>
    <n v="0"/>
    <n v="0"/>
    <n v="0"/>
    <n v="0"/>
    <n v="0"/>
    <s v="JAN"/>
    <s v="FIZ"/>
    <x v="3"/>
    <x v="16"/>
  </r>
  <r>
    <s v="Wiktor"/>
    <s v="Matematyka"/>
    <d v="2025-10-13T00:00:00"/>
    <d v="1899-12-30T12:45:00"/>
    <d v="1899-12-30T14:45:00"/>
    <n v="50"/>
    <n v="3"/>
    <n v="4"/>
    <n v="3"/>
    <n v="2"/>
    <n v="4"/>
    <n v="0"/>
    <n v="0"/>
    <n v="1"/>
    <n v="0"/>
    <n v="0"/>
    <n v="1"/>
    <n v="0"/>
    <n v="0"/>
    <n v="0"/>
    <n v="0"/>
    <n v="0"/>
    <n v="0"/>
    <s v="WIK"/>
    <s v="MAT"/>
    <x v="3"/>
    <x v="17"/>
  </r>
  <r>
    <s v="Jan"/>
    <s v="Fizyka"/>
    <d v="2025-10-13T00:00:00"/>
    <d v="1899-12-30T15:00:00"/>
    <d v="1899-12-30T17:00:00"/>
    <n v="40"/>
    <n v="3"/>
    <n v="4"/>
    <n v="3"/>
    <n v="2"/>
    <n v="5"/>
    <n v="0"/>
    <n v="0"/>
    <n v="1"/>
    <n v="0"/>
    <n v="0"/>
    <n v="1"/>
    <n v="0"/>
    <n v="0"/>
    <n v="0"/>
    <n v="0"/>
    <n v="0"/>
    <n v="0"/>
    <s v="JAN"/>
    <s v="FIZ"/>
    <x v="4"/>
    <x v="18"/>
  </r>
  <r>
    <s v="Julita"/>
    <s v="Informatyka"/>
    <d v="2025-10-13T00:00:00"/>
    <d v="1899-12-30T17:00:00"/>
    <d v="1899-12-30T18:15:00"/>
    <n v="60"/>
    <n v="3"/>
    <n v="4"/>
    <n v="3"/>
    <n v="2"/>
    <n v="5"/>
    <n v="1"/>
    <n v="0"/>
    <n v="1"/>
    <n v="0"/>
    <n v="0"/>
    <n v="1"/>
    <n v="0"/>
    <n v="0"/>
    <n v="0"/>
    <n v="0"/>
    <n v="0"/>
    <n v="0"/>
    <s v="JUL"/>
    <s v="INF"/>
    <x v="0"/>
    <x v="19"/>
  </r>
  <r>
    <s v="Ewa"/>
    <s v="Matematyka"/>
    <d v="2025-10-14T00:00:00"/>
    <d v="1899-12-30T09:00:00"/>
    <d v="1899-12-30T10:15:00"/>
    <n v="50"/>
    <n v="3"/>
    <n v="4"/>
    <n v="3"/>
    <n v="2"/>
    <n v="5"/>
    <n v="1"/>
    <n v="0"/>
    <n v="1"/>
    <n v="0"/>
    <n v="1"/>
    <n v="1"/>
    <n v="0"/>
    <n v="0"/>
    <n v="0"/>
    <n v="0"/>
    <n v="0"/>
    <n v="0"/>
    <s v="EWA"/>
    <s v="MAT"/>
    <x v="0"/>
    <x v="20"/>
  </r>
  <r>
    <s v="Maciej"/>
    <s v="Fizyka"/>
    <d v="2025-10-14T00:00:00"/>
    <d v="1899-12-30T10:30:00"/>
    <d v="1899-12-30T11:30:00"/>
    <n v="40"/>
    <n v="3"/>
    <n v="4"/>
    <n v="3"/>
    <n v="2"/>
    <n v="5"/>
    <n v="1"/>
    <n v="1"/>
    <n v="1"/>
    <n v="0"/>
    <n v="1"/>
    <n v="1"/>
    <n v="0"/>
    <n v="0"/>
    <n v="0"/>
    <n v="0"/>
    <n v="0"/>
    <n v="0"/>
    <s v="MAC"/>
    <s v="FIZ"/>
    <x v="0"/>
    <x v="21"/>
  </r>
  <r>
    <s v="Maciej"/>
    <s v="Fizyka"/>
    <d v="2025-10-14T00:00:00"/>
    <d v="1899-12-30T11:30:00"/>
    <d v="1899-12-30T12:45:00"/>
    <n v="40"/>
    <n v="3"/>
    <n v="4"/>
    <n v="3"/>
    <n v="2"/>
    <n v="5"/>
    <n v="1"/>
    <n v="2"/>
    <n v="1"/>
    <n v="0"/>
    <n v="1"/>
    <n v="1"/>
    <n v="0"/>
    <n v="0"/>
    <n v="0"/>
    <n v="0"/>
    <n v="0"/>
    <n v="0"/>
    <s v="MAC"/>
    <s v="FIZ"/>
    <x v="1"/>
    <x v="22"/>
  </r>
  <r>
    <s v="Wiktor"/>
    <s v="Matematyka"/>
    <d v="2025-10-14T00:00:00"/>
    <d v="1899-12-30T12:45:00"/>
    <d v="1899-12-30T14:15:00"/>
    <n v="50"/>
    <n v="3"/>
    <n v="5"/>
    <n v="3"/>
    <n v="2"/>
    <n v="5"/>
    <n v="1"/>
    <n v="2"/>
    <n v="1"/>
    <n v="0"/>
    <n v="1"/>
    <n v="1"/>
    <n v="0"/>
    <n v="0"/>
    <n v="0"/>
    <n v="0"/>
    <n v="0"/>
    <n v="0"/>
    <s v="WIK"/>
    <s v="MAT"/>
    <x v="4"/>
    <x v="23"/>
  </r>
  <r>
    <s v="Zdzisław"/>
    <s v="Matematyka"/>
    <d v="2025-10-14T00:00:00"/>
    <d v="1899-12-30T14:30:00"/>
    <d v="1899-12-30T15:30:00"/>
    <n v="50"/>
    <n v="3"/>
    <n v="5"/>
    <n v="3"/>
    <n v="2"/>
    <n v="5"/>
    <n v="1"/>
    <n v="2"/>
    <n v="1"/>
    <n v="1"/>
    <n v="1"/>
    <n v="1"/>
    <n v="0"/>
    <n v="0"/>
    <n v="0"/>
    <n v="0"/>
    <n v="0"/>
    <n v="0"/>
    <s v="ZDZ"/>
    <s v="MAT"/>
    <x v="0"/>
    <x v="24"/>
  </r>
  <r>
    <s v="Ewa"/>
    <s v="Matematyka"/>
    <d v="2025-10-15T00:00:00"/>
    <d v="1899-12-30T09:00:00"/>
    <d v="1899-12-30T10:15:00"/>
    <n v="50"/>
    <n v="3"/>
    <n v="5"/>
    <n v="3"/>
    <n v="2"/>
    <n v="5"/>
    <n v="1"/>
    <n v="2"/>
    <n v="1"/>
    <n v="1"/>
    <n v="2"/>
    <n v="1"/>
    <n v="0"/>
    <n v="0"/>
    <n v="0"/>
    <n v="0"/>
    <n v="0"/>
    <n v="0"/>
    <s v="EWA"/>
    <s v="MAT"/>
    <x v="1"/>
    <x v="25"/>
  </r>
  <r>
    <s v="Katarzyna"/>
    <s v="Informatyka"/>
    <d v="2025-10-15T00:00:00"/>
    <d v="1899-12-30T10:15:00"/>
    <d v="1899-12-30T11:30:00"/>
    <n v="60"/>
    <n v="3"/>
    <n v="5"/>
    <n v="4"/>
    <n v="2"/>
    <n v="5"/>
    <n v="1"/>
    <n v="2"/>
    <n v="1"/>
    <n v="1"/>
    <n v="2"/>
    <n v="1"/>
    <n v="0"/>
    <n v="0"/>
    <n v="0"/>
    <n v="0"/>
    <n v="0"/>
    <n v="0"/>
    <s v="KAT"/>
    <s v="INF"/>
    <x v="3"/>
    <x v="26"/>
  </r>
  <r>
    <s v="Zbigniew"/>
    <s v="Informatyka"/>
    <d v="2025-10-15T00:00:00"/>
    <d v="1899-12-30T12:15:00"/>
    <d v="1899-12-30T14:00:00"/>
    <n v="60"/>
    <n v="3"/>
    <n v="5"/>
    <n v="4"/>
    <n v="2"/>
    <n v="5"/>
    <n v="1"/>
    <n v="2"/>
    <n v="1"/>
    <n v="1"/>
    <n v="2"/>
    <n v="2"/>
    <n v="0"/>
    <n v="0"/>
    <n v="0"/>
    <n v="0"/>
    <n v="0"/>
    <n v="0"/>
    <s v="ZBI"/>
    <s v="INF"/>
    <x v="1"/>
    <x v="27"/>
  </r>
  <r>
    <s v="Wiktor"/>
    <s v="Matematyka"/>
    <d v="2025-10-20T00:00:00"/>
    <d v="1899-12-30T09:00:00"/>
    <d v="1899-12-30T10:30:00"/>
    <n v="50"/>
    <n v="3"/>
    <n v="6"/>
    <n v="4"/>
    <n v="2"/>
    <n v="5"/>
    <n v="1"/>
    <n v="2"/>
    <n v="1"/>
    <n v="1"/>
    <n v="2"/>
    <n v="2"/>
    <n v="0"/>
    <n v="0"/>
    <n v="0"/>
    <n v="0"/>
    <n v="0"/>
    <n v="0"/>
    <s v="WIK"/>
    <s v="MAT"/>
    <x v="5"/>
    <x v="28"/>
  </r>
  <r>
    <s v="Zdzisław"/>
    <s v="Matematyka"/>
    <d v="2025-10-20T00:00:00"/>
    <d v="1899-12-30T11:00:00"/>
    <d v="1899-12-30T13:00:00"/>
    <n v="50"/>
    <n v="3"/>
    <n v="6"/>
    <n v="4"/>
    <n v="2"/>
    <n v="5"/>
    <n v="1"/>
    <n v="2"/>
    <n v="1"/>
    <n v="2"/>
    <n v="2"/>
    <n v="2"/>
    <n v="0"/>
    <n v="0"/>
    <n v="0"/>
    <n v="0"/>
    <n v="0"/>
    <n v="0"/>
    <s v="ZDZ"/>
    <s v="MAT"/>
    <x v="1"/>
    <x v="29"/>
  </r>
  <r>
    <s v="Julita"/>
    <s v="Informatyka"/>
    <d v="2025-10-20T00:00:00"/>
    <d v="1899-12-30T14:00:00"/>
    <d v="1899-12-30T15:00:00"/>
    <n v="60"/>
    <n v="3"/>
    <n v="6"/>
    <n v="4"/>
    <n v="2"/>
    <n v="5"/>
    <n v="2"/>
    <n v="2"/>
    <n v="1"/>
    <n v="2"/>
    <n v="2"/>
    <n v="2"/>
    <n v="0"/>
    <n v="0"/>
    <n v="0"/>
    <n v="0"/>
    <n v="0"/>
    <n v="0"/>
    <s v="JUL"/>
    <s v="INF"/>
    <x v="1"/>
    <x v="30"/>
  </r>
  <r>
    <s v="Jan"/>
    <s v="Fizyka"/>
    <d v="2025-10-20T00:00:00"/>
    <d v="1899-12-30T15:15:00"/>
    <d v="1899-12-30T16:45:00"/>
    <n v="40"/>
    <n v="3"/>
    <n v="6"/>
    <n v="4"/>
    <n v="2"/>
    <n v="6"/>
    <n v="2"/>
    <n v="2"/>
    <n v="1"/>
    <n v="2"/>
    <n v="2"/>
    <n v="2"/>
    <n v="0"/>
    <n v="0"/>
    <n v="0"/>
    <n v="0"/>
    <n v="0"/>
    <n v="0"/>
    <s v="JAN"/>
    <s v="FIZ"/>
    <x v="5"/>
    <x v="31"/>
  </r>
  <r>
    <s v="Zuzanna"/>
    <s v="Matematyka"/>
    <d v="2025-10-21T00:00:00"/>
    <d v="1899-12-30T09:00:00"/>
    <d v="1899-12-30T11:00:00"/>
    <n v="50"/>
    <n v="3"/>
    <n v="6"/>
    <n v="4"/>
    <n v="3"/>
    <n v="6"/>
    <n v="2"/>
    <n v="2"/>
    <n v="1"/>
    <n v="2"/>
    <n v="2"/>
    <n v="2"/>
    <n v="0"/>
    <n v="0"/>
    <n v="0"/>
    <n v="0"/>
    <n v="0"/>
    <n v="0"/>
    <s v="ZUZ"/>
    <s v="MAT"/>
    <x v="2"/>
    <x v="32"/>
  </r>
  <r>
    <s v="Zuzanna"/>
    <s v="Informatyka"/>
    <d v="2025-10-21T00:00:00"/>
    <d v="1899-12-30T11:30:00"/>
    <d v="1899-12-30T13:15:00"/>
    <n v="60"/>
    <n v="3"/>
    <n v="6"/>
    <n v="4"/>
    <n v="4"/>
    <n v="6"/>
    <n v="2"/>
    <n v="2"/>
    <n v="1"/>
    <n v="2"/>
    <n v="2"/>
    <n v="2"/>
    <n v="0"/>
    <n v="0"/>
    <n v="0"/>
    <n v="0"/>
    <n v="0"/>
    <n v="0"/>
    <s v="ZUZ"/>
    <s v="INF"/>
    <x v="3"/>
    <x v="33"/>
  </r>
  <r>
    <s v="Zdzisław"/>
    <s v="Matematyka"/>
    <d v="2025-10-22T00:00:00"/>
    <d v="1899-12-30T09:00:00"/>
    <d v="1899-12-30T10:15:00"/>
    <n v="50"/>
    <n v="3"/>
    <n v="6"/>
    <n v="4"/>
    <n v="4"/>
    <n v="6"/>
    <n v="2"/>
    <n v="2"/>
    <n v="1"/>
    <n v="3"/>
    <n v="2"/>
    <n v="2"/>
    <n v="0"/>
    <n v="0"/>
    <n v="0"/>
    <n v="0"/>
    <n v="0"/>
    <n v="0"/>
    <s v="ZDZ"/>
    <s v="MAT"/>
    <x v="2"/>
    <x v="34"/>
  </r>
  <r>
    <s v="Agnieszka"/>
    <s v="Informatyka"/>
    <d v="2025-10-22T00:00:00"/>
    <d v="1899-12-30T10:45:00"/>
    <d v="1899-12-30T11:45:00"/>
    <n v="60"/>
    <n v="3"/>
    <n v="6"/>
    <n v="4"/>
    <n v="4"/>
    <n v="6"/>
    <n v="2"/>
    <n v="2"/>
    <n v="2"/>
    <n v="3"/>
    <n v="2"/>
    <n v="2"/>
    <n v="0"/>
    <n v="0"/>
    <n v="0"/>
    <n v="0"/>
    <n v="0"/>
    <n v="0"/>
    <s v="AGN"/>
    <s v="INF"/>
    <x v="1"/>
    <x v="35"/>
  </r>
  <r>
    <s v="Zdzisław"/>
    <s v="Fizyka"/>
    <d v="2025-10-23T00:00:00"/>
    <d v="1899-12-30T09:00:00"/>
    <d v="1899-12-30T10:00:00"/>
    <n v="40"/>
    <n v="3"/>
    <n v="6"/>
    <n v="4"/>
    <n v="4"/>
    <n v="6"/>
    <n v="2"/>
    <n v="2"/>
    <n v="2"/>
    <n v="4"/>
    <n v="2"/>
    <n v="2"/>
    <n v="0"/>
    <n v="0"/>
    <n v="0"/>
    <n v="0"/>
    <n v="0"/>
    <n v="0"/>
    <s v="ZDZ"/>
    <s v="FIZ"/>
    <x v="3"/>
    <x v="36"/>
  </r>
  <r>
    <s v="Bartek"/>
    <s v="Informatyka"/>
    <d v="2025-10-24T00:00:00"/>
    <d v="1899-12-30T09:00:00"/>
    <d v="1899-12-30T10:00:00"/>
    <n v="60"/>
    <n v="4"/>
    <n v="6"/>
    <n v="4"/>
    <n v="4"/>
    <n v="6"/>
    <n v="2"/>
    <n v="2"/>
    <n v="2"/>
    <n v="4"/>
    <n v="2"/>
    <n v="2"/>
    <n v="0"/>
    <n v="0"/>
    <n v="0"/>
    <n v="0"/>
    <n v="0"/>
    <n v="0"/>
    <s v="BAR"/>
    <s v="INF"/>
    <x v="3"/>
    <x v="37"/>
  </r>
  <r>
    <s v="Maciej"/>
    <s v="Fizyka"/>
    <d v="2025-10-24T00:00:00"/>
    <d v="1899-12-30T10:30:00"/>
    <d v="1899-12-30T11:30:00"/>
    <n v="40"/>
    <n v="4"/>
    <n v="6"/>
    <n v="4"/>
    <n v="4"/>
    <n v="6"/>
    <n v="2"/>
    <n v="3"/>
    <n v="2"/>
    <n v="4"/>
    <n v="2"/>
    <n v="2"/>
    <n v="0"/>
    <n v="0"/>
    <n v="0"/>
    <n v="0"/>
    <n v="0"/>
    <n v="0"/>
    <s v="MAC"/>
    <s v="FIZ"/>
    <x v="2"/>
    <x v="38"/>
  </r>
  <r>
    <s v="Zbigniew"/>
    <s v="Informatyka"/>
    <d v="2025-10-31T00:00:00"/>
    <d v="1899-12-30T09:00:00"/>
    <d v="1899-12-30T10:45:00"/>
    <n v="60"/>
    <n v="4"/>
    <n v="6"/>
    <n v="4"/>
    <n v="4"/>
    <n v="6"/>
    <n v="2"/>
    <n v="3"/>
    <n v="2"/>
    <n v="4"/>
    <n v="2"/>
    <n v="3"/>
    <n v="0"/>
    <n v="0"/>
    <n v="0"/>
    <n v="0"/>
    <n v="0"/>
    <n v="0"/>
    <s v="ZBI"/>
    <s v="INF"/>
    <x v="2"/>
    <x v="39"/>
  </r>
  <r>
    <s v="Katarzyna"/>
    <s v="Informatyka"/>
    <d v="2025-10-31T00:00:00"/>
    <d v="1899-12-30T10:45:00"/>
    <d v="1899-12-30T12:15:00"/>
    <n v="60"/>
    <n v="4"/>
    <n v="6"/>
    <n v="5"/>
    <n v="4"/>
    <n v="6"/>
    <n v="2"/>
    <n v="3"/>
    <n v="2"/>
    <n v="4"/>
    <n v="2"/>
    <n v="3"/>
    <n v="0"/>
    <n v="0"/>
    <n v="0"/>
    <n v="0"/>
    <n v="0"/>
    <n v="0"/>
    <s v="KAT"/>
    <s v="INF"/>
    <x v="4"/>
    <x v="40"/>
  </r>
  <r>
    <s v="Maciej"/>
    <s v="Fizyka"/>
    <d v="2025-10-31T00:00:00"/>
    <d v="1899-12-30T12:45:00"/>
    <d v="1899-12-30T14:30:00"/>
    <n v="40"/>
    <n v="4"/>
    <n v="6"/>
    <n v="5"/>
    <n v="4"/>
    <n v="6"/>
    <n v="2"/>
    <n v="4"/>
    <n v="2"/>
    <n v="4"/>
    <n v="2"/>
    <n v="3"/>
    <n v="0"/>
    <n v="0"/>
    <n v="0"/>
    <n v="0"/>
    <n v="0"/>
    <n v="0"/>
    <s v="MAC"/>
    <s v="FIZ"/>
    <x v="3"/>
    <x v="41"/>
  </r>
  <r>
    <s v="Bartek"/>
    <s v="Informatyka"/>
    <d v="2025-10-31T00:00:00"/>
    <d v="1899-12-30T14:30:00"/>
    <d v="1899-12-30T16:15:00"/>
    <n v="60"/>
    <n v="5"/>
    <n v="6"/>
    <n v="5"/>
    <n v="4"/>
    <n v="6"/>
    <n v="2"/>
    <n v="4"/>
    <n v="2"/>
    <n v="4"/>
    <n v="2"/>
    <n v="3"/>
    <n v="0"/>
    <n v="0"/>
    <n v="0"/>
    <n v="0"/>
    <n v="0"/>
    <n v="0"/>
    <s v="BAR"/>
    <s v="INF"/>
    <x v="4"/>
    <x v="42"/>
  </r>
  <r>
    <s v="Zuzanna"/>
    <s v="Informatyka"/>
    <d v="2025-11-03T00:00:00"/>
    <d v="1899-12-30T09:00:00"/>
    <d v="1899-12-30T10:30:00"/>
    <n v="60"/>
    <n v="5"/>
    <n v="6"/>
    <n v="5"/>
    <n v="5"/>
    <n v="6"/>
    <n v="2"/>
    <n v="4"/>
    <n v="2"/>
    <n v="4"/>
    <n v="2"/>
    <n v="3"/>
    <n v="0"/>
    <n v="0"/>
    <n v="0"/>
    <n v="0"/>
    <n v="0"/>
    <n v="0"/>
    <s v="ZUZ"/>
    <s v="INF"/>
    <x v="4"/>
    <x v="43"/>
  </r>
  <r>
    <s v="Wiktor"/>
    <s v="Matematyka"/>
    <d v="2025-11-05T00:00:00"/>
    <d v="1899-12-30T09:00:00"/>
    <d v="1899-12-30T10:00:00"/>
    <n v="50"/>
    <n v="5"/>
    <n v="7"/>
    <n v="5"/>
    <n v="5"/>
    <n v="6"/>
    <n v="2"/>
    <n v="4"/>
    <n v="2"/>
    <n v="4"/>
    <n v="2"/>
    <n v="3"/>
    <n v="0"/>
    <n v="0"/>
    <n v="0"/>
    <n v="0"/>
    <n v="0"/>
    <n v="0"/>
    <s v="WIK"/>
    <s v="MAT"/>
    <x v="6"/>
    <x v="44"/>
  </r>
  <r>
    <s v="Wiktor"/>
    <s v="Matematyka"/>
    <d v="2025-11-05T00:00:00"/>
    <d v="1899-12-30T10:00:00"/>
    <d v="1899-12-30T12:00:00"/>
    <n v="50"/>
    <n v="5"/>
    <n v="8"/>
    <n v="5"/>
    <n v="5"/>
    <n v="6"/>
    <n v="2"/>
    <n v="4"/>
    <n v="2"/>
    <n v="4"/>
    <n v="2"/>
    <n v="3"/>
    <n v="0"/>
    <n v="0"/>
    <n v="0"/>
    <n v="0"/>
    <n v="0"/>
    <n v="0"/>
    <s v="WIK"/>
    <s v="MAT"/>
    <x v="7"/>
    <x v="45"/>
  </r>
  <r>
    <s v="Zuzanna"/>
    <s v="Informatyka"/>
    <d v="2025-11-05T00:00:00"/>
    <d v="1899-12-30T12:30:00"/>
    <d v="1899-12-30T14:00:00"/>
    <n v="60"/>
    <n v="5"/>
    <n v="8"/>
    <n v="5"/>
    <n v="6"/>
    <n v="6"/>
    <n v="2"/>
    <n v="4"/>
    <n v="2"/>
    <n v="4"/>
    <n v="2"/>
    <n v="3"/>
    <n v="0"/>
    <n v="0"/>
    <n v="0"/>
    <n v="0"/>
    <n v="0"/>
    <n v="0"/>
    <s v="ZUZ"/>
    <s v="INF"/>
    <x v="5"/>
    <x v="46"/>
  </r>
  <r>
    <s v="Bartek"/>
    <s v="Informatyka"/>
    <d v="2025-11-06T00:00:00"/>
    <d v="1899-12-30T09:00:00"/>
    <d v="1899-12-30T10:30:00"/>
    <n v="60"/>
    <n v="6"/>
    <n v="8"/>
    <n v="5"/>
    <n v="6"/>
    <n v="6"/>
    <n v="2"/>
    <n v="4"/>
    <n v="2"/>
    <n v="4"/>
    <n v="2"/>
    <n v="3"/>
    <n v="0"/>
    <n v="0"/>
    <n v="0"/>
    <n v="0"/>
    <n v="0"/>
    <n v="0"/>
    <s v="BAR"/>
    <s v="INF"/>
    <x v="5"/>
    <x v="47"/>
  </r>
  <r>
    <s v="Ewa"/>
    <s v="Matematyka"/>
    <d v="2025-11-06T00:00:00"/>
    <d v="1899-12-30T11:00:00"/>
    <d v="1899-12-30T12:45:00"/>
    <n v="50"/>
    <n v="6"/>
    <n v="8"/>
    <n v="5"/>
    <n v="6"/>
    <n v="6"/>
    <n v="2"/>
    <n v="4"/>
    <n v="2"/>
    <n v="4"/>
    <n v="3"/>
    <n v="3"/>
    <n v="0"/>
    <n v="0"/>
    <n v="0"/>
    <n v="0"/>
    <n v="0"/>
    <n v="0"/>
    <s v="EWA"/>
    <s v="MAT"/>
    <x v="2"/>
    <x v="48"/>
  </r>
  <r>
    <s v="Zbigniew"/>
    <s v="Fizyka"/>
    <d v="2025-11-06T00:00:00"/>
    <d v="1899-12-30T13:45:00"/>
    <d v="1899-12-30T15:30:00"/>
    <n v="40"/>
    <n v="6"/>
    <n v="8"/>
    <n v="5"/>
    <n v="6"/>
    <n v="6"/>
    <n v="2"/>
    <n v="4"/>
    <n v="2"/>
    <n v="4"/>
    <n v="3"/>
    <n v="4"/>
    <n v="0"/>
    <n v="0"/>
    <n v="0"/>
    <n v="0"/>
    <n v="0"/>
    <n v="0"/>
    <s v="ZBI"/>
    <s v="FIZ"/>
    <x v="3"/>
    <x v="49"/>
  </r>
  <r>
    <s v="Agnieszka"/>
    <s v="Informatyka"/>
    <d v="2025-11-06T00:00:00"/>
    <d v="1899-12-30T15:30:00"/>
    <d v="1899-12-30T17:00:00"/>
    <n v="60"/>
    <n v="6"/>
    <n v="8"/>
    <n v="5"/>
    <n v="6"/>
    <n v="6"/>
    <n v="2"/>
    <n v="4"/>
    <n v="3"/>
    <n v="4"/>
    <n v="3"/>
    <n v="4"/>
    <n v="0"/>
    <n v="0"/>
    <n v="0"/>
    <n v="0"/>
    <n v="0"/>
    <n v="0"/>
    <s v="AGN"/>
    <s v="INF"/>
    <x v="2"/>
    <x v="50"/>
  </r>
  <r>
    <s v="Zuzanna"/>
    <s v="Matematyka"/>
    <d v="2025-11-06T00:00:00"/>
    <d v="1899-12-30T17:00:00"/>
    <d v="1899-12-30T18:00:00"/>
    <n v="50"/>
    <n v="6"/>
    <n v="8"/>
    <n v="5"/>
    <n v="7"/>
    <n v="6"/>
    <n v="2"/>
    <n v="4"/>
    <n v="3"/>
    <n v="4"/>
    <n v="3"/>
    <n v="4"/>
    <n v="0"/>
    <n v="0"/>
    <n v="0"/>
    <n v="0"/>
    <n v="0"/>
    <n v="0"/>
    <s v="ZUZ"/>
    <s v="MAT"/>
    <x v="6"/>
    <x v="51"/>
  </r>
  <r>
    <s v="Katarzyna"/>
    <s v="Informatyka"/>
    <d v="2025-11-07T00:00:00"/>
    <d v="1899-12-30T09:00:00"/>
    <d v="1899-12-30T10:00:00"/>
    <n v="60"/>
    <n v="6"/>
    <n v="8"/>
    <n v="6"/>
    <n v="7"/>
    <n v="6"/>
    <n v="2"/>
    <n v="4"/>
    <n v="3"/>
    <n v="4"/>
    <n v="3"/>
    <n v="4"/>
    <n v="0"/>
    <n v="0"/>
    <n v="0"/>
    <n v="0"/>
    <n v="0"/>
    <n v="0"/>
    <s v="KAT"/>
    <s v="INF"/>
    <x v="5"/>
    <x v="52"/>
  </r>
  <r>
    <s v="Agnieszka"/>
    <s v="Informatyka"/>
    <d v="2025-11-07T00:00:00"/>
    <d v="1899-12-30T10:45:00"/>
    <d v="1899-12-30T12:15:00"/>
    <n v="60"/>
    <n v="6"/>
    <n v="8"/>
    <n v="6"/>
    <n v="7"/>
    <n v="6"/>
    <n v="2"/>
    <n v="4"/>
    <n v="4"/>
    <n v="4"/>
    <n v="3"/>
    <n v="4"/>
    <n v="0"/>
    <n v="0"/>
    <n v="0"/>
    <n v="0"/>
    <n v="0"/>
    <n v="0"/>
    <s v="AGN"/>
    <s v="INF"/>
    <x v="3"/>
    <x v="53"/>
  </r>
  <r>
    <s v="Jan"/>
    <s v="Fizyka"/>
    <d v="2025-11-10T00:00:00"/>
    <d v="1899-12-30T09:00:00"/>
    <d v="1899-12-30T10:15:00"/>
    <n v="40"/>
    <n v="6"/>
    <n v="8"/>
    <n v="6"/>
    <n v="7"/>
    <n v="7"/>
    <n v="2"/>
    <n v="4"/>
    <n v="4"/>
    <n v="4"/>
    <n v="3"/>
    <n v="4"/>
    <n v="0"/>
    <n v="0"/>
    <n v="0"/>
    <n v="0"/>
    <n v="0"/>
    <n v="0"/>
    <s v="JAN"/>
    <s v="FIZ"/>
    <x v="6"/>
    <x v="54"/>
  </r>
  <r>
    <s v="Jan"/>
    <s v="Fizyka"/>
    <d v="2025-11-10T00:00:00"/>
    <d v="1899-12-30T10:15:00"/>
    <d v="1899-12-30T11:30:00"/>
    <n v="40"/>
    <n v="6"/>
    <n v="8"/>
    <n v="6"/>
    <n v="7"/>
    <n v="8"/>
    <n v="2"/>
    <n v="4"/>
    <n v="4"/>
    <n v="4"/>
    <n v="3"/>
    <n v="4"/>
    <n v="0"/>
    <n v="0"/>
    <n v="0"/>
    <n v="0"/>
    <n v="0"/>
    <n v="0"/>
    <s v="JAN"/>
    <s v="FIZ"/>
    <x v="7"/>
    <x v="55"/>
  </r>
  <r>
    <s v="Julita"/>
    <s v="Fizyka"/>
    <d v="2025-11-11T00:00:00"/>
    <d v="1899-12-30T09:00:00"/>
    <d v="1899-12-30T10:00:00"/>
    <n v="40"/>
    <n v="6"/>
    <n v="8"/>
    <n v="6"/>
    <n v="7"/>
    <n v="8"/>
    <n v="3"/>
    <n v="4"/>
    <n v="4"/>
    <n v="4"/>
    <n v="3"/>
    <n v="4"/>
    <n v="0"/>
    <n v="0"/>
    <n v="0"/>
    <n v="0"/>
    <n v="0"/>
    <n v="0"/>
    <s v="JUL"/>
    <s v="FIZ"/>
    <x v="2"/>
    <x v="56"/>
  </r>
  <r>
    <s v="Zuzanna"/>
    <s v="Informatyka"/>
    <d v="2025-11-11T00:00:00"/>
    <d v="1899-12-30T10:00:00"/>
    <d v="1899-12-30T11:15:00"/>
    <n v="60"/>
    <n v="6"/>
    <n v="8"/>
    <n v="6"/>
    <n v="8"/>
    <n v="8"/>
    <n v="3"/>
    <n v="4"/>
    <n v="4"/>
    <n v="4"/>
    <n v="3"/>
    <n v="4"/>
    <n v="0"/>
    <n v="0"/>
    <n v="0"/>
    <n v="0"/>
    <n v="0"/>
    <n v="0"/>
    <s v="ZUZ"/>
    <s v="INF"/>
    <x v="7"/>
    <x v="57"/>
  </r>
  <r>
    <s v="Agnieszka"/>
    <s v="Informatyka"/>
    <d v="2025-11-11T00:00:00"/>
    <d v="1899-12-30T11:15:00"/>
    <d v="1899-12-30T12:15:00"/>
    <n v="60"/>
    <n v="6"/>
    <n v="8"/>
    <n v="6"/>
    <n v="8"/>
    <n v="8"/>
    <n v="3"/>
    <n v="4"/>
    <n v="5"/>
    <n v="4"/>
    <n v="3"/>
    <n v="4"/>
    <n v="0"/>
    <n v="0"/>
    <n v="0"/>
    <n v="0"/>
    <n v="0"/>
    <n v="0"/>
    <s v="AGN"/>
    <s v="INF"/>
    <x v="4"/>
    <x v="58"/>
  </r>
  <r>
    <s v="Maciej"/>
    <s v="Fizyka"/>
    <d v="2025-11-12T00:00:00"/>
    <d v="1899-12-30T09:00:00"/>
    <d v="1899-12-30T10:00:00"/>
    <n v="40"/>
    <n v="6"/>
    <n v="8"/>
    <n v="6"/>
    <n v="8"/>
    <n v="8"/>
    <n v="3"/>
    <n v="5"/>
    <n v="5"/>
    <n v="4"/>
    <n v="3"/>
    <n v="4"/>
    <n v="0"/>
    <n v="0"/>
    <n v="0"/>
    <n v="0"/>
    <n v="0"/>
    <n v="0"/>
    <s v="MAC"/>
    <s v="FIZ"/>
    <x v="4"/>
    <x v="59"/>
  </r>
  <r>
    <s v="Julita"/>
    <s v="Informatyka"/>
    <d v="2025-11-12T00:00:00"/>
    <d v="1899-12-30T11:00:00"/>
    <d v="1899-12-30T12:30:00"/>
    <n v="60"/>
    <n v="6"/>
    <n v="8"/>
    <n v="6"/>
    <n v="8"/>
    <n v="8"/>
    <n v="4"/>
    <n v="5"/>
    <n v="5"/>
    <n v="4"/>
    <n v="3"/>
    <n v="4"/>
    <n v="0"/>
    <n v="0"/>
    <n v="0"/>
    <n v="0"/>
    <n v="0"/>
    <n v="0"/>
    <s v="JUL"/>
    <s v="INF"/>
    <x v="3"/>
    <x v="60"/>
  </r>
  <r>
    <s v="Bartek"/>
    <s v="Informatyka"/>
    <d v="2025-11-12T00:00:00"/>
    <d v="1899-12-30T12:45:00"/>
    <d v="1899-12-30T13:45:00"/>
    <n v="60"/>
    <n v="7"/>
    <n v="8"/>
    <n v="6"/>
    <n v="8"/>
    <n v="8"/>
    <n v="4"/>
    <n v="5"/>
    <n v="5"/>
    <n v="4"/>
    <n v="3"/>
    <n v="4"/>
    <n v="0"/>
    <n v="0"/>
    <n v="0"/>
    <n v="0"/>
    <n v="0"/>
    <n v="0"/>
    <s v="BAR"/>
    <s v="INF"/>
    <x v="6"/>
    <x v="61"/>
  </r>
  <r>
    <s v="Agnieszka"/>
    <s v="Informatyka"/>
    <d v="2025-11-12T00:00:00"/>
    <d v="1899-12-30T13:45:00"/>
    <d v="1899-12-30T15:00:00"/>
    <n v="60"/>
    <n v="7"/>
    <n v="8"/>
    <n v="6"/>
    <n v="8"/>
    <n v="8"/>
    <n v="4"/>
    <n v="5"/>
    <n v="6"/>
    <n v="4"/>
    <n v="3"/>
    <n v="4"/>
    <n v="0"/>
    <n v="0"/>
    <n v="0"/>
    <n v="0"/>
    <n v="0"/>
    <n v="0"/>
    <s v="AGN"/>
    <s v="INF"/>
    <x v="5"/>
    <x v="62"/>
  </r>
  <r>
    <s v="Katarzyna"/>
    <s v="Informatyka"/>
    <d v="2025-11-12T00:00:00"/>
    <d v="1899-12-30T15:45:00"/>
    <d v="1899-12-30T17:15:00"/>
    <n v="60"/>
    <n v="7"/>
    <n v="8"/>
    <n v="7"/>
    <n v="8"/>
    <n v="8"/>
    <n v="4"/>
    <n v="5"/>
    <n v="6"/>
    <n v="4"/>
    <n v="3"/>
    <n v="4"/>
    <n v="0"/>
    <n v="0"/>
    <n v="0"/>
    <n v="0"/>
    <n v="0"/>
    <n v="0"/>
    <s v="KAT"/>
    <s v="INF"/>
    <x v="6"/>
    <x v="63"/>
  </r>
  <r>
    <s v="Maciej"/>
    <s v="Fizyka"/>
    <d v="2025-11-13T00:00:00"/>
    <d v="1899-12-30T09:00:00"/>
    <d v="1899-12-30T11:00:00"/>
    <n v="40"/>
    <n v="7"/>
    <n v="8"/>
    <n v="7"/>
    <n v="8"/>
    <n v="8"/>
    <n v="4"/>
    <n v="6"/>
    <n v="6"/>
    <n v="4"/>
    <n v="3"/>
    <n v="4"/>
    <n v="0"/>
    <n v="0"/>
    <n v="0"/>
    <n v="0"/>
    <n v="0"/>
    <n v="0"/>
    <s v="MAC"/>
    <s v="FIZ"/>
    <x v="5"/>
    <x v="64"/>
  </r>
  <r>
    <s v="Maciej"/>
    <s v="Fizyka"/>
    <d v="2025-11-13T00:00:00"/>
    <d v="1899-12-30T11:15:00"/>
    <d v="1899-12-30T12:45:00"/>
    <n v="40"/>
    <n v="7"/>
    <n v="8"/>
    <n v="7"/>
    <n v="8"/>
    <n v="8"/>
    <n v="4"/>
    <n v="7"/>
    <n v="6"/>
    <n v="4"/>
    <n v="3"/>
    <n v="4"/>
    <n v="0"/>
    <n v="0"/>
    <n v="0"/>
    <n v="0"/>
    <n v="0"/>
    <n v="0"/>
    <s v="MAC"/>
    <s v="FIZ"/>
    <x v="6"/>
    <x v="65"/>
  </r>
  <r>
    <s v="Agnieszka"/>
    <s v="Matematyka"/>
    <d v="2025-11-13T00:00:00"/>
    <d v="1899-12-30T13:30:00"/>
    <d v="1899-12-30T15:15:00"/>
    <n v="50"/>
    <n v="7"/>
    <n v="8"/>
    <n v="7"/>
    <n v="8"/>
    <n v="8"/>
    <n v="4"/>
    <n v="7"/>
    <n v="7"/>
    <n v="4"/>
    <n v="3"/>
    <n v="4"/>
    <n v="0"/>
    <n v="0"/>
    <n v="0"/>
    <n v="0"/>
    <n v="0"/>
    <n v="0"/>
    <s v="AGN"/>
    <s v="MAT"/>
    <x v="6"/>
    <x v="66"/>
  </r>
  <r>
    <s v="Piotrek"/>
    <s v="Fizyka"/>
    <d v="2025-11-13T00:00:00"/>
    <d v="1899-12-30T16:00:00"/>
    <d v="1899-12-30T18:00:00"/>
    <n v="40"/>
    <n v="7"/>
    <n v="8"/>
    <n v="7"/>
    <n v="8"/>
    <n v="8"/>
    <n v="4"/>
    <n v="7"/>
    <n v="7"/>
    <n v="4"/>
    <n v="3"/>
    <n v="4"/>
    <n v="0"/>
    <n v="0"/>
    <n v="0"/>
    <n v="1"/>
    <n v="0"/>
    <n v="0"/>
    <s v="PIO"/>
    <s v="FIZ"/>
    <x v="0"/>
    <x v="67"/>
  </r>
  <r>
    <s v="Julita"/>
    <s v="Fizyka"/>
    <d v="2025-11-14T00:00:00"/>
    <d v="1899-12-30T09:00:00"/>
    <d v="1899-12-30T10:15:00"/>
    <n v="40"/>
    <n v="7"/>
    <n v="8"/>
    <n v="7"/>
    <n v="8"/>
    <n v="8"/>
    <n v="5"/>
    <n v="7"/>
    <n v="7"/>
    <n v="4"/>
    <n v="3"/>
    <n v="4"/>
    <n v="0"/>
    <n v="0"/>
    <n v="0"/>
    <n v="1"/>
    <n v="0"/>
    <n v="0"/>
    <s v="JUL"/>
    <s v="FIZ"/>
    <x v="4"/>
    <x v="68"/>
  </r>
  <r>
    <s v="Wiktor"/>
    <s v="Matematyka"/>
    <d v="2025-11-14T00:00:00"/>
    <d v="1899-12-30T10:30:00"/>
    <d v="1899-12-30T11:45:00"/>
    <n v="50"/>
    <n v="7"/>
    <n v="9"/>
    <n v="7"/>
    <n v="8"/>
    <n v="8"/>
    <n v="5"/>
    <n v="7"/>
    <n v="7"/>
    <n v="4"/>
    <n v="3"/>
    <n v="4"/>
    <n v="0"/>
    <n v="0"/>
    <n v="0"/>
    <n v="1"/>
    <n v="0"/>
    <n v="0"/>
    <s v="WIK"/>
    <s v="MAT"/>
    <x v="8"/>
    <x v="69"/>
  </r>
  <r>
    <s v="Jan"/>
    <s v="Fizyka"/>
    <d v="2025-11-14T00:00:00"/>
    <d v="1899-12-30T12:15:00"/>
    <d v="1899-12-30T14:15:00"/>
    <n v="40"/>
    <n v="7"/>
    <n v="9"/>
    <n v="7"/>
    <n v="8"/>
    <n v="9"/>
    <n v="5"/>
    <n v="7"/>
    <n v="7"/>
    <n v="4"/>
    <n v="3"/>
    <n v="4"/>
    <n v="0"/>
    <n v="0"/>
    <n v="0"/>
    <n v="1"/>
    <n v="0"/>
    <n v="0"/>
    <s v="JAN"/>
    <s v="FIZ"/>
    <x v="8"/>
    <x v="70"/>
  </r>
  <r>
    <s v="Jan"/>
    <s v="Fizyka"/>
    <d v="2025-11-17T00:00:00"/>
    <d v="1899-12-30T09:00:00"/>
    <d v="1899-12-30T11:00:00"/>
    <n v="40"/>
    <n v="7"/>
    <n v="9"/>
    <n v="7"/>
    <n v="8"/>
    <n v="10"/>
    <n v="5"/>
    <n v="7"/>
    <n v="7"/>
    <n v="4"/>
    <n v="3"/>
    <n v="4"/>
    <n v="0"/>
    <n v="0"/>
    <n v="0"/>
    <n v="1"/>
    <n v="0"/>
    <n v="0"/>
    <s v="JAN"/>
    <s v="FIZ"/>
    <x v="9"/>
    <x v="71"/>
  </r>
  <r>
    <s v="Bartek"/>
    <s v="Informatyka"/>
    <d v="2025-11-17T00:00:00"/>
    <d v="1899-12-30T11:30:00"/>
    <d v="1899-12-30T13:15:00"/>
    <n v="60"/>
    <n v="8"/>
    <n v="9"/>
    <n v="7"/>
    <n v="8"/>
    <n v="10"/>
    <n v="5"/>
    <n v="7"/>
    <n v="7"/>
    <n v="4"/>
    <n v="3"/>
    <n v="4"/>
    <n v="0"/>
    <n v="0"/>
    <n v="0"/>
    <n v="1"/>
    <n v="0"/>
    <n v="0"/>
    <s v="BAR"/>
    <s v="INF"/>
    <x v="7"/>
    <x v="72"/>
  </r>
  <r>
    <s v="Bartek"/>
    <s v="Informatyka"/>
    <d v="2025-11-17T00:00:00"/>
    <d v="1899-12-30T13:30:00"/>
    <d v="1899-12-30T15:00:00"/>
    <n v="60"/>
    <n v="9"/>
    <n v="9"/>
    <n v="7"/>
    <n v="8"/>
    <n v="10"/>
    <n v="5"/>
    <n v="7"/>
    <n v="7"/>
    <n v="4"/>
    <n v="3"/>
    <n v="4"/>
    <n v="0"/>
    <n v="0"/>
    <n v="0"/>
    <n v="1"/>
    <n v="0"/>
    <n v="0"/>
    <s v="BAR"/>
    <s v="INF"/>
    <x v="8"/>
    <x v="73"/>
  </r>
  <r>
    <s v="Zdzisław"/>
    <s v="Matematyka"/>
    <d v="2025-11-17T00:00:00"/>
    <d v="1899-12-30T16:15:00"/>
    <d v="1899-12-30T18:15:00"/>
    <n v="50"/>
    <n v="9"/>
    <n v="9"/>
    <n v="7"/>
    <n v="8"/>
    <n v="10"/>
    <n v="5"/>
    <n v="7"/>
    <n v="7"/>
    <n v="5"/>
    <n v="3"/>
    <n v="4"/>
    <n v="0"/>
    <n v="0"/>
    <n v="0"/>
    <n v="1"/>
    <n v="0"/>
    <n v="0"/>
    <s v="ZDZ"/>
    <s v="MAT"/>
    <x v="4"/>
    <x v="74"/>
  </r>
  <r>
    <s v="Zuzanna"/>
    <s v="Informatyka"/>
    <d v="2025-11-18T00:00:00"/>
    <d v="1899-12-30T09:00:00"/>
    <d v="1899-12-30T10:00:00"/>
    <n v="60"/>
    <n v="9"/>
    <n v="9"/>
    <n v="7"/>
    <n v="9"/>
    <n v="10"/>
    <n v="5"/>
    <n v="7"/>
    <n v="7"/>
    <n v="5"/>
    <n v="3"/>
    <n v="4"/>
    <n v="0"/>
    <n v="0"/>
    <n v="0"/>
    <n v="1"/>
    <n v="0"/>
    <n v="0"/>
    <s v="ZUZ"/>
    <s v="INF"/>
    <x v="8"/>
    <x v="75"/>
  </r>
  <r>
    <s v="Maciej"/>
    <s v="Fizyka"/>
    <d v="2025-11-18T00:00:00"/>
    <d v="1899-12-30T10:30:00"/>
    <d v="1899-12-30T11:45:00"/>
    <n v="40"/>
    <n v="9"/>
    <n v="9"/>
    <n v="7"/>
    <n v="9"/>
    <n v="10"/>
    <n v="5"/>
    <n v="8"/>
    <n v="7"/>
    <n v="5"/>
    <n v="3"/>
    <n v="4"/>
    <n v="0"/>
    <n v="0"/>
    <n v="0"/>
    <n v="1"/>
    <n v="0"/>
    <n v="0"/>
    <s v="MAC"/>
    <s v="FIZ"/>
    <x v="7"/>
    <x v="76"/>
  </r>
  <r>
    <s v="Ewa"/>
    <s v="Matematyka"/>
    <d v="2025-11-19T00:00:00"/>
    <d v="1899-12-30T09:00:00"/>
    <d v="1899-12-30T10:45:00"/>
    <n v="50"/>
    <n v="9"/>
    <n v="9"/>
    <n v="7"/>
    <n v="9"/>
    <n v="10"/>
    <n v="5"/>
    <n v="8"/>
    <n v="7"/>
    <n v="5"/>
    <n v="4"/>
    <n v="4"/>
    <n v="0"/>
    <n v="0"/>
    <n v="0"/>
    <n v="1"/>
    <n v="0"/>
    <n v="0"/>
    <s v="EWA"/>
    <s v="MAT"/>
    <x v="3"/>
    <x v="77"/>
  </r>
  <r>
    <s v="Andrzej"/>
    <s v="Informatyka"/>
    <d v="2025-11-19T00:00:00"/>
    <d v="1899-12-30T11:15:00"/>
    <d v="1899-12-30T12:15:00"/>
    <n v="60"/>
    <n v="9"/>
    <n v="9"/>
    <n v="7"/>
    <n v="9"/>
    <n v="10"/>
    <n v="5"/>
    <n v="8"/>
    <n v="7"/>
    <n v="5"/>
    <n v="4"/>
    <n v="4"/>
    <n v="0"/>
    <n v="0"/>
    <n v="0"/>
    <n v="1"/>
    <n v="1"/>
    <n v="0"/>
    <s v="AND"/>
    <s v="INF"/>
    <x v="0"/>
    <x v="78"/>
  </r>
  <r>
    <s v="Maciej"/>
    <s v="Fizyka"/>
    <d v="2025-11-19T00:00:00"/>
    <d v="1899-12-30T13:00:00"/>
    <d v="1899-12-30T14:45:00"/>
    <n v="40"/>
    <n v="9"/>
    <n v="9"/>
    <n v="7"/>
    <n v="9"/>
    <n v="10"/>
    <n v="5"/>
    <n v="9"/>
    <n v="7"/>
    <n v="5"/>
    <n v="4"/>
    <n v="4"/>
    <n v="0"/>
    <n v="0"/>
    <n v="0"/>
    <n v="1"/>
    <n v="1"/>
    <n v="0"/>
    <s v="MAC"/>
    <s v="FIZ"/>
    <x v="8"/>
    <x v="79"/>
  </r>
  <r>
    <s v="Ewa"/>
    <s v="Matematyka"/>
    <d v="2025-11-19T00:00:00"/>
    <d v="1899-12-30T15:45:00"/>
    <d v="1899-12-30T17:15:00"/>
    <n v="50"/>
    <n v="9"/>
    <n v="9"/>
    <n v="7"/>
    <n v="9"/>
    <n v="10"/>
    <n v="5"/>
    <n v="9"/>
    <n v="7"/>
    <n v="5"/>
    <n v="5"/>
    <n v="4"/>
    <n v="0"/>
    <n v="0"/>
    <n v="0"/>
    <n v="1"/>
    <n v="1"/>
    <n v="0"/>
    <s v="EWA"/>
    <s v="MAT"/>
    <x v="4"/>
    <x v="80"/>
  </r>
  <r>
    <s v="Wiktor"/>
    <s v="Matematyka"/>
    <d v="2025-11-20T00:00:00"/>
    <d v="1899-12-30T09:00:00"/>
    <d v="1899-12-30T10:00:00"/>
    <n v="50"/>
    <n v="9"/>
    <n v="10"/>
    <n v="7"/>
    <n v="9"/>
    <n v="10"/>
    <n v="5"/>
    <n v="9"/>
    <n v="7"/>
    <n v="5"/>
    <n v="5"/>
    <n v="4"/>
    <n v="0"/>
    <n v="0"/>
    <n v="0"/>
    <n v="1"/>
    <n v="1"/>
    <n v="0"/>
    <s v="WIK"/>
    <s v="MAT"/>
    <x v="9"/>
    <x v="81"/>
  </r>
  <r>
    <s v="Jan"/>
    <s v="Fizyka"/>
    <d v="2025-11-20T00:00:00"/>
    <d v="1899-12-30T10:00:00"/>
    <d v="1899-12-30T12:00:00"/>
    <n v="40"/>
    <n v="9"/>
    <n v="10"/>
    <n v="7"/>
    <n v="9"/>
    <n v="11"/>
    <n v="5"/>
    <n v="9"/>
    <n v="7"/>
    <n v="5"/>
    <n v="5"/>
    <n v="4"/>
    <n v="0"/>
    <n v="0"/>
    <n v="0"/>
    <n v="1"/>
    <n v="1"/>
    <n v="0"/>
    <s v="JAN"/>
    <s v="FIZ"/>
    <x v="10"/>
    <x v="82"/>
  </r>
  <r>
    <s v="Zbigniew"/>
    <s v="Fizyka"/>
    <d v="2025-11-20T00:00:00"/>
    <d v="1899-12-30T12:45:00"/>
    <d v="1899-12-30T13:45:00"/>
    <n v="40"/>
    <n v="9"/>
    <n v="10"/>
    <n v="7"/>
    <n v="9"/>
    <n v="11"/>
    <n v="5"/>
    <n v="9"/>
    <n v="7"/>
    <n v="5"/>
    <n v="5"/>
    <n v="5"/>
    <n v="0"/>
    <n v="0"/>
    <n v="0"/>
    <n v="1"/>
    <n v="1"/>
    <n v="0"/>
    <s v="ZBI"/>
    <s v="FIZ"/>
    <x v="4"/>
    <x v="83"/>
  </r>
  <r>
    <s v="Wiktor"/>
    <s v="Matematyka"/>
    <d v="2025-11-20T00:00:00"/>
    <d v="1899-12-30T14:15:00"/>
    <d v="1899-12-30T15:15:00"/>
    <n v="50"/>
    <n v="9"/>
    <n v="11"/>
    <n v="7"/>
    <n v="9"/>
    <n v="11"/>
    <n v="5"/>
    <n v="9"/>
    <n v="7"/>
    <n v="5"/>
    <n v="5"/>
    <n v="5"/>
    <n v="0"/>
    <n v="0"/>
    <n v="0"/>
    <n v="1"/>
    <n v="1"/>
    <n v="0"/>
    <s v="WIK"/>
    <s v="MAT"/>
    <x v="10"/>
    <x v="84"/>
  </r>
  <r>
    <s v="Zdzisław"/>
    <s v="Matematyka"/>
    <d v="2025-11-20T00:00:00"/>
    <d v="1899-12-30T15:15:00"/>
    <d v="1899-12-30T16:15:00"/>
    <n v="50"/>
    <n v="9"/>
    <n v="11"/>
    <n v="7"/>
    <n v="9"/>
    <n v="11"/>
    <n v="5"/>
    <n v="9"/>
    <n v="7"/>
    <n v="6"/>
    <n v="5"/>
    <n v="5"/>
    <n v="0"/>
    <n v="0"/>
    <n v="0"/>
    <n v="1"/>
    <n v="1"/>
    <n v="0"/>
    <s v="ZDZ"/>
    <s v="MAT"/>
    <x v="5"/>
    <x v="85"/>
  </r>
  <r>
    <s v="Jan"/>
    <s v="Fizyka"/>
    <d v="2025-11-24T00:00:00"/>
    <d v="1899-12-30T09:00:00"/>
    <d v="1899-12-30T10:30:00"/>
    <n v="40"/>
    <n v="9"/>
    <n v="11"/>
    <n v="7"/>
    <n v="9"/>
    <n v="12"/>
    <n v="5"/>
    <n v="9"/>
    <n v="7"/>
    <n v="6"/>
    <n v="5"/>
    <n v="5"/>
    <n v="0"/>
    <n v="0"/>
    <n v="0"/>
    <n v="1"/>
    <n v="1"/>
    <n v="0"/>
    <s v="JAN"/>
    <s v="FIZ"/>
    <x v="11"/>
    <x v="86"/>
  </r>
  <r>
    <s v="Zbigniew"/>
    <s v="Fizyka"/>
    <d v="2025-11-24T00:00:00"/>
    <d v="1899-12-30T10:45:00"/>
    <d v="1899-12-30T12:00:00"/>
    <n v="40"/>
    <n v="9"/>
    <n v="11"/>
    <n v="7"/>
    <n v="9"/>
    <n v="12"/>
    <n v="5"/>
    <n v="9"/>
    <n v="7"/>
    <n v="6"/>
    <n v="5"/>
    <n v="6"/>
    <n v="0"/>
    <n v="0"/>
    <n v="0"/>
    <n v="1"/>
    <n v="1"/>
    <n v="0"/>
    <s v="ZBI"/>
    <s v="FIZ"/>
    <x v="5"/>
    <x v="87"/>
  </r>
  <r>
    <s v="Maciej"/>
    <s v="Fizyka"/>
    <d v="2025-11-24T00:00:00"/>
    <d v="1899-12-30T12:30:00"/>
    <d v="1899-12-30T13:30:00"/>
    <n v="40"/>
    <n v="9"/>
    <n v="11"/>
    <n v="7"/>
    <n v="9"/>
    <n v="12"/>
    <n v="5"/>
    <n v="10"/>
    <n v="7"/>
    <n v="6"/>
    <n v="5"/>
    <n v="6"/>
    <n v="0"/>
    <n v="0"/>
    <n v="0"/>
    <n v="1"/>
    <n v="1"/>
    <n v="0"/>
    <s v="MAC"/>
    <s v="FIZ"/>
    <x v="9"/>
    <x v="88"/>
  </r>
  <r>
    <s v="Katarzyna"/>
    <s v="Informatyka"/>
    <d v="2025-11-24T00:00:00"/>
    <d v="1899-12-30T14:30:00"/>
    <d v="1899-12-30T16:00:00"/>
    <n v="60"/>
    <n v="9"/>
    <n v="11"/>
    <n v="8"/>
    <n v="9"/>
    <n v="12"/>
    <n v="5"/>
    <n v="10"/>
    <n v="7"/>
    <n v="6"/>
    <n v="5"/>
    <n v="6"/>
    <n v="0"/>
    <n v="0"/>
    <n v="0"/>
    <n v="1"/>
    <n v="1"/>
    <n v="0"/>
    <s v="KAT"/>
    <s v="INF"/>
    <x v="7"/>
    <x v="89"/>
  </r>
  <r>
    <s v="Zbigniew"/>
    <s v="Informatyka"/>
    <d v="2025-11-24T00:00:00"/>
    <d v="1899-12-30T16:30:00"/>
    <d v="1899-12-30T18:00:00"/>
    <n v="60"/>
    <n v="9"/>
    <n v="11"/>
    <n v="8"/>
    <n v="9"/>
    <n v="12"/>
    <n v="5"/>
    <n v="10"/>
    <n v="7"/>
    <n v="6"/>
    <n v="5"/>
    <n v="7"/>
    <n v="0"/>
    <n v="0"/>
    <n v="0"/>
    <n v="1"/>
    <n v="1"/>
    <n v="0"/>
    <s v="ZBI"/>
    <s v="INF"/>
    <x v="6"/>
    <x v="90"/>
  </r>
  <r>
    <s v="Agnieszka"/>
    <s v="Informatyka"/>
    <d v="2025-11-25T00:00:00"/>
    <d v="1899-12-30T09:00:00"/>
    <d v="1899-12-30T10:15:00"/>
    <n v="60"/>
    <n v="9"/>
    <n v="11"/>
    <n v="8"/>
    <n v="9"/>
    <n v="12"/>
    <n v="5"/>
    <n v="10"/>
    <n v="8"/>
    <n v="6"/>
    <n v="5"/>
    <n v="7"/>
    <n v="0"/>
    <n v="0"/>
    <n v="0"/>
    <n v="1"/>
    <n v="1"/>
    <n v="0"/>
    <s v="AGN"/>
    <s v="INF"/>
    <x v="7"/>
    <x v="91"/>
  </r>
  <r>
    <s v="Agnieszka"/>
    <s v="Informatyka"/>
    <d v="2025-11-26T00:00:00"/>
    <d v="1899-12-30T09:00:00"/>
    <d v="1899-12-30T10:00:00"/>
    <n v="60"/>
    <n v="9"/>
    <n v="11"/>
    <n v="8"/>
    <n v="9"/>
    <n v="12"/>
    <n v="5"/>
    <n v="10"/>
    <n v="9"/>
    <n v="6"/>
    <n v="5"/>
    <n v="7"/>
    <n v="0"/>
    <n v="0"/>
    <n v="0"/>
    <n v="1"/>
    <n v="1"/>
    <n v="0"/>
    <s v="AGN"/>
    <s v="INF"/>
    <x v="8"/>
    <x v="92"/>
  </r>
  <r>
    <s v="Zdzisław"/>
    <s v="Fizyka"/>
    <d v="2025-11-26T00:00:00"/>
    <d v="1899-12-30T11:00:00"/>
    <d v="1899-12-30T12:45:00"/>
    <n v="40"/>
    <n v="9"/>
    <n v="11"/>
    <n v="8"/>
    <n v="9"/>
    <n v="12"/>
    <n v="5"/>
    <n v="10"/>
    <n v="9"/>
    <n v="7"/>
    <n v="5"/>
    <n v="7"/>
    <n v="0"/>
    <n v="0"/>
    <n v="0"/>
    <n v="1"/>
    <n v="1"/>
    <n v="0"/>
    <s v="ZDZ"/>
    <s v="FIZ"/>
    <x v="6"/>
    <x v="93"/>
  </r>
  <r>
    <s v="Maciej"/>
    <s v="Fizyka"/>
    <d v="2025-11-26T00:00:00"/>
    <d v="1899-12-30T13:45:00"/>
    <d v="1899-12-30T15:45:00"/>
    <n v="40"/>
    <n v="9"/>
    <n v="11"/>
    <n v="8"/>
    <n v="9"/>
    <n v="12"/>
    <n v="5"/>
    <n v="11"/>
    <n v="9"/>
    <n v="7"/>
    <n v="5"/>
    <n v="7"/>
    <n v="0"/>
    <n v="0"/>
    <n v="0"/>
    <n v="1"/>
    <n v="1"/>
    <n v="0"/>
    <s v="MAC"/>
    <s v="FIZ"/>
    <x v="10"/>
    <x v="94"/>
  </r>
  <r>
    <s v="Bartek"/>
    <s v="Informatyka"/>
    <d v="2025-11-26T00:00:00"/>
    <d v="1899-12-30T16:30:00"/>
    <d v="1899-12-30T17:30:00"/>
    <n v="60"/>
    <n v="10"/>
    <n v="11"/>
    <n v="8"/>
    <n v="9"/>
    <n v="12"/>
    <n v="5"/>
    <n v="11"/>
    <n v="9"/>
    <n v="7"/>
    <n v="5"/>
    <n v="7"/>
    <n v="0"/>
    <n v="0"/>
    <n v="0"/>
    <n v="1"/>
    <n v="1"/>
    <n v="0"/>
    <s v="BAR"/>
    <s v="INF"/>
    <x v="9"/>
    <x v="95"/>
  </r>
  <r>
    <s v="Zuzanna"/>
    <s v="Informatyka"/>
    <d v="2025-11-28T00:00:00"/>
    <d v="1899-12-30T09:30:00"/>
    <d v="1899-12-30T11:00:00"/>
    <n v="60"/>
    <n v="10"/>
    <n v="11"/>
    <n v="8"/>
    <n v="10"/>
    <n v="12"/>
    <n v="5"/>
    <n v="11"/>
    <n v="9"/>
    <n v="7"/>
    <n v="5"/>
    <n v="7"/>
    <n v="0"/>
    <n v="0"/>
    <n v="0"/>
    <n v="1"/>
    <n v="1"/>
    <n v="0"/>
    <s v="ZUZ"/>
    <s v="INF"/>
    <x v="9"/>
    <x v="96"/>
  </r>
  <r>
    <s v="Jan"/>
    <s v="Fizyka"/>
    <d v="2025-11-28T00:00:00"/>
    <d v="1899-12-30T11:30:00"/>
    <d v="1899-12-30T12:45:00"/>
    <n v="40"/>
    <n v="10"/>
    <n v="11"/>
    <n v="8"/>
    <n v="10"/>
    <n v="13"/>
    <n v="5"/>
    <n v="11"/>
    <n v="9"/>
    <n v="7"/>
    <n v="5"/>
    <n v="7"/>
    <n v="0"/>
    <n v="0"/>
    <n v="0"/>
    <n v="1"/>
    <n v="1"/>
    <n v="0"/>
    <s v="JAN"/>
    <s v="FIZ"/>
    <x v="12"/>
    <x v="97"/>
  </r>
  <r>
    <s v="Marcin"/>
    <s v="Matematyka"/>
    <d v="2025-12-02T00:00:00"/>
    <d v="1899-12-30T09:00:00"/>
    <d v="1899-12-30T10:00:00"/>
    <n v="50"/>
    <n v="10"/>
    <n v="11"/>
    <n v="8"/>
    <n v="10"/>
    <n v="13"/>
    <n v="5"/>
    <n v="11"/>
    <n v="9"/>
    <n v="7"/>
    <n v="5"/>
    <n v="7"/>
    <n v="0"/>
    <n v="0"/>
    <n v="0"/>
    <n v="1"/>
    <n v="1"/>
    <n v="1"/>
    <s v="MAR"/>
    <s v="MAT"/>
    <x v="0"/>
    <x v="98"/>
  </r>
  <r>
    <s v="Zbigniew"/>
    <s v="Informatyka"/>
    <d v="2025-12-02T00:00:00"/>
    <d v="1899-12-30T10:30:00"/>
    <d v="1899-12-30T11:30:00"/>
    <n v="60"/>
    <n v="10"/>
    <n v="11"/>
    <n v="8"/>
    <n v="10"/>
    <n v="13"/>
    <n v="5"/>
    <n v="11"/>
    <n v="9"/>
    <n v="7"/>
    <n v="5"/>
    <n v="8"/>
    <n v="0"/>
    <n v="0"/>
    <n v="0"/>
    <n v="1"/>
    <n v="1"/>
    <n v="1"/>
    <s v="ZBI"/>
    <s v="INF"/>
    <x v="7"/>
    <x v="99"/>
  </r>
  <r>
    <s v="Bartek"/>
    <s v="Informatyka"/>
    <d v="2025-12-02T00:00:00"/>
    <d v="1899-12-30T11:30:00"/>
    <d v="1899-12-30T13:30:00"/>
    <n v="60"/>
    <n v="11"/>
    <n v="11"/>
    <n v="8"/>
    <n v="10"/>
    <n v="13"/>
    <n v="5"/>
    <n v="11"/>
    <n v="9"/>
    <n v="7"/>
    <n v="5"/>
    <n v="8"/>
    <n v="0"/>
    <n v="0"/>
    <n v="0"/>
    <n v="1"/>
    <n v="1"/>
    <n v="1"/>
    <s v="BAR"/>
    <s v="INF"/>
    <x v="10"/>
    <x v="100"/>
  </r>
  <r>
    <s v="Ewa"/>
    <s v="Matematyka"/>
    <d v="2025-12-03T00:00:00"/>
    <d v="1899-12-30T09:00:00"/>
    <d v="1899-12-30T10:45:00"/>
    <n v="50"/>
    <n v="11"/>
    <n v="11"/>
    <n v="8"/>
    <n v="10"/>
    <n v="13"/>
    <n v="5"/>
    <n v="11"/>
    <n v="9"/>
    <n v="7"/>
    <n v="6"/>
    <n v="8"/>
    <n v="0"/>
    <n v="0"/>
    <n v="0"/>
    <n v="1"/>
    <n v="1"/>
    <n v="1"/>
    <s v="EWA"/>
    <s v="MAT"/>
    <x v="5"/>
    <x v="101"/>
  </r>
  <r>
    <s v="Maciej"/>
    <s v="Fizyka"/>
    <d v="2025-12-03T00:00:00"/>
    <d v="1899-12-30T11:30:00"/>
    <d v="1899-12-30T13:00:00"/>
    <n v="40"/>
    <n v="11"/>
    <n v="11"/>
    <n v="8"/>
    <n v="10"/>
    <n v="13"/>
    <n v="5"/>
    <n v="12"/>
    <n v="9"/>
    <n v="7"/>
    <n v="6"/>
    <n v="8"/>
    <n v="0"/>
    <n v="0"/>
    <n v="0"/>
    <n v="1"/>
    <n v="1"/>
    <n v="1"/>
    <s v="MAC"/>
    <s v="FIZ"/>
    <x v="11"/>
    <x v="102"/>
  </r>
  <r>
    <s v="Ewa"/>
    <s v="Matematyka"/>
    <d v="2025-12-03T00:00:00"/>
    <d v="1899-12-30T13:45:00"/>
    <d v="1899-12-30T14:45:00"/>
    <n v="50"/>
    <n v="11"/>
    <n v="11"/>
    <n v="8"/>
    <n v="10"/>
    <n v="13"/>
    <n v="5"/>
    <n v="12"/>
    <n v="9"/>
    <n v="7"/>
    <n v="7"/>
    <n v="8"/>
    <n v="0"/>
    <n v="0"/>
    <n v="0"/>
    <n v="1"/>
    <n v="1"/>
    <n v="1"/>
    <s v="EWA"/>
    <s v="MAT"/>
    <x v="6"/>
    <x v="103"/>
  </r>
  <r>
    <s v="Zdzisław"/>
    <s v="Matematyka"/>
    <d v="2025-12-03T00:00:00"/>
    <d v="1899-12-30T15:45:00"/>
    <d v="1899-12-30T17:15:00"/>
    <n v="50"/>
    <n v="11"/>
    <n v="11"/>
    <n v="8"/>
    <n v="10"/>
    <n v="13"/>
    <n v="5"/>
    <n v="12"/>
    <n v="9"/>
    <n v="8"/>
    <n v="7"/>
    <n v="8"/>
    <n v="0"/>
    <n v="0"/>
    <n v="0"/>
    <n v="1"/>
    <n v="1"/>
    <n v="1"/>
    <s v="ZDZ"/>
    <s v="MAT"/>
    <x v="7"/>
    <x v="104"/>
  </r>
  <r>
    <s v="Maciej"/>
    <s v="Fizyka"/>
    <d v="2025-12-03T00:00:00"/>
    <d v="1899-12-30T18:00:00"/>
    <d v="1899-12-30T19:00:00"/>
    <n v="40"/>
    <n v="11"/>
    <n v="11"/>
    <n v="8"/>
    <n v="10"/>
    <n v="13"/>
    <n v="5"/>
    <n v="13"/>
    <n v="9"/>
    <n v="8"/>
    <n v="7"/>
    <n v="8"/>
    <n v="0"/>
    <n v="0"/>
    <n v="0"/>
    <n v="1"/>
    <n v="1"/>
    <n v="1"/>
    <s v="MAC"/>
    <s v="FIZ"/>
    <x v="12"/>
    <x v="105"/>
  </r>
  <r>
    <s v="Katarzyna"/>
    <s v="Informatyka"/>
    <d v="2025-12-05T00:00:00"/>
    <d v="1899-12-30T09:00:00"/>
    <d v="1899-12-30T10:45:00"/>
    <n v="60"/>
    <n v="11"/>
    <n v="11"/>
    <n v="9"/>
    <n v="10"/>
    <n v="13"/>
    <n v="5"/>
    <n v="13"/>
    <n v="9"/>
    <n v="8"/>
    <n v="7"/>
    <n v="8"/>
    <n v="0"/>
    <n v="0"/>
    <n v="0"/>
    <n v="1"/>
    <n v="1"/>
    <n v="1"/>
    <s v="KAT"/>
    <s v="INF"/>
    <x v="8"/>
    <x v="106"/>
  </r>
  <r>
    <s v="Julita"/>
    <s v="Fizyka"/>
    <d v="2025-12-05T00:00:00"/>
    <d v="1899-12-30T11:00:00"/>
    <d v="1899-12-30T12:00:00"/>
    <n v="40"/>
    <n v="11"/>
    <n v="11"/>
    <n v="9"/>
    <n v="10"/>
    <n v="13"/>
    <n v="6"/>
    <n v="13"/>
    <n v="9"/>
    <n v="8"/>
    <n v="7"/>
    <n v="8"/>
    <n v="0"/>
    <n v="0"/>
    <n v="0"/>
    <n v="1"/>
    <n v="1"/>
    <n v="1"/>
    <s v="JUL"/>
    <s v="FIZ"/>
    <x v="5"/>
    <x v="107"/>
  </r>
  <r>
    <s v="Zuzanna"/>
    <s v="Informatyka"/>
    <d v="2025-12-05T00:00:00"/>
    <d v="1899-12-30T12:45:00"/>
    <d v="1899-12-30T14:15:00"/>
    <n v="60"/>
    <n v="11"/>
    <n v="11"/>
    <n v="9"/>
    <n v="11"/>
    <n v="13"/>
    <n v="6"/>
    <n v="13"/>
    <n v="9"/>
    <n v="8"/>
    <n v="7"/>
    <n v="8"/>
    <n v="0"/>
    <n v="0"/>
    <n v="0"/>
    <n v="1"/>
    <n v="1"/>
    <n v="1"/>
    <s v="ZUZ"/>
    <s v="INF"/>
    <x v="10"/>
    <x v="108"/>
  </r>
  <r>
    <s v="Patrycja"/>
    <s v="Informatyka"/>
    <d v="2025-12-08T00:00:00"/>
    <d v="1899-12-30T09:00:00"/>
    <d v="1899-12-30T10:45:00"/>
    <n v="60"/>
    <n v="11"/>
    <n v="11"/>
    <n v="9"/>
    <n v="11"/>
    <n v="13"/>
    <n v="6"/>
    <n v="13"/>
    <n v="9"/>
    <n v="8"/>
    <n v="7"/>
    <n v="8"/>
    <n v="0"/>
    <n v="1"/>
    <n v="0"/>
    <n v="1"/>
    <n v="1"/>
    <n v="1"/>
    <s v="PAT"/>
    <s v="INF"/>
    <x v="0"/>
    <x v="109"/>
  </r>
  <r>
    <s v="Jan"/>
    <s v="Fizyka"/>
    <d v="2025-12-08T00:00:00"/>
    <d v="1899-12-30T11:15:00"/>
    <d v="1899-12-30T13:00:00"/>
    <n v="40"/>
    <n v="11"/>
    <n v="11"/>
    <n v="9"/>
    <n v="11"/>
    <n v="14"/>
    <n v="6"/>
    <n v="13"/>
    <n v="9"/>
    <n v="8"/>
    <n v="7"/>
    <n v="8"/>
    <n v="0"/>
    <n v="1"/>
    <n v="0"/>
    <n v="1"/>
    <n v="1"/>
    <n v="1"/>
    <s v="JAN"/>
    <s v="FIZ"/>
    <x v="13"/>
    <x v="110"/>
  </r>
  <r>
    <s v="Katarzyna"/>
    <s v="Informatyka"/>
    <d v="2025-12-09T00:00:00"/>
    <d v="1899-12-30T09:00:00"/>
    <d v="1899-12-30T10:15:00"/>
    <n v="60"/>
    <n v="11"/>
    <n v="11"/>
    <n v="10"/>
    <n v="11"/>
    <n v="14"/>
    <n v="6"/>
    <n v="13"/>
    <n v="9"/>
    <n v="8"/>
    <n v="7"/>
    <n v="8"/>
    <n v="0"/>
    <n v="1"/>
    <n v="0"/>
    <n v="1"/>
    <n v="1"/>
    <n v="1"/>
    <s v="KAT"/>
    <s v="INF"/>
    <x v="9"/>
    <x v="111"/>
  </r>
  <r>
    <s v="Zdzisław"/>
    <s v="Matematyka"/>
    <d v="2025-12-09T00:00:00"/>
    <d v="1899-12-30T10:30:00"/>
    <d v="1899-12-30T11:30:00"/>
    <n v="50"/>
    <n v="11"/>
    <n v="11"/>
    <n v="10"/>
    <n v="11"/>
    <n v="14"/>
    <n v="6"/>
    <n v="13"/>
    <n v="9"/>
    <n v="9"/>
    <n v="7"/>
    <n v="8"/>
    <n v="0"/>
    <n v="1"/>
    <n v="0"/>
    <n v="1"/>
    <n v="1"/>
    <n v="1"/>
    <s v="ZDZ"/>
    <s v="MAT"/>
    <x v="8"/>
    <x v="112"/>
  </r>
  <r>
    <s v="Maciej"/>
    <s v="Fizyka"/>
    <d v="2025-12-10T00:00:00"/>
    <d v="1899-12-30T09:00:00"/>
    <d v="1899-12-30T10:30:00"/>
    <n v="40"/>
    <n v="11"/>
    <n v="11"/>
    <n v="10"/>
    <n v="11"/>
    <n v="14"/>
    <n v="6"/>
    <n v="14"/>
    <n v="9"/>
    <n v="9"/>
    <n v="7"/>
    <n v="8"/>
    <n v="0"/>
    <n v="1"/>
    <n v="0"/>
    <n v="1"/>
    <n v="1"/>
    <n v="1"/>
    <s v="MAC"/>
    <s v="FIZ"/>
    <x v="13"/>
    <x v="113"/>
  </r>
  <r>
    <s v="Anna"/>
    <s v="Informatyka"/>
    <d v="2025-12-10T00:00:00"/>
    <d v="1899-12-30T10:30:00"/>
    <d v="1899-12-30T12:00:00"/>
    <n v="60"/>
    <n v="11"/>
    <n v="11"/>
    <n v="10"/>
    <n v="11"/>
    <n v="14"/>
    <n v="6"/>
    <n v="14"/>
    <n v="9"/>
    <n v="9"/>
    <n v="7"/>
    <n v="8"/>
    <n v="1"/>
    <n v="1"/>
    <n v="0"/>
    <n v="1"/>
    <n v="1"/>
    <n v="1"/>
    <s v="ANN"/>
    <s v="INF"/>
    <x v="0"/>
    <x v="114"/>
  </r>
  <r>
    <s v="Agnieszka"/>
    <s v="Informatyka"/>
    <d v="2025-12-10T00:00:00"/>
    <d v="1899-12-30T13:00:00"/>
    <d v="1899-12-30T14:15:00"/>
    <n v="60"/>
    <n v="11"/>
    <n v="11"/>
    <n v="10"/>
    <n v="11"/>
    <n v="14"/>
    <n v="6"/>
    <n v="14"/>
    <n v="10"/>
    <n v="9"/>
    <n v="7"/>
    <n v="8"/>
    <n v="1"/>
    <n v="1"/>
    <n v="0"/>
    <n v="1"/>
    <n v="1"/>
    <n v="1"/>
    <s v="AGN"/>
    <s v="INF"/>
    <x v="9"/>
    <x v="115"/>
  </r>
  <r>
    <s v="Julita"/>
    <s v="Informatyka"/>
    <d v="2025-12-10T00:00:00"/>
    <d v="1899-12-30T14:45:00"/>
    <d v="1899-12-30T15:45:00"/>
    <n v="60"/>
    <n v="11"/>
    <n v="11"/>
    <n v="10"/>
    <n v="11"/>
    <n v="14"/>
    <n v="7"/>
    <n v="14"/>
    <n v="10"/>
    <n v="9"/>
    <n v="7"/>
    <n v="8"/>
    <n v="1"/>
    <n v="1"/>
    <n v="0"/>
    <n v="1"/>
    <n v="1"/>
    <n v="1"/>
    <s v="JUL"/>
    <s v="INF"/>
    <x v="6"/>
    <x v="116"/>
  </r>
  <r>
    <s v="Jan"/>
    <s v="Fizyka"/>
    <d v="2025-12-10T00:00:00"/>
    <d v="1899-12-30T16:15:00"/>
    <d v="1899-12-30T17:45:00"/>
    <n v="40"/>
    <n v="11"/>
    <n v="11"/>
    <n v="10"/>
    <n v="11"/>
    <n v="15"/>
    <n v="7"/>
    <n v="14"/>
    <n v="10"/>
    <n v="9"/>
    <n v="7"/>
    <n v="8"/>
    <n v="1"/>
    <n v="1"/>
    <n v="0"/>
    <n v="1"/>
    <n v="1"/>
    <n v="1"/>
    <s v="JAN"/>
    <s v="FIZ"/>
    <x v="14"/>
    <x v="117"/>
  </r>
  <r>
    <s v="Zbigniew"/>
    <s v="Fizyka"/>
    <d v="2025-12-11T00:00:00"/>
    <d v="1899-12-30T09:00:00"/>
    <d v="1899-12-30T10:15:00"/>
    <n v="40"/>
    <n v="11"/>
    <n v="11"/>
    <n v="10"/>
    <n v="11"/>
    <n v="15"/>
    <n v="7"/>
    <n v="14"/>
    <n v="10"/>
    <n v="9"/>
    <n v="7"/>
    <n v="9"/>
    <n v="1"/>
    <n v="1"/>
    <n v="0"/>
    <n v="1"/>
    <n v="1"/>
    <n v="1"/>
    <s v="ZBI"/>
    <s v="FIZ"/>
    <x v="8"/>
    <x v="118"/>
  </r>
  <r>
    <s v="Zuzanna"/>
    <s v="Informatyka"/>
    <d v="2025-12-11T00:00:00"/>
    <d v="1899-12-30T10:30:00"/>
    <d v="1899-12-30T11:45:00"/>
    <n v="60"/>
    <n v="11"/>
    <n v="11"/>
    <n v="10"/>
    <n v="12"/>
    <n v="15"/>
    <n v="7"/>
    <n v="14"/>
    <n v="10"/>
    <n v="9"/>
    <n v="7"/>
    <n v="9"/>
    <n v="1"/>
    <n v="1"/>
    <n v="0"/>
    <n v="1"/>
    <n v="1"/>
    <n v="1"/>
    <s v="ZUZ"/>
    <s v="INF"/>
    <x v="11"/>
    <x v="119"/>
  </r>
  <r>
    <s v="Jan"/>
    <s v="Fizyka"/>
    <d v="2025-12-12T00:00:00"/>
    <d v="1899-12-30T09:00:00"/>
    <d v="1899-12-30T10:15:00"/>
    <n v="40"/>
    <n v="11"/>
    <n v="11"/>
    <n v="10"/>
    <n v="12"/>
    <n v="16"/>
    <n v="7"/>
    <n v="14"/>
    <n v="10"/>
    <n v="9"/>
    <n v="7"/>
    <n v="9"/>
    <n v="1"/>
    <n v="1"/>
    <n v="0"/>
    <n v="1"/>
    <n v="1"/>
    <n v="1"/>
    <s v="JAN"/>
    <s v="FIZ"/>
    <x v="15"/>
    <x v="120"/>
  </r>
  <r>
    <s v="Zbigniew"/>
    <s v="Informatyka"/>
    <d v="2025-12-12T00:00:00"/>
    <d v="1899-12-30T10:30:00"/>
    <d v="1899-12-30T11:30:00"/>
    <n v="60"/>
    <n v="11"/>
    <n v="11"/>
    <n v="10"/>
    <n v="12"/>
    <n v="16"/>
    <n v="7"/>
    <n v="14"/>
    <n v="10"/>
    <n v="9"/>
    <n v="7"/>
    <n v="10"/>
    <n v="1"/>
    <n v="1"/>
    <n v="0"/>
    <n v="1"/>
    <n v="1"/>
    <n v="1"/>
    <s v="ZBI"/>
    <s v="INF"/>
    <x v="9"/>
    <x v="121"/>
  </r>
  <r>
    <s v="Bartek"/>
    <s v="Informatyka"/>
    <d v="2025-12-12T00:00:00"/>
    <d v="1899-12-30T11:30:00"/>
    <d v="1899-12-30T13:15:00"/>
    <n v="60"/>
    <n v="12"/>
    <n v="11"/>
    <n v="10"/>
    <n v="12"/>
    <n v="16"/>
    <n v="7"/>
    <n v="14"/>
    <n v="10"/>
    <n v="9"/>
    <n v="7"/>
    <n v="10"/>
    <n v="1"/>
    <n v="1"/>
    <n v="0"/>
    <n v="1"/>
    <n v="1"/>
    <n v="1"/>
    <s v="BAR"/>
    <s v="INF"/>
    <x v="11"/>
    <x v="122"/>
  </r>
  <r>
    <s v="Katarzyna"/>
    <s v="Informatyka"/>
    <d v="2025-12-15T00:00:00"/>
    <d v="1899-12-30T09:30:00"/>
    <d v="1899-12-30T11:00:00"/>
    <n v="60"/>
    <n v="12"/>
    <n v="11"/>
    <n v="11"/>
    <n v="12"/>
    <n v="16"/>
    <n v="7"/>
    <n v="14"/>
    <n v="10"/>
    <n v="9"/>
    <n v="7"/>
    <n v="10"/>
    <n v="1"/>
    <n v="1"/>
    <n v="0"/>
    <n v="1"/>
    <n v="1"/>
    <n v="1"/>
    <s v="KAT"/>
    <s v="INF"/>
    <x v="10"/>
    <x v="123"/>
  </r>
  <r>
    <s v="Katarzyna"/>
    <s v="Informatyka"/>
    <d v="2025-12-15T00:00:00"/>
    <d v="1899-12-30T11:15:00"/>
    <d v="1899-12-30T12:45:00"/>
    <n v="60"/>
    <n v="12"/>
    <n v="11"/>
    <n v="12"/>
    <n v="12"/>
    <n v="16"/>
    <n v="7"/>
    <n v="14"/>
    <n v="10"/>
    <n v="9"/>
    <n v="7"/>
    <n v="10"/>
    <n v="1"/>
    <n v="1"/>
    <n v="0"/>
    <n v="1"/>
    <n v="1"/>
    <n v="1"/>
    <s v="KAT"/>
    <s v="INF"/>
    <x v="11"/>
    <x v="124"/>
  </r>
  <r>
    <s v="Anna"/>
    <s v="Informatyka"/>
    <d v="2025-12-16T00:00:00"/>
    <d v="1899-12-30T09:00:00"/>
    <d v="1899-12-30T10:00:00"/>
    <n v="60"/>
    <n v="12"/>
    <n v="11"/>
    <n v="12"/>
    <n v="12"/>
    <n v="16"/>
    <n v="7"/>
    <n v="14"/>
    <n v="10"/>
    <n v="9"/>
    <n v="7"/>
    <n v="10"/>
    <n v="2"/>
    <n v="1"/>
    <n v="0"/>
    <n v="1"/>
    <n v="1"/>
    <n v="1"/>
    <s v="ANN"/>
    <s v="INF"/>
    <x v="1"/>
    <x v="125"/>
  </r>
  <r>
    <s v="Bartek"/>
    <s v="Informatyka"/>
    <d v="2026-01-05T00:00:00"/>
    <d v="1899-12-30T09:00:00"/>
    <d v="1899-12-30T10:45:00"/>
    <n v="60"/>
    <n v="13"/>
    <n v="11"/>
    <n v="12"/>
    <n v="12"/>
    <n v="16"/>
    <n v="7"/>
    <n v="14"/>
    <n v="10"/>
    <n v="9"/>
    <n v="7"/>
    <n v="10"/>
    <n v="2"/>
    <n v="1"/>
    <n v="0"/>
    <n v="1"/>
    <n v="1"/>
    <n v="1"/>
    <s v="BAR"/>
    <s v="INF"/>
    <x v="12"/>
    <x v="126"/>
  </r>
  <r>
    <s v="Katarzyna"/>
    <s v="Informatyka"/>
    <d v="2026-01-05T00:00:00"/>
    <d v="1899-12-30T11:30:00"/>
    <d v="1899-12-30T13:00:00"/>
    <n v="60"/>
    <n v="13"/>
    <n v="11"/>
    <n v="13"/>
    <n v="12"/>
    <n v="16"/>
    <n v="7"/>
    <n v="14"/>
    <n v="10"/>
    <n v="9"/>
    <n v="7"/>
    <n v="10"/>
    <n v="2"/>
    <n v="1"/>
    <n v="0"/>
    <n v="1"/>
    <n v="1"/>
    <n v="1"/>
    <s v="KAT"/>
    <s v="INF"/>
    <x v="12"/>
    <x v="127"/>
  </r>
  <r>
    <s v="Anna"/>
    <s v="Informatyka"/>
    <d v="2026-01-05T00:00:00"/>
    <d v="1899-12-30T13:45:00"/>
    <d v="1899-12-30T14:45:00"/>
    <n v="60"/>
    <n v="13"/>
    <n v="11"/>
    <n v="13"/>
    <n v="12"/>
    <n v="16"/>
    <n v="7"/>
    <n v="14"/>
    <n v="10"/>
    <n v="9"/>
    <n v="7"/>
    <n v="10"/>
    <n v="3"/>
    <n v="1"/>
    <n v="0"/>
    <n v="1"/>
    <n v="1"/>
    <n v="1"/>
    <s v="ANN"/>
    <s v="INF"/>
    <x v="2"/>
    <x v="128"/>
  </r>
  <r>
    <s v="Zuzanna"/>
    <s v="Matematyka"/>
    <d v="2026-01-05T00:00:00"/>
    <d v="1899-12-30T15:30:00"/>
    <d v="1899-12-30T16:45:00"/>
    <n v="50"/>
    <n v="13"/>
    <n v="11"/>
    <n v="13"/>
    <n v="13"/>
    <n v="16"/>
    <n v="7"/>
    <n v="14"/>
    <n v="10"/>
    <n v="9"/>
    <n v="7"/>
    <n v="10"/>
    <n v="3"/>
    <n v="1"/>
    <n v="0"/>
    <n v="1"/>
    <n v="1"/>
    <n v="1"/>
    <s v="ZUZ"/>
    <s v="MAT"/>
    <x v="12"/>
    <x v="129"/>
  </r>
  <r>
    <s v="Katarzyna"/>
    <s v="Informatyka"/>
    <d v="2026-01-05T00:00:00"/>
    <d v="1899-12-30T17:30:00"/>
    <d v="1899-12-30T19:00:00"/>
    <n v="60"/>
    <n v="13"/>
    <n v="11"/>
    <n v="14"/>
    <n v="13"/>
    <n v="16"/>
    <n v="7"/>
    <n v="14"/>
    <n v="10"/>
    <n v="9"/>
    <n v="7"/>
    <n v="10"/>
    <n v="3"/>
    <n v="1"/>
    <n v="0"/>
    <n v="1"/>
    <n v="1"/>
    <n v="1"/>
    <s v="KAT"/>
    <s v="INF"/>
    <x v="13"/>
    <x v="130"/>
  </r>
  <r>
    <s v="Zbigniew"/>
    <s v="Fizyka"/>
    <d v="2026-01-07T00:00:00"/>
    <d v="1899-12-30T09:00:00"/>
    <d v="1899-12-30T10:45:00"/>
    <n v="40"/>
    <n v="13"/>
    <n v="11"/>
    <n v="14"/>
    <n v="13"/>
    <n v="16"/>
    <n v="7"/>
    <n v="14"/>
    <n v="10"/>
    <n v="9"/>
    <n v="7"/>
    <n v="11"/>
    <n v="3"/>
    <n v="1"/>
    <n v="0"/>
    <n v="1"/>
    <n v="1"/>
    <n v="1"/>
    <s v="ZBI"/>
    <s v="FIZ"/>
    <x v="10"/>
    <x v="131"/>
  </r>
  <r>
    <s v="Anna"/>
    <s v="Informatyka"/>
    <d v="2026-01-07T00:00:00"/>
    <d v="1899-12-30T11:15:00"/>
    <d v="1899-12-30T13:00:00"/>
    <n v="60"/>
    <n v="13"/>
    <n v="11"/>
    <n v="14"/>
    <n v="13"/>
    <n v="16"/>
    <n v="7"/>
    <n v="14"/>
    <n v="10"/>
    <n v="9"/>
    <n v="7"/>
    <n v="11"/>
    <n v="4"/>
    <n v="1"/>
    <n v="0"/>
    <n v="1"/>
    <n v="1"/>
    <n v="1"/>
    <s v="ANN"/>
    <s v="INF"/>
    <x v="3"/>
    <x v="132"/>
  </r>
  <r>
    <s v="Wiktor"/>
    <s v="Matematyka"/>
    <d v="2026-01-07T00:00:00"/>
    <d v="1899-12-30T14:00:00"/>
    <d v="1899-12-30T15:00:00"/>
    <n v="50"/>
    <n v="13"/>
    <n v="12"/>
    <n v="14"/>
    <n v="13"/>
    <n v="16"/>
    <n v="7"/>
    <n v="14"/>
    <n v="10"/>
    <n v="9"/>
    <n v="7"/>
    <n v="11"/>
    <n v="4"/>
    <n v="1"/>
    <n v="0"/>
    <n v="1"/>
    <n v="1"/>
    <n v="1"/>
    <s v="WIK"/>
    <s v="MAT"/>
    <x v="11"/>
    <x v="133"/>
  </r>
  <r>
    <s v="Wiktor"/>
    <s v="Matematyka"/>
    <d v="2026-01-12T00:00:00"/>
    <d v="1899-12-30T09:00:00"/>
    <d v="1899-12-30T10:30:00"/>
    <n v="50"/>
    <n v="13"/>
    <n v="13"/>
    <n v="14"/>
    <n v="13"/>
    <n v="16"/>
    <n v="7"/>
    <n v="14"/>
    <n v="10"/>
    <n v="9"/>
    <n v="7"/>
    <n v="11"/>
    <n v="4"/>
    <n v="1"/>
    <n v="0"/>
    <n v="1"/>
    <n v="1"/>
    <n v="1"/>
    <s v="WIK"/>
    <s v="MAT"/>
    <x v="12"/>
    <x v="134"/>
  </r>
  <r>
    <s v="Anna"/>
    <s v="Informatyka"/>
    <d v="2026-01-12T00:00:00"/>
    <d v="1899-12-30T10:45:00"/>
    <d v="1899-12-30T12:00:00"/>
    <n v="60"/>
    <n v="13"/>
    <n v="13"/>
    <n v="14"/>
    <n v="13"/>
    <n v="16"/>
    <n v="7"/>
    <n v="14"/>
    <n v="10"/>
    <n v="9"/>
    <n v="7"/>
    <n v="11"/>
    <n v="5"/>
    <n v="1"/>
    <n v="0"/>
    <n v="1"/>
    <n v="1"/>
    <n v="1"/>
    <s v="ANN"/>
    <s v="INF"/>
    <x v="4"/>
    <x v="135"/>
  </r>
  <r>
    <s v="Anna"/>
    <s v="Informatyka"/>
    <d v="2026-01-12T00:00:00"/>
    <d v="1899-12-30T12:00:00"/>
    <d v="1899-12-30T13:00:00"/>
    <n v="60"/>
    <n v="13"/>
    <n v="13"/>
    <n v="14"/>
    <n v="13"/>
    <n v="16"/>
    <n v="7"/>
    <n v="14"/>
    <n v="10"/>
    <n v="9"/>
    <n v="7"/>
    <n v="11"/>
    <n v="6"/>
    <n v="1"/>
    <n v="0"/>
    <n v="1"/>
    <n v="1"/>
    <n v="1"/>
    <s v="ANN"/>
    <s v="INF"/>
    <x v="5"/>
    <x v="136"/>
  </r>
  <r>
    <s v="Ewa"/>
    <s v="Matematyka"/>
    <d v="2026-01-12T00:00:00"/>
    <d v="1899-12-30T13:15:00"/>
    <d v="1899-12-30T15:15:00"/>
    <n v="50"/>
    <n v="13"/>
    <n v="13"/>
    <n v="14"/>
    <n v="13"/>
    <n v="16"/>
    <n v="7"/>
    <n v="14"/>
    <n v="10"/>
    <n v="9"/>
    <n v="8"/>
    <n v="11"/>
    <n v="6"/>
    <n v="1"/>
    <n v="0"/>
    <n v="1"/>
    <n v="1"/>
    <n v="1"/>
    <s v="EWA"/>
    <s v="MAT"/>
    <x v="7"/>
    <x v="137"/>
  </r>
  <r>
    <s v="Julita"/>
    <s v="Informatyka"/>
    <d v="2026-01-12T00:00:00"/>
    <d v="1899-12-30T15:30:00"/>
    <d v="1899-12-30T17:15:00"/>
    <n v="60"/>
    <n v="13"/>
    <n v="13"/>
    <n v="14"/>
    <n v="13"/>
    <n v="16"/>
    <n v="8"/>
    <n v="14"/>
    <n v="10"/>
    <n v="9"/>
    <n v="8"/>
    <n v="11"/>
    <n v="6"/>
    <n v="1"/>
    <n v="0"/>
    <n v="1"/>
    <n v="1"/>
    <n v="1"/>
    <s v="JUL"/>
    <s v="INF"/>
    <x v="7"/>
    <x v="138"/>
  </r>
  <r>
    <s v="Agnieszka"/>
    <s v="Matematyka"/>
    <d v="2026-01-13T00:00:00"/>
    <d v="1899-12-30T09:00:00"/>
    <d v="1899-12-30T11:00:00"/>
    <n v="50"/>
    <n v="13"/>
    <n v="13"/>
    <n v="14"/>
    <n v="13"/>
    <n v="16"/>
    <n v="8"/>
    <n v="14"/>
    <n v="11"/>
    <n v="9"/>
    <n v="8"/>
    <n v="11"/>
    <n v="6"/>
    <n v="1"/>
    <n v="0"/>
    <n v="1"/>
    <n v="1"/>
    <n v="1"/>
    <s v="AGN"/>
    <s v="MAT"/>
    <x v="10"/>
    <x v="139"/>
  </r>
  <r>
    <s v="Zdzisław"/>
    <s v="Matematyka"/>
    <d v="2026-01-13T00:00:00"/>
    <d v="1899-12-30T11:00:00"/>
    <d v="1899-12-30T12:00:00"/>
    <n v="50"/>
    <n v="13"/>
    <n v="13"/>
    <n v="14"/>
    <n v="13"/>
    <n v="16"/>
    <n v="8"/>
    <n v="14"/>
    <n v="11"/>
    <n v="10"/>
    <n v="8"/>
    <n v="11"/>
    <n v="6"/>
    <n v="1"/>
    <n v="0"/>
    <n v="1"/>
    <n v="1"/>
    <n v="1"/>
    <s v="ZDZ"/>
    <s v="MAT"/>
    <x v="9"/>
    <x v="140"/>
  </r>
  <r>
    <s v="Julita"/>
    <s v="Fizyka"/>
    <d v="2026-01-13T00:00:00"/>
    <d v="1899-12-30T13:00:00"/>
    <d v="1899-12-30T15:00:00"/>
    <n v="40"/>
    <n v="13"/>
    <n v="13"/>
    <n v="14"/>
    <n v="13"/>
    <n v="16"/>
    <n v="9"/>
    <n v="14"/>
    <n v="11"/>
    <n v="10"/>
    <n v="8"/>
    <n v="11"/>
    <n v="6"/>
    <n v="1"/>
    <n v="0"/>
    <n v="1"/>
    <n v="1"/>
    <n v="1"/>
    <s v="JUL"/>
    <s v="FIZ"/>
    <x v="8"/>
    <x v="141"/>
  </r>
  <r>
    <s v="Bartek"/>
    <s v="Informatyka"/>
    <d v="2026-01-13T00:00:00"/>
    <d v="1899-12-30T15:45:00"/>
    <d v="1899-12-30T17:30:00"/>
    <n v="60"/>
    <n v="14"/>
    <n v="13"/>
    <n v="14"/>
    <n v="13"/>
    <n v="16"/>
    <n v="9"/>
    <n v="14"/>
    <n v="11"/>
    <n v="10"/>
    <n v="8"/>
    <n v="11"/>
    <n v="6"/>
    <n v="1"/>
    <n v="0"/>
    <n v="1"/>
    <n v="1"/>
    <n v="1"/>
    <s v="BAR"/>
    <s v="INF"/>
    <x v="13"/>
    <x v="142"/>
  </r>
  <r>
    <s v="Katarzyna"/>
    <s v="Informatyka"/>
    <d v="2026-01-14T00:00:00"/>
    <d v="1899-12-30T09:00:00"/>
    <d v="1899-12-30T10:30:00"/>
    <n v="60"/>
    <n v="14"/>
    <n v="13"/>
    <n v="15"/>
    <n v="13"/>
    <n v="16"/>
    <n v="9"/>
    <n v="14"/>
    <n v="11"/>
    <n v="10"/>
    <n v="8"/>
    <n v="11"/>
    <n v="6"/>
    <n v="1"/>
    <n v="0"/>
    <n v="1"/>
    <n v="1"/>
    <n v="1"/>
    <s v="KAT"/>
    <s v="INF"/>
    <x v="14"/>
    <x v="143"/>
  </r>
  <r>
    <s v="Ewa"/>
    <s v="Matematyka"/>
    <d v="2026-01-14T00:00:00"/>
    <d v="1899-12-30T11:15:00"/>
    <d v="1899-12-30T13:15:00"/>
    <n v="50"/>
    <n v="14"/>
    <n v="13"/>
    <n v="15"/>
    <n v="13"/>
    <n v="16"/>
    <n v="9"/>
    <n v="14"/>
    <n v="11"/>
    <n v="10"/>
    <n v="9"/>
    <n v="11"/>
    <n v="6"/>
    <n v="1"/>
    <n v="0"/>
    <n v="1"/>
    <n v="1"/>
    <n v="1"/>
    <s v="EWA"/>
    <s v="MAT"/>
    <x v="8"/>
    <x v="144"/>
  </r>
  <r>
    <s v="Jan"/>
    <s v="Fizyka"/>
    <d v="2026-01-14T00:00:00"/>
    <d v="1899-12-30T13:45:00"/>
    <d v="1899-12-30T14:45:00"/>
    <n v="40"/>
    <n v="14"/>
    <n v="13"/>
    <n v="15"/>
    <n v="13"/>
    <n v="17"/>
    <n v="9"/>
    <n v="14"/>
    <n v="11"/>
    <n v="10"/>
    <n v="9"/>
    <n v="11"/>
    <n v="6"/>
    <n v="1"/>
    <n v="0"/>
    <n v="1"/>
    <n v="1"/>
    <n v="1"/>
    <s v="JAN"/>
    <s v="FIZ"/>
    <x v="16"/>
    <x v="145"/>
  </r>
  <r>
    <s v="Ewa"/>
    <s v="Matematyka"/>
    <d v="2026-01-15T00:00:00"/>
    <d v="1899-12-30T09:00:00"/>
    <d v="1899-12-30T11:00:00"/>
    <n v="50"/>
    <n v="14"/>
    <n v="13"/>
    <n v="15"/>
    <n v="13"/>
    <n v="17"/>
    <n v="9"/>
    <n v="14"/>
    <n v="11"/>
    <n v="10"/>
    <n v="10"/>
    <n v="11"/>
    <n v="6"/>
    <n v="1"/>
    <n v="0"/>
    <n v="1"/>
    <n v="1"/>
    <n v="1"/>
    <s v="EWA"/>
    <s v="MAT"/>
    <x v="9"/>
    <x v="146"/>
  </r>
  <r>
    <s v="Bartek"/>
    <s v="Informatyka"/>
    <d v="2026-01-15T00:00:00"/>
    <d v="1899-12-30T11:00:00"/>
    <d v="1899-12-30T12:15:00"/>
    <n v="60"/>
    <n v="15"/>
    <n v="13"/>
    <n v="15"/>
    <n v="13"/>
    <n v="17"/>
    <n v="9"/>
    <n v="14"/>
    <n v="11"/>
    <n v="10"/>
    <n v="10"/>
    <n v="11"/>
    <n v="6"/>
    <n v="1"/>
    <n v="0"/>
    <n v="1"/>
    <n v="1"/>
    <n v="1"/>
    <s v="BAR"/>
    <s v="INF"/>
    <x v="14"/>
    <x v="147"/>
  </r>
  <r>
    <s v="Wiktor"/>
    <s v="Matematyka"/>
    <d v="2026-01-15T00:00:00"/>
    <d v="1899-12-30T12:30:00"/>
    <d v="1899-12-30T14:00:00"/>
    <n v="50"/>
    <n v="15"/>
    <n v="14"/>
    <n v="15"/>
    <n v="13"/>
    <n v="17"/>
    <n v="9"/>
    <n v="14"/>
    <n v="11"/>
    <n v="10"/>
    <n v="10"/>
    <n v="11"/>
    <n v="6"/>
    <n v="1"/>
    <n v="0"/>
    <n v="1"/>
    <n v="1"/>
    <n v="1"/>
    <s v="WIK"/>
    <s v="MAT"/>
    <x v="13"/>
    <x v="148"/>
  </r>
  <r>
    <s v="Agnieszka"/>
    <s v="Matematyka"/>
    <d v="2026-01-15T00:00:00"/>
    <d v="1899-12-30T14:30:00"/>
    <d v="1899-12-30T16:15:00"/>
    <n v="50"/>
    <n v="15"/>
    <n v="14"/>
    <n v="15"/>
    <n v="13"/>
    <n v="17"/>
    <n v="9"/>
    <n v="14"/>
    <n v="12"/>
    <n v="10"/>
    <n v="10"/>
    <n v="11"/>
    <n v="6"/>
    <n v="1"/>
    <n v="0"/>
    <n v="1"/>
    <n v="1"/>
    <n v="1"/>
    <s v="AGN"/>
    <s v="MAT"/>
    <x v="11"/>
    <x v="149"/>
  </r>
  <r>
    <s v="Wiktor"/>
    <s v="Matematyka"/>
    <d v="2026-01-19T00:00:00"/>
    <d v="1899-12-30T09:00:00"/>
    <d v="1899-12-30T10:30:00"/>
    <n v="50"/>
    <n v="15"/>
    <n v="15"/>
    <n v="15"/>
    <n v="13"/>
    <n v="17"/>
    <n v="9"/>
    <n v="14"/>
    <n v="12"/>
    <n v="10"/>
    <n v="10"/>
    <n v="11"/>
    <n v="6"/>
    <n v="1"/>
    <n v="0"/>
    <n v="1"/>
    <n v="1"/>
    <n v="1"/>
    <s v="WIK"/>
    <s v="MAT"/>
    <x v="14"/>
    <x v="150"/>
  </r>
  <r>
    <s v="Anna"/>
    <s v="Informatyka"/>
    <d v="2026-01-19T00:00:00"/>
    <d v="1899-12-30T11:00:00"/>
    <d v="1899-12-30T12:30:00"/>
    <n v="60"/>
    <n v="15"/>
    <n v="15"/>
    <n v="15"/>
    <n v="13"/>
    <n v="17"/>
    <n v="9"/>
    <n v="14"/>
    <n v="12"/>
    <n v="10"/>
    <n v="10"/>
    <n v="11"/>
    <n v="7"/>
    <n v="1"/>
    <n v="0"/>
    <n v="1"/>
    <n v="1"/>
    <n v="1"/>
    <s v="ANN"/>
    <s v="INF"/>
    <x v="6"/>
    <x v="151"/>
  </r>
  <r>
    <s v="Katarzyna"/>
    <s v="Informatyka"/>
    <d v="2026-01-19T00:00:00"/>
    <d v="1899-12-30T13:00:00"/>
    <d v="1899-12-30T14:30:00"/>
    <n v="60"/>
    <n v="15"/>
    <n v="15"/>
    <n v="16"/>
    <n v="13"/>
    <n v="17"/>
    <n v="9"/>
    <n v="14"/>
    <n v="12"/>
    <n v="10"/>
    <n v="10"/>
    <n v="11"/>
    <n v="7"/>
    <n v="1"/>
    <n v="0"/>
    <n v="1"/>
    <n v="1"/>
    <n v="1"/>
    <s v="KAT"/>
    <s v="INF"/>
    <x v="15"/>
    <x v="152"/>
  </r>
  <r>
    <s v="Maciej"/>
    <s v="Fizyka"/>
    <d v="2026-01-19T00:00:00"/>
    <d v="1899-12-30T15:15:00"/>
    <d v="1899-12-30T16:30:00"/>
    <n v="40"/>
    <n v="15"/>
    <n v="15"/>
    <n v="16"/>
    <n v="13"/>
    <n v="17"/>
    <n v="9"/>
    <n v="15"/>
    <n v="12"/>
    <n v="10"/>
    <n v="10"/>
    <n v="11"/>
    <n v="7"/>
    <n v="1"/>
    <n v="0"/>
    <n v="1"/>
    <n v="1"/>
    <n v="1"/>
    <s v="MAC"/>
    <s v="FIZ"/>
    <x v="14"/>
    <x v="153"/>
  </r>
  <r>
    <s v="Maciej"/>
    <s v="Fizyka"/>
    <d v="2026-01-20T00:00:00"/>
    <d v="1899-12-30T09:00:00"/>
    <d v="1899-12-30T10:30:00"/>
    <n v="40"/>
    <n v="15"/>
    <n v="15"/>
    <n v="16"/>
    <n v="13"/>
    <n v="17"/>
    <n v="9"/>
    <n v="16"/>
    <n v="12"/>
    <n v="10"/>
    <n v="10"/>
    <n v="11"/>
    <n v="7"/>
    <n v="1"/>
    <n v="0"/>
    <n v="1"/>
    <n v="1"/>
    <n v="1"/>
    <s v="MAC"/>
    <s v="FIZ"/>
    <x v="15"/>
    <x v="154"/>
  </r>
  <r>
    <s v="Julita"/>
    <s v="Informatyka"/>
    <d v="2026-01-20T00:00:00"/>
    <d v="1899-12-30T10:30:00"/>
    <d v="1899-12-30T11:30:00"/>
    <n v="60"/>
    <n v="15"/>
    <n v="15"/>
    <n v="16"/>
    <n v="13"/>
    <n v="17"/>
    <n v="10"/>
    <n v="16"/>
    <n v="12"/>
    <n v="10"/>
    <n v="10"/>
    <n v="11"/>
    <n v="7"/>
    <n v="1"/>
    <n v="0"/>
    <n v="1"/>
    <n v="1"/>
    <n v="1"/>
    <s v="JUL"/>
    <s v="INF"/>
    <x v="9"/>
    <x v="155"/>
  </r>
  <r>
    <s v="Julita"/>
    <s v="Fizyka"/>
    <d v="2026-01-21T00:00:00"/>
    <d v="1899-12-30T09:00:00"/>
    <d v="1899-12-30T10:45:00"/>
    <n v="40"/>
    <n v="15"/>
    <n v="15"/>
    <n v="16"/>
    <n v="13"/>
    <n v="17"/>
    <n v="11"/>
    <n v="16"/>
    <n v="12"/>
    <n v="10"/>
    <n v="10"/>
    <n v="11"/>
    <n v="7"/>
    <n v="1"/>
    <n v="0"/>
    <n v="1"/>
    <n v="1"/>
    <n v="1"/>
    <s v="JUL"/>
    <s v="FIZ"/>
    <x v="10"/>
    <x v="156"/>
  </r>
  <r>
    <s v="Zdzisław"/>
    <s v="Fizyka"/>
    <d v="2026-01-21T00:00:00"/>
    <d v="1899-12-30T11:45:00"/>
    <d v="1899-12-30T13:45:00"/>
    <n v="40"/>
    <n v="15"/>
    <n v="15"/>
    <n v="16"/>
    <n v="13"/>
    <n v="17"/>
    <n v="11"/>
    <n v="16"/>
    <n v="12"/>
    <n v="11"/>
    <n v="10"/>
    <n v="11"/>
    <n v="7"/>
    <n v="1"/>
    <n v="0"/>
    <n v="1"/>
    <n v="1"/>
    <n v="1"/>
    <s v="ZDZ"/>
    <s v="FIZ"/>
    <x v="10"/>
    <x v="157"/>
  </r>
  <r>
    <s v="Anna"/>
    <s v="Informatyka"/>
    <d v="2026-01-22T00:00:00"/>
    <d v="1899-12-30T09:00:00"/>
    <d v="1899-12-30T10:15:00"/>
    <n v="60"/>
    <n v="15"/>
    <n v="15"/>
    <n v="16"/>
    <n v="13"/>
    <n v="17"/>
    <n v="11"/>
    <n v="16"/>
    <n v="12"/>
    <n v="11"/>
    <n v="10"/>
    <n v="11"/>
    <n v="8"/>
    <n v="1"/>
    <n v="0"/>
    <n v="1"/>
    <n v="1"/>
    <n v="1"/>
    <s v="ANN"/>
    <s v="INF"/>
    <x v="7"/>
    <x v="158"/>
  </r>
  <r>
    <s v="Ewa"/>
    <s v="Matematyka"/>
    <d v="2026-01-22T00:00:00"/>
    <d v="1899-12-30T10:30:00"/>
    <d v="1899-12-30T11:45:00"/>
    <n v="50"/>
    <n v="15"/>
    <n v="15"/>
    <n v="16"/>
    <n v="13"/>
    <n v="17"/>
    <n v="11"/>
    <n v="16"/>
    <n v="12"/>
    <n v="11"/>
    <n v="11"/>
    <n v="11"/>
    <n v="8"/>
    <n v="1"/>
    <n v="0"/>
    <n v="1"/>
    <n v="1"/>
    <n v="1"/>
    <s v="EWA"/>
    <s v="MAT"/>
    <x v="10"/>
    <x v="159"/>
  </r>
  <r>
    <s v="Zuzanna"/>
    <s v="Matematyka"/>
    <d v="2026-01-22T00:00:00"/>
    <d v="1899-12-30T11:45:00"/>
    <d v="1899-12-30T13:45:00"/>
    <n v="50"/>
    <n v="15"/>
    <n v="15"/>
    <n v="16"/>
    <n v="14"/>
    <n v="17"/>
    <n v="11"/>
    <n v="16"/>
    <n v="12"/>
    <n v="11"/>
    <n v="11"/>
    <n v="11"/>
    <n v="8"/>
    <n v="1"/>
    <n v="0"/>
    <n v="1"/>
    <n v="1"/>
    <n v="1"/>
    <s v="ZUZ"/>
    <s v="MAT"/>
    <x v="13"/>
    <x v="160"/>
  </r>
  <r>
    <s v="Wiktor"/>
    <s v="Matematyka"/>
    <d v="2026-01-22T00:00:00"/>
    <d v="1899-12-30T14:15:00"/>
    <d v="1899-12-30T15:15:00"/>
    <n v="50"/>
    <n v="15"/>
    <n v="16"/>
    <n v="16"/>
    <n v="14"/>
    <n v="17"/>
    <n v="11"/>
    <n v="16"/>
    <n v="12"/>
    <n v="11"/>
    <n v="11"/>
    <n v="11"/>
    <n v="8"/>
    <n v="1"/>
    <n v="0"/>
    <n v="1"/>
    <n v="1"/>
    <n v="1"/>
    <s v="WIK"/>
    <s v="MAT"/>
    <x v="15"/>
    <x v="161"/>
  </r>
  <r>
    <s v="Wiktor"/>
    <s v="Matematyka"/>
    <d v="2026-01-22T00:00:00"/>
    <d v="1899-12-30T16:00:00"/>
    <d v="1899-12-30T17:45:00"/>
    <n v="50"/>
    <n v="15"/>
    <n v="17"/>
    <n v="16"/>
    <n v="14"/>
    <n v="17"/>
    <n v="11"/>
    <n v="16"/>
    <n v="12"/>
    <n v="11"/>
    <n v="11"/>
    <n v="11"/>
    <n v="8"/>
    <n v="1"/>
    <n v="0"/>
    <n v="1"/>
    <n v="1"/>
    <n v="1"/>
    <s v="WIK"/>
    <s v="MAT"/>
    <x v="16"/>
    <x v="162"/>
  </r>
  <r>
    <s v="Agnieszka"/>
    <s v="Informatyka"/>
    <d v="2026-01-23T00:00:00"/>
    <d v="1899-12-30T09:00:00"/>
    <d v="1899-12-30T10:00:00"/>
    <n v="60"/>
    <n v="15"/>
    <n v="17"/>
    <n v="16"/>
    <n v="14"/>
    <n v="17"/>
    <n v="11"/>
    <n v="16"/>
    <n v="13"/>
    <n v="11"/>
    <n v="11"/>
    <n v="11"/>
    <n v="8"/>
    <n v="1"/>
    <n v="0"/>
    <n v="1"/>
    <n v="1"/>
    <n v="1"/>
    <s v="AGN"/>
    <s v="INF"/>
    <x v="12"/>
    <x v="163"/>
  </r>
  <r>
    <s v="Jan"/>
    <s v="Fizyka"/>
    <d v="2026-01-23T00:00:00"/>
    <d v="1899-12-30T10:00:00"/>
    <d v="1899-12-30T11:00:00"/>
    <n v="40"/>
    <n v="15"/>
    <n v="17"/>
    <n v="16"/>
    <n v="14"/>
    <n v="18"/>
    <n v="11"/>
    <n v="16"/>
    <n v="13"/>
    <n v="11"/>
    <n v="11"/>
    <n v="11"/>
    <n v="8"/>
    <n v="1"/>
    <n v="0"/>
    <n v="1"/>
    <n v="1"/>
    <n v="1"/>
    <s v="JAN"/>
    <s v="FIZ"/>
    <x v="17"/>
    <x v="164"/>
  </r>
  <r>
    <s v="Agnieszka"/>
    <s v="Matematyka"/>
    <d v="2026-01-23T00:00:00"/>
    <d v="1899-12-30T11:15:00"/>
    <d v="1899-12-30T12:45:00"/>
    <n v="50"/>
    <n v="15"/>
    <n v="17"/>
    <n v="16"/>
    <n v="14"/>
    <n v="18"/>
    <n v="11"/>
    <n v="16"/>
    <n v="14"/>
    <n v="11"/>
    <n v="11"/>
    <n v="11"/>
    <n v="8"/>
    <n v="1"/>
    <n v="0"/>
    <n v="1"/>
    <n v="1"/>
    <n v="1"/>
    <s v="AGN"/>
    <s v="MAT"/>
    <x v="13"/>
    <x v="165"/>
  </r>
  <r>
    <s v="Jan"/>
    <s v="Fizyka"/>
    <d v="2026-01-23T00:00:00"/>
    <d v="1899-12-30T13:45:00"/>
    <d v="1899-12-30T15:15:00"/>
    <n v="40"/>
    <n v="15"/>
    <n v="17"/>
    <n v="16"/>
    <n v="14"/>
    <n v="19"/>
    <n v="11"/>
    <n v="16"/>
    <n v="14"/>
    <n v="11"/>
    <n v="11"/>
    <n v="11"/>
    <n v="8"/>
    <n v="1"/>
    <n v="0"/>
    <n v="1"/>
    <n v="1"/>
    <n v="1"/>
    <s v="JAN"/>
    <s v="FIZ"/>
    <x v="18"/>
    <x v="166"/>
  </r>
  <r>
    <s v="Wiktor"/>
    <s v="Matematyka"/>
    <d v="2026-01-23T00:00:00"/>
    <d v="1899-12-30T15:45:00"/>
    <d v="1899-12-30T16:45:00"/>
    <n v="50"/>
    <n v="15"/>
    <n v="18"/>
    <n v="16"/>
    <n v="14"/>
    <n v="19"/>
    <n v="11"/>
    <n v="16"/>
    <n v="14"/>
    <n v="11"/>
    <n v="11"/>
    <n v="11"/>
    <n v="8"/>
    <n v="1"/>
    <n v="0"/>
    <n v="1"/>
    <n v="1"/>
    <n v="1"/>
    <s v="WIK"/>
    <s v="MAT"/>
    <x v="17"/>
    <x v="167"/>
  </r>
  <r>
    <s v="Zuzanna"/>
    <s v="Informatyka"/>
    <d v="2026-01-26T00:00:00"/>
    <d v="1899-12-30T09:00:00"/>
    <d v="1899-12-30T10:30:00"/>
    <n v="60"/>
    <n v="15"/>
    <n v="18"/>
    <n v="16"/>
    <n v="15"/>
    <n v="19"/>
    <n v="11"/>
    <n v="16"/>
    <n v="14"/>
    <n v="11"/>
    <n v="11"/>
    <n v="11"/>
    <n v="8"/>
    <n v="1"/>
    <n v="0"/>
    <n v="1"/>
    <n v="1"/>
    <n v="1"/>
    <s v="ZUZ"/>
    <s v="INF"/>
    <x v="14"/>
    <x v="168"/>
  </r>
  <r>
    <s v="Zdzisław"/>
    <s v="Fizyka"/>
    <d v="2026-01-27T00:00:00"/>
    <d v="1899-12-30T09:00:00"/>
    <d v="1899-12-30T11:00:00"/>
    <n v="40"/>
    <n v="15"/>
    <n v="18"/>
    <n v="16"/>
    <n v="15"/>
    <n v="19"/>
    <n v="11"/>
    <n v="16"/>
    <n v="14"/>
    <n v="12"/>
    <n v="11"/>
    <n v="11"/>
    <n v="8"/>
    <n v="1"/>
    <n v="0"/>
    <n v="1"/>
    <n v="1"/>
    <n v="1"/>
    <s v="ZDZ"/>
    <s v="FIZ"/>
    <x v="11"/>
    <x v="169"/>
  </r>
  <r>
    <s v="Katarzyna"/>
    <s v="Informatyka"/>
    <d v="2026-01-27T00:00:00"/>
    <d v="1899-12-30T12:30:00"/>
    <d v="1899-12-30T14:00:00"/>
    <n v="60"/>
    <n v="15"/>
    <n v="18"/>
    <n v="17"/>
    <n v="15"/>
    <n v="19"/>
    <n v="11"/>
    <n v="16"/>
    <n v="14"/>
    <n v="12"/>
    <n v="11"/>
    <n v="11"/>
    <n v="8"/>
    <n v="1"/>
    <n v="0"/>
    <n v="1"/>
    <n v="1"/>
    <n v="1"/>
    <s v="KAT"/>
    <s v="INF"/>
    <x v="16"/>
    <x v="170"/>
  </r>
  <r>
    <s v="Maciej"/>
    <s v="Fizyka"/>
    <d v="2026-01-28T00:00:00"/>
    <d v="1899-12-30T09:00:00"/>
    <d v="1899-12-30T10:00:00"/>
    <n v="40"/>
    <n v="15"/>
    <n v="18"/>
    <n v="17"/>
    <n v="15"/>
    <n v="19"/>
    <n v="11"/>
    <n v="17"/>
    <n v="14"/>
    <n v="12"/>
    <n v="11"/>
    <n v="11"/>
    <n v="8"/>
    <n v="1"/>
    <n v="0"/>
    <n v="1"/>
    <n v="1"/>
    <n v="1"/>
    <s v="MAC"/>
    <s v="FIZ"/>
    <x v="16"/>
    <x v="171"/>
  </r>
  <r>
    <s v="Wiktor"/>
    <s v="Matematyka"/>
    <d v="2026-01-29T00:00:00"/>
    <d v="1899-12-30T09:00:00"/>
    <d v="1899-12-30T10:30:00"/>
    <n v="50"/>
    <n v="15"/>
    <n v="19"/>
    <n v="17"/>
    <n v="15"/>
    <n v="19"/>
    <n v="11"/>
    <n v="17"/>
    <n v="14"/>
    <n v="12"/>
    <n v="11"/>
    <n v="11"/>
    <n v="8"/>
    <n v="1"/>
    <n v="0"/>
    <n v="1"/>
    <n v="1"/>
    <n v="1"/>
    <s v="WIK"/>
    <s v="MAT"/>
    <x v="18"/>
    <x v="172"/>
  </r>
  <r>
    <s v="Maciej"/>
    <s v="Fizyka"/>
    <d v="2026-01-29T00:00:00"/>
    <d v="1899-12-30T10:30:00"/>
    <d v="1899-12-30T12:15:00"/>
    <n v="40"/>
    <n v="15"/>
    <n v="19"/>
    <n v="17"/>
    <n v="15"/>
    <n v="19"/>
    <n v="11"/>
    <n v="18"/>
    <n v="14"/>
    <n v="12"/>
    <n v="11"/>
    <n v="11"/>
    <n v="8"/>
    <n v="1"/>
    <n v="0"/>
    <n v="1"/>
    <n v="1"/>
    <n v="1"/>
    <s v="MAC"/>
    <s v="FIZ"/>
    <x v="17"/>
    <x v="173"/>
  </r>
  <r>
    <s v="Zbigniew"/>
    <s v="Informatyka"/>
    <d v="2026-01-29T00:00:00"/>
    <d v="1899-12-30T12:45:00"/>
    <d v="1899-12-30T13:45:00"/>
    <n v="60"/>
    <n v="15"/>
    <n v="19"/>
    <n v="17"/>
    <n v="15"/>
    <n v="19"/>
    <n v="11"/>
    <n v="18"/>
    <n v="14"/>
    <n v="12"/>
    <n v="11"/>
    <n v="12"/>
    <n v="8"/>
    <n v="1"/>
    <n v="0"/>
    <n v="1"/>
    <n v="1"/>
    <n v="1"/>
    <s v="ZBI"/>
    <s v="INF"/>
    <x v="11"/>
    <x v="174"/>
  </r>
  <r>
    <s v="Julita"/>
    <s v="Informatyka"/>
    <d v="2026-02-03T00:00:00"/>
    <d v="1899-12-30T09:00:00"/>
    <d v="1899-12-30T10:15:00"/>
    <n v="60"/>
    <n v="15"/>
    <n v="19"/>
    <n v="17"/>
    <n v="15"/>
    <n v="19"/>
    <n v="12"/>
    <n v="18"/>
    <n v="14"/>
    <n v="12"/>
    <n v="11"/>
    <n v="12"/>
    <n v="8"/>
    <n v="1"/>
    <n v="0"/>
    <n v="1"/>
    <n v="1"/>
    <n v="1"/>
    <s v="JUL"/>
    <s v="INF"/>
    <x v="11"/>
    <x v="175"/>
  </r>
  <r>
    <s v="Julita"/>
    <s v="Informatyka"/>
    <d v="2026-02-03T00:00:00"/>
    <d v="1899-12-30T11:15:00"/>
    <d v="1899-12-30T13:00:00"/>
    <n v="60"/>
    <n v="15"/>
    <n v="19"/>
    <n v="17"/>
    <n v="15"/>
    <n v="19"/>
    <n v="13"/>
    <n v="18"/>
    <n v="14"/>
    <n v="12"/>
    <n v="11"/>
    <n v="12"/>
    <n v="8"/>
    <n v="1"/>
    <n v="0"/>
    <n v="1"/>
    <n v="1"/>
    <n v="1"/>
    <s v="JUL"/>
    <s v="INF"/>
    <x v="12"/>
    <x v="176"/>
  </r>
  <r>
    <s v="Ewa"/>
    <s v="Matematyka"/>
    <d v="2026-02-03T00:00:00"/>
    <d v="1899-12-30T14:00:00"/>
    <d v="1899-12-30T16:00:00"/>
    <n v="50"/>
    <n v="15"/>
    <n v="19"/>
    <n v="17"/>
    <n v="15"/>
    <n v="19"/>
    <n v="13"/>
    <n v="18"/>
    <n v="14"/>
    <n v="12"/>
    <n v="12"/>
    <n v="12"/>
    <n v="8"/>
    <n v="1"/>
    <n v="0"/>
    <n v="1"/>
    <n v="1"/>
    <n v="1"/>
    <s v="EWA"/>
    <s v="MAT"/>
    <x v="11"/>
    <x v="177"/>
  </r>
  <r>
    <s v="Jan"/>
    <s v="Fizyka"/>
    <d v="2026-02-03T00:00:00"/>
    <d v="1899-12-30T16:00:00"/>
    <d v="1899-12-30T17:30:00"/>
    <n v="40"/>
    <n v="15"/>
    <n v="19"/>
    <n v="17"/>
    <n v="15"/>
    <n v="20"/>
    <n v="13"/>
    <n v="18"/>
    <n v="14"/>
    <n v="12"/>
    <n v="12"/>
    <n v="12"/>
    <n v="8"/>
    <n v="1"/>
    <n v="0"/>
    <n v="1"/>
    <n v="1"/>
    <n v="1"/>
    <s v="JAN"/>
    <s v="FIZ"/>
    <x v="19"/>
    <x v="178"/>
  </r>
  <r>
    <s v="Katarzyna"/>
    <s v="Informatyka"/>
    <d v="2026-02-04T00:00:00"/>
    <d v="1899-12-30T09:00:00"/>
    <d v="1899-12-30T10:00:00"/>
    <n v="60"/>
    <n v="15"/>
    <n v="19"/>
    <n v="18"/>
    <n v="15"/>
    <n v="20"/>
    <n v="13"/>
    <n v="18"/>
    <n v="14"/>
    <n v="12"/>
    <n v="12"/>
    <n v="12"/>
    <n v="8"/>
    <n v="1"/>
    <n v="0"/>
    <n v="1"/>
    <n v="1"/>
    <n v="1"/>
    <s v="KAT"/>
    <s v="INF"/>
    <x v="17"/>
    <x v="179"/>
  </r>
  <r>
    <s v="Zdzisław"/>
    <s v="Fizyka"/>
    <d v="2026-02-04T00:00:00"/>
    <d v="1899-12-30T10:15:00"/>
    <d v="1899-12-30T11:45:00"/>
    <n v="40"/>
    <n v="15"/>
    <n v="19"/>
    <n v="18"/>
    <n v="15"/>
    <n v="20"/>
    <n v="13"/>
    <n v="18"/>
    <n v="14"/>
    <n v="13"/>
    <n v="12"/>
    <n v="12"/>
    <n v="8"/>
    <n v="1"/>
    <n v="0"/>
    <n v="1"/>
    <n v="1"/>
    <n v="1"/>
    <s v="ZDZ"/>
    <s v="FIZ"/>
    <x v="12"/>
    <x v="180"/>
  </r>
  <r>
    <s v="Katarzyna"/>
    <s v="Informatyka"/>
    <d v="2026-02-04T00:00:00"/>
    <d v="1899-12-30T12:00:00"/>
    <d v="1899-12-30T13:30:00"/>
    <n v="60"/>
    <n v="15"/>
    <n v="19"/>
    <n v="19"/>
    <n v="15"/>
    <n v="20"/>
    <n v="13"/>
    <n v="18"/>
    <n v="14"/>
    <n v="13"/>
    <n v="12"/>
    <n v="12"/>
    <n v="8"/>
    <n v="1"/>
    <n v="0"/>
    <n v="1"/>
    <n v="1"/>
    <n v="1"/>
    <s v="KAT"/>
    <s v="INF"/>
    <x v="18"/>
    <x v="181"/>
  </r>
  <r>
    <s v="Wiktor"/>
    <s v="Matematyka"/>
    <d v="2026-02-04T00:00:00"/>
    <d v="1899-12-30T14:15:00"/>
    <d v="1899-12-30T15:15:00"/>
    <n v="50"/>
    <n v="15"/>
    <n v="20"/>
    <n v="19"/>
    <n v="15"/>
    <n v="20"/>
    <n v="13"/>
    <n v="18"/>
    <n v="14"/>
    <n v="13"/>
    <n v="12"/>
    <n v="12"/>
    <n v="8"/>
    <n v="1"/>
    <n v="0"/>
    <n v="1"/>
    <n v="1"/>
    <n v="1"/>
    <s v="WIK"/>
    <s v="MAT"/>
    <x v="19"/>
    <x v="182"/>
  </r>
  <r>
    <s v="Katarzyna"/>
    <s v="Informatyka"/>
    <d v="2026-02-05T00:00:00"/>
    <d v="1899-12-30T09:00:00"/>
    <d v="1899-12-30T10:30:00"/>
    <n v="60"/>
    <n v="15"/>
    <n v="20"/>
    <n v="20"/>
    <n v="15"/>
    <n v="20"/>
    <n v="13"/>
    <n v="18"/>
    <n v="14"/>
    <n v="13"/>
    <n v="12"/>
    <n v="12"/>
    <n v="8"/>
    <n v="1"/>
    <n v="0"/>
    <n v="1"/>
    <n v="1"/>
    <n v="1"/>
    <s v="KAT"/>
    <s v="INF"/>
    <x v="19"/>
    <x v="183"/>
  </r>
  <r>
    <s v="Katarzyna"/>
    <s v="Informatyka"/>
    <d v="2026-02-05T00:00:00"/>
    <d v="1899-12-30T11:00:00"/>
    <d v="1899-12-30T12:45:00"/>
    <n v="60"/>
    <n v="15"/>
    <n v="20"/>
    <n v="21"/>
    <n v="15"/>
    <n v="20"/>
    <n v="13"/>
    <n v="18"/>
    <n v="14"/>
    <n v="13"/>
    <n v="12"/>
    <n v="12"/>
    <n v="8"/>
    <n v="1"/>
    <n v="0"/>
    <n v="1"/>
    <n v="1"/>
    <n v="1"/>
    <s v="KAT"/>
    <s v="INF"/>
    <x v="20"/>
    <x v="184"/>
  </r>
  <r>
    <s v="Zdzisław"/>
    <s v="Fizyka"/>
    <d v="2026-02-05T00:00:00"/>
    <d v="1899-12-30T12:45:00"/>
    <d v="1899-12-30T13:45:00"/>
    <n v="40"/>
    <n v="15"/>
    <n v="20"/>
    <n v="21"/>
    <n v="15"/>
    <n v="20"/>
    <n v="13"/>
    <n v="18"/>
    <n v="14"/>
    <n v="14"/>
    <n v="12"/>
    <n v="12"/>
    <n v="8"/>
    <n v="1"/>
    <n v="0"/>
    <n v="1"/>
    <n v="1"/>
    <n v="1"/>
    <s v="ZDZ"/>
    <s v="FIZ"/>
    <x v="13"/>
    <x v="185"/>
  </r>
  <r>
    <s v="Bartek"/>
    <s v="Informatyka"/>
    <d v="2026-02-05T00:00:00"/>
    <d v="1899-12-30T13:45:00"/>
    <d v="1899-12-30T15:15:00"/>
    <n v="60"/>
    <n v="16"/>
    <n v="20"/>
    <n v="21"/>
    <n v="15"/>
    <n v="20"/>
    <n v="13"/>
    <n v="18"/>
    <n v="14"/>
    <n v="14"/>
    <n v="12"/>
    <n v="12"/>
    <n v="8"/>
    <n v="1"/>
    <n v="0"/>
    <n v="1"/>
    <n v="1"/>
    <n v="1"/>
    <s v="BAR"/>
    <s v="INF"/>
    <x v="15"/>
    <x v="186"/>
  </r>
  <r>
    <s v="Zdzisław"/>
    <s v="Matematyka"/>
    <d v="2026-02-06T00:00:00"/>
    <d v="1899-12-30T09:00:00"/>
    <d v="1899-12-30T10:45:00"/>
    <n v="50"/>
    <n v="16"/>
    <n v="20"/>
    <n v="21"/>
    <n v="15"/>
    <n v="20"/>
    <n v="13"/>
    <n v="18"/>
    <n v="14"/>
    <n v="15"/>
    <n v="12"/>
    <n v="12"/>
    <n v="8"/>
    <n v="1"/>
    <n v="0"/>
    <n v="1"/>
    <n v="1"/>
    <n v="1"/>
    <s v="ZDZ"/>
    <s v="MAT"/>
    <x v="14"/>
    <x v="187"/>
  </r>
  <r>
    <s v="Wiktor"/>
    <s v="Matematyka"/>
    <d v="2026-02-06T00:00:00"/>
    <d v="1899-12-30T11:00:00"/>
    <d v="1899-12-30T13:00:00"/>
    <n v="50"/>
    <n v="16"/>
    <n v="21"/>
    <n v="21"/>
    <n v="15"/>
    <n v="20"/>
    <n v="13"/>
    <n v="18"/>
    <n v="14"/>
    <n v="15"/>
    <n v="12"/>
    <n v="12"/>
    <n v="8"/>
    <n v="1"/>
    <n v="0"/>
    <n v="1"/>
    <n v="1"/>
    <n v="1"/>
    <s v="WIK"/>
    <s v="MAT"/>
    <x v="20"/>
    <x v="188"/>
  </r>
  <r>
    <s v="Zuzanna"/>
    <s v="Informatyka"/>
    <d v="2026-02-06T00:00:00"/>
    <d v="1899-12-30T13:45:00"/>
    <d v="1899-12-30T14:45:00"/>
    <n v="60"/>
    <n v="16"/>
    <n v="21"/>
    <n v="21"/>
    <n v="16"/>
    <n v="20"/>
    <n v="13"/>
    <n v="18"/>
    <n v="14"/>
    <n v="15"/>
    <n v="12"/>
    <n v="12"/>
    <n v="8"/>
    <n v="1"/>
    <n v="0"/>
    <n v="1"/>
    <n v="1"/>
    <n v="1"/>
    <s v="ZUZ"/>
    <s v="INF"/>
    <x v="15"/>
    <x v="189"/>
  </r>
  <r>
    <s v="Jan"/>
    <s v="Fizyka"/>
    <d v="2026-02-06T00:00:00"/>
    <d v="1899-12-30T15:30:00"/>
    <d v="1899-12-30T17:30:00"/>
    <n v="40"/>
    <n v="16"/>
    <n v="21"/>
    <n v="21"/>
    <n v="16"/>
    <n v="21"/>
    <n v="13"/>
    <n v="18"/>
    <n v="14"/>
    <n v="15"/>
    <n v="12"/>
    <n v="12"/>
    <n v="8"/>
    <n v="1"/>
    <n v="0"/>
    <n v="1"/>
    <n v="1"/>
    <n v="1"/>
    <s v="JAN"/>
    <s v="FIZ"/>
    <x v="20"/>
    <x v="190"/>
  </r>
  <r>
    <s v="Wiktor"/>
    <s v="Matematyka"/>
    <d v="2026-02-09T00:00:00"/>
    <d v="1899-12-30T09:00:00"/>
    <d v="1899-12-30T10:15:00"/>
    <n v="50"/>
    <n v="16"/>
    <n v="22"/>
    <n v="21"/>
    <n v="16"/>
    <n v="21"/>
    <n v="13"/>
    <n v="18"/>
    <n v="14"/>
    <n v="15"/>
    <n v="12"/>
    <n v="12"/>
    <n v="8"/>
    <n v="1"/>
    <n v="0"/>
    <n v="1"/>
    <n v="1"/>
    <n v="1"/>
    <s v="WIK"/>
    <s v="MAT"/>
    <x v="21"/>
    <x v="191"/>
  </r>
  <r>
    <s v="Katarzyna"/>
    <s v="Informatyka"/>
    <d v="2026-02-10T00:00:00"/>
    <d v="1899-12-30T09:00:00"/>
    <d v="1899-12-30T10:00:00"/>
    <n v="60"/>
    <n v="16"/>
    <n v="22"/>
    <n v="22"/>
    <n v="16"/>
    <n v="21"/>
    <n v="13"/>
    <n v="18"/>
    <n v="14"/>
    <n v="15"/>
    <n v="12"/>
    <n v="12"/>
    <n v="8"/>
    <n v="1"/>
    <n v="0"/>
    <n v="1"/>
    <n v="1"/>
    <n v="1"/>
    <s v="KAT"/>
    <s v="INF"/>
    <x v="21"/>
    <x v="192"/>
  </r>
  <r>
    <s v="Julita"/>
    <s v="Informatyka"/>
    <d v="2026-02-10T00:00:00"/>
    <d v="1899-12-30T10:45:00"/>
    <d v="1899-12-30T12:30:00"/>
    <n v="60"/>
    <n v="16"/>
    <n v="22"/>
    <n v="22"/>
    <n v="16"/>
    <n v="21"/>
    <n v="14"/>
    <n v="18"/>
    <n v="14"/>
    <n v="15"/>
    <n v="12"/>
    <n v="12"/>
    <n v="8"/>
    <n v="1"/>
    <n v="0"/>
    <n v="1"/>
    <n v="1"/>
    <n v="1"/>
    <s v="JUL"/>
    <s v="INF"/>
    <x v="13"/>
    <x v="193"/>
  </r>
  <r>
    <s v="Wiktor"/>
    <s v="Matematyka"/>
    <d v="2026-02-10T00:00:00"/>
    <d v="1899-12-30T13:30:00"/>
    <d v="1899-12-30T15:15:00"/>
    <n v="50"/>
    <n v="16"/>
    <n v="23"/>
    <n v="22"/>
    <n v="16"/>
    <n v="21"/>
    <n v="14"/>
    <n v="18"/>
    <n v="14"/>
    <n v="15"/>
    <n v="12"/>
    <n v="12"/>
    <n v="8"/>
    <n v="1"/>
    <n v="0"/>
    <n v="1"/>
    <n v="1"/>
    <n v="1"/>
    <s v="WIK"/>
    <s v="MAT"/>
    <x v="22"/>
    <x v="194"/>
  </r>
  <r>
    <s v="Zdzisław"/>
    <s v="Matematyka"/>
    <d v="2026-02-10T00:00:00"/>
    <d v="1899-12-30T15:30:00"/>
    <d v="1899-12-30T16:30:00"/>
    <n v="50"/>
    <n v="16"/>
    <n v="23"/>
    <n v="22"/>
    <n v="16"/>
    <n v="21"/>
    <n v="14"/>
    <n v="18"/>
    <n v="14"/>
    <n v="16"/>
    <n v="12"/>
    <n v="12"/>
    <n v="8"/>
    <n v="1"/>
    <n v="0"/>
    <n v="1"/>
    <n v="1"/>
    <n v="1"/>
    <s v="ZDZ"/>
    <s v="MAT"/>
    <x v="15"/>
    <x v="195"/>
  </r>
  <r>
    <s v="Katarzyna"/>
    <s v="Informatyka"/>
    <d v="2026-02-10T00:00:00"/>
    <d v="1899-12-30T16:45:00"/>
    <d v="1899-12-30T18:30:00"/>
    <n v="60"/>
    <n v="16"/>
    <n v="23"/>
    <n v="23"/>
    <n v="16"/>
    <n v="21"/>
    <n v="14"/>
    <n v="18"/>
    <n v="14"/>
    <n v="16"/>
    <n v="12"/>
    <n v="12"/>
    <n v="8"/>
    <n v="1"/>
    <n v="0"/>
    <n v="1"/>
    <n v="1"/>
    <n v="1"/>
    <s v="KAT"/>
    <s v="INF"/>
    <x v="22"/>
    <x v="196"/>
  </r>
  <r>
    <s v="Jan"/>
    <s v="Fizyka"/>
    <d v="2026-02-11T00:00:00"/>
    <d v="1899-12-30T09:00:00"/>
    <d v="1899-12-30T10:15:00"/>
    <n v="40"/>
    <n v="16"/>
    <n v="23"/>
    <n v="23"/>
    <n v="16"/>
    <n v="22"/>
    <n v="14"/>
    <n v="18"/>
    <n v="14"/>
    <n v="16"/>
    <n v="12"/>
    <n v="12"/>
    <n v="8"/>
    <n v="1"/>
    <n v="0"/>
    <n v="1"/>
    <n v="1"/>
    <n v="1"/>
    <s v="JAN"/>
    <s v="FIZ"/>
    <x v="21"/>
    <x v="197"/>
  </r>
  <r>
    <s v="Anna"/>
    <s v="Informatyka"/>
    <d v="2026-02-11T00:00:00"/>
    <d v="1899-12-30T10:45:00"/>
    <d v="1899-12-30T12:00:00"/>
    <n v="60"/>
    <n v="16"/>
    <n v="23"/>
    <n v="23"/>
    <n v="16"/>
    <n v="22"/>
    <n v="14"/>
    <n v="18"/>
    <n v="14"/>
    <n v="16"/>
    <n v="12"/>
    <n v="12"/>
    <n v="9"/>
    <n v="1"/>
    <n v="0"/>
    <n v="1"/>
    <n v="1"/>
    <n v="1"/>
    <s v="ANN"/>
    <s v="INF"/>
    <x v="8"/>
    <x v="198"/>
  </r>
  <r>
    <s v="Wiktor"/>
    <s v="Matematyka"/>
    <d v="2026-02-11T00:00:00"/>
    <d v="1899-12-30T12:00:00"/>
    <d v="1899-12-30T13:00:00"/>
    <n v="50"/>
    <n v="16"/>
    <n v="24"/>
    <n v="23"/>
    <n v="16"/>
    <n v="22"/>
    <n v="14"/>
    <n v="18"/>
    <n v="14"/>
    <n v="16"/>
    <n v="12"/>
    <n v="12"/>
    <n v="9"/>
    <n v="1"/>
    <n v="0"/>
    <n v="1"/>
    <n v="1"/>
    <n v="1"/>
    <s v="WIK"/>
    <s v="MAT"/>
    <x v="23"/>
    <x v="199"/>
  </r>
  <r>
    <s v="Agnieszka"/>
    <s v="Informatyka"/>
    <d v="2026-02-11T00:00:00"/>
    <d v="1899-12-30T13:15:00"/>
    <d v="1899-12-30T14:15:00"/>
    <n v="60"/>
    <n v="16"/>
    <n v="24"/>
    <n v="23"/>
    <n v="16"/>
    <n v="22"/>
    <n v="14"/>
    <n v="18"/>
    <n v="15"/>
    <n v="16"/>
    <n v="12"/>
    <n v="12"/>
    <n v="9"/>
    <n v="1"/>
    <n v="0"/>
    <n v="1"/>
    <n v="1"/>
    <n v="1"/>
    <s v="AGN"/>
    <s v="INF"/>
    <x v="14"/>
    <x v="200"/>
  </r>
  <r>
    <s v="Maciej"/>
    <s v="Fizyka"/>
    <d v="2026-02-11T00:00:00"/>
    <d v="1899-12-30T14:15:00"/>
    <d v="1899-12-30T15:15:00"/>
    <n v="40"/>
    <n v="16"/>
    <n v="24"/>
    <n v="23"/>
    <n v="16"/>
    <n v="22"/>
    <n v="14"/>
    <n v="19"/>
    <n v="15"/>
    <n v="16"/>
    <n v="12"/>
    <n v="12"/>
    <n v="9"/>
    <n v="1"/>
    <n v="0"/>
    <n v="1"/>
    <n v="1"/>
    <n v="1"/>
    <s v="MAC"/>
    <s v="FIZ"/>
    <x v="18"/>
    <x v="201"/>
  </r>
  <r>
    <s v="Zbigniew"/>
    <s v="Informatyka"/>
    <d v="2026-02-12T00:00:00"/>
    <d v="1899-12-30T09:30:00"/>
    <d v="1899-12-30T11:00:00"/>
    <n v="60"/>
    <n v="16"/>
    <n v="24"/>
    <n v="23"/>
    <n v="16"/>
    <n v="22"/>
    <n v="14"/>
    <n v="19"/>
    <n v="15"/>
    <n v="16"/>
    <n v="12"/>
    <n v="13"/>
    <n v="9"/>
    <n v="1"/>
    <n v="0"/>
    <n v="1"/>
    <n v="1"/>
    <n v="1"/>
    <s v="ZBI"/>
    <s v="INF"/>
    <x v="12"/>
    <x v="202"/>
  </r>
  <r>
    <s v="Zuzanna"/>
    <s v="Matematyka"/>
    <d v="2026-02-12T00:00:00"/>
    <d v="1899-12-30T11:00:00"/>
    <d v="1899-12-30T12:15:00"/>
    <n v="50"/>
    <n v="16"/>
    <n v="24"/>
    <n v="23"/>
    <n v="17"/>
    <n v="22"/>
    <n v="14"/>
    <n v="19"/>
    <n v="15"/>
    <n v="16"/>
    <n v="12"/>
    <n v="13"/>
    <n v="9"/>
    <n v="1"/>
    <n v="0"/>
    <n v="1"/>
    <n v="1"/>
    <n v="1"/>
    <s v="ZUZ"/>
    <s v="MAT"/>
    <x v="16"/>
    <x v="203"/>
  </r>
  <r>
    <s v="Julita"/>
    <s v="Informatyka"/>
    <d v="2026-02-12T00:00:00"/>
    <d v="1899-12-30T13:15:00"/>
    <d v="1899-12-30T14:30:00"/>
    <n v="60"/>
    <n v="16"/>
    <n v="24"/>
    <n v="23"/>
    <n v="17"/>
    <n v="22"/>
    <n v="15"/>
    <n v="19"/>
    <n v="15"/>
    <n v="16"/>
    <n v="12"/>
    <n v="13"/>
    <n v="9"/>
    <n v="1"/>
    <n v="0"/>
    <n v="1"/>
    <n v="1"/>
    <n v="1"/>
    <s v="JUL"/>
    <s v="INF"/>
    <x v="14"/>
    <x v="204"/>
  </r>
  <r>
    <s v="Julita"/>
    <s v="Informatyka"/>
    <d v="2026-02-13T00:00:00"/>
    <d v="1899-12-30T09:00:00"/>
    <d v="1899-12-30T10:15:00"/>
    <n v="60"/>
    <n v="16"/>
    <n v="24"/>
    <n v="23"/>
    <n v="17"/>
    <n v="22"/>
    <n v="16"/>
    <n v="19"/>
    <n v="15"/>
    <n v="16"/>
    <n v="12"/>
    <n v="13"/>
    <n v="9"/>
    <n v="1"/>
    <n v="0"/>
    <n v="1"/>
    <n v="1"/>
    <n v="1"/>
    <s v="JUL"/>
    <s v="INF"/>
    <x v="15"/>
    <x v="205"/>
  </r>
  <r>
    <s v="Maciej"/>
    <s v="Fizyka"/>
    <d v="2026-02-13T00:00:00"/>
    <d v="1899-12-30T11:00:00"/>
    <d v="1899-12-30T12:00:00"/>
    <n v="40"/>
    <n v="16"/>
    <n v="24"/>
    <n v="23"/>
    <n v="17"/>
    <n v="22"/>
    <n v="16"/>
    <n v="20"/>
    <n v="15"/>
    <n v="16"/>
    <n v="12"/>
    <n v="13"/>
    <n v="9"/>
    <n v="1"/>
    <n v="0"/>
    <n v="1"/>
    <n v="1"/>
    <n v="1"/>
    <s v="MAC"/>
    <s v="FIZ"/>
    <x v="19"/>
    <x v="206"/>
  </r>
  <r>
    <s v="Ewa"/>
    <s v="Matematyka"/>
    <d v="2026-02-13T00:00:00"/>
    <d v="1899-12-30T12:30:00"/>
    <d v="1899-12-30T13:45:00"/>
    <n v="50"/>
    <n v="16"/>
    <n v="24"/>
    <n v="23"/>
    <n v="17"/>
    <n v="22"/>
    <n v="16"/>
    <n v="20"/>
    <n v="15"/>
    <n v="16"/>
    <n v="13"/>
    <n v="13"/>
    <n v="9"/>
    <n v="1"/>
    <n v="0"/>
    <n v="1"/>
    <n v="1"/>
    <n v="1"/>
    <s v="EWA"/>
    <s v="MAT"/>
    <x v="12"/>
    <x v="207"/>
  </r>
  <r>
    <s v="Wiktor"/>
    <s v="Matematyka"/>
    <d v="2026-02-13T00:00:00"/>
    <d v="1899-12-30T14:30:00"/>
    <d v="1899-12-30T16:15:00"/>
    <n v="50"/>
    <n v="16"/>
    <n v="25"/>
    <n v="23"/>
    <n v="17"/>
    <n v="22"/>
    <n v="16"/>
    <n v="20"/>
    <n v="15"/>
    <n v="16"/>
    <n v="13"/>
    <n v="13"/>
    <n v="9"/>
    <n v="1"/>
    <n v="0"/>
    <n v="1"/>
    <n v="1"/>
    <n v="1"/>
    <s v="WIK"/>
    <s v="MAT"/>
    <x v="24"/>
    <x v="208"/>
  </r>
  <r>
    <s v="Zbigniew"/>
    <s v="Fizyka"/>
    <d v="2026-02-16T00:00:00"/>
    <d v="1899-12-30T09:00:00"/>
    <d v="1899-12-30T10:30:00"/>
    <n v="40"/>
    <n v="16"/>
    <n v="25"/>
    <n v="23"/>
    <n v="17"/>
    <n v="22"/>
    <n v="16"/>
    <n v="20"/>
    <n v="15"/>
    <n v="16"/>
    <n v="13"/>
    <n v="14"/>
    <n v="9"/>
    <n v="1"/>
    <n v="0"/>
    <n v="1"/>
    <n v="1"/>
    <n v="1"/>
    <s v="ZBI"/>
    <s v="FIZ"/>
    <x v="13"/>
    <x v="209"/>
  </r>
  <r>
    <s v="Wiktor"/>
    <s v="Matematyka"/>
    <d v="2026-02-16T00:00:00"/>
    <d v="1899-12-30T11:30:00"/>
    <d v="1899-12-30T13:00:00"/>
    <n v="50"/>
    <n v="16"/>
    <n v="26"/>
    <n v="23"/>
    <n v="17"/>
    <n v="22"/>
    <n v="16"/>
    <n v="20"/>
    <n v="15"/>
    <n v="16"/>
    <n v="13"/>
    <n v="14"/>
    <n v="9"/>
    <n v="1"/>
    <n v="0"/>
    <n v="1"/>
    <n v="1"/>
    <n v="1"/>
    <s v="WIK"/>
    <s v="MAT"/>
    <x v="25"/>
    <x v="210"/>
  </r>
  <r>
    <s v="Zbigniew"/>
    <s v="Informatyka"/>
    <d v="2026-02-17T00:00:00"/>
    <d v="1899-12-30T09:00:00"/>
    <d v="1899-12-30T10:15:00"/>
    <n v="60"/>
    <n v="16"/>
    <n v="26"/>
    <n v="23"/>
    <n v="17"/>
    <n v="22"/>
    <n v="16"/>
    <n v="20"/>
    <n v="15"/>
    <n v="16"/>
    <n v="13"/>
    <n v="15"/>
    <n v="9"/>
    <n v="1"/>
    <n v="0"/>
    <n v="1"/>
    <n v="1"/>
    <n v="1"/>
    <s v="ZBI"/>
    <s v="INF"/>
    <x v="14"/>
    <x v="211"/>
  </r>
  <r>
    <s v="Wiktor"/>
    <s v="Matematyka"/>
    <d v="2026-02-17T00:00:00"/>
    <d v="1899-12-30T10:30:00"/>
    <d v="1899-12-30T12:15:00"/>
    <n v="50"/>
    <n v="16"/>
    <n v="27"/>
    <n v="23"/>
    <n v="17"/>
    <n v="22"/>
    <n v="16"/>
    <n v="20"/>
    <n v="15"/>
    <n v="16"/>
    <n v="13"/>
    <n v="15"/>
    <n v="9"/>
    <n v="1"/>
    <n v="0"/>
    <n v="1"/>
    <n v="1"/>
    <n v="1"/>
    <s v="WIK"/>
    <s v="MAT"/>
    <x v="26"/>
    <x v="212"/>
  </r>
  <r>
    <s v="Jan"/>
    <s v="Fizyka"/>
    <d v="2026-02-17T00:00:00"/>
    <d v="1899-12-30T13:15:00"/>
    <d v="1899-12-30T15:15:00"/>
    <n v="40"/>
    <n v="16"/>
    <n v="27"/>
    <n v="23"/>
    <n v="17"/>
    <n v="23"/>
    <n v="16"/>
    <n v="20"/>
    <n v="15"/>
    <n v="16"/>
    <n v="13"/>
    <n v="15"/>
    <n v="9"/>
    <n v="1"/>
    <n v="0"/>
    <n v="1"/>
    <n v="1"/>
    <n v="1"/>
    <s v="JAN"/>
    <s v="FIZ"/>
    <x v="22"/>
    <x v="213"/>
  </r>
  <r>
    <s v="Zuzanna"/>
    <s v="Matematyka"/>
    <d v="2026-02-17T00:00:00"/>
    <d v="1899-12-30T15:15:00"/>
    <d v="1899-12-30T16:45:00"/>
    <n v="50"/>
    <n v="16"/>
    <n v="27"/>
    <n v="23"/>
    <n v="18"/>
    <n v="23"/>
    <n v="16"/>
    <n v="20"/>
    <n v="15"/>
    <n v="16"/>
    <n v="13"/>
    <n v="15"/>
    <n v="9"/>
    <n v="1"/>
    <n v="0"/>
    <n v="1"/>
    <n v="1"/>
    <n v="1"/>
    <s v="ZUZ"/>
    <s v="MAT"/>
    <x v="17"/>
    <x v="214"/>
  </r>
  <r>
    <s v="Wiktor"/>
    <s v="Matematyka"/>
    <d v="2026-02-18T00:00:00"/>
    <d v="1899-12-30T09:00:00"/>
    <d v="1899-12-30T10:30:00"/>
    <n v="50"/>
    <n v="16"/>
    <n v="28"/>
    <n v="23"/>
    <n v="18"/>
    <n v="23"/>
    <n v="16"/>
    <n v="20"/>
    <n v="15"/>
    <n v="16"/>
    <n v="13"/>
    <n v="15"/>
    <n v="9"/>
    <n v="1"/>
    <n v="0"/>
    <n v="1"/>
    <n v="1"/>
    <n v="1"/>
    <s v="WIK"/>
    <s v="MAT"/>
    <x v="27"/>
    <x v="215"/>
  </r>
  <r>
    <s v="Bartek"/>
    <s v="Informatyka"/>
    <d v="2026-02-18T00:00:00"/>
    <d v="1899-12-30T11:30:00"/>
    <d v="1899-12-30T13:00:00"/>
    <n v="60"/>
    <n v="17"/>
    <n v="28"/>
    <n v="23"/>
    <n v="18"/>
    <n v="23"/>
    <n v="16"/>
    <n v="20"/>
    <n v="15"/>
    <n v="16"/>
    <n v="13"/>
    <n v="15"/>
    <n v="9"/>
    <n v="1"/>
    <n v="0"/>
    <n v="1"/>
    <n v="1"/>
    <n v="1"/>
    <s v="BAR"/>
    <s v="INF"/>
    <x v="16"/>
    <x v="216"/>
  </r>
  <r>
    <s v="Anna"/>
    <s v="Informatyka"/>
    <d v="2026-02-18T00:00:00"/>
    <d v="1899-12-30T14:00:00"/>
    <d v="1899-12-30T15:30:00"/>
    <n v="60"/>
    <n v="17"/>
    <n v="28"/>
    <n v="23"/>
    <n v="18"/>
    <n v="23"/>
    <n v="16"/>
    <n v="20"/>
    <n v="15"/>
    <n v="16"/>
    <n v="13"/>
    <n v="15"/>
    <n v="10"/>
    <n v="1"/>
    <n v="0"/>
    <n v="1"/>
    <n v="1"/>
    <n v="1"/>
    <s v="ANN"/>
    <s v="INF"/>
    <x v="9"/>
    <x v="217"/>
  </r>
  <r>
    <s v="Wiktor"/>
    <s v="Matematyka"/>
    <d v="2026-02-19T00:00:00"/>
    <d v="1899-12-30T09:00:00"/>
    <d v="1899-12-30T11:00:00"/>
    <n v="50"/>
    <n v="17"/>
    <n v="29"/>
    <n v="23"/>
    <n v="18"/>
    <n v="23"/>
    <n v="16"/>
    <n v="20"/>
    <n v="15"/>
    <n v="16"/>
    <n v="13"/>
    <n v="15"/>
    <n v="10"/>
    <n v="1"/>
    <n v="0"/>
    <n v="1"/>
    <n v="1"/>
    <n v="1"/>
    <s v="WIK"/>
    <s v="MAT"/>
    <x v="28"/>
    <x v="218"/>
  </r>
  <r>
    <s v="Bartek"/>
    <s v="Informatyka"/>
    <d v="2026-02-20T00:00:00"/>
    <d v="1899-12-30T09:00:00"/>
    <d v="1899-12-30T10:15:00"/>
    <n v="60"/>
    <n v="18"/>
    <n v="29"/>
    <n v="23"/>
    <n v="18"/>
    <n v="23"/>
    <n v="16"/>
    <n v="20"/>
    <n v="15"/>
    <n v="16"/>
    <n v="13"/>
    <n v="15"/>
    <n v="10"/>
    <n v="1"/>
    <n v="0"/>
    <n v="1"/>
    <n v="1"/>
    <n v="1"/>
    <s v="BAR"/>
    <s v="INF"/>
    <x v="17"/>
    <x v="219"/>
  </r>
  <r>
    <s v="Bartek"/>
    <s v="Informatyka"/>
    <d v="2026-02-20T00:00:00"/>
    <d v="1899-12-30T10:30:00"/>
    <d v="1899-12-30T11:45:00"/>
    <n v="60"/>
    <n v="19"/>
    <n v="29"/>
    <n v="23"/>
    <n v="18"/>
    <n v="23"/>
    <n v="16"/>
    <n v="20"/>
    <n v="15"/>
    <n v="16"/>
    <n v="13"/>
    <n v="15"/>
    <n v="10"/>
    <n v="1"/>
    <n v="0"/>
    <n v="1"/>
    <n v="1"/>
    <n v="1"/>
    <s v="BAR"/>
    <s v="INF"/>
    <x v="18"/>
    <x v="220"/>
  </r>
  <r>
    <s v="Jan"/>
    <s v="Fizyka"/>
    <d v="2026-02-20T00:00:00"/>
    <d v="1899-12-30T12:15:00"/>
    <d v="1899-12-30T14:15:00"/>
    <n v="40"/>
    <n v="19"/>
    <n v="29"/>
    <n v="23"/>
    <n v="18"/>
    <n v="24"/>
    <n v="16"/>
    <n v="20"/>
    <n v="15"/>
    <n v="16"/>
    <n v="13"/>
    <n v="15"/>
    <n v="10"/>
    <n v="1"/>
    <n v="0"/>
    <n v="1"/>
    <n v="1"/>
    <n v="1"/>
    <s v="JAN"/>
    <s v="FIZ"/>
    <x v="23"/>
    <x v="221"/>
  </r>
  <r>
    <s v="Ewa"/>
    <s v="Matematyka"/>
    <d v="2026-02-20T00:00:00"/>
    <d v="1899-12-30T14:30:00"/>
    <d v="1899-12-30T15:45:00"/>
    <n v="50"/>
    <n v="19"/>
    <n v="29"/>
    <n v="23"/>
    <n v="18"/>
    <n v="24"/>
    <n v="16"/>
    <n v="20"/>
    <n v="15"/>
    <n v="16"/>
    <n v="14"/>
    <n v="15"/>
    <n v="10"/>
    <n v="1"/>
    <n v="0"/>
    <n v="1"/>
    <n v="1"/>
    <n v="1"/>
    <s v="EWA"/>
    <s v="MAT"/>
    <x v="13"/>
    <x v="222"/>
  </r>
  <r>
    <s v="Ola"/>
    <s v="Informatyka"/>
    <d v="2026-02-20T00:00:00"/>
    <d v="1899-12-30T16:45:00"/>
    <d v="1899-12-30T18:15:00"/>
    <n v="60"/>
    <n v="19"/>
    <n v="29"/>
    <n v="23"/>
    <n v="18"/>
    <n v="24"/>
    <n v="16"/>
    <n v="20"/>
    <n v="15"/>
    <n v="16"/>
    <n v="14"/>
    <n v="15"/>
    <n v="10"/>
    <n v="1"/>
    <n v="1"/>
    <n v="1"/>
    <n v="1"/>
    <n v="1"/>
    <s v="OLA"/>
    <s v="INF"/>
    <x v="0"/>
    <x v="223"/>
  </r>
  <r>
    <s v="Julita"/>
    <s v="Fizyka"/>
    <d v="2026-02-23T00:00:00"/>
    <d v="1899-12-30T09:00:00"/>
    <d v="1899-12-30T10:15:00"/>
    <n v="40"/>
    <n v="19"/>
    <n v="29"/>
    <n v="23"/>
    <n v="18"/>
    <n v="24"/>
    <n v="17"/>
    <n v="20"/>
    <n v="15"/>
    <n v="16"/>
    <n v="14"/>
    <n v="15"/>
    <n v="10"/>
    <n v="1"/>
    <n v="1"/>
    <n v="1"/>
    <n v="1"/>
    <n v="1"/>
    <s v="JUL"/>
    <s v="FIZ"/>
    <x v="16"/>
    <x v="224"/>
  </r>
  <r>
    <s v="Zbigniew"/>
    <s v="Fizyka"/>
    <d v="2026-02-24T00:00:00"/>
    <d v="1899-12-30T09:00:00"/>
    <d v="1899-12-30T10:30:00"/>
    <n v="40"/>
    <n v="19"/>
    <n v="29"/>
    <n v="23"/>
    <n v="18"/>
    <n v="24"/>
    <n v="17"/>
    <n v="20"/>
    <n v="15"/>
    <n v="16"/>
    <n v="14"/>
    <n v="16"/>
    <n v="10"/>
    <n v="1"/>
    <n v="1"/>
    <n v="1"/>
    <n v="1"/>
    <n v="1"/>
    <s v="ZBI"/>
    <s v="FIZ"/>
    <x v="15"/>
    <x v="225"/>
  </r>
  <r>
    <s v="Bartek"/>
    <s v="Informatyka"/>
    <d v="2026-02-24T00:00:00"/>
    <d v="1899-12-30T10:30:00"/>
    <d v="1899-12-30T12:15:00"/>
    <n v="60"/>
    <n v="20"/>
    <n v="29"/>
    <n v="23"/>
    <n v="18"/>
    <n v="24"/>
    <n v="17"/>
    <n v="20"/>
    <n v="15"/>
    <n v="16"/>
    <n v="14"/>
    <n v="16"/>
    <n v="10"/>
    <n v="1"/>
    <n v="1"/>
    <n v="1"/>
    <n v="1"/>
    <n v="1"/>
    <s v="BAR"/>
    <s v="INF"/>
    <x v="19"/>
    <x v="226"/>
  </r>
  <r>
    <s v="Zdzisław"/>
    <s v="Fizyka"/>
    <d v="2026-02-24T00:00:00"/>
    <d v="1899-12-30T12:30:00"/>
    <d v="1899-12-30T14:00:00"/>
    <n v="40"/>
    <n v="20"/>
    <n v="29"/>
    <n v="23"/>
    <n v="18"/>
    <n v="24"/>
    <n v="17"/>
    <n v="20"/>
    <n v="15"/>
    <n v="17"/>
    <n v="14"/>
    <n v="16"/>
    <n v="10"/>
    <n v="1"/>
    <n v="1"/>
    <n v="1"/>
    <n v="1"/>
    <n v="1"/>
    <s v="ZDZ"/>
    <s v="FIZ"/>
    <x v="16"/>
    <x v="227"/>
  </r>
  <r>
    <s v="Julita"/>
    <s v="Fizyka"/>
    <d v="2026-02-26T00:00:00"/>
    <d v="1899-12-30T09:00:00"/>
    <d v="1899-12-30T11:00:00"/>
    <n v="40"/>
    <n v="20"/>
    <n v="29"/>
    <n v="23"/>
    <n v="18"/>
    <n v="24"/>
    <n v="18"/>
    <n v="20"/>
    <n v="15"/>
    <n v="17"/>
    <n v="14"/>
    <n v="16"/>
    <n v="10"/>
    <n v="1"/>
    <n v="1"/>
    <n v="1"/>
    <n v="1"/>
    <n v="1"/>
    <s v="JUL"/>
    <s v="FIZ"/>
    <x v="17"/>
    <x v="228"/>
  </r>
  <r>
    <s v="Maciej"/>
    <s v="Fizyka"/>
    <d v="2026-02-26T00:00:00"/>
    <d v="1899-12-30T11:00:00"/>
    <d v="1899-12-30T12:15:00"/>
    <n v="40"/>
    <n v="20"/>
    <n v="29"/>
    <n v="23"/>
    <n v="18"/>
    <n v="24"/>
    <n v="18"/>
    <n v="21"/>
    <n v="15"/>
    <n v="17"/>
    <n v="14"/>
    <n v="16"/>
    <n v="10"/>
    <n v="1"/>
    <n v="1"/>
    <n v="1"/>
    <n v="1"/>
    <n v="1"/>
    <s v="MAC"/>
    <s v="FIZ"/>
    <x v="20"/>
    <x v="229"/>
  </r>
  <r>
    <s v="Katarzyna"/>
    <s v="Informatyka"/>
    <d v="2026-02-26T00:00:00"/>
    <d v="1899-12-30T12:30:00"/>
    <d v="1899-12-30T14:00:00"/>
    <n v="60"/>
    <n v="20"/>
    <n v="29"/>
    <n v="24"/>
    <n v="18"/>
    <n v="24"/>
    <n v="18"/>
    <n v="21"/>
    <n v="15"/>
    <n v="17"/>
    <n v="14"/>
    <n v="16"/>
    <n v="10"/>
    <n v="1"/>
    <n v="1"/>
    <n v="1"/>
    <n v="1"/>
    <n v="1"/>
    <s v="KAT"/>
    <s v="INF"/>
    <x v="23"/>
    <x v="230"/>
  </r>
  <r>
    <s v="Maciej"/>
    <s v="Fizyka"/>
    <d v="2026-02-27T00:00:00"/>
    <d v="1899-12-30T09:00:00"/>
    <d v="1899-12-30T10:45:00"/>
    <n v="40"/>
    <n v="20"/>
    <n v="29"/>
    <n v="24"/>
    <n v="18"/>
    <n v="24"/>
    <n v="18"/>
    <n v="22"/>
    <n v="15"/>
    <n v="17"/>
    <n v="14"/>
    <n v="16"/>
    <n v="10"/>
    <n v="1"/>
    <n v="1"/>
    <n v="1"/>
    <n v="1"/>
    <n v="1"/>
    <s v="MAC"/>
    <s v="FIZ"/>
    <x v="21"/>
    <x v="231"/>
  </r>
  <r>
    <s v="Zdzisław"/>
    <s v="Fizyka"/>
    <d v="2026-02-27T00:00:00"/>
    <d v="1899-12-30T11:00:00"/>
    <d v="1899-12-30T12:45:00"/>
    <n v="40"/>
    <n v="20"/>
    <n v="29"/>
    <n v="24"/>
    <n v="18"/>
    <n v="24"/>
    <n v="18"/>
    <n v="22"/>
    <n v="15"/>
    <n v="18"/>
    <n v="14"/>
    <n v="16"/>
    <n v="10"/>
    <n v="1"/>
    <n v="1"/>
    <n v="1"/>
    <n v="1"/>
    <n v="1"/>
    <s v="ZDZ"/>
    <s v="FIZ"/>
    <x v="17"/>
    <x v="232"/>
  </r>
  <r>
    <s v="Zuzanna"/>
    <s v="Informatyka"/>
    <d v="2026-02-27T00:00:00"/>
    <d v="1899-12-30T12:45:00"/>
    <d v="1899-12-30T14:00:00"/>
    <n v="60"/>
    <n v="20"/>
    <n v="29"/>
    <n v="24"/>
    <n v="19"/>
    <n v="24"/>
    <n v="18"/>
    <n v="22"/>
    <n v="15"/>
    <n v="18"/>
    <n v="14"/>
    <n v="16"/>
    <n v="10"/>
    <n v="1"/>
    <n v="1"/>
    <n v="1"/>
    <n v="1"/>
    <n v="1"/>
    <s v="ZUZ"/>
    <s v="INF"/>
    <x v="18"/>
    <x v="233"/>
  </r>
  <r>
    <s v="Agnieszka"/>
    <s v="Matematyka"/>
    <d v="2026-02-27T00:00:00"/>
    <d v="1899-12-30T14:15:00"/>
    <d v="1899-12-30T15:45:00"/>
    <n v="50"/>
    <n v="20"/>
    <n v="29"/>
    <n v="24"/>
    <n v="19"/>
    <n v="24"/>
    <n v="18"/>
    <n v="22"/>
    <n v="16"/>
    <n v="18"/>
    <n v="14"/>
    <n v="16"/>
    <n v="10"/>
    <n v="1"/>
    <n v="1"/>
    <n v="1"/>
    <n v="1"/>
    <n v="1"/>
    <s v="AGN"/>
    <s v="MAT"/>
    <x v="15"/>
    <x v="23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s v="Bartek"/>
    <s v="Informatyka"/>
    <x v="0"/>
    <d v="1899-12-30T09:00:00"/>
    <d v="1899-12-30T10:00:00"/>
    <n v="60"/>
    <n v="120"/>
  </r>
  <r>
    <s v="Wiktor"/>
    <s v="Matematyka"/>
    <x v="1"/>
    <d v="1899-12-30T09:00:00"/>
    <d v="1899-12-30T10:45:00"/>
    <n v="50"/>
    <n v="105"/>
  </r>
  <r>
    <s v="Zuzanna"/>
    <s v="Matematyka"/>
    <x v="1"/>
    <d v="1899-12-30T11:15:00"/>
    <d v="1899-12-30T13:15:00"/>
    <n v="50"/>
    <n v="105"/>
  </r>
  <r>
    <s v="Jan"/>
    <s v="Fizyka"/>
    <x v="2"/>
    <d v="1899-12-30T09:00:00"/>
    <d v="1899-12-30T11:00:00"/>
    <n v="40"/>
    <n v="105"/>
  </r>
  <r>
    <s v="Wiktor"/>
    <s v="Matematyka"/>
    <x v="2"/>
    <d v="1899-12-30T11:30:00"/>
    <d v="1899-12-30T12:30:00"/>
    <n v="50"/>
    <n v="105"/>
  </r>
  <r>
    <s v="Agnieszka"/>
    <s v="Matematyka"/>
    <x v="3"/>
    <d v="1899-12-30T09:00:00"/>
    <d v="1899-12-30T10:15:00"/>
    <n v="50"/>
    <n v="105"/>
  </r>
  <r>
    <s v="Katarzyna"/>
    <s v="Informatyka"/>
    <x v="3"/>
    <d v="1899-12-30T11:00:00"/>
    <d v="1899-12-30T12:45:00"/>
    <n v="60"/>
    <n v="105"/>
  </r>
  <r>
    <s v="Zbigniew"/>
    <s v="Fizyka"/>
    <x v="3"/>
    <d v="1899-12-30T13:30:00"/>
    <d v="1899-12-30T14:45:00"/>
    <n v="40"/>
    <n v="105"/>
  </r>
  <r>
    <s v="Katarzyna"/>
    <s v="Informatyka"/>
    <x v="4"/>
    <d v="1899-12-30T09:00:00"/>
    <d v="1899-12-30T10:00:00"/>
    <n v="60"/>
    <n v="105"/>
  </r>
  <r>
    <s v="Jan"/>
    <s v="Fizyka"/>
    <x v="4"/>
    <d v="1899-12-30T10:45:00"/>
    <d v="1899-12-30T12:15:00"/>
    <n v="40"/>
    <n v="105"/>
  </r>
  <r>
    <s v="Jan"/>
    <s v="Fizyka"/>
    <x v="4"/>
    <d v="1899-12-30T12:30:00"/>
    <d v="1899-12-30T14:15:00"/>
    <n v="40"/>
    <n v="105"/>
  </r>
  <r>
    <s v="Wiktor"/>
    <s v="Matematyka"/>
    <x v="5"/>
    <d v="1899-12-30T09:00:00"/>
    <d v="1899-12-30T10:00:00"/>
    <n v="50"/>
    <n v="105"/>
  </r>
  <r>
    <s v="Bartek"/>
    <s v="Informatyka"/>
    <x v="5"/>
    <d v="1899-12-30T10:30:00"/>
    <d v="1899-12-30T12:00:00"/>
    <n v="60"/>
    <n v="105"/>
  </r>
  <r>
    <s v="Katarzyna"/>
    <s v="Informatyka"/>
    <x v="5"/>
    <d v="1899-12-30T12:45:00"/>
    <d v="1899-12-30T13:45:00"/>
    <n v="60"/>
    <n v="105"/>
  </r>
  <r>
    <s v="Bartek"/>
    <s v="Informatyka"/>
    <x v="5"/>
    <d v="1899-12-30T14:15:00"/>
    <d v="1899-12-30T15:45:00"/>
    <n v="60"/>
    <n v="105"/>
  </r>
  <r>
    <s v="Zuzanna"/>
    <s v="Informatyka"/>
    <x v="6"/>
    <d v="1899-12-30T09:30:00"/>
    <d v="1899-12-30T11:00:00"/>
    <n v="60"/>
    <n v="105"/>
  </r>
  <r>
    <s v="Jan"/>
    <s v="Fizyka"/>
    <x v="6"/>
    <d v="1899-12-30T11:15:00"/>
    <d v="1899-12-30T12:30:00"/>
    <n v="40"/>
    <n v="105"/>
  </r>
  <r>
    <s v="Wiktor"/>
    <s v="Matematyka"/>
    <x v="6"/>
    <d v="1899-12-30T12:45:00"/>
    <d v="1899-12-30T14:45:00"/>
    <n v="50"/>
    <n v="105"/>
  </r>
  <r>
    <s v="Jan"/>
    <s v="Fizyka"/>
    <x v="6"/>
    <d v="1899-12-30T15:00:00"/>
    <d v="1899-12-30T17:00:00"/>
    <n v="40"/>
    <n v="105"/>
  </r>
  <r>
    <s v="Julita"/>
    <s v="Informatyka"/>
    <x v="6"/>
    <d v="1899-12-30T17:00:00"/>
    <d v="1899-12-30T18:15:00"/>
    <n v="60"/>
    <n v="100"/>
  </r>
  <r>
    <s v="Ewa"/>
    <s v="Matematyka"/>
    <x v="7"/>
    <d v="1899-12-30T09:00:00"/>
    <d v="1899-12-30T10:15:00"/>
    <n v="50"/>
    <n v="100"/>
  </r>
  <r>
    <s v="Maciej"/>
    <s v="Fizyka"/>
    <x v="7"/>
    <d v="1899-12-30T10:30:00"/>
    <d v="1899-12-30T11:30:00"/>
    <n v="40"/>
    <n v="100"/>
  </r>
  <r>
    <s v="Maciej"/>
    <s v="Fizyka"/>
    <x v="7"/>
    <d v="1899-12-30T11:30:00"/>
    <d v="1899-12-30T12:45:00"/>
    <n v="40"/>
    <n v="100"/>
  </r>
  <r>
    <s v="Wiktor"/>
    <s v="Matematyka"/>
    <x v="7"/>
    <d v="1899-12-30T12:45:00"/>
    <d v="1899-12-30T14:15:00"/>
    <n v="50"/>
    <n v="100"/>
  </r>
  <r>
    <s v="Zdzisław"/>
    <s v="Matematyka"/>
    <x v="7"/>
    <d v="1899-12-30T14:30:00"/>
    <d v="1899-12-30T15:30:00"/>
    <n v="50"/>
    <n v="100"/>
  </r>
  <r>
    <s v="Ewa"/>
    <s v="Matematyka"/>
    <x v="8"/>
    <d v="1899-12-30T09:00:00"/>
    <d v="1899-12-30T10:15:00"/>
    <n v="50"/>
    <n v="100"/>
  </r>
  <r>
    <s v="Katarzyna"/>
    <s v="Informatyka"/>
    <x v="8"/>
    <d v="1899-12-30T10:15:00"/>
    <d v="1899-12-30T11:30:00"/>
    <n v="60"/>
    <n v="100"/>
  </r>
  <r>
    <s v="Zbigniew"/>
    <s v="Informatyka"/>
    <x v="8"/>
    <d v="1899-12-30T12:15:00"/>
    <d v="1899-12-30T14:00:00"/>
    <n v="60"/>
    <n v="100"/>
  </r>
  <r>
    <s v="Wiktor"/>
    <s v="Matematyka"/>
    <x v="9"/>
    <d v="1899-12-30T09:00:00"/>
    <d v="1899-12-30T10:30:00"/>
    <n v="50"/>
    <n v="100"/>
  </r>
  <r>
    <s v="Zdzisław"/>
    <s v="Matematyka"/>
    <x v="9"/>
    <d v="1899-12-30T11:00:00"/>
    <d v="1899-12-30T13:00:00"/>
    <n v="50"/>
    <n v="100"/>
  </r>
  <r>
    <s v="Julita"/>
    <s v="Informatyka"/>
    <x v="9"/>
    <d v="1899-12-30T14:00:00"/>
    <d v="1899-12-30T15:00:00"/>
    <n v="60"/>
    <n v="100"/>
  </r>
  <r>
    <s v="Jan"/>
    <s v="Fizyka"/>
    <x v="9"/>
    <d v="1899-12-30T15:15:00"/>
    <d v="1899-12-30T16:45:00"/>
    <n v="40"/>
    <n v="100"/>
  </r>
  <r>
    <s v="Zuzanna"/>
    <s v="Matematyka"/>
    <x v="10"/>
    <d v="1899-12-30T09:00:00"/>
    <d v="1899-12-30T11:00:00"/>
    <n v="50"/>
    <n v="100"/>
  </r>
  <r>
    <s v="Zuzanna"/>
    <s v="Informatyka"/>
    <x v="10"/>
    <d v="1899-12-30T11:30:00"/>
    <d v="1899-12-30T13:15:00"/>
    <n v="60"/>
    <n v="90"/>
  </r>
  <r>
    <s v="Zdzisław"/>
    <s v="Matematyka"/>
    <x v="11"/>
    <d v="1899-12-30T09:00:00"/>
    <d v="1899-12-30T10:15:00"/>
    <n v="50"/>
    <n v="90"/>
  </r>
  <r>
    <s v="Agnieszka"/>
    <s v="Informatyka"/>
    <x v="11"/>
    <d v="1899-12-30T10:45:00"/>
    <d v="1899-12-30T11:45:00"/>
    <n v="60"/>
    <n v="90"/>
  </r>
  <r>
    <s v="Zdzisław"/>
    <s v="Fizyka"/>
    <x v="12"/>
    <d v="1899-12-30T09:00:00"/>
    <d v="1899-12-30T10:00:00"/>
    <n v="40"/>
    <n v="90"/>
  </r>
  <r>
    <s v="Bartek"/>
    <s v="Informatyka"/>
    <x v="13"/>
    <d v="1899-12-30T09:00:00"/>
    <d v="1899-12-30T10:00:00"/>
    <n v="60"/>
    <n v="90"/>
  </r>
  <r>
    <s v="Maciej"/>
    <s v="Fizyka"/>
    <x v="13"/>
    <d v="1899-12-30T10:30:00"/>
    <d v="1899-12-30T11:30:00"/>
    <n v="40"/>
    <n v="90"/>
  </r>
  <r>
    <s v="Zbigniew"/>
    <s v="Informatyka"/>
    <x v="14"/>
    <d v="1899-12-30T09:00:00"/>
    <d v="1899-12-30T10:45:00"/>
    <n v="60"/>
    <n v="90"/>
  </r>
  <r>
    <s v="Katarzyna"/>
    <s v="Informatyka"/>
    <x v="14"/>
    <d v="1899-12-30T10:45:00"/>
    <d v="1899-12-30T12:15:00"/>
    <n v="60"/>
    <n v="90"/>
  </r>
  <r>
    <s v="Maciej"/>
    <s v="Fizyka"/>
    <x v="14"/>
    <d v="1899-12-30T12:45:00"/>
    <d v="1899-12-30T14:30:00"/>
    <n v="40"/>
    <n v="90"/>
  </r>
  <r>
    <s v="Bartek"/>
    <s v="Informatyka"/>
    <x v="14"/>
    <d v="1899-12-30T14:30:00"/>
    <d v="1899-12-30T16:15:00"/>
    <n v="60"/>
    <n v="90"/>
  </r>
  <r>
    <s v="Zuzanna"/>
    <s v="Informatyka"/>
    <x v="15"/>
    <d v="1899-12-30T09:00:00"/>
    <d v="1899-12-30T10:30:00"/>
    <n v="60"/>
    <n v="90"/>
  </r>
  <r>
    <s v="Wiktor"/>
    <s v="Matematyka"/>
    <x v="16"/>
    <d v="1899-12-30T09:00:00"/>
    <d v="1899-12-30T10:00:00"/>
    <n v="50"/>
    <n v="90"/>
  </r>
  <r>
    <s v="Wiktor"/>
    <s v="Matematyka"/>
    <x v="16"/>
    <d v="1899-12-30T10:00:00"/>
    <d v="1899-12-30T12:00:00"/>
    <n v="50"/>
    <n v="90"/>
  </r>
  <r>
    <s v="Zuzanna"/>
    <s v="Informatyka"/>
    <x v="16"/>
    <d v="1899-12-30T12:30:00"/>
    <d v="1899-12-30T14:00:00"/>
    <n v="60"/>
    <n v="90"/>
  </r>
  <r>
    <s v="Bartek"/>
    <s v="Informatyka"/>
    <x v="17"/>
    <d v="1899-12-30T09:00:00"/>
    <d v="1899-12-30T10:30:00"/>
    <n v="60"/>
    <n v="90"/>
  </r>
  <r>
    <s v="Ewa"/>
    <s v="Matematyka"/>
    <x v="17"/>
    <d v="1899-12-30T11:00:00"/>
    <d v="1899-12-30T12:45:00"/>
    <n v="50"/>
    <n v="90"/>
  </r>
  <r>
    <s v="Zbigniew"/>
    <s v="Fizyka"/>
    <x v="17"/>
    <d v="1899-12-30T13:45:00"/>
    <d v="1899-12-30T15:30:00"/>
    <n v="40"/>
    <n v="90"/>
  </r>
  <r>
    <s v="Agnieszka"/>
    <s v="Informatyka"/>
    <x v="17"/>
    <d v="1899-12-30T15:30:00"/>
    <d v="1899-12-30T17:00:00"/>
    <n v="60"/>
    <n v="90"/>
  </r>
  <r>
    <s v="Zuzanna"/>
    <s v="Matematyka"/>
    <x v="17"/>
    <d v="1899-12-30T17:00:00"/>
    <d v="1899-12-30T18:00:00"/>
    <n v="50"/>
    <n v="90"/>
  </r>
  <r>
    <s v="Katarzyna"/>
    <s v="Informatyka"/>
    <x v="18"/>
    <d v="1899-12-30T09:00:00"/>
    <d v="1899-12-30T10:00:00"/>
    <n v="60"/>
    <n v="90"/>
  </r>
  <r>
    <s v="Agnieszka"/>
    <s v="Informatyka"/>
    <x v="18"/>
    <d v="1899-12-30T10:45:00"/>
    <d v="1899-12-30T12:15:00"/>
    <n v="60"/>
    <n v="90"/>
  </r>
  <r>
    <s v="Jan"/>
    <s v="Fizyka"/>
    <x v="19"/>
    <d v="1899-12-30T09:00:00"/>
    <d v="1899-12-30T10:15:00"/>
    <n v="40"/>
    <n v="90"/>
  </r>
  <r>
    <s v="Jan"/>
    <s v="Fizyka"/>
    <x v="19"/>
    <d v="1899-12-30T10:15:00"/>
    <d v="1899-12-30T11:30:00"/>
    <n v="40"/>
    <n v="90"/>
  </r>
  <r>
    <s v="Julita"/>
    <s v="Fizyka"/>
    <x v="20"/>
    <d v="1899-12-30T09:00:00"/>
    <d v="1899-12-30T10:00:00"/>
    <n v="40"/>
    <n v="90"/>
  </r>
  <r>
    <s v="Zuzanna"/>
    <s v="Informatyka"/>
    <x v="20"/>
    <d v="1899-12-30T10:00:00"/>
    <d v="1899-12-30T11:15:00"/>
    <n v="60"/>
    <n v="90"/>
  </r>
  <r>
    <s v="Agnieszka"/>
    <s v="Informatyka"/>
    <x v="20"/>
    <d v="1899-12-30T11:15:00"/>
    <d v="1899-12-30T12:15:00"/>
    <n v="60"/>
    <n v="90"/>
  </r>
  <r>
    <s v="Maciej"/>
    <s v="Fizyka"/>
    <x v="21"/>
    <d v="1899-12-30T09:00:00"/>
    <d v="1899-12-30T10:00:00"/>
    <n v="40"/>
    <n v="90"/>
  </r>
  <r>
    <s v="Julita"/>
    <s v="Informatyka"/>
    <x v="21"/>
    <d v="1899-12-30T11:00:00"/>
    <d v="1899-12-30T12:30:00"/>
    <n v="60"/>
    <n v="90"/>
  </r>
  <r>
    <s v="Bartek"/>
    <s v="Informatyka"/>
    <x v="21"/>
    <d v="1899-12-30T12:45:00"/>
    <d v="1899-12-30T13:45:00"/>
    <n v="60"/>
    <n v="90"/>
  </r>
  <r>
    <s v="Agnieszka"/>
    <s v="Informatyka"/>
    <x v="21"/>
    <d v="1899-12-30T13:45:00"/>
    <d v="1899-12-30T15:00:00"/>
    <n v="60"/>
    <n v="90"/>
  </r>
  <r>
    <s v="Katarzyna"/>
    <s v="Informatyka"/>
    <x v="21"/>
    <d v="1899-12-30T15:45:00"/>
    <d v="1899-12-30T17:15:00"/>
    <n v="60"/>
    <n v="90"/>
  </r>
  <r>
    <s v="Maciej"/>
    <s v="Fizyka"/>
    <x v="22"/>
    <d v="1899-12-30T09:00:00"/>
    <d v="1899-12-30T11:00:00"/>
    <n v="40"/>
    <n v="90"/>
  </r>
  <r>
    <s v="Maciej"/>
    <s v="Fizyka"/>
    <x v="22"/>
    <d v="1899-12-30T11:15:00"/>
    <d v="1899-12-30T12:45:00"/>
    <n v="40"/>
    <n v="90"/>
  </r>
  <r>
    <s v="Agnieszka"/>
    <s v="Matematyka"/>
    <x v="22"/>
    <d v="1899-12-30T13:30:00"/>
    <d v="1899-12-30T15:15:00"/>
    <n v="50"/>
    <n v="90"/>
  </r>
  <r>
    <s v="Piotrek"/>
    <s v="Fizyka"/>
    <x v="22"/>
    <d v="1899-12-30T16:00:00"/>
    <d v="1899-12-30T18:00:00"/>
    <n v="40"/>
    <n v="87.5"/>
  </r>
  <r>
    <s v="Julita"/>
    <s v="Fizyka"/>
    <x v="23"/>
    <d v="1899-12-30T09:00:00"/>
    <d v="1899-12-30T10:15:00"/>
    <n v="40"/>
    <n v="87.5"/>
  </r>
  <r>
    <s v="Wiktor"/>
    <s v="Matematyka"/>
    <x v="23"/>
    <d v="1899-12-30T10:30:00"/>
    <d v="1899-12-30T11:45:00"/>
    <n v="50"/>
    <n v="87.5"/>
  </r>
  <r>
    <s v="Jan"/>
    <s v="Fizyka"/>
    <x v="23"/>
    <d v="1899-12-30T12:15:00"/>
    <d v="1899-12-30T14:15:00"/>
    <n v="40"/>
    <n v="87.5"/>
  </r>
  <r>
    <s v="Jan"/>
    <s v="Fizyka"/>
    <x v="24"/>
    <d v="1899-12-30T09:00:00"/>
    <d v="1899-12-30T11:00:00"/>
    <n v="40"/>
    <n v="87.5"/>
  </r>
  <r>
    <s v="Bartek"/>
    <s v="Informatyka"/>
    <x v="24"/>
    <d v="1899-12-30T11:30:00"/>
    <d v="1899-12-30T13:15:00"/>
    <n v="60"/>
    <n v="87.5"/>
  </r>
  <r>
    <s v="Bartek"/>
    <s v="Informatyka"/>
    <x v="24"/>
    <d v="1899-12-30T13:30:00"/>
    <d v="1899-12-30T15:00:00"/>
    <n v="60"/>
    <n v="87.5"/>
  </r>
  <r>
    <s v="Zdzisław"/>
    <s v="Matematyka"/>
    <x v="24"/>
    <d v="1899-12-30T16:15:00"/>
    <d v="1899-12-30T18:15:00"/>
    <n v="50"/>
    <n v="87.5"/>
  </r>
  <r>
    <s v="Zuzanna"/>
    <s v="Informatyka"/>
    <x v="25"/>
    <d v="1899-12-30T09:00:00"/>
    <d v="1899-12-30T10:00:00"/>
    <n v="60"/>
    <n v="87.5"/>
  </r>
  <r>
    <s v="Maciej"/>
    <s v="Fizyka"/>
    <x v="25"/>
    <d v="1899-12-30T10:30:00"/>
    <d v="1899-12-30T11:45:00"/>
    <n v="40"/>
    <n v="87.5"/>
  </r>
  <r>
    <s v="Ewa"/>
    <s v="Matematyka"/>
    <x v="26"/>
    <d v="1899-12-30T09:00:00"/>
    <d v="1899-12-30T10:45:00"/>
    <n v="50"/>
    <n v="87.5"/>
  </r>
  <r>
    <s v="Andrzej"/>
    <s v="Informatyka"/>
    <x v="26"/>
    <d v="1899-12-30T11:15:00"/>
    <d v="1899-12-30T12:15:00"/>
    <n v="60"/>
    <n v="80"/>
  </r>
  <r>
    <s v="Maciej"/>
    <s v="Fizyka"/>
    <x v="26"/>
    <d v="1899-12-30T13:00:00"/>
    <d v="1899-12-30T14:45:00"/>
    <n v="40"/>
    <n v="80"/>
  </r>
  <r>
    <s v="Ewa"/>
    <s v="Matematyka"/>
    <x v="26"/>
    <d v="1899-12-30T15:45:00"/>
    <d v="1899-12-30T17:15:00"/>
    <n v="50"/>
    <n v="80"/>
  </r>
  <r>
    <s v="Wiktor"/>
    <s v="Matematyka"/>
    <x v="27"/>
    <d v="1899-12-30T09:00:00"/>
    <d v="1899-12-30T10:00:00"/>
    <n v="50"/>
    <n v="80"/>
  </r>
  <r>
    <s v="Jan"/>
    <s v="Fizyka"/>
    <x v="27"/>
    <d v="1899-12-30T10:00:00"/>
    <d v="1899-12-30T12:00:00"/>
    <n v="40"/>
    <n v="80"/>
  </r>
  <r>
    <s v="Zbigniew"/>
    <s v="Fizyka"/>
    <x v="27"/>
    <d v="1899-12-30T12:45:00"/>
    <d v="1899-12-30T13:45:00"/>
    <n v="40"/>
    <n v="80"/>
  </r>
  <r>
    <s v="Wiktor"/>
    <s v="Matematyka"/>
    <x v="27"/>
    <d v="1899-12-30T14:15:00"/>
    <d v="1899-12-30T15:15:00"/>
    <n v="50"/>
    <n v="80"/>
  </r>
  <r>
    <s v="Zdzisław"/>
    <s v="Matematyka"/>
    <x v="27"/>
    <d v="1899-12-30T15:15:00"/>
    <d v="1899-12-30T16:15:00"/>
    <n v="50"/>
    <n v="80"/>
  </r>
  <r>
    <s v="Jan"/>
    <s v="Fizyka"/>
    <x v="28"/>
    <d v="1899-12-30T09:00:00"/>
    <d v="1899-12-30T10:30:00"/>
    <n v="40"/>
    <n v="80"/>
  </r>
  <r>
    <s v="Zbigniew"/>
    <s v="Fizyka"/>
    <x v="28"/>
    <d v="1899-12-30T10:45:00"/>
    <d v="1899-12-30T12:00:00"/>
    <n v="40"/>
    <n v="80"/>
  </r>
  <r>
    <s v="Maciej"/>
    <s v="Fizyka"/>
    <x v="28"/>
    <d v="1899-12-30T12:30:00"/>
    <d v="1899-12-30T13:30:00"/>
    <n v="40"/>
    <n v="80"/>
  </r>
  <r>
    <s v="Katarzyna"/>
    <s v="Informatyka"/>
    <x v="28"/>
    <d v="1899-12-30T14:30:00"/>
    <d v="1899-12-30T16:00:00"/>
    <n v="60"/>
    <n v="80"/>
  </r>
  <r>
    <s v="Zbigniew"/>
    <s v="Informatyka"/>
    <x v="28"/>
    <d v="1899-12-30T16:30:00"/>
    <d v="1899-12-30T18:00:00"/>
    <n v="60"/>
    <n v="80"/>
  </r>
  <r>
    <s v="Agnieszka"/>
    <s v="Informatyka"/>
    <x v="29"/>
    <d v="1899-12-30T09:00:00"/>
    <d v="1899-12-30T10:15:00"/>
    <n v="60"/>
    <n v="80"/>
  </r>
  <r>
    <s v="Agnieszka"/>
    <s v="Informatyka"/>
    <x v="30"/>
    <d v="1899-12-30T09:00:00"/>
    <d v="1899-12-30T10:00:00"/>
    <n v="60"/>
    <n v="80"/>
  </r>
  <r>
    <s v="Zdzisław"/>
    <s v="Fizyka"/>
    <x v="30"/>
    <d v="1899-12-30T11:00:00"/>
    <d v="1899-12-30T12:45:00"/>
    <n v="40"/>
    <n v="75"/>
  </r>
  <r>
    <s v="Maciej"/>
    <s v="Fizyka"/>
    <x v="30"/>
    <d v="1899-12-30T13:45:00"/>
    <d v="1899-12-30T15:45:00"/>
    <n v="40"/>
    <n v="75"/>
  </r>
  <r>
    <s v="Bartek"/>
    <s v="Informatyka"/>
    <x v="30"/>
    <d v="1899-12-30T16:30:00"/>
    <d v="1899-12-30T17:30:00"/>
    <n v="60"/>
    <n v="75"/>
  </r>
  <r>
    <s v="Zuzanna"/>
    <s v="Informatyka"/>
    <x v="31"/>
    <d v="1899-12-30T09:30:00"/>
    <d v="1899-12-30T11:00:00"/>
    <n v="60"/>
    <n v="75"/>
  </r>
  <r>
    <s v="Jan"/>
    <s v="Fizyka"/>
    <x v="31"/>
    <d v="1899-12-30T11:30:00"/>
    <d v="1899-12-30T12:45:00"/>
    <n v="40"/>
    <n v="75"/>
  </r>
  <r>
    <s v="Marcin"/>
    <s v="Matematyka"/>
    <x v="32"/>
    <d v="1899-12-30T09:00:00"/>
    <d v="1899-12-30T10:00:00"/>
    <n v="50"/>
    <n v="75"/>
  </r>
  <r>
    <s v="Zbigniew"/>
    <s v="Informatyka"/>
    <x v="32"/>
    <d v="1899-12-30T10:30:00"/>
    <d v="1899-12-30T11:30:00"/>
    <n v="60"/>
    <n v="75"/>
  </r>
  <r>
    <s v="Bartek"/>
    <s v="Informatyka"/>
    <x v="32"/>
    <d v="1899-12-30T11:30:00"/>
    <d v="1899-12-30T13:30:00"/>
    <n v="60"/>
    <n v="75"/>
  </r>
  <r>
    <s v="Ewa"/>
    <s v="Matematyka"/>
    <x v="33"/>
    <d v="1899-12-30T09:00:00"/>
    <d v="1899-12-30T10:45:00"/>
    <n v="50"/>
    <n v="75"/>
  </r>
  <r>
    <s v="Maciej"/>
    <s v="Fizyka"/>
    <x v="33"/>
    <d v="1899-12-30T11:30:00"/>
    <d v="1899-12-30T13:00:00"/>
    <n v="40"/>
    <n v="75"/>
  </r>
  <r>
    <s v="Ewa"/>
    <s v="Matematyka"/>
    <x v="33"/>
    <d v="1899-12-30T13:45:00"/>
    <d v="1899-12-30T14:45:00"/>
    <n v="50"/>
    <n v="75"/>
  </r>
  <r>
    <s v="Zdzisław"/>
    <s v="Matematyka"/>
    <x v="33"/>
    <d v="1899-12-30T15:45:00"/>
    <d v="1899-12-30T17:15:00"/>
    <n v="50"/>
    <n v="75"/>
  </r>
  <r>
    <s v="Maciej"/>
    <s v="Fizyka"/>
    <x v="33"/>
    <d v="1899-12-30T18:00:00"/>
    <d v="1899-12-30T19:00:00"/>
    <n v="40"/>
    <n v="75"/>
  </r>
  <r>
    <s v="Katarzyna"/>
    <s v="Informatyka"/>
    <x v="34"/>
    <d v="1899-12-30T09:00:00"/>
    <d v="1899-12-30T10:45:00"/>
    <n v="60"/>
    <n v="75"/>
  </r>
  <r>
    <s v="Julita"/>
    <s v="Fizyka"/>
    <x v="34"/>
    <d v="1899-12-30T11:00:00"/>
    <d v="1899-12-30T12:00:00"/>
    <n v="40"/>
    <n v="75"/>
  </r>
  <r>
    <s v="Zuzanna"/>
    <s v="Informatyka"/>
    <x v="34"/>
    <d v="1899-12-30T12:45:00"/>
    <d v="1899-12-30T14:15:00"/>
    <n v="60"/>
    <n v="75"/>
  </r>
  <r>
    <s v="Patrycja"/>
    <s v="Informatyka"/>
    <x v="35"/>
    <d v="1899-12-30T09:00:00"/>
    <d v="1899-12-30T10:45:00"/>
    <n v="60"/>
    <n v="75"/>
  </r>
  <r>
    <s v="Jan"/>
    <s v="Fizyka"/>
    <x v="35"/>
    <d v="1899-12-30T11:15:00"/>
    <d v="1899-12-30T13:00:00"/>
    <n v="40"/>
    <n v="75"/>
  </r>
  <r>
    <s v="Katarzyna"/>
    <s v="Informatyka"/>
    <x v="36"/>
    <d v="1899-12-30T09:00:00"/>
    <d v="1899-12-30T10:15:00"/>
    <n v="60"/>
    <n v="75"/>
  </r>
  <r>
    <s v="Zdzisław"/>
    <s v="Matematyka"/>
    <x v="36"/>
    <d v="1899-12-30T10:30:00"/>
    <d v="1899-12-30T11:30:00"/>
    <n v="50"/>
    <n v="75"/>
  </r>
  <r>
    <s v="Maciej"/>
    <s v="Fizyka"/>
    <x v="37"/>
    <d v="1899-12-30T09:00:00"/>
    <d v="1899-12-30T10:30:00"/>
    <n v="40"/>
    <n v="75"/>
  </r>
  <r>
    <s v="Anna"/>
    <s v="Informatyka"/>
    <x v="37"/>
    <d v="1899-12-30T10:30:00"/>
    <d v="1899-12-30T12:00:00"/>
    <n v="60"/>
    <n v="75"/>
  </r>
  <r>
    <s v="Agnieszka"/>
    <s v="Informatyka"/>
    <x v="37"/>
    <d v="1899-12-30T13:00:00"/>
    <d v="1899-12-30T14:15:00"/>
    <n v="60"/>
    <n v="75"/>
  </r>
  <r>
    <s v="Julita"/>
    <s v="Informatyka"/>
    <x v="37"/>
    <d v="1899-12-30T14:45:00"/>
    <d v="1899-12-30T15:45:00"/>
    <n v="60"/>
    <n v="75"/>
  </r>
  <r>
    <s v="Jan"/>
    <s v="Fizyka"/>
    <x v="37"/>
    <d v="1899-12-30T16:15:00"/>
    <d v="1899-12-30T17:45:00"/>
    <n v="40"/>
    <n v="75"/>
  </r>
  <r>
    <s v="Zbigniew"/>
    <s v="Fizyka"/>
    <x v="38"/>
    <d v="1899-12-30T09:00:00"/>
    <d v="1899-12-30T10:15:00"/>
    <n v="40"/>
    <n v="75"/>
  </r>
  <r>
    <s v="Zuzanna"/>
    <s v="Informatyka"/>
    <x v="38"/>
    <d v="1899-12-30T10:30:00"/>
    <d v="1899-12-30T11:45:00"/>
    <n v="60"/>
    <n v="75"/>
  </r>
  <r>
    <s v="Jan"/>
    <s v="Fizyka"/>
    <x v="39"/>
    <d v="1899-12-30T09:00:00"/>
    <d v="1899-12-30T10:15:00"/>
    <n v="40"/>
    <n v="75"/>
  </r>
  <r>
    <s v="Zbigniew"/>
    <s v="Informatyka"/>
    <x v="39"/>
    <d v="1899-12-30T10:30:00"/>
    <d v="1899-12-30T11:30:00"/>
    <n v="60"/>
    <n v="75"/>
  </r>
  <r>
    <s v="Bartek"/>
    <s v="Informatyka"/>
    <x v="39"/>
    <d v="1899-12-30T11:30:00"/>
    <d v="1899-12-30T13:15:00"/>
    <n v="60"/>
    <n v="75"/>
  </r>
  <r>
    <s v="Katarzyna"/>
    <s v="Informatyka"/>
    <x v="40"/>
    <d v="1899-12-30T09:30:00"/>
    <d v="1899-12-30T11:00:00"/>
    <n v="60"/>
    <n v="75"/>
  </r>
  <r>
    <s v="Katarzyna"/>
    <s v="Informatyka"/>
    <x v="40"/>
    <d v="1899-12-30T11:15:00"/>
    <d v="1899-12-30T12:45:00"/>
    <n v="60"/>
    <n v="75"/>
  </r>
  <r>
    <s v="Anna"/>
    <s v="Informatyka"/>
    <x v="41"/>
    <d v="1899-12-30T09:00:00"/>
    <d v="1899-12-30T10:00:00"/>
    <n v="60"/>
    <n v="70"/>
  </r>
  <r>
    <s v="Bartek"/>
    <s v="Informatyka"/>
    <x v="42"/>
    <d v="1899-12-30T09:00:00"/>
    <d v="1899-12-30T10:45:00"/>
    <n v="60"/>
    <n v="70"/>
  </r>
  <r>
    <s v="Katarzyna"/>
    <s v="Informatyka"/>
    <x v="42"/>
    <d v="1899-12-30T11:30:00"/>
    <d v="1899-12-30T13:00:00"/>
    <n v="60"/>
    <n v="70"/>
  </r>
  <r>
    <s v="Anna"/>
    <s v="Informatyka"/>
    <x v="42"/>
    <d v="1899-12-30T13:45:00"/>
    <d v="1899-12-30T14:45:00"/>
    <n v="60"/>
    <n v="70"/>
  </r>
  <r>
    <s v="Zuzanna"/>
    <s v="Matematyka"/>
    <x v="42"/>
    <d v="1899-12-30T15:30:00"/>
    <d v="1899-12-30T16:45:00"/>
    <n v="50"/>
    <n v="70"/>
  </r>
  <r>
    <s v="Katarzyna"/>
    <s v="Informatyka"/>
    <x v="42"/>
    <d v="1899-12-30T17:30:00"/>
    <d v="1899-12-30T19:00:00"/>
    <n v="60"/>
    <n v="70"/>
  </r>
  <r>
    <s v="Zbigniew"/>
    <s v="Fizyka"/>
    <x v="43"/>
    <d v="1899-12-30T09:00:00"/>
    <d v="1899-12-30T10:45:00"/>
    <n v="40"/>
    <n v="70"/>
  </r>
  <r>
    <s v="Anna"/>
    <s v="Informatyka"/>
    <x v="43"/>
    <d v="1899-12-30T11:15:00"/>
    <d v="1899-12-30T13:00:00"/>
    <n v="60"/>
    <n v="70"/>
  </r>
  <r>
    <s v="Wiktor"/>
    <s v="Matematyka"/>
    <x v="43"/>
    <d v="1899-12-30T14:00:00"/>
    <d v="1899-12-30T15:00:00"/>
    <n v="50"/>
    <n v="70"/>
  </r>
  <r>
    <s v="Wiktor"/>
    <s v="Matematyka"/>
    <x v="44"/>
    <d v="1899-12-30T09:00:00"/>
    <d v="1899-12-30T10:30:00"/>
    <n v="50"/>
    <n v="70"/>
  </r>
  <r>
    <s v="Anna"/>
    <s v="Informatyka"/>
    <x v="44"/>
    <d v="1899-12-30T10:45:00"/>
    <d v="1899-12-30T12:00:00"/>
    <n v="60"/>
    <n v="70"/>
  </r>
  <r>
    <s v="Anna"/>
    <s v="Informatyka"/>
    <x v="44"/>
    <d v="1899-12-30T12:00:00"/>
    <d v="1899-12-30T13:00:00"/>
    <n v="60"/>
    <n v="62.5"/>
  </r>
  <r>
    <s v="Ewa"/>
    <s v="Matematyka"/>
    <x v="44"/>
    <d v="1899-12-30T13:15:00"/>
    <d v="1899-12-30T15:15:00"/>
    <n v="50"/>
    <n v="62.5"/>
  </r>
  <r>
    <s v="Julita"/>
    <s v="Informatyka"/>
    <x v="44"/>
    <d v="1899-12-30T15:30:00"/>
    <d v="1899-12-30T17:15:00"/>
    <n v="60"/>
    <n v="62.5"/>
  </r>
  <r>
    <s v="Agnieszka"/>
    <s v="Matematyka"/>
    <x v="45"/>
    <d v="1899-12-30T09:00:00"/>
    <d v="1899-12-30T11:00:00"/>
    <n v="50"/>
    <n v="62.5"/>
  </r>
  <r>
    <s v="Zdzisław"/>
    <s v="Matematyka"/>
    <x v="45"/>
    <d v="1899-12-30T11:00:00"/>
    <d v="1899-12-30T12:00:00"/>
    <n v="50"/>
    <n v="62.5"/>
  </r>
  <r>
    <s v="Julita"/>
    <s v="Fizyka"/>
    <x v="45"/>
    <d v="1899-12-30T13:00:00"/>
    <d v="1899-12-30T15:00:00"/>
    <n v="40"/>
    <n v="62.5"/>
  </r>
  <r>
    <s v="Bartek"/>
    <s v="Informatyka"/>
    <x v="45"/>
    <d v="1899-12-30T15:45:00"/>
    <d v="1899-12-30T17:30:00"/>
    <n v="60"/>
    <n v="62.5"/>
  </r>
  <r>
    <s v="Katarzyna"/>
    <s v="Informatyka"/>
    <x v="46"/>
    <d v="1899-12-30T09:00:00"/>
    <d v="1899-12-30T10:30:00"/>
    <n v="60"/>
    <n v="62.5"/>
  </r>
  <r>
    <s v="Ewa"/>
    <s v="Matematyka"/>
    <x v="46"/>
    <d v="1899-12-30T11:15:00"/>
    <d v="1899-12-30T13:15:00"/>
    <n v="50"/>
    <n v="62.5"/>
  </r>
  <r>
    <s v="Jan"/>
    <s v="Fizyka"/>
    <x v="46"/>
    <d v="1899-12-30T13:45:00"/>
    <d v="1899-12-30T14:45:00"/>
    <n v="40"/>
    <n v="62.5"/>
  </r>
  <r>
    <s v="Ewa"/>
    <s v="Matematyka"/>
    <x v="47"/>
    <d v="1899-12-30T09:00:00"/>
    <d v="1899-12-30T11:00:00"/>
    <n v="50"/>
    <n v="62.5"/>
  </r>
  <r>
    <s v="Bartek"/>
    <s v="Informatyka"/>
    <x v="47"/>
    <d v="1899-12-30T11:00:00"/>
    <d v="1899-12-30T12:15:00"/>
    <n v="60"/>
    <n v="60"/>
  </r>
  <r>
    <s v="Wiktor"/>
    <s v="Matematyka"/>
    <x v="47"/>
    <d v="1899-12-30T12:30:00"/>
    <d v="1899-12-30T14:00:00"/>
    <n v="50"/>
    <n v="60"/>
  </r>
  <r>
    <s v="Agnieszka"/>
    <s v="Matematyka"/>
    <x v="47"/>
    <d v="1899-12-30T14:30:00"/>
    <d v="1899-12-30T16:15:00"/>
    <n v="50"/>
    <n v="60"/>
  </r>
  <r>
    <s v="Wiktor"/>
    <s v="Matematyka"/>
    <x v="48"/>
    <d v="1899-12-30T09:00:00"/>
    <d v="1899-12-30T10:30:00"/>
    <n v="50"/>
    <n v="60"/>
  </r>
  <r>
    <s v="Anna"/>
    <s v="Informatyka"/>
    <x v="48"/>
    <d v="1899-12-30T11:00:00"/>
    <d v="1899-12-30T12:30:00"/>
    <n v="60"/>
    <n v="60"/>
  </r>
  <r>
    <s v="Katarzyna"/>
    <s v="Informatyka"/>
    <x v="48"/>
    <d v="1899-12-30T13:00:00"/>
    <d v="1899-12-30T14:30:00"/>
    <n v="60"/>
    <n v="60"/>
  </r>
  <r>
    <s v="Maciej"/>
    <s v="Fizyka"/>
    <x v="48"/>
    <d v="1899-12-30T15:15:00"/>
    <d v="1899-12-30T16:30:00"/>
    <n v="40"/>
    <n v="60"/>
  </r>
  <r>
    <s v="Maciej"/>
    <s v="Fizyka"/>
    <x v="49"/>
    <d v="1899-12-30T09:00:00"/>
    <d v="1899-12-30T10:30:00"/>
    <n v="40"/>
    <n v="60"/>
  </r>
  <r>
    <s v="Julita"/>
    <s v="Informatyka"/>
    <x v="49"/>
    <d v="1899-12-30T10:30:00"/>
    <d v="1899-12-30T11:30:00"/>
    <n v="60"/>
    <n v="60"/>
  </r>
  <r>
    <s v="Julita"/>
    <s v="Fizyka"/>
    <x v="50"/>
    <d v="1899-12-30T09:00:00"/>
    <d v="1899-12-30T10:45:00"/>
    <n v="40"/>
    <n v="60"/>
  </r>
  <r>
    <s v="Zdzisław"/>
    <s v="Fizyka"/>
    <x v="50"/>
    <d v="1899-12-30T11:45:00"/>
    <d v="1899-12-30T13:45:00"/>
    <n v="40"/>
    <n v="60"/>
  </r>
  <r>
    <s v="Anna"/>
    <s v="Informatyka"/>
    <x v="51"/>
    <d v="1899-12-30T09:00:00"/>
    <d v="1899-12-30T10:15:00"/>
    <n v="60"/>
    <n v="60"/>
  </r>
  <r>
    <s v="Ewa"/>
    <s v="Matematyka"/>
    <x v="51"/>
    <d v="1899-12-30T10:30:00"/>
    <d v="1899-12-30T11:45:00"/>
    <n v="50"/>
    <n v="60"/>
  </r>
  <r>
    <s v="Zuzanna"/>
    <s v="Matematyka"/>
    <x v="51"/>
    <d v="1899-12-30T11:45:00"/>
    <d v="1899-12-30T13:45:00"/>
    <n v="50"/>
    <n v="60"/>
  </r>
  <r>
    <s v="Wiktor"/>
    <s v="Matematyka"/>
    <x v="51"/>
    <d v="1899-12-30T14:15:00"/>
    <d v="1899-12-30T15:15:00"/>
    <n v="50"/>
    <n v="60"/>
  </r>
  <r>
    <s v="Wiktor"/>
    <s v="Matematyka"/>
    <x v="51"/>
    <d v="1899-12-30T16:00:00"/>
    <d v="1899-12-30T17:45:00"/>
    <n v="50"/>
    <n v="60"/>
  </r>
  <r>
    <s v="Agnieszka"/>
    <s v="Informatyka"/>
    <x v="52"/>
    <d v="1899-12-30T09:00:00"/>
    <d v="1899-12-30T10:00:00"/>
    <n v="60"/>
    <n v="60"/>
  </r>
  <r>
    <s v="Jan"/>
    <s v="Fizyka"/>
    <x v="52"/>
    <d v="1899-12-30T10:00:00"/>
    <d v="1899-12-30T11:00:00"/>
    <n v="40"/>
    <n v="60"/>
  </r>
  <r>
    <s v="Agnieszka"/>
    <s v="Matematyka"/>
    <x v="52"/>
    <d v="1899-12-30T11:15:00"/>
    <d v="1899-12-30T12:45:00"/>
    <n v="50"/>
    <n v="60"/>
  </r>
  <r>
    <s v="Jan"/>
    <s v="Fizyka"/>
    <x v="52"/>
    <d v="1899-12-30T13:45:00"/>
    <d v="1899-12-30T15:15:00"/>
    <n v="40"/>
    <n v="60"/>
  </r>
  <r>
    <s v="Wiktor"/>
    <s v="Matematyka"/>
    <x v="52"/>
    <d v="1899-12-30T15:45:00"/>
    <d v="1899-12-30T16:45:00"/>
    <n v="50"/>
    <n v="60"/>
  </r>
  <r>
    <s v="Zuzanna"/>
    <s v="Informatyka"/>
    <x v="53"/>
    <d v="1899-12-30T09:00:00"/>
    <d v="1899-12-30T10:30:00"/>
    <n v="60"/>
    <n v="60"/>
  </r>
  <r>
    <s v="Zdzisław"/>
    <s v="Fizyka"/>
    <x v="54"/>
    <d v="1899-12-30T09:00:00"/>
    <d v="1899-12-30T11:00:00"/>
    <n v="40"/>
    <n v="60"/>
  </r>
  <r>
    <s v="Katarzyna"/>
    <s v="Informatyka"/>
    <x v="54"/>
    <d v="1899-12-30T12:30:00"/>
    <d v="1899-12-30T14:00:00"/>
    <n v="60"/>
    <n v="60"/>
  </r>
  <r>
    <s v="Maciej"/>
    <s v="Fizyka"/>
    <x v="55"/>
    <d v="1899-12-30T09:00:00"/>
    <d v="1899-12-30T10:00:00"/>
    <n v="40"/>
    <n v="60"/>
  </r>
  <r>
    <s v="Wiktor"/>
    <s v="Matematyka"/>
    <x v="56"/>
    <d v="1899-12-30T09:00:00"/>
    <d v="1899-12-30T10:30:00"/>
    <n v="50"/>
    <n v="60"/>
  </r>
  <r>
    <s v="Maciej"/>
    <s v="Fizyka"/>
    <x v="56"/>
    <d v="1899-12-30T10:30:00"/>
    <d v="1899-12-30T12:15:00"/>
    <n v="40"/>
    <n v="60"/>
  </r>
  <r>
    <s v="Zbigniew"/>
    <s v="Informatyka"/>
    <x v="56"/>
    <d v="1899-12-30T12:45:00"/>
    <d v="1899-12-30T13:45:00"/>
    <n v="60"/>
    <n v="60"/>
  </r>
  <r>
    <s v="Julita"/>
    <s v="Informatyka"/>
    <x v="57"/>
    <d v="1899-12-30T09:00:00"/>
    <d v="1899-12-30T10:15:00"/>
    <n v="60"/>
    <n v="60"/>
  </r>
  <r>
    <s v="Julita"/>
    <s v="Informatyka"/>
    <x v="57"/>
    <d v="1899-12-30T11:15:00"/>
    <d v="1899-12-30T13:00:00"/>
    <n v="60"/>
    <n v="60"/>
  </r>
  <r>
    <s v="Ewa"/>
    <s v="Matematyka"/>
    <x v="57"/>
    <d v="1899-12-30T14:00:00"/>
    <d v="1899-12-30T16:00:00"/>
    <n v="50"/>
    <n v="60"/>
  </r>
  <r>
    <s v="Jan"/>
    <s v="Fizyka"/>
    <x v="57"/>
    <d v="1899-12-30T16:00:00"/>
    <d v="1899-12-30T17:30:00"/>
    <n v="40"/>
    <n v="60"/>
  </r>
  <r>
    <s v="Katarzyna"/>
    <s v="Informatyka"/>
    <x v="58"/>
    <d v="1899-12-30T09:00:00"/>
    <d v="1899-12-30T10:00:00"/>
    <n v="60"/>
    <n v="60"/>
  </r>
  <r>
    <s v="Zdzisław"/>
    <s v="Fizyka"/>
    <x v="58"/>
    <d v="1899-12-30T10:15:00"/>
    <d v="1899-12-30T11:45:00"/>
    <n v="40"/>
    <n v="60"/>
  </r>
  <r>
    <s v="Katarzyna"/>
    <s v="Informatyka"/>
    <x v="58"/>
    <d v="1899-12-30T12:00:00"/>
    <d v="1899-12-30T13:30:00"/>
    <n v="60"/>
    <n v="60"/>
  </r>
  <r>
    <s v="Wiktor"/>
    <s v="Matematyka"/>
    <x v="58"/>
    <d v="1899-12-30T14:15:00"/>
    <d v="1899-12-30T15:15:00"/>
    <n v="50"/>
    <n v="60"/>
  </r>
  <r>
    <s v="Katarzyna"/>
    <s v="Informatyka"/>
    <x v="59"/>
    <d v="1899-12-30T09:00:00"/>
    <d v="1899-12-30T10:30:00"/>
    <n v="60"/>
    <n v="60"/>
  </r>
  <r>
    <s v="Katarzyna"/>
    <s v="Informatyka"/>
    <x v="59"/>
    <d v="1899-12-30T11:00:00"/>
    <d v="1899-12-30T12:45:00"/>
    <n v="60"/>
    <n v="60"/>
  </r>
  <r>
    <s v="Zdzisław"/>
    <s v="Fizyka"/>
    <x v="59"/>
    <d v="1899-12-30T12:45:00"/>
    <d v="1899-12-30T13:45:00"/>
    <n v="40"/>
    <n v="60"/>
  </r>
  <r>
    <s v="Bartek"/>
    <s v="Informatyka"/>
    <x v="59"/>
    <d v="1899-12-30T13:45:00"/>
    <d v="1899-12-30T15:15:00"/>
    <n v="60"/>
    <n v="60"/>
  </r>
  <r>
    <s v="Zdzisław"/>
    <s v="Matematyka"/>
    <x v="60"/>
    <d v="1899-12-30T09:00:00"/>
    <d v="1899-12-30T10:45:00"/>
    <n v="50"/>
    <n v="50"/>
  </r>
  <r>
    <s v="Wiktor"/>
    <s v="Matematyka"/>
    <x v="60"/>
    <d v="1899-12-30T11:00:00"/>
    <d v="1899-12-30T13:00:00"/>
    <n v="50"/>
    <n v="50"/>
  </r>
  <r>
    <s v="Zuzanna"/>
    <s v="Informatyka"/>
    <x v="60"/>
    <d v="1899-12-30T13:45:00"/>
    <d v="1899-12-30T14:45:00"/>
    <n v="60"/>
    <n v="50"/>
  </r>
  <r>
    <s v="Jan"/>
    <s v="Fizyka"/>
    <x v="60"/>
    <d v="1899-12-30T15:30:00"/>
    <d v="1899-12-30T17:30:00"/>
    <n v="40"/>
    <n v="50"/>
  </r>
  <r>
    <s v="Wiktor"/>
    <s v="Matematyka"/>
    <x v="61"/>
    <d v="1899-12-30T09:00:00"/>
    <d v="1899-12-30T10:15:00"/>
    <n v="50"/>
    <n v="50"/>
  </r>
  <r>
    <s v="Katarzyna"/>
    <s v="Informatyka"/>
    <x v="62"/>
    <d v="1899-12-30T09:00:00"/>
    <d v="1899-12-30T10:00:00"/>
    <n v="60"/>
    <n v="50"/>
  </r>
  <r>
    <s v="Julita"/>
    <s v="Informatyka"/>
    <x v="62"/>
    <d v="1899-12-30T10:45:00"/>
    <d v="1899-12-30T12:30:00"/>
    <n v="60"/>
    <n v="50"/>
  </r>
  <r>
    <s v="Wiktor"/>
    <s v="Matematyka"/>
    <x v="62"/>
    <d v="1899-12-30T13:30:00"/>
    <d v="1899-12-30T15:15:00"/>
    <n v="50"/>
    <n v="50"/>
  </r>
  <r>
    <s v="Zdzisław"/>
    <s v="Matematyka"/>
    <x v="62"/>
    <d v="1899-12-30T15:30:00"/>
    <d v="1899-12-30T16:30:00"/>
    <n v="50"/>
    <n v="50"/>
  </r>
  <r>
    <s v="Katarzyna"/>
    <s v="Informatyka"/>
    <x v="62"/>
    <d v="1899-12-30T16:45:00"/>
    <d v="1899-12-30T18:30:00"/>
    <n v="60"/>
    <n v="50"/>
  </r>
  <r>
    <s v="Jan"/>
    <s v="Fizyka"/>
    <x v="63"/>
    <d v="1899-12-30T09:00:00"/>
    <d v="1899-12-30T10:15:00"/>
    <n v="40"/>
    <n v="50"/>
  </r>
  <r>
    <s v="Anna"/>
    <s v="Informatyka"/>
    <x v="63"/>
    <d v="1899-12-30T10:45:00"/>
    <d v="1899-12-30T12:00:00"/>
    <n v="60"/>
    <n v="50"/>
  </r>
  <r>
    <s v="Wiktor"/>
    <s v="Matematyka"/>
    <x v="63"/>
    <d v="1899-12-30T12:00:00"/>
    <d v="1899-12-30T13:00:00"/>
    <n v="50"/>
    <n v="50"/>
  </r>
  <r>
    <s v="Agnieszka"/>
    <s v="Informatyka"/>
    <x v="63"/>
    <d v="1899-12-30T13:15:00"/>
    <d v="1899-12-30T14:15:00"/>
    <n v="60"/>
    <n v="50"/>
  </r>
  <r>
    <s v="Maciej"/>
    <s v="Fizyka"/>
    <x v="63"/>
    <d v="1899-12-30T14:15:00"/>
    <d v="1899-12-30T15:15:00"/>
    <n v="40"/>
    <n v="50"/>
  </r>
  <r>
    <s v="Zbigniew"/>
    <s v="Informatyka"/>
    <x v="64"/>
    <d v="1899-12-30T09:30:00"/>
    <d v="1899-12-30T11:00:00"/>
    <n v="60"/>
    <n v="50"/>
  </r>
  <r>
    <s v="Zuzanna"/>
    <s v="Matematyka"/>
    <x v="64"/>
    <d v="1899-12-30T11:00:00"/>
    <d v="1899-12-30T12:15:00"/>
    <n v="50"/>
    <n v="50"/>
  </r>
  <r>
    <s v="Julita"/>
    <s v="Informatyka"/>
    <x v="64"/>
    <d v="1899-12-30T13:15:00"/>
    <d v="1899-12-30T14:30:00"/>
    <n v="60"/>
    <n v="50"/>
  </r>
  <r>
    <s v="Julita"/>
    <s v="Informatyka"/>
    <x v="65"/>
    <d v="1899-12-30T09:00:00"/>
    <d v="1899-12-30T10:15:00"/>
    <n v="60"/>
    <n v="50"/>
  </r>
  <r>
    <s v="Maciej"/>
    <s v="Fizyka"/>
    <x v="65"/>
    <d v="1899-12-30T11:00:00"/>
    <d v="1899-12-30T12:00:00"/>
    <n v="40"/>
    <n v="50"/>
  </r>
  <r>
    <s v="Ewa"/>
    <s v="Matematyka"/>
    <x v="65"/>
    <d v="1899-12-30T12:30:00"/>
    <d v="1899-12-30T13:45:00"/>
    <n v="50"/>
    <n v="50"/>
  </r>
  <r>
    <s v="Wiktor"/>
    <s v="Matematyka"/>
    <x v="65"/>
    <d v="1899-12-30T14:30:00"/>
    <d v="1899-12-30T16:15:00"/>
    <n v="50"/>
    <n v="50"/>
  </r>
  <r>
    <s v="Zbigniew"/>
    <s v="Fizyka"/>
    <x v="66"/>
    <d v="1899-12-30T09:00:00"/>
    <d v="1899-12-30T10:30:00"/>
    <n v="40"/>
    <n v="50"/>
  </r>
  <r>
    <s v="Wiktor"/>
    <s v="Matematyka"/>
    <x v="66"/>
    <d v="1899-12-30T11:30:00"/>
    <d v="1899-12-30T13:00:00"/>
    <n v="50"/>
    <n v="50"/>
  </r>
  <r>
    <s v="Zbigniew"/>
    <s v="Informatyka"/>
    <x v="67"/>
    <d v="1899-12-30T09:00:00"/>
    <d v="1899-12-30T10:15:00"/>
    <n v="60"/>
    <n v="50"/>
  </r>
  <r>
    <s v="Wiktor"/>
    <s v="Matematyka"/>
    <x v="67"/>
    <d v="1899-12-30T10:30:00"/>
    <d v="1899-12-30T12:15:00"/>
    <n v="50"/>
    <n v="50"/>
  </r>
  <r>
    <s v="Jan"/>
    <s v="Fizyka"/>
    <x v="67"/>
    <d v="1899-12-30T13:15:00"/>
    <d v="1899-12-30T15:15:00"/>
    <n v="40"/>
    <n v="50"/>
  </r>
  <r>
    <s v="Zuzanna"/>
    <s v="Matematyka"/>
    <x v="67"/>
    <d v="1899-12-30T15:15:00"/>
    <d v="1899-12-30T16:45:00"/>
    <n v="50"/>
    <n v="50"/>
  </r>
  <r>
    <s v="Wiktor"/>
    <s v="Matematyka"/>
    <x v="68"/>
    <d v="1899-12-30T09:00:00"/>
    <d v="1899-12-30T10:30:00"/>
    <n v="50"/>
    <n v="50"/>
  </r>
  <r>
    <s v="Bartek"/>
    <s v="Informatyka"/>
    <x v="68"/>
    <d v="1899-12-30T11:30:00"/>
    <d v="1899-12-30T13:00:00"/>
    <n v="60"/>
    <n v="50"/>
  </r>
  <r>
    <s v="Anna"/>
    <s v="Informatyka"/>
    <x v="68"/>
    <d v="1899-12-30T14:00:00"/>
    <d v="1899-12-30T15:30:00"/>
    <n v="60"/>
    <n v="50"/>
  </r>
  <r>
    <s v="Wiktor"/>
    <s v="Matematyka"/>
    <x v="69"/>
    <d v="1899-12-30T09:00:00"/>
    <d v="1899-12-30T11:00:00"/>
    <n v="50"/>
    <n v="50"/>
  </r>
  <r>
    <s v="Bartek"/>
    <s v="Informatyka"/>
    <x v="70"/>
    <d v="1899-12-30T09:00:00"/>
    <d v="1899-12-30T10:15:00"/>
    <n v="60"/>
    <n v="50"/>
  </r>
  <r>
    <s v="Bartek"/>
    <s v="Informatyka"/>
    <x v="70"/>
    <d v="1899-12-30T10:30:00"/>
    <d v="1899-12-30T11:45:00"/>
    <n v="60"/>
    <n v="40"/>
  </r>
  <r>
    <s v="Jan"/>
    <s v="Fizyka"/>
    <x v="70"/>
    <d v="1899-12-30T12:15:00"/>
    <d v="1899-12-30T14:15:00"/>
    <n v="40"/>
    <n v="40"/>
  </r>
  <r>
    <s v="Ewa"/>
    <s v="Matematyka"/>
    <x v="70"/>
    <d v="1899-12-30T14:30:00"/>
    <d v="1899-12-30T15:45:00"/>
    <n v="50"/>
    <n v="40"/>
  </r>
  <r>
    <s v="Ola"/>
    <s v="Informatyka"/>
    <x v="70"/>
    <d v="1899-12-30T16:45:00"/>
    <d v="1899-12-30T18:15:00"/>
    <n v="60"/>
    <n v="40"/>
  </r>
  <r>
    <s v="Julita"/>
    <s v="Fizyka"/>
    <x v="71"/>
    <d v="1899-12-30T09:00:00"/>
    <d v="1899-12-30T10:15:00"/>
    <n v="40"/>
    <n v="40"/>
  </r>
  <r>
    <s v="Zbigniew"/>
    <s v="Fizyka"/>
    <x v="72"/>
    <d v="1899-12-30T09:00:00"/>
    <d v="1899-12-30T10:30:00"/>
    <n v="40"/>
    <n v="40"/>
  </r>
  <r>
    <s v="Bartek"/>
    <s v="Informatyka"/>
    <x v="72"/>
    <d v="1899-12-30T10:30:00"/>
    <d v="1899-12-30T12:15:00"/>
    <n v="60"/>
    <n v="40"/>
  </r>
  <r>
    <s v="Zdzisław"/>
    <s v="Fizyka"/>
    <x v="72"/>
    <d v="1899-12-30T12:30:00"/>
    <d v="1899-12-30T14:00:00"/>
    <n v="40"/>
    <n v="40"/>
  </r>
  <r>
    <s v="Julita"/>
    <s v="Fizyka"/>
    <x v="73"/>
    <d v="1899-12-30T09:00:00"/>
    <d v="1899-12-30T11:00:00"/>
    <n v="40"/>
    <n v="40"/>
  </r>
  <r>
    <s v="Maciej"/>
    <s v="Fizyka"/>
    <x v="73"/>
    <d v="1899-12-30T11:00:00"/>
    <d v="1899-12-30T12:15:00"/>
    <n v="40"/>
    <n v="40"/>
  </r>
  <r>
    <s v="Katarzyna"/>
    <s v="Informatyka"/>
    <x v="73"/>
    <d v="1899-12-30T12:30:00"/>
    <d v="1899-12-30T14:00:00"/>
    <n v="60"/>
    <n v="40"/>
  </r>
  <r>
    <s v="Maciej"/>
    <s v="Fizyka"/>
    <x v="74"/>
    <d v="1899-12-30T09:00:00"/>
    <d v="1899-12-30T10:45:00"/>
    <n v="40"/>
    <n v="40"/>
  </r>
  <r>
    <s v="Zdzisław"/>
    <s v="Fizyka"/>
    <x v="74"/>
    <d v="1899-12-30T11:00:00"/>
    <d v="1899-12-30T12:45:00"/>
    <n v="40"/>
    <n v="40"/>
  </r>
  <r>
    <s v="Zuzanna"/>
    <s v="Informatyka"/>
    <x v="74"/>
    <d v="1899-12-30T12:45:00"/>
    <d v="1899-12-30T14:00:00"/>
    <n v="60"/>
    <n v="40"/>
  </r>
  <r>
    <s v="Agnieszka"/>
    <s v="Matematyka"/>
    <x v="74"/>
    <d v="1899-12-30T14:15:00"/>
    <d v="1899-12-30T15:45:00"/>
    <n v="5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4AFE8-A2D6-456F-A6A0-D1B41E66F4B2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M1:N19" firstHeaderRow="1" firstDataRow="1" firstDataCol="1"/>
  <pivotFields count="11">
    <pivotField axis="axisRow" showAll="0" sortType="descending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64" showAll="0"/>
    <pivotField numFmtId="164" showAll="0"/>
    <pivotField showAll="0"/>
    <pivotField numFmtId="164" showAll="0"/>
    <pivotField showAll="0"/>
    <pivotField showAll="0"/>
    <pivotField showAll="0"/>
    <pivotField dataField="1" showAll="0"/>
  </pivotFields>
  <rowFields count="1">
    <field x="0"/>
  </rowFields>
  <rowItems count="18">
    <i>
      <x v="3"/>
    </i>
    <i>
      <x v="16"/>
    </i>
    <i>
      <x v="2"/>
    </i>
    <i>
      <x v="11"/>
    </i>
    <i>
      <x v="14"/>
    </i>
    <i>
      <x v="6"/>
    </i>
    <i>
      <x v="7"/>
    </i>
    <i>
      <x v="13"/>
    </i>
    <i>
      <x/>
    </i>
    <i>
      <x v="15"/>
    </i>
    <i>
      <x v="4"/>
    </i>
    <i>
      <x v="10"/>
    </i>
    <i>
      <x v="5"/>
    </i>
    <i>
      <x v="12"/>
    </i>
    <i>
      <x v="8"/>
    </i>
    <i>
      <x v="1"/>
    </i>
    <i>
      <x v="9"/>
    </i>
    <i t="grand">
      <x/>
    </i>
  </rowItems>
  <colItems count="1">
    <i/>
  </colItems>
  <dataFields count="1">
    <dataField name="Maksimum z Koszt lekcji łączny" fld="1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8E4F9-B5E1-4A7B-B1F4-B9F56C153485}" name="Tabela przestawna4" cacheId="1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multipleFieldFilters="0">
  <location ref="M1:N18" firstHeaderRow="1" firstDataRow="1" firstDataCol="1"/>
  <pivotFields count="11">
    <pivotField axis="axisRow" showAll="0" sortType="descending">
      <items count="18">
        <item x="10"/>
        <item x="15"/>
        <item x="5"/>
        <item x="0"/>
        <item x="9"/>
        <item x="12"/>
        <item x="6"/>
        <item x="1"/>
        <item x="13"/>
        <item x="16"/>
        <item x="11"/>
        <item x="4"/>
        <item x="14"/>
        <item x="7"/>
        <item x="2"/>
        <item x="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64" showAll="0"/>
    <pivotField numFmtId="164" showAll="0"/>
    <pivotField showAll="0"/>
    <pivotField numFmtId="164" showAll="0"/>
    <pivotField showAll="0"/>
    <pivotField showAll="0"/>
    <pivotField showAll="0"/>
    <pivotField dataField="1" showAll="0"/>
  </pivotFields>
  <rowFields count="1">
    <field x="0"/>
  </rowFields>
  <rowItems count="17">
    <i>
      <x v="13"/>
    </i>
    <i>
      <x v="7"/>
    </i>
    <i>
      <x v="3"/>
    </i>
    <i>
      <x v="16"/>
    </i>
    <i>
      <x v="5"/>
    </i>
    <i>
      <x v="6"/>
    </i>
    <i>
      <x v="8"/>
    </i>
    <i>
      <x/>
    </i>
    <i>
      <x v="15"/>
    </i>
    <i>
      <x v="4"/>
    </i>
    <i>
      <x v="14"/>
    </i>
    <i>
      <x v="2"/>
    </i>
    <i>
      <x v="11"/>
    </i>
    <i>
      <x v="10"/>
    </i>
    <i>
      <x v="12"/>
    </i>
    <i>
      <x v="1"/>
    </i>
    <i>
      <x v="9"/>
    </i>
  </rowItems>
  <colItems count="1">
    <i/>
  </colItems>
  <dataFields count="1">
    <dataField name="Suma z Koszt lekcji łączn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3BF6CD-1339-4E47-9904-97A49C22A72F}" name="Tabela przestawna5" cacheId="2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multipleFieldFilters="0">
  <location ref="AC1:AC236" firstHeaderRow="1" firstDataRow="1" firstDataCol="1"/>
  <pivotFields count="27">
    <pivotField showAll="0"/>
    <pivotField showAll="0"/>
    <pivotField numFmtId="1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36">
        <item x="115"/>
        <item x="163"/>
        <item x="200"/>
        <item x="35"/>
        <item x="50"/>
        <item x="53"/>
        <item x="58"/>
        <item x="62"/>
        <item x="91"/>
        <item x="92"/>
        <item x="5"/>
        <item x="139"/>
        <item x="149"/>
        <item x="165"/>
        <item x="234"/>
        <item x="66"/>
        <item x="78"/>
        <item x="114"/>
        <item x="217"/>
        <item x="125"/>
        <item x="128"/>
        <item x="132"/>
        <item x="135"/>
        <item x="136"/>
        <item x="151"/>
        <item x="158"/>
        <item x="198"/>
        <item x="0"/>
        <item x="95"/>
        <item x="100"/>
        <item x="122"/>
        <item x="126"/>
        <item x="142"/>
        <item x="147"/>
        <item x="186"/>
        <item x="216"/>
        <item x="219"/>
        <item x="220"/>
        <item x="12"/>
        <item x="226"/>
        <item x="14"/>
        <item x="37"/>
        <item x="42"/>
        <item x="47"/>
        <item x="61"/>
        <item x="72"/>
        <item x="73"/>
        <item x="20"/>
        <item x="146"/>
        <item x="159"/>
        <item x="177"/>
        <item x="207"/>
        <item x="222"/>
        <item x="25"/>
        <item x="48"/>
        <item x="77"/>
        <item x="80"/>
        <item x="101"/>
        <item x="103"/>
        <item x="137"/>
        <item x="144"/>
        <item x="3"/>
        <item x="71"/>
        <item x="82"/>
        <item x="86"/>
        <item x="97"/>
        <item x="110"/>
        <item x="117"/>
        <item x="120"/>
        <item x="145"/>
        <item x="164"/>
        <item x="166"/>
        <item x="9"/>
        <item x="178"/>
        <item x="190"/>
        <item x="197"/>
        <item x="213"/>
        <item x="221"/>
        <item x="10"/>
        <item x="16"/>
        <item x="18"/>
        <item x="31"/>
        <item x="54"/>
        <item x="55"/>
        <item x="70"/>
        <item x="156"/>
        <item x="224"/>
        <item x="228"/>
        <item x="56"/>
        <item x="68"/>
        <item x="107"/>
        <item x="141"/>
        <item x="19"/>
        <item x="155"/>
        <item x="175"/>
        <item x="176"/>
        <item x="193"/>
        <item x="204"/>
        <item x="205"/>
        <item x="30"/>
        <item x="60"/>
        <item x="116"/>
        <item x="138"/>
        <item x="6"/>
        <item x="111"/>
        <item x="123"/>
        <item x="124"/>
        <item x="127"/>
        <item x="130"/>
        <item x="143"/>
        <item x="152"/>
        <item x="170"/>
        <item x="179"/>
        <item x="181"/>
        <item x="8"/>
        <item x="183"/>
        <item x="184"/>
        <item x="192"/>
        <item x="196"/>
        <item x="230"/>
        <item x="13"/>
        <item x="26"/>
        <item x="40"/>
        <item x="52"/>
        <item x="63"/>
        <item x="89"/>
        <item x="106"/>
        <item x="21"/>
        <item x="88"/>
        <item x="94"/>
        <item x="102"/>
        <item x="105"/>
        <item x="113"/>
        <item x="153"/>
        <item x="154"/>
        <item x="171"/>
        <item x="173"/>
        <item x="201"/>
        <item x="22"/>
        <item x="206"/>
        <item x="229"/>
        <item x="231"/>
        <item x="38"/>
        <item x="41"/>
        <item x="59"/>
        <item x="64"/>
        <item x="65"/>
        <item x="76"/>
        <item x="79"/>
        <item x="98"/>
        <item x="223"/>
        <item x="109"/>
        <item x="67"/>
        <item x="1"/>
        <item x="81"/>
        <item x="84"/>
        <item x="133"/>
        <item x="134"/>
        <item x="148"/>
        <item x="150"/>
        <item x="161"/>
        <item x="162"/>
        <item x="167"/>
        <item x="172"/>
        <item x="4"/>
        <item x="182"/>
        <item x="188"/>
        <item x="191"/>
        <item x="194"/>
        <item x="199"/>
        <item x="208"/>
        <item x="210"/>
        <item x="212"/>
        <item x="215"/>
        <item x="218"/>
        <item x="11"/>
        <item x="17"/>
        <item x="23"/>
        <item x="28"/>
        <item x="44"/>
        <item x="45"/>
        <item x="69"/>
        <item x="7"/>
        <item x="131"/>
        <item x="209"/>
        <item x="225"/>
        <item x="49"/>
        <item x="83"/>
        <item x="87"/>
        <item x="118"/>
        <item x="121"/>
        <item x="174"/>
        <item x="202"/>
        <item x="211"/>
        <item x="27"/>
        <item x="39"/>
        <item x="90"/>
        <item x="99"/>
        <item x="157"/>
        <item x="169"/>
        <item x="180"/>
        <item x="185"/>
        <item x="227"/>
        <item x="232"/>
        <item x="36"/>
        <item x="93"/>
        <item x="24"/>
        <item x="140"/>
        <item x="187"/>
        <item x="195"/>
        <item x="29"/>
        <item x="34"/>
        <item x="74"/>
        <item x="85"/>
        <item x="104"/>
        <item x="112"/>
        <item x="96"/>
        <item x="108"/>
        <item x="119"/>
        <item x="168"/>
        <item x="189"/>
        <item x="233"/>
        <item x="15"/>
        <item x="33"/>
        <item x="43"/>
        <item x="46"/>
        <item x="57"/>
        <item x="75"/>
        <item x="2"/>
        <item x="129"/>
        <item x="160"/>
        <item x="203"/>
        <item x="214"/>
        <item x="32"/>
        <item x="51"/>
        <item t="default"/>
      </items>
    </pivotField>
  </pivotFields>
  <rowFields count="1">
    <field x="26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66898-2520-4B5C-9C62-FC64D569BDB4}" name="Tabela przestawna6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J156:K232" firstHeaderRow="1" firstDataRow="1" firstDataCol="1"/>
  <pivotFields count="10">
    <pivotField showAll="0"/>
    <pivotField showAll="0"/>
    <pivotField axis="axisRow" numFmtId="14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umFmtId="164" showAll="0"/>
    <pivotField numFmtId="164"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a z Przychó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3838EF-F09F-454E-A0D6-519579EF64BE}" autoFormatId="16" applyNumberFormats="0" applyBorderFormats="0" applyFontFormats="0" applyPatternFormats="0" applyAlignmentFormats="0" applyWidthHeightFormats="0">
  <queryTableRefresh nextId="7">
    <queryTableFields count="6">
      <queryTableField id="1" name="Imię kursanta" tableColumnId="1"/>
      <queryTableField id="2" name="Przedmiot" tableColumnId="2"/>
      <queryTableField id="3" name="Data" tableColumnId="3"/>
      <queryTableField id="4" name="Godzina rozpoczęcia" tableColumnId="4"/>
      <queryTableField id="5" name="Godzina zakończenia" tableColumnId="5"/>
      <queryTableField id="6" name="Stawka za godzinę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C4AAD9A-28EB-43FA-9B69-EE0388444B2D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Imię kursanta" tableColumnId="1"/>
      <queryTableField id="2" name="Przedmiot" tableColumnId="2"/>
      <queryTableField id="3" name="Data" tableColumnId="3"/>
      <queryTableField id="4" name="Godzina rozpoczęcia" tableColumnId="4"/>
      <queryTableField id="5" name="Godzina zakończenia" tableColumnId="5"/>
      <queryTableField id="6" name="Stawka za godzinę" tableColumnId="6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2F18615-00AB-4CAE-8944-7EEA559F9E9D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Imię kursanta" tableColumnId="1"/>
      <queryTableField id="2" name="Przedmiot" tableColumnId="2"/>
      <queryTableField id="3" name="Data" tableColumnId="3"/>
      <queryTableField id="4" name="Godzina rozpoczęcia" tableColumnId="4"/>
      <queryTableField id="5" name="Godzina zakończenia" tableColumnId="5"/>
      <queryTableField id="6" name="Stawka za godzinę" tableColumnId="6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60F23A5-6920-4832-AF11-CBFF3278EC0E}" autoFormatId="16" applyNumberFormats="0" applyBorderFormats="0" applyFontFormats="0" applyPatternFormats="0" applyAlignmentFormats="0" applyWidthHeightFormats="0">
  <queryTableRefresh nextId="24" unboundColumnsRight="17">
    <queryTableFields count="23">
      <queryTableField id="1" name="Imię kursanta" tableColumnId="1"/>
      <queryTableField id="2" name="Przedmiot" tableColumnId="2"/>
      <queryTableField id="3" name="Data" tableColumnId="3"/>
      <queryTableField id="4" name="Godzina rozpoczęcia" tableColumnId="4"/>
      <queryTableField id="5" name="Godzina zakończenia" tableColumnId="5"/>
      <queryTableField id="6" name="Stawka za godzinę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117D0E4-2987-4E24-95D6-6C26CBD1B9CE}" autoFormatId="16" applyNumberFormats="0" applyBorderFormats="0" applyFontFormats="0" applyPatternFormats="0" applyAlignmentFormats="0" applyWidthHeightFormats="0">
  <queryTableRefresh nextId="28" unboundColumnsRight="21">
    <queryTableFields count="27">
      <queryTableField id="1" name="Imię kursanta" tableColumnId="1"/>
      <queryTableField id="2" name="Przedmiot" tableColumnId="2"/>
      <queryTableField id="3" name="Data" tableColumnId="3"/>
      <queryTableField id="4" name="Godzina rozpoczęcia" tableColumnId="4"/>
      <queryTableField id="5" name="Godzina zakończenia" tableColumnId="5"/>
      <queryTableField id="6" name="Stawka za godzinę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BFCC26B9-640D-4456-80E7-84B8F5EABA64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mię kursanta" tableColumnId="1"/>
      <queryTableField id="2" name="Przedmiot" tableColumnId="2"/>
      <queryTableField id="3" name="Data" tableColumnId="3"/>
      <queryTableField id="4" name="Godzina rozpoczęcia" tableColumnId="4"/>
      <queryTableField id="5" name="Godzina zakończenia" tableColumnId="5"/>
      <queryTableField id="6" name="Stawka za godzinę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64E5A4-52E5-4E58-A5B1-4966F3E1C486}" name="kursanci" displayName="kursanci" ref="A1:F236" tableType="queryTable" totalsRowShown="0">
  <autoFilter ref="A1:F236" xr:uid="{2064E5A4-52E5-4E58-A5B1-4966F3E1C486}"/>
  <tableColumns count="6">
    <tableColumn id="1" xr3:uid="{55C4D3AB-7B9F-4E85-9DEE-FC8F29B44950}" uniqueName="1" name="Imię kursanta" queryTableFieldId="1" dataDxfId="53"/>
    <tableColumn id="2" xr3:uid="{BA210E15-CBD1-481A-A02B-B53EEE3F34EA}" uniqueName="2" name="Przedmiot" queryTableFieldId="2" dataDxfId="52"/>
    <tableColumn id="3" xr3:uid="{E80086E5-81DD-47ED-8221-8B1545A1B63D}" uniqueName="3" name="Data" queryTableFieldId="3" dataDxfId="51"/>
    <tableColumn id="4" xr3:uid="{7E2F1673-507C-4B8F-B425-1314E63758E5}" uniqueName="4" name="Godzina rozpoczęcia" queryTableFieldId="4" dataDxfId="50"/>
    <tableColumn id="5" xr3:uid="{46468D86-6691-40C4-A080-900A373ED950}" uniqueName="5" name="Godzina zakończenia" queryTableFieldId="5" dataDxfId="49"/>
    <tableColumn id="6" xr3:uid="{B1880BFD-49A6-4325-A0B8-7C4776BA80F9}" uniqueName="6" name="Stawka za godzinę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4E6EB0-789D-450F-A1CA-1305F2839E6E}" name="kursanci3" displayName="kursanci3" ref="A1:K236" tableType="queryTable" totalsRowShown="0">
  <autoFilter ref="A1:K236" xr:uid="{2064E5A4-52E5-4E58-A5B1-4966F3E1C486}"/>
  <sortState xmlns:xlrd2="http://schemas.microsoft.com/office/spreadsheetml/2017/richdata2" ref="A2:K236">
    <sortCondition descending="1" ref="K1:K236"/>
  </sortState>
  <tableColumns count="11">
    <tableColumn id="1" xr3:uid="{97FA78B8-2424-4DEE-8956-2D18EA4FE28B}" uniqueName="1" name="Imię kursanta" queryTableFieldId="1" dataDxfId="48"/>
    <tableColumn id="2" xr3:uid="{CB5F15D0-4F32-43BB-B457-5603E04F21F0}" uniqueName="2" name="Przedmiot" queryTableFieldId="2" dataDxfId="47"/>
    <tableColumn id="3" xr3:uid="{230AA15B-D8F8-4C1C-B002-03D173421B8D}" uniqueName="3" name="Data" queryTableFieldId="3" dataDxfId="46"/>
    <tableColumn id="4" xr3:uid="{DCF914BB-CA76-407D-AB6B-96F71A33CB2B}" uniqueName="4" name="Godzina rozpoczęcia" queryTableFieldId="4" dataDxfId="45"/>
    <tableColumn id="5" xr3:uid="{46F1F1DC-FB08-4866-8561-AC40FBAA79D0}" uniqueName="5" name="Godzina zakończenia" queryTableFieldId="5" dataDxfId="44"/>
    <tableColumn id="6" xr3:uid="{979A3B08-9413-4527-8840-38E29D96D6A4}" uniqueName="6" name="Stawka za godzinę" queryTableFieldId="6"/>
    <tableColumn id="8" xr3:uid="{EE6DC23F-172D-4682-A5B9-D3C46502B664}" uniqueName="8" name="Długość lekcji w h" queryTableFieldId="8" dataDxfId="43">
      <calculatedColumnFormula>kursanci3[[#This Row],[Godzina zakończenia]]-kursanci3[[#This Row],[Godzina rozpoczęcia]]</calculatedColumnFormula>
    </tableColumn>
    <tableColumn id="9" xr3:uid="{B87486FE-54C1-425F-91F9-D38B396BD810}" uniqueName="9" name="H" queryTableFieldId="9" dataDxfId="42">
      <calculatedColumnFormula>HOUR(kursanci3[[#This Row],[Długość lekcji w h]])</calculatedColumnFormula>
    </tableColumn>
    <tableColumn id="10" xr3:uid="{74F82DE6-04E4-4B78-B1A5-EF91EB6B4A49}" uniqueName="10" name="M" queryTableFieldId="10" dataDxfId="41">
      <calculatedColumnFormula>MINUTE(kursanci3[[#This Row],[Długość lekcji w h]])</calculatedColumnFormula>
    </tableColumn>
    <tableColumn id="11" xr3:uid="{85CFEAA4-13FC-45BD-90FA-0C2E75EBC84B}" uniqueName="11" name="Czas numerycznie w h" queryTableFieldId="11" dataDxfId="40">
      <calculatedColumnFormula>kursanci3[[#This Row],[H]]+kursanci3[[#This Row],[M]]/60</calculatedColumnFormula>
    </tableColumn>
    <tableColumn id="7" xr3:uid="{5BBF6B26-B42D-4EDD-BA5F-9FC193EB22C6}" uniqueName="7" name="Koszt lekcji łączny" queryTableFieldId="7" dataDxfId="39">
      <calculatedColumnFormula>kursanci3[[#This Row],[Czas numerycznie w h]]*kursanci3[[#This Row],[Stawka za godzinę]]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52058C-AE9B-4B1D-8A90-1FD667F76A46}" name="kursanci35" displayName="kursanci35" ref="A1:K236" tableType="queryTable" totalsRowShown="0">
  <autoFilter ref="A1:K236" xr:uid="{2064E5A4-52E5-4E58-A5B1-4966F3E1C486}"/>
  <sortState xmlns:xlrd2="http://schemas.microsoft.com/office/spreadsheetml/2017/richdata2" ref="A2:K236">
    <sortCondition descending="1" ref="K1:K236"/>
  </sortState>
  <tableColumns count="11">
    <tableColumn id="1" xr3:uid="{7AA1FE17-A8C7-4C3C-9F3B-07722D1B6977}" uniqueName="1" name="Imię kursanta" queryTableFieldId="1" dataDxfId="38"/>
    <tableColumn id="2" xr3:uid="{C818A2E6-981A-4E12-8981-53ACF2BE14F5}" uniqueName="2" name="Przedmiot" queryTableFieldId="2" dataDxfId="37"/>
    <tableColumn id="3" xr3:uid="{F5C6EC84-BA2B-4C99-BAAC-D26AFE5CFEBD}" uniqueName="3" name="Data" queryTableFieldId="3" dataDxfId="36"/>
    <tableColumn id="4" xr3:uid="{D3A95A41-AD43-457B-AC21-E98829D5AFD0}" uniqueName="4" name="Godzina rozpoczęcia" queryTableFieldId="4" dataDxfId="35"/>
    <tableColumn id="5" xr3:uid="{DBD9F48A-5C06-437B-A926-70EC608D96AC}" uniqueName="5" name="Godzina zakończenia" queryTableFieldId="5" dataDxfId="34"/>
    <tableColumn id="6" xr3:uid="{1EA5BD16-65E8-40D8-B40A-6221C7CE13A4}" uniqueName="6" name="Stawka za godzinę" queryTableFieldId="6"/>
    <tableColumn id="8" xr3:uid="{802B729E-3C6C-4AF0-AB96-CAFF7F4A8903}" uniqueName="8" name="Długość lekcji w h" queryTableFieldId="8" dataDxfId="33">
      <calculatedColumnFormula>kursanci35[[#This Row],[Godzina zakończenia]]-kursanci35[[#This Row],[Godzina rozpoczęcia]]</calculatedColumnFormula>
    </tableColumn>
    <tableColumn id="9" xr3:uid="{9C73A52E-1E00-423A-B6F9-5C8C000CEAA9}" uniqueName="9" name="H" queryTableFieldId="9" dataDxfId="32">
      <calculatedColumnFormula>HOUR(kursanci35[[#This Row],[Długość lekcji w h]])</calculatedColumnFormula>
    </tableColumn>
    <tableColumn id="10" xr3:uid="{83297A82-D4B1-4020-87D2-8B8C030451C9}" uniqueName="10" name="M" queryTableFieldId="10" dataDxfId="31">
      <calculatedColumnFormula>MINUTE(kursanci35[[#This Row],[Długość lekcji w h]])</calculatedColumnFormula>
    </tableColumn>
    <tableColumn id="11" xr3:uid="{C316B8FB-9168-4CFC-85A1-91085BB1FB3D}" uniqueName="11" name="Czas numerycznie w h" queryTableFieldId="11" dataDxfId="30">
      <calculatedColumnFormula>kursanci35[[#This Row],[H]]+kursanci35[[#This Row],[M]]/60</calculatedColumnFormula>
    </tableColumn>
    <tableColumn id="7" xr3:uid="{8EA0E587-FD0F-484B-955E-B2625F79B262}" uniqueName="7" name="Koszt lekcji łączny" queryTableFieldId="7" dataDxfId="29">
      <calculatedColumnFormula>kursanci35[[#This Row],[Czas numerycznie w h]]*kursanci35[[#This Row],[Stawka za godzinę]]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08E717-CED1-4989-BB27-8901A81B3F07}" name="kursanci6" displayName="kursanci6" ref="A1:W237" tableType="queryTable" totalsRowCount="1">
  <autoFilter ref="A1:W236" xr:uid="{2064E5A4-52E5-4E58-A5B1-4966F3E1C486}"/>
  <tableColumns count="23">
    <tableColumn id="1" xr3:uid="{22DD066E-2EEF-45F2-BC87-257AC9FB1CC2}" uniqueName="1" name="Imię kursanta" queryTableFieldId="1" dataDxfId="28" totalsRowDxfId="27"/>
    <tableColumn id="2" xr3:uid="{58E9B948-B90E-4F21-BC65-5A5233A32982}" uniqueName="2" name="Przedmiot" queryTableFieldId="2" dataDxfId="26" totalsRowDxfId="25"/>
    <tableColumn id="3" xr3:uid="{A49485FE-AD8F-41C8-8E17-9A146C08AC2C}" uniqueName="3" name="Data" queryTableFieldId="3" dataDxfId="24" totalsRowDxfId="23"/>
    <tableColumn id="4" xr3:uid="{C64462DA-F72B-49BA-B8D6-B4FB18CADB52}" uniqueName="4" name="Godzina rozpoczęcia" queryTableFieldId="4" dataDxfId="22" totalsRowDxfId="21"/>
    <tableColumn id="5" xr3:uid="{68297F35-1C2D-4AA1-8D66-49BBFD40AEF9}" uniqueName="5" name="Godzina zakończenia" queryTableFieldId="5" dataDxfId="20" totalsRowDxfId="19"/>
    <tableColumn id="6" xr3:uid="{662318F7-AEF7-4472-BBF5-02DC9B5C4700}" uniqueName="6" name="Stawka za godzinę" queryTableFieldId="6"/>
    <tableColumn id="7" xr3:uid="{DD665412-1BF9-444E-95CB-3C9368755D82}" uniqueName="7" name="LicznikBartek" totalsRowFunction="custom" queryTableFieldId="7">
      <totalsRowFormula>G236=1</totalsRowFormula>
    </tableColumn>
    <tableColumn id="8" xr3:uid="{1CCDA88B-FFB3-4FC0-AFF7-983219225E7B}" uniqueName="8" name="LicznikWiktor" totalsRowFunction="custom" queryTableFieldId="8">
      <totalsRowFormula>H236=1</totalsRowFormula>
    </tableColumn>
    <tableColumn id="9" xr3:uid="{93732181-3017-4A37-A7A4-042AD555207F}" uniqueName="9" name="LicznikKatarzyna" totalsRowFunction="custom" queryTableFieldId="9">
      <totalsRowFormula>I236=1</totalsRowFormula>
    </tableColumn>
    <tableColumn id="10" xr3:uid="{32FE25A2-A4EE-493C-8735-ACD29294E6F4}" uniqueName="10" name="LicznikZuzanna" totalsRowFunction="custom" queryTableFieldId="10">
      <totalsRowFormula>J236=1</totalsRowFormula>
    </tableColumn>
    <tableColumn id="11" xr3:uid="{EE3DD6C3-8245-42CA-B240-27948E16DFBE}" uniqueName="11" name="LicznikJan" totalsRowFunction="custom" queryTableFieldId="11">
      <totalsRowFormula>K236=1</totalsRowFormula>
    </tableColumn>
    <tableColumn id="12" xr3:uid="{5CFFE855-2AC2-453C-9461-6EE2265D34B7}" uniqueName="12" name="LicznikJulita" totalsRowFunction="custom" queryTableFieldId="12">
      <totalsRowFormula>L236=1</totalsRowFormula>
    </tableColumn>
    <tableColumn id="13" xr3:uid="{29978249-E70D-42B3-B013-7274CE5B5130}" uniqueName="13" name="LicznikMaciej" totalsRowFunction="custom" queryTableFieldId="13">
      <totalsRowFormula>M236=1</totalsRowFormula>
    </tableColumn>
    <tableColumn id="14" xr3:uid="{5B22E08A-E778-4787-9C26-35963CF61DD9}" uniqueName="14" name="LicznikAgnieszka" totalsRowFunction="custom" queryTableFieldId="14">
      <totalsRowFormula>N236=1</totalsRowFormula>
    </tableColumn>
    <tableColumn id="15" xr3:uid="{3C5C8725-AAD4-42FE-94F6-3489B1C73EB5}" uniqueName="15" name="LicznikZdzisław" totalsRowFunction="custom" queryTableFieldId="15">
      <totalsRowFormula>O236=1</totalsRowFormula>
    </tableColumn>
    <tableColumn id="16" xr3:uid="{5F613B5C-0779-4029-9608-863DE8233CFC}" uniqueName="16" name="LicznikEwa" totalsRowFunction="custom" queryTableFieldId="16">
      <totalsRowFormula>P236=1</totalsRowFormula>
    </tableColumn>
    <tableColumn id="17" xr3:uid="{FD4BD869-F81F-4438-9FAB-A27095CA1781}" uniqueName="17" name="LicznikZbigniew" totalsRowFunction="custom" queryTableFieldId="17">
      <totalsRowFormula>Q236=1</totalsRowFormula>
    </tableColumn>
    <tableColumn id="18" xr3:uid="{4F6F7F70-45E2-4EC0-BAE1-D7A72AE3EA36}" uniqueName="18" name="LicznikAnna" totalsRowFunction="custom" queryTableFieldId="18">
      <totalsRowFormula>R236=1</totalsRowFormula>
    </tableColumn>
    <tableColumn id="19" xr3:uid="{90B9493A-6599-4590-BD61-42E98D188BFF}" uniqueName="19" name="LicznikPatrycja" totalsRowFunction="custom" queryTableFieldId="19">
      <totalsRowFormula>S236=1</totalsRowFormula>
    </tableColumn>
    <tableColumn id="20" xr3:uid="{A2204119-DB79-4929-8F8F-641FDA91B5A5}" uniqueName="20" name="LicznikOla" totalsRowFunction="custom" queryTableFieldId="20">
      <totalsRowFormula>T236=1</totalsRowFormula>
    </tableColumn>
    <tableColumn id="21" xr3:uid="{CE8FD5C2-8D23-4D9E-8430-ACB9B22B4A69}" uniqueName="21" name="LicznikPiotrek" totalsRowFunction="custom" queryTableFieldId="21">
      <totalsRowFormula>U236=1</totalsRowFormula>
    </tableColumn>
    <tableColumn id="22" xr3:uid="{C24681BB-B02F-4A9A-A3BD-9EBB6AFC2503}" uniqueName="22" name="LicznikAndrzej" totalsRowFunction="custom" queryTableFieldId="22">
      <totalsRowFormula>V236=1</totalsRowFormula>
    </tableColumn>
    <tableColumn id="23" xr3:uid="{595DA1B1-8941-4F15-9F83-A6E0CB237A32}" uniqueName="23" name="LicznikMarcin" totalsRowFunction="custom" queryTableFieldId="23">
      <totalsRowFormula>W236=1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33F687-9EC9-468F-BFFF-F9B8A2D1E4B0}" name="kursanci67" displayName="kursanci67" ref="A1:AA237" tableType="queryTable" totalsRowCount="1">
  <autoFilter ref="A1:AA236" xr:uid="{2064E5A4-52E5-4E58-A5B1-4966F3E1C486}"/>
  <tableColumns count="27">
    <tableColumn id="1" xr3:uid="{8A49B48D-4AAB-4B8E-ADC9-FE0A1BAC9678}" uniqueName="1" name="Imię kursanta" queryTableFieldId="1" dataDxfId="18" totalsRowDxfId="17"/>
    <tableColumn id="2" xr3:uid="{3905382F-A74B-47F8-AFD8-64C5C9186D44}" uniqueName="2" name="Przedmiot" queryTableFieldId="2" dataDxfId="16" totalsRowDxfId="15"/>
    <tableColumn id="3" xr3:uid="{A11440AD-B96D-489A-8422-54A1E4C9FB1C}" uniqueName="3" name="Data" queryTableFieldId="3" dataDxfId="14" totalsRowDxfId="13"/>
    <tableColumn id="4" xr3:uid="{5C92FBC1-3B82-473A-B7C5-434C4BF30EE5}" uniqueName="4" name="Godzina rozpoczęcia" queryTableFieldId="4" dataDxfId="12" totalsRowDxfId="11"/>
    <tableColumn id="5" xr3:uid="{82842BE9-6EA6-4E36-BFE8-74AC2F108A99}" uniqueName="5" name="Godzina zakończenia" queryTableFieldId="5" dataDxfId="10" totalsRowDxfId="9"/>
    <tableColumn id="6" xr3:uid="{60755328-9BA7-4DDF-B9D5-859880F06EC7}" uniqueName="6" name="Stawka za godzinę" queryTableFieldId="6"/>
    <tableColumn id="7" xr3:uid="{36213FF5-165F-4165-B8A0-B99C30FC3FCF}" uniqueName="7" name="LicznikBartek" queryTableFieldId="7"/>
    <tableColumn id="8" xr3:uid="{51E2404F-BE8B-4CFC-952B-F18A20163E56}" uniqueName="8" name="LicznikWiktor" queryTableFieldId="8"/>
    <tableColumn id="9" xr3:uid="{7B3182EA-D8CF-47C9-9906-C9B3807D3628}" uniqueName="9" name="LicznikKatarzyna" queryTableFieldId="9"/>
    <tableColumn id="10" xr3:uid="{7DB10A6F-3B27-482A-A0CB-79D60ECC8E99}" uniqueName="10" name="LicznikZuzanna" queryTableFieldId="10"/>
    <tableColumn id="11" xr3:uid="{CF810A02-3F85-4FC3-B1D0-2F75C4B64C85}" uniqueName="11" name="LicznikJan" queryTableFieldId="11"/>
    <tableColumn id="12" xr3:uid="{4D85784C-A201-40DE-9F97-3AFE13D873F0}" uniqueName="12" name="LicznikJulita" queryTableFieldId="12"/>
    <tableColumn id="13" xr3:uid="{F5F21416-BB6A-48A9-A678-1B52A085EFC2}" uniqueName="13" name="LicznikMaciej" queryTableFieldId="13"/>
    <tableColumn id="14" xr3:uid="{D02E722A-35A5-4BE2-A4F6-64FB14FABF4E}" uniqueName="14" name="LicznikAgnieszka" queryTableFieldId="14"/>
    <tableColumn id="15" xr3:uid="{57778B9F-B01C-4F92-9B08-6C581A916F33}" uniqueName="15" name="LicznikZdzisław" queryTableFieldId="15"/>
    <tableColumn id="16" xr3:uid="{9D24AC8B-F314-45FD-A22B-53CE75362C9F}" uniqueName="16" name="LicznikEwa" queryTableFieldId="16"/>
    <tableColumn id="17" xr3:uid="{41174C4E-172F-4AC2-AC2A-737299C9C9C4}" uniqueName="17" name="LicznikZbigniew" queryTableFieldId="17"/>
    <tableColumn id="18" xr3:uid="{3D9BC93D-9B8D-4341-AE6C-4AE277165FA3}" uniqueName="18" name="LicznikAnna" queryTableFieldId="18"/>
    <tableColumn id="19" xr3:uid="{2FF73AD9-4D7C-4CB1-811F-6B24BF835507}" uniqueName="19" name="LicznikPatrycja" queryTableFieldId="19"/>
    <tableColumn id="20" xr3:uid="{C55CB0E2-5A2B-4723-B66A-62CB5C3E8897}" uniqueName="20" name="LicznikOla" queryTableFieldId="20"/>
    <tableColumn id="21" xr3:uid="{85039763-7998-4140-99E2-260A82609A76}" uniqueName="21" name="LicznikPiotrek" queryTableFieldId="21"/>
    <tableColumn id="22" xr3:uid="{443D0832-4DB9-4FEF-99B2-2F4925126770}" uniqueName="22" name="LicznikAndrzej" queryTableFieldId="22"/>
    <tableColumn id="23" xr3:uid="{5A4C00E9-1C9F-4C68-9AA5-A5A1FAC72F69}" uniqueName="23" name="LicznikMarcin" queryTableFieldId="23"/>
    <tableColumn id="24" xr3:uid="{4003B39F-BD4D-4AC3-B052-FD33A0A0D4C3}" uniqueName="24" name="CzlonImie" queryTableFieldId="24" dataDxfId="8">
      <calculatedColumnFormula>UPPER(MID(kursanci67[[#This Row],[Imię kursanta]],1,3))</calculatedColumnFormula>
    </tableColumn>
    <tableColumn id="25" xr3:uid="{4040A60B-F085-48AC-9B9D-A95C28113214}" uniqueName="25" name="CzlonPrzedmiot" queryTableFieldId="25" dataDxfId="7">
      <calculatedColumnFormula>UPPER(MID(kursanci67[[#This Row],[Przedmiot]],1,3))</calculatedColumnFormula>
    </tableColumn>
    <tableColumn id="26" xr3:uid="{428D04F2-9DC9-4EA2-8C7B-FFAE5732B074}" uniqueName="26" name="CzlonIlosc" queryTableFieldId="26" dataDxfId="6">
      <calculatedColumnFormula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calculatedColumnFormula>
    </tableColumn>
    <tableColumn id="27" xr3:uid="{32B97461-B660-4155-825E-D2233AF26179}" uniqueName="27" name="Nick" queryTableFieldId="27" dataDxfId="5">
      <calculatedColumnFormula>_xlfn.CONCAT(kursanci67[[#This Row],[CzlonImie]],kursanci67[[#This Row],[CzlonPrzedmiot]],kursanci67[[#This Row],[CzlonIlosc]])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5E48E9-C1C1-4301-B6B4-18DB835E4669}" name="kursanci8" displayName="kursanci8" ref="A1:G236" tableType="queryTable" totalsRowShown="0">
  <autoFilter ref="A1:G236" xr:uid="{2064E5A4-52E5-4E58-A5B1-4966F3E1C486}"/>
  <tableColumns count="7">
    <tableColumn id="1" xr3:uid="{C4639254-56B4-446A-BEEF-B28F1237B577}" uniqueName="1" name="Imię kursanta" queryTableFieldId="1" dataDxfId="4"/>
    <tableColumn id="2" xr3:uid="{E0082D6E-B4E3-4D17-A21D-E063A31A6679}" uniqueName="2" name="Przedmiot" queryTableFieldId="2" dataDxfId="3"/>
    <tableColumn id="3" xr3:uid="{1A3DCBB4-FD10-4E8C-85B0-AC9B5FC68029}" uniqueName="3" name="Data" queryTableFieldId="3" dataDxfId="2"/>
    <tableColumn id="4" xr3:uid="{2F7C0C59-D2F3-400B-B9E9-48040A845AC3}" uniqueName="4" name="Godzina rozpoczęcia" queryTableFieldId="4" dataDxfId="1"/>
    <tableColumn id="5" xr3:uid="{D60A018C-B97C-4536-975F-BD2B19022802}" uniqueName="5" name="Godzina zakończenia" queryTableFieldId="5" dataDxfId="0"/>
    <tableColumn id="6" xr3:uid="{3549BE25-912D-41C6-91EB-8BD6AC7C0AEE}" uniqueName="6" name="Stawka za godzinę" queryTableFieldId="6"/>
    <tableColumn id="7" xr3:uid="{8FB3F6DE-676C-4DC7-8FC2-94ACC9BD178B}" uniqueName="7" name="Przychód" queryTableFieldId="7">
      <calculatedColumnFormula>kursanci35[[#This Row],[Czas numerycznie w h]]*kursanci35[[#This Row],[Stawka za godzinę]]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5B70-B4C7-4DF4-BE0D-46FBA56EBC34}">
  <dimension ref="A1:F236"/>
  <sheetViews>
    <sheetView workbookViewId="0">
      <selection activeCell="E18" sqref="E18"/>
    </sheetView>
  </sheetViews>
  <sheetFormatPr defaultRowHeight="14.5" x14ac:dyDescent="0.35"/>
  <cols>
    <col min="1" max="1" width="14.6328125" bestFit="1" customWidth="1"/>
    <col min="2" max="2" width="11.7265625" bestFit="1" customWidth="1"/>
    <col min="3" max="3" width="9.90625" bestFit="1" customWidth="1"/>
    <col min="4" max="4" width="20.26953125" bestFit="1" customWidth="1"/>
    <col min="5" max="5" width="20.7265625" bestFit="1" customWidth="1"/>
    <col min="6" max="6" width="18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</row>
    <row r="3" spans="1:6" x14ac:dyDescent="0.3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</row>
    <row r="4" spans="1:6" x14ac:dyDescent="0.3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</row>
    <row r="5" spans="1:6" x14ac:dyDescent="0.3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</row>
    <row r="6" spans="1:6" x14ac:dyDescent="0.3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</row>
    <row r="7" spans="1:6" x14ac:dyDescent="0.3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</row>
    <row r="8" spans="1:6" x14ac:dyDescent="0.3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</row>
    <row r="9" spans="1:6" x14ac:dyDescent="0.3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</row>
    <row r="10" spans="1:6" x14ac:dyDescent="0.3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</row>
    <row r="11" spans="1:6" x14ac:dyDescent="0.3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</row>
    <row r="12" spans="1:6" x14ac:dyDescent="0.3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</row>
    <row r="13" spans="1:6" x14ac:dyDescent="0.3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</row>
    <row r="14" spans="1:6" x14ac:dyDescent="0.3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</row>
    <row r="15" spans="1:6" x14ac:dyDescent="0.3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</row>
    <row r="16" spans="1:6" x14ac:dyDescent="0.3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</row>
    <row r="17" spans="1:6" x14ac:dyDescent="0.3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</row>
    <row r="18" spans="1:6" x14ac:dyDescent="0.3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</row>
    <row r="19" spans="1:6" x14ac:dyDescent="0.3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</row>
    <row r="20" spans="1:6" x14ac:dyDescent="0.3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</row>
    <row r="21" spans="1:6" x14ac:dyDescent="0.3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</row>
    <row r="22" spans="1:6" x14ac:dyDescent="0.3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</row>
    <row r="23" spans="1:6" x14ac:dyDescent="0.3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</row>
    <row r="24" spans="1:6" x14ac:dyDescent="0.3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</row>
    <row r="25" spans="1:6" x14ac:dyDescent="0.3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</row>
    <row r="26" spans="1:6" x14ac:dyDescent="0.3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</row>
    <row r="27" spans="1:6" x14ac:dyDescent="0.3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</row>
    <row r="28" spans="1:6" x14ac:dyDescent="0.3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</row>
    <row r="29" spans="1:6" x14ac:dyDescent="0.3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</row>
    <row r="30" spans="1:6" x14ac:dyDescent="0.3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</row>
    <row r="31" spans="1:6" x14ac:dyDescent="0.3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</row>
    <row r="32" spans="1:6" x14ac:dyDescent="0.3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</row>
    <row r="33" spans="1:6" x14ac:dyDescent="0.3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</row>
    <row r="34" spans="1:6" x14ac:dyDescent="0.3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</row>
    <row r="35" spans="1:6" x14ac:dyDescent="0.3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</row>
    <row r="36" spans="1:6" x14ac:dyDescent="0.3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</row>
    <row r="37" spans="1:6" x14ac:dyDescent="0.3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</row>
    <row r="38" spans="1:6" x14ac:dyDescent="0.3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</row>
    <row r="39" spans="1:6" x14ac:dyDescent="0.3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</row>
    <row r="40" spans="1:6" x14ac:dyDescent="0.3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</row>
    <row r="41" spans="1:6" x14ac:dyDescent="0.3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</row>
    <row r="42" spans="1:6" x14ac:dyDescent="0.3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</row>
    <row r="43" spans="1:6" x14ac:dyDescent="0.3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</row>
    <row r="44" spans="1:6" x14ac:dyDescent="0.3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</row>
    <row r="45" spans="1:6" x14ac:dyDescent="0.3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</row>
    <row r="46" spans="1:6" x14ac:dyDescent="0.3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</row>
    <row r="47" spans="1:6" x14ac:dyDescent="0.3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</row>
    <row r="48" spans="1:6" x14ac:dyDescent="0.3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</row>
    <row r="49" spans="1:6" x14ac:dyDescent="0.3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</row>
    <row r="50" spans="1:6" x14ac:dyDescent="0.3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</row>
    <row r="51" spans="1:6" x14ac:dyDescent="0.3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</row>
    <row r="52" spans="1:6" x14ac:dyDescent="0.3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</row>
    <row r="53" spans="1:6" x14ac:dyDescent="0.3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</row>
    <row r="54" spans="1:6" x14ac:dyDescent="0.3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</row>
    <row r="55" spans="1:6" x14ac:dyDescent="0.3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</row>
    <row r="56" spans="1:6" x14ac:dyDescent="0.3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</row>
    <row r="57" spans="1:6" x14ac:dyDescent="0.3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</row>
    <row r="58" spans="1:6" x14ac:dyDescent="0.3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</row>
    <row r="59" spans="1:6" x14ac:dyDescent="0.3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</row>
    <row r="60" spans="1:6" x14ac:dyDescent="0.3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</row>
    <row r="61" spans="1:6" x14ac:dyDescent="0.3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</row>
    <row r="62" spans="1:6" x14ac:dyDescent="0.3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</row>
    <row r="63" spans="1:6" x14ac:dyDescent="0.3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</row>
    <row r="64" spans="1:6" x14ac:dyDescent="0.3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</row>
    <row r="65" spans="1:6" x14ac:dyDescent="0.3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</row>
    <row r="66" spans="1:6" x14ac:dyDescent="0.3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</row>
    <row r="67" spans="1:6" x14ac:dyDescent="0.3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</row>
    <row r="68" spans="1:6" x14ac:dyDescent="0.3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</row>
    <row r="69" spans="1:6" x14ac:dyDescent="0.3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</row>
    <row r="70" spans="1:6" x14ac:dyDescent="0.3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</row>
    <row r="71" spans="1:6" x14ac:dyDescent="0.3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</row>
    <row r="72" spans="1:6" x14ac:dyDescent="0.3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</row>
    <row r="73" spans="1:6" x14ac:dyDescent="0.3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</row>
    <row r="74" spans="1:6" x14ac:dyDescent="0.3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</row>
    <row r="75" spans="1:6" x14ac:dyDescent="0.3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</row>
    <row r="76" spans="1:6" x14ac:dyDescent="0.3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</row>
    <row r="77" spans="1:6" x14ac:dyDescent="0.3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</row>
    <row r="78" spans="1:6" x14ac:dyDescent="0.3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</row>
    <row r="79" spans="1:6" x14ac:dyDescent="0.3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</row>
    <row r="80" spans="1:6" x14ac:dyDescent="0.3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</row>
    <row r="81" spans="1:6" x14ac:dyDescent="0.3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</row>
    <row r="82" spans="1:6" x14ac:dyDescent="0.3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</row>
    <row r="83" spans="1:6" x14ac:dyDescent="0.3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</row>
    <row r="84" spans="1:6" x14ac:dyDescent="0.3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</row>
    <row r="85" spans="1:6" x14ac:dyDescent="0.3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</row>
    <row r="86" spans="1:6" x14ac:dyDescent="0.3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</row>
    <row r="87" spans="1:6" x14ac:dyDescent="0.3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</row>
    <row r="88" spans="1:6" x14ac:dyDescent="0.3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</row>
    <row r="89" spans="1:6" x14ac:dyDescent="0.3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</row>
    <row r="90" spans="1:6" x14ac:dyDescent="0.3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</row>
    <row r="91" spans="1:6" x14ac:dyDescent="0.3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</row>
    <row r="92" spans="1:6" x14ac:dyDescent="0.3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</row>
    <row r="93" spans="1:6" x14ac:dyDescent="0.3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</row>
    <row r="94" spans="1:6" x14ac:dyDescent="0.3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</row>
    <row r="95" spans="1:6" x14ac:dyDescent="0.3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</row>
    <row r="96" spans="1:6" x14ac:dyDescent="0.3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</row>
    <row r="97" spans="1:6" x14ac:dyDescent="0.3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</row>
    <row r="98" spans="1:6" x14ac:dyDescent="0.3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</row>
    <row r="99" spans="1:6" x14ac:dyDescent="0.3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</row>
    <row r="100" spans="1:6" x14ac:dyDescent="0.3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</row>
    <row r="101" spans="1:6" x14ac:dyDescent="0.3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</row>
    <row r="102" spans="1:6" x14ac:dyDescent="0.3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</row>
    <row r="103" spans="1:6" x14ac:dyDescent="0.3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</row>
    <row r="104" spans="1:6" x14ac:dyDescent="0.3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</row>
    <row r="105" spans="1:6" x14ac:dyDescent="0.3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</row>
    <row r="106" spans="1:6" x14ac:dyDescent="0.3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</row>
    <row r="107" spans="1:6" x14ac:dyDescent="0.3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</row>
    <row r="108" spans="1:6" x14ac:dyDescent="0.3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</row>
    <row r="109" spans="1:6" x14ac:dyDescent="0.3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</row>
    <row r="110" spans="1:6" x14ac:dyDescent="0.3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</row>
    <row r="111" spans="1:6" x14ac:dyDescent="0.3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</row>
    <row r="112" spans="1:6" x14ac:dyDescent="0.3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</row>
    <row r="113" spans="1:6" x14ac:dyDescent="0.3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</row>
    <row r="114" spans="1:6" x14ac:dyDescent="0.3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</row>
    <row r="115" spans="1:6" x14ac:dyDescent="0.3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</row>
    <row r="116" spans="1:6" x14ac:dyDescent="0.3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</row>
    <row r="117" spans="1:6" x14ac:dyDescent="0.3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</row>
    <row r="118" spans="1:6" x14ac:dyDescent="0.3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</row>
    <row r="119" spans="1:6" x14ac:dyDescent="0.3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</row>
    <row r="120" spans="1:6" x14ac:dyDescent="0.3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</row>
    <row r="121" spans="1:6" x14ac:dyDescent="0.3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</row>
    <row r="122" spans="1:6" x14ac:dyDescent="0.3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</row>
    <row r="123" spans="1:6" x14ac:dyDescent="0.3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</row>
    <row r="124" spans="1:6" x14ac:dyDescent="0.3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</row>
    <row r="125" spans="1:6" x14ac:dyDescent="0.3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</row>
    <row r="126" spans="1:6" x14ac:dyDescent="0.3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</row>
    <row r="127" spans="1:6" x14ac:dyDescent="0.3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</row>
    <row r="128" spans="1:6" x14ac:dyDescent="0.3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</row>
    <row r="129" spans="1:6" x14ac:dyDescent="0.3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</row>
    <row r="130" spans="1:6" x14ac:dyDescent="0.3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</row>
    <row r="131" spans="1:6" x14ac:dyDescent="0.3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</row>
    <row r="132" spans="1:6" x14ac:dyDescent="0.3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</row>
    <row r="133" spans="1:6" x14ac:dyDescent="0.3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</row>
    <row r="134" spans="1:6" x14ac:dyDescent="0.3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</row>
    <row r="135" spans="1:6" x14ac:dyDescent="0.3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</row>
    <row r="136" spans="1:6" x14ac:dyDescent="0.3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</row>
    <row r="137" spans="1:6" x14ac:dyDescent="0.3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</row>
    <row r="138" spans="1:6" x14ac:dyDescent="0.3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</row>
    <row r="139" spans="1:6" x14ac:dyDescent="0.3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</row>
    <row r="140" spans="1:6" x14ac:dyDescent="0.3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</row>
    <row r="141" spans="1:6" x14ac:dyDescent="0.3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</row>
    <row r="142" spans="1:6" x14ac:dyDescent="0.3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</row>
    <row r="143" spans="1:6" x14ac:dyDescent="0.3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</row>
    <row r="144" spans="1:6" x14ac:dyDescent="0.3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</row>
    <row r="145" spans="1:6" x14ac:dyDescent="0.3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</row>
    <row r="146" spans="1:6" x14ac:dyDescent="0.3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</row>
    <row r="147" spans="1:6" x14ac:dyDescent="0.3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</row>
    <row r="148" spans="1:6" x14ac:dyDescent="0.3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</row>
    <row r="149" spans="1:6" x14ac:dyDescent="0.3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</row>
    <row r="150" spans="1:6" x14ac:dyDescent="0.3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</row>
    <row r="151" spans="1:6" x14ac:dyDescent="0.3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</row>
    <row r="152" spans="1:6" x14ac:dyDescent="0.3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</row>
    <row r="153" spans="1:6" x14ac:dyDescent="0.3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</row>
    <row r="154" spans="1:6" x14ac:dyDescent="0.3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</row>
    <row r="155" spans="1:6" x14ac:dyDescent="0.3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</row>
    <row r="156" spans="1:6" x14ac:dyDescent="0.3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</row>
    <row r="157" spans="1:6" x14ac:dyDescent="0.3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</row>
    <row r="158" spans="1:6" x14ac:dyDescent="0.3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</row>
    <row r="159" spans="1:6" x14ac:dyDescent="0.3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</row>
    <row r="160" spans="1:6" x14ac:dyDescent="0.3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</row>
    <row r="161" spans="1:6" x14ac:dyDescent="0.3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</row>
    <row r="162" spans="1:6" x14ac:dyDescent="0.3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</row>
    <row r="163" spans="1:6" x14ac:dyDescent="0.3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</row>
    <row r="164" spans="1:6" x14ac:dyDescent="0.3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</row>
    <row r="165" spans="1:6" x14ac:dyDescent="0.3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</row>
    <row r="166" spans="1:6" x14ac:dyDescent="0.3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</row>
    <row r="167" spans="1:6" x14ac:dyDescent="0.3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</row>
    <row r="168" spans="1:6" x14ac:dyDescent="0.3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</row>
    <row r="169" spans="1:6" x14ac:dyDescent="0.3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</row>
    <row r="170" spans="1:6" x14ac:dyDescent="0.3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</row>
    <row r="171" spans="1:6" x14ac:dyDescent="0.3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</row>
    <row r="172" spans="1:6" x14ac:dyDescent="0.3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</row>
    <row r="173" spans="1:6" x14ac:dyDescent="0.3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</row>
    <row r="174" spans="1:6" x14ac:dyDescent="0.3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</row>
    <row r="175" spans="1:6" x14ac:dyDescent="0.3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</row>
    <row r="176" spans="1:6" x14ac:dyDescent="0.3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</row>
    <row r="177" spans="1:6" x14ac:dyDescent="0.3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</row>
    <row r="178" spans="1:6" x14ac:dyDescent="0.3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</row>
    <row r="179" spans="1:6" x14ac:dyDescent="0.3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</row>
    <row r="180" spans="1:6" x14ac:dyDescent="0.3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</row>
    <row r="181" spans="1:6" x14ac:dyDescent="0.3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</row>
    <row r="182" spans="1:6" x14ac:dyDescent="0.3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</row>
    <row r="183" spans="1:6" x14ac:dyDescent="0.3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</row>
    <row r="184" spans="1:6" x14ac:dyDescent="0.3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</row>
    <row r="185" spans="1:6" x14ac:dyDescent="0.3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</row>
    <row r="186" spans="1:6" x14ac:dyDescent="0.3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</row>
    <row r="187" spans="1:6" x14ac:dyDescent="0.3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</row>
    <row r="188" spans="1:6" x14ac:dyDescent="0.3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</row>
    <row r="189" spans="1:6" x14ac:dyDescent="0.3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</row>
    <row r="190" spans="1:6" x14ac:dyDescent="0.3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</row>
    <row r="191" spans="1:6" x14ac:dyDescent="0.3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</row>
    <row r="192" spans="1:6" x14ac:dyDescent="0.3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</row>
    <row r="193" spans="1:6" x14ac:dyDescent="0.3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</row>
    <row r="194" spans="1:6" x14ac:dyDescent="0.3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</row>
    <row r="195" spans="1:6" x14ac:dyDescent="0.3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</row>
    <row r="196" spans="1:6" x14ac:dyDescent="0.3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</row>
    <row r="197" spans="1:6" x14ac:dyDescent="0.3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</row>
    <row r="198" spans="1:6" x14ac:dyDescent="0.3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</row>
    <row r="199" spans="1:6" x14ac:dyDescent="0.3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</row>
    <row r="200" spans="1:6" x14ac:dyDescent="0.3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</row>
    <row r="201" spans="1:6" x14ac:dyDescent="0.3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</row>
    <row r="202" spans="1:6" x14ac:dyDescent="0.3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</row>
    <row r="203" spans="1:6" x14ac:dyDescent="0.3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</row>
    <row r="204" spans="1:6" x14ac:dyDescent="0.3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</row>
    <row r="205" spans="1:6" x14ac:dyDescent="0.3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</row>
    <row r="206" spans="1:6" x14ac:dyDescent="0.3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</row>
    <row r="207" spans="1:6" x14ac:dyDescent="0.3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</row>
    <row r="208" spans="1:6" x14ac:dyDescent="0.3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</row>
    <row r="209" spans="1:6" x14ac:dyDescent="0.3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</row>
    <row r="210" spans="1:6" x14ac:dyDescent="0.3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</row>
    <row r="211" spans="1:6" x14ac:dyDescent="0.3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</row>
    <row r="212" spans="1:6" x14ac:dyDescent="0.3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</row>
    <row r="213" spans="1:6" x14ac:dyDescent="0.3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</row>
    <row r="214" spans="1:6" x14ac:dyDescent="0.3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</row>
    <row r="215" spans="1:6" x14ac:dyDescent="0.3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</row>
    <row r="216" spans="1:6" x14ac:dyDescent="0.3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</row>
    <row r="217" spans="1:6" x14ac:dyDescent="0.3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</row>
    <row r="218" spans="1:6" x14ac:dyDescent="0.3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</row>
    <row r="219" spans="1:6" x14ac:dyDescent="0.3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</row>
    <row r="220" spans="1:6" x14ac:dyDescent="0.3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</row>
    <row r="221" spans="1:6" x14ac:dyDescent="0.3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</row>
    <row r="222" spans="1:6" x14ac:dyDescent="0.3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</row>
    <row r="223" spans="1:6" x14ac:dyDescent="0.3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</row>
    <row r="224" spans="1:6" x14ac:dyDescent="0.3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</row>
    <row r="225" spans="1:6" x14ac:dyDescent="0.3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</row>
    <row r="226" spans="1:6" x14ac:dyDescent="0.3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</row>
    <row r="227" spans="1:6" x14ac:dyDescent="0.3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</row>
    <row r="228" spans="1:6" x14ac:dyDescent="0.3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</row>
    <row r="229" spans="1:6" x14ac:dyDescent="0.3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</row>
    <row r="230" spans="1:6" x14ac:dyDescent="0.3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</row>
    <row r="231" spans="1:6" x14ac:dyDescent="0.3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</row>
    <row r="232" spans="1:6" x14ac:dyDescent="0.3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</row>
    <row r="233" spans="1:6" x14ac:dyDescent="0.3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</row>
    <row r="234" spans="1:6" x14ac:dyDescent="0.3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</row>
    <row r="235" spans="1:6" x14ac:dyDescent="0.3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</row>
    <row r="236" spans="1:6" x14ac:dyDescent="0.3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52CC-57BB-44E4-BA00-776F8E1D133C}">
  <dimension ref="A1:N236"/>
  <sheetViews>
    <sheetView topLeftCell="C1" workbookViewId="0">
      <selection activeCell="M23" sqref="M23"/>
    </sheetView>
  </sheetViews>
  <sheetFormatPr defaultRowHeight="14.5" x14ac:dyDescent="0.35"/>
  <cols>
    <col min="1" max="1" width="14.6328125" bestFit="1" customWidth="1"/>
    <col min="2" max="2" width="11.7265625" bestFit="1" customWidth="1"/>
    <col min="3" max="3" width="9.90625" bestFit="1" customWidth="1"/>
    <col min="4" max="4" width="20.26953125" bestFit="1" customWidth="1"/>
    <col min="5" max="5" width="20.7265625" bestFit="1" customWidth="1"/>
    <col min="6" max="6" width="18.453125" bestFit="1" customWidth="1"/>
    <col min="7" max="9" width="18.453125" customWidth="1"/>
    <col min="10" max="10" width="22.08984375" customWidth="1"/>
    <col min="11" max="11" width="19" customWidth="1"/>
    <col min="13" max="13" width="16.54296875" bestFit="1" customWidth="1"/>
    <col min="14" max="14" width="27.17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M1" s="3" t="s">
        <v>26</v>
      </c>
      <c r="N1" t="s">
        <v>34</v>
      </c>
    </row>
    <row r="2" spans="1:14" x14ac:dyDescent="0.35">
      <c r="A2" t="s">
        <v>6</v>
      </c>
      <c r="B2" t="s">
        <v>7</v>
      </c>
      <c r="C2" s="1">
        <v>45993</v>
      </c>
      <c r="D2" s="2">
        <v>0.47916666666666669</v>
      </c>
      <c r="E2" s="2">
        <v>0.5625</v>
      </c>
      <c r="F2">
        <v>60</v>
      </c>
      <c r="G2" s="2">
        <f>kursanci3[[#This Row],[Godzina zakończenia]]-kursanci3[[#This Row],[Godzina rozpoczęcia]]</f>
        <v>8.3333333333333315E-2</v>
      </c>
      <c r="H2">
        <f>HOUR(kursanci3[[#This Row],[Długość lekcji w h]])</f>
        <v>2</v>
      </c>
      <c r="I2">
        <f>MINUTE(kursanci3[[#This Row],[Długość lekcji w h]])</f>
        <v>0</v>
      </c>
      <c r="J2">
        <f>kursanci3[[#This Row],[H]]+kursanci3[[#This Row],[M]]/60</f>
        <v>2</v>
      </c>
      <c r="K2">
        <f>kursanci3[[#This Row],[Czas numerycznie w h]]*kursanci3[[#This Row],[Stawka za godzinę]]</f>
        <v>120</v>
      </c>
      <c r="M2" s="4" t="s">
        <v>6</v>
      </c>
      <c r="N2">
        <v>120</v>
      </c>
    </row>
    <row r="3" spans="1:14" x14ac:dyDescent="0.35">
      <c r="A3" t="s">
        <v>14</v>
      </c>
      <c r="B3" t="s">
        <v>7</v>
      </c>
      <c r="C3" s="1">
        <v>45937</v>
      </c>
      <c r="D3" s="2">
        <v>0.45833333333333331</v>
      </c>
      <c r="E3" s="2">
        <v>0.53125</v>
      </c>
      <c r="F3">
        <v>60</v>
      </c>
      <c r="G3" s="2">
        <f>kursanci3[[#This Row],[Godzina zakończenia]]-kursanci3[[#This Row],[Godzina rozpoczęcia]]</f>
        <v>7.2916666666666685E-2</v>
      </c>
      <c r="H3">
        <f>HOUR(kursanci3[[#This Row],[Długość lekcji w h]])</f>
        <v>1</v>
      </c>
      <c r="I3">
        <f>MINUTE(kursanci3[[#This Row],[Długość lekcji w h]])</f>
        <v>45</v>
      </c>
      <c r="J3">
        <f>kursanci3[[#This Row],[H]]+kursanci3[[#This Row],[M]]/60</f>
        <v>1.75</v>
      </c>
      <c r="K3">
        <f>kursanci3[[#This Row],[Czas numerycznie w h]]*kursanci3[[#This Row],[Stawka za godzinę]]</f>
        <v>105</v>
      </c>
      <c r="M3" s="4" t="s">
        <v>10</v>
      </c>
      <c r="N3">
        <v>105</v>
      </c>
    </row>
    <row r="4" spans="1:14" x14ac:dyDescent="0.35">
      <c r="A4" t="s">
        <v>15</v>
      </c>
      <c r="B4" t="s">
        <v>7</v>
      </c>
      <c r="C4" s="1">
        <v>45945</v>
      </c>
      <c r="D4" s="2">
        <v>0.51041666666666663</v>
      </c>
      <c r="E4" s="2">
        <v>0.58333333333333337</v>
      </c>
      <c r="F4">
        <v>60</v>
      </c>
      <c r="G4" s="2">
        <f>kursanci3[[#This Row],[Godzina zakończenia]]-kursanci3[[#This Row],[Godzina rozpoczęcia]]</f>
        <v>7.2916666666666741E-2</v>
      </c>
      <c r="H4">
        <f>HOUR(kursanci3[[#This Row],[Długość lekcji w h]])</f>
        <v>1</v>
      </c>
      <c r="I4">
        <f>MINUTE(kursanci3[[#This Row],[Długość lekcji w h]])</f>
        <v>45</v>
      </c>
      <c r="J4">
        <f>kursanci3[[#This Row],[H]]+kursanci3[[#This Row],[M]]/60</f>
        <v>1.75</v>
      </c>
      <c r="K4">
        <f>kursanci3[[#This Row],[Czas numerycznie w h]]*kursanci3[[#This Row],[Stawka za godzinę]]</f>
        <v>105</v>
      </c>
      <c r="M4" s="4" t="s">
        <v>24</v>
      </c>
      <c r="N4">
        <v>105</v>
      </c>
    </row>
    <row r="5" spans="1:14" x14ac:dyDescent="0.35">
      <c r="A5" t="s">
        <v>10</v>
      </c>
      <c r="B5" t="s">
        <v>7</v>
      </c>
      <c r="C5" s="1">
        <v>45951</v>
      </c>
      <c r="D5" s="2">
        <v>0.47916666666666669</v>
      </c>
      <c r="E5" s="2">
        <v>0.55208333333333337</v>
      </c>
      <c r="F5">
        <v>60</v>
      </c>
      <c r="G5" s="2">
        <f>kursanci3[[#This Row],[Godzina zakończenia]]-kursanci3[[#This Row],[Godzina rozpoczęcia]]</f>
        <v>7.2916666666666685E-2</v>
      </c>
      <c r="H5">
        <f>HOUR(kursanci3[[#This Row],[Długość lekcji w h]])</f>
        <v>1</v>
      </c>
      <c r="I5">
        <f>MINUTE(kursanci3[[#This Row],[Długość lekcji w h]])</f>
        <v>45</v>
      </c>
      <c r="J5">
        <f>kursanci3[[#This Row],[H]]+kursanci3[[#This Row],[M]]/60</f>
        <v>1.75</v>
      </c>
      <c r="K5">
        <f>kursanci3[[#This Row],[Czas numerycznie w h]]*kursanci3[[#This Row],[Stawka za godzinę]]</f>
        <v>105</v>
      </c>
      <c r="M5" s="4" t="s">
        <v>23</v>
      </c>
      <c r="N5">
        <v>105</v>
      </c>
    </row>
    <row r="6" spans="1:14" x14ac:dyDescent="0.35">
      <c r="A6" t="s">
        <v>15</v>
      </c>
      <c r="B6" t="s">
        <v>7</v>
      </c>
      <c r="C6" s="1">
        <v>45961</v>
      </c>
      <c r="D6" s="2">
        <v>0.375</v>
      </c>
      <c r="E6" s="2">
        <v>0.44791666666666669</v>
      </c>
      <c r="F6">
        <v>60</v>
      </c>
      <c r="G6" s="2">
        <f>kursanci3[[#This Row],[Godzina zakończenia]]-kursanci3[[#This Row],[Godzina rozpoczęcia]]</f>
        <v>7.2916666666666685E-2</v>
      </c>
      <c r="H6">
        <f>HOUR(kursanci3[[#This Row],[Długość lekcji w h]])</f>
        <v>1</v>
      </c>
      <c r="I6">
        <f>MINUTE(kursanci3[[#This Row],[Długość lekcji w h]])</f>
        <v>45</v>
      </c>
      <c r="J6">
        <f>kursanci3[[#This Row],[H]]+kursanci3[[#This Row],[M]]/60</f>
        <v>1.75</v>
      </c>
      <c r="K6">
        <f>kursanci3[[#This Row],[Czas numerycznie w h]]*kursanci3[[#This Row],[Stawka za godzinę]]</f>
        <v>105</v>
      </c>
      <c r="M6" s="4" t="s">
        <v>15</v>
      </c>
      <c r="N6">
        <v>105</v>
      </c>
    </row>
    <row r="7" spans="1:14" x14ac:dyDescent="0.35">
      <c r="A7" t="s">
        <v>6</v>
      </c>
      <c r="B7" t="s">
        <v>7</v>
      </c>
      <c r="C7" s="1">
        <v>45961</v>
      </c>
      <c r="D7" s="2">
        <v>0.60416666666666663</v>
      </c>
      <c r="E7" s="2">
        <v>0.67708333333333337</v>
      </c>
      <c r="F7">
        <v>60</v>
      </c>
      <c r="G7" s="2">
        <f>kursanci3[[#This Row],[Godzina zakończenia]]-kursanci3[[#This Row],[Godzina rozpoczęcia]]</f>
        <v>7.2916666666666741E-2</v>
      </c>
      <c r="H7">
        <f>HOUR(kursanci3[[#This Row],[Długość lekcji w h]])</f>
        <v>1</v>
      </c>
      <c r="I7">
        <f>MINUTE(kursanci3[[#This Row],[Długość lekcji w h]])</f>
        <v>45</v>
      </c>
      <c r="J7">
        <f>kursanci3[[#This Row],[H]]+kursanci3[[#This Row],[M]]/60</f>
        <v>1.75</v>
      </c>
      <c r="K7">
        <f>kursanci3[[#This Row],[Czas numerycznie w h]]*kursanci3[[#This Row],[Stawka za godzinę]]</f>
        <v>105</v>
      </c>
      <c r="M7" s="4" t="s">
        <v>16</v>
      </c>
      <c r="N7">
        <v>105</v>
      </c>
    </row>
    <row r="8" spans="1:14" x14ac:dyDescent="0.35">
      <c r="A8" t="s">
        <v>6</v>
      </c>
      <c r="B8" t="s">
        <v>7</v>
      </c>
      <c r="C8" s="1">
        <v>45978</v>
      </c>
      <c r="D8" s="2">
        <v>0.47916666666666669</v>
      </c>
      <c r="E8" s="2">
        <v>0.55208333333333337</v>
      </c>
      <c r="F8">
        <v>60</v>
      </c>
      <c r="G8" s="2">
        <f>kursanci3[[#This Row],[Godzina zakończenia]]-kursanci3[[#This Row],[Godzina rozpoczęcia]]</f>
        <v>7.2916666666666685E-2</v>
      </c>
      <c r="H8">
        <f>HOUR(kursanci3[[#This Row],[Długość lekcji w h]])</f>
        <v>1</v>
      </c>
      <c r="I8">
        <f>MINUTE(kursanci3[[#This Row],[Długość lekcji w h]])</f>
        <v>45</v>
      </c>
      <c r="J8">
        <f>kursanci3[[#This Row],[H]]+kursanci3[[#This Row],[M]]/60</f>
        <v>1.75</v>
      </c>
      <c r="K8">
        <f>kursanci3[[#This Row],[Czas numerycznie w h]]*kursanci3[[#This Row],[Stawka za godzinę]]</f>
        <v>105</v>
      </c>
      <c r="M8" s="4" t="s">
        <v>14</v>
      </c>
      <c r="N8">
        <v>105</v>
      </c>
    </row>
    <row r="9" spans="1:14" x14ac:dyDescent="0.35">
      <c r="A9" t="s">
        <v>14</v>
      </c>
      <c r="B9" t="s">
        <v>7</v>
      </c>
      <c r="C9" s="1">
        <v>45996</v>
      </c>
      <c r="D9" s="2">
        <v>0.375</v>
      </c>
      <c r="E9" s="2">
        <v>0.44791666666666669</v>
      </c>
      <c r="F9">
        <v>60</v>
      </c>
      <c r="G9" s="2">
        <f>kursanci3[[#This Row],[Godzina zakończenia]]-kursanci3[[#This Row],[Godzina rozpoczęcia]]</f>
        <v>7.2916666666666685E-2</v>
      </c>
      <c r="H9">
        <f>HOUR(kursanci3[[#This Row],[Długość lekcji w h]])</f>
        <v>1</v>
      </c>
      <c r="I9">
        <f>MINUTE(kursanci3[[#This Row],[Długość lekcji w h]])</f>
        <v>45</v>
      </c>
      <c r="J9">
        <f>kursanci3[[#This Row],[H]]+kursanci3[[#This Row],[M]]/60</f>
        <v>1.75</v>
      </c>
      <c r="K9">
        <f>kursanci3[[#This Row],[Czas numerycznie w h]]*kursanci3[[#This Row],[Stawka za godzinę]]</f>
        <v>105</v>
      </c>
      <c r="M9" s="4" t="s">
        <v>8</v>
      </c>
      <c r="N9">
        <v>100</v>
      </c>
    </row>
    <row r="10" spans="1:14" x14ac:dyDescent="0.35">
      <c r="A10" t="s">
        <v>23</v>
      </c>
      <c r="B10" t="s">
        <v>7</v>
      </c>
      <c r="C10" s="1">
        <v>45999</v>
      </c>
      <c r="D10" s="2">
        <v>0.375</v>
      </c>
      <c r="E10" s="2">
        <v>0.44791666666666669</v>
      </c>
      <c r="F10">
        <v>60</v>
      </c>
      <c r="G10" s="2">
        <f>kursanci3[[#This Row],[Godzina zakończenia]]-kursanci3[[#This Row],[Godzina rozpoczęcia]]</f>
        <v>7.2916666666666685E-2</v>
      </c>
      <c r="H10">
        <f>HOUR(kursanci3[[#This Row],[Długość lekcji w h]])</f>
        <v>1</v>
      </c>
      <c r="I10">
        <f>MINUTE(kursanci3[[#This Row],[Długość lekcji w h]])</f>
        <v>45</v>
      </c>
      <c r="J10">
        <f>kursanci3[[#This Row],[H]]+kursanci3[[#This Row],[M]]/60</f>
        <v>1.75</v>
      </c>
      <c r="K10">
        <f>kursanci3[[#This Row],[Czas numerycznie w h]]*kursanci3[[#This Row],[Stawka za godzinę]]</f>
        <v>105</v>
      </c>
      <c r="M10" s="4" t="s">
        <v>13</v>
      </c>
      <c r="N10">
        <v>100</v>
      </c>
    </row>
    <row r="11" spans="1:14" x14ac:dyDescent="0.35">
      <c r="A11" t="s">
        <v>6</v>
      </c>
      <c r="B11" t="s">
        <v>7</v>
      </c>
      <c r="C11" s="1">
        <v>46003</v>
      </c>
      <c r="D11" s="2">
        <v>0.47916666666666669</v>
      </c>
      <c r="E11" s="2">
        <v>0.55208333333333337</v>
      </c>
      <c r="F11">
        <v>60</v>
      </c>
      <c r="G11" s="2">
        <f>kursanci3[[#This Row],[Godzina zakończenia]]-kursanci3[[#This Row],[Godzina rozpoczęcia]]</f>
        <v>7.2916666666666685E-2</v>
      </c>
      <c r="H11">
        <f>HOUR(kursanci3[[#This Row],[Długość lekcji w h]])</f>
        <v>1</v>
      </c>
      <c r="I11">
        <f>MINUTE(kursanci3[[#This Row],[Długość lekcji w h]])</f>
        <v>45</v>
      </c>
      <c r="J11">
        <f>kursanci3[[#This Row],[H]]+kursanci3[[#This Row],[M]]/60</f>
        <v>1.75</v>
      </c>
      <c r="K11">
        <f>kursanci3[[#This Row],[Czas numerycznie w h]]*kursanci3[[#This Row],[Stawka za godzinę]]</f>
        <v>105</v>
      </c>
      <c r="M11" s="4" t="s">
        <v>19</v>
      </c>
      <c r="N11">
        <v>100</v>
      </c>
    </row>
    <row r="12" spans="1:14" x14ac:dyDescent="0.35">
      <c r="A12" t="s">
        <v>6</v>
      </c>
      <c r="B12" t="s">
        <v>7</v>
      </c>
      <c r="C12" s="1">
        <v>46027</v>
      </c>
      <c r="D12" s="2">
        <v>0.375</v>
      </c>
      <c r="E12" s="2">
        <v>0.44791666666666669</v>
      </c>
      <c r="F12">
        <v>60</v>
      </c>
      <c r="G12" s="2">
        <f>kursanci3[[#This Row],[Godzina zakończenia]]-kursanci3[[#This Row],[Godzina rozpoczęcia]]</f>
        <v>7.2916666666666685E-2</v>
      </c>
      <c r="H12">
        <f>HOUR(kursanci3[[#This Row],[Długość lekcji w h]])</f>
        <v>1</v>
      </c>
      <c r="I12">
        <f>MINUTE(kursanci3[[#This Row],[Długość lekcji w h]])</f>
        <v>45</v>
      </c>
      <c r="J12">
        <f>kursanci3[[#This Row],[H]]+kursanci3[[#This Row],[M]]/60</f>
        <v>1.75</v>
      </c>
      <c r="K12">
        <f>kursanci3[[#This Row],[Czas numerycznie w h]]*kursanci3[[#This Row],[Stawka za godzinę]]</f>
        <v>105</v>
      </c>
      <c r="M12" s="4" t="s">
        <v>17</v>
      </c>
      <c r="N12">
        <v>100</v>
      </c>
    </row>
    <row r="13" spans="1:14" x14ac:dyDescent="0.35">
      <c r="A13" t="s">
        <v>24</v>
      </c>
      <c r="B13" t="s">
        <v>7</v>
      </c>
      <c r="C13" s="1">
        <v>46029</v>
      </c>
      <c r="D13" s="2">
        <v>0.46875</v>
      </c>
      <c r="E13" s="2">
        <v>0.54166666666666663</v>
      </c>
      <c r="F13">
        <v>60</v>
      </c>
      <c r="G13" s="2">
        <f>kursanci3[[#This Row],[Godzina zakończenia]]-kursanci3[[#This Row],[Godzina rozpoczęcia]]</f>
        <v>7.291666666666663E-2</v>
      </c>
      <c r="H13">
        <f>HOUR(kursanci3[[#This Row],[Długość lekcji w h]])</f>
        <v>1</v>
      </c>
      <c r="I13">
        <f>MINUTE(kursanci3[[#This Row],[Długość lekcji w h]])</f>
        <v>45</v>
      </c>
      <c r="J13">
        <f>kursanci3[[#This Row],[H]]+kursanci3[[#This Row],[M]]/60</f>
        <v>1.75</v>
      </c>
      <c r="K13">
        <f>kursanci3[[#This Row],[Czas numerycznie w h]]*kursanci3[[#This Row],[Stawka za godzinę]]</f>
        <v>105</v>
      </c>
      <c r="M13" s="4" t="s">
        <v>25</v>
      </c>
      <c r="N13">
        <v>90</v>
      </c>
    </row>
    <row r="14" spans="1:14" x14ac:dyDescent="0.35">
      <c r="A14" t="s">
        <v>16</v>
      </c>
      <c r="B14" t="s">
        <v>7</v>
      </c>
      <c r="C14" s="1">
        <v>46034</v>
      </c>
      <c r="D14" s="2">
        <v>0.64583333333333337</v>
      </c>
      <c r="E14" s="2">
        <v>0.71875</v>
      </c>
      <c r="F14">
        <v>60</v>
      </c>
      <c r="G14" s="2">
        <f>kursanci3[[#This Row],[Godzina zakończenia]]-kursanci3[[#This Row],[Godzina rozpoczęcia]]</f>
        <v>7.291666666666663E-2</v>
      </c>
      <c r="H14">
        <f>HOUR(kursanci3[[#This Row],[Długość lekcji w h]])</f>
        <v>1</v>
      </c>
      <c r="I14">
        <f>MINUTE(kursanci3[[#This Row],[Długość lekcji w h]])</f>
        <v>45</v>
      </c>
      <c r="J14">
        <f>kursanci3[[#This Row],[H]]+kursanci3[[#This Row],[M]]/60</f>
        <v>1.75</v>
      </c>
      <c r="K14">
        <f>kursanci3[[#This Row],[Czas numerycznie w h]]*kursanci3[[#This Row],[Stawka za godzinę]]</f>
        <v>105</v>
      </c>
      <c r="M14" s="4" t="s">
        <v>11</v>
      </c>
      <c r="N14">
        <v>80</v>
      </c>
    </row>
    <row r="15" spans="1:14" x14ac:dyDescent="0.35">
      <c r="A15" t="s">
        <v>6</v>
      </c>
      <c r="B15" t="s">
        <v>7</v>
      </c>
      <c r="C15" s="1">
        <v>46035</v>
      </c>
      <c r="D15" s="2">
        <v>0.65625</v>
      </c>
      <c r="E15" s="2">
        <v>0.72916666666666663</v>
      </c>
      <c r="F15">
        <v>60</v>
      </c>
      <c r="G15" s="2">
        <f>kursanci3[[#This Row],[Godzina zakończenia]]-kursanci3[[#This Row],[Godzina rozpoczęcia]]</f>
        <v>7.291666666666663E-2</v>
      </c>
      <c r="H15">
        <f>HOUR(kursanci3[[#This Row],[Długość lekcji w h]])</f>
        <v>1</v>
      </c>
      <c r="I15">
        <f>MINUTE(kursanci3[[#This Row],[Długość lekcji w h]])</f>
        <v>45</v>
      </c>
      <c r="J15">
        <f>kursanci3[[#This Row],[H]]+kursanci3[[#This Row],[M]]/60</f>
        <v>1.75</v>
      </c>
      <c r="K15">
        <f>kursanci3[[#This Row],[Czas numerycznie w h]]*kursanci3[[#This Row],[Stawka za godzinę]]</f>
        <v>105</v>
      </c>
      <c r="M15" s="4" t="s">
        <v>20</v>
      </c>
      <c r="N15">
        <v>80</v>
      </c>
    </row>
    <row r="16" spans="1:14" x14ac:dyDescent="0.35">
      <c r="A16" t="s">
        <v>16</v>
      </c>
      <c r="B16" t="s">
        <v>7</v>
      </c>
      <c r="C16" s="1">
        <v>46056</v>
      </c>
      <c r="D16" s="2">
        <v>0.46875</v>
      </c>
      <c r="E16" s="2">
        <v>0.54166666666666663</v>
      </c>
      <c r="F16">
        <v>60</v>
      </c>
      <c r="G16" s="2">
        <f>kursanci3[[#This Row],[Godzina zakończenia]]-kursanci3[[#This Row],[Godzina rozpoczęcia]]</f>
        <v>7.291666666666663E-2</v>
      </c>
      <c r="H16">
        <f>HOUR(kursanci3[[#This Row],[Długość lekcji w h]])</f>
        <v>1</v>
      </c>
      <c r="I16">
        <f>MINUTE(kursanci3[[#This Row],[Długość lekcji w h]])</f>
        <v>45</v>
      </c>
      <c r="J16">
        <f>kursanci3[[#This Row],[H]]+kursanci3[[#This Row],[M]]/60</f>
        <v>1.75</v>
      </c>
      <c r="K16">
        <f>kursanci3[[#This Row],[Czas numerycznie w h]]*kursanci3[[#This Row],[Stawka za godzinę]]</f>
        <v>105</v>
      </c>
      <c r="M16" s="4" t="s">
        <v>18</v>
      </c>
      <c r="N16">
        <v>80</v>
      </c>
    </row>
    <row r="17" spans="1:14" x14ac:dyDescent="0.35">
      <c r="A17" t="s">
        <v>14</v>
      </c>
      <c r="B17" t="s">
        <v>7</v>
      </c>
      <c r="C17" s="1">
        <v>46058</v>
      </c>
      <c r="D17" s="2">
        <v>0.45833333333333331</v>
      </c>
      <c r="E17" s="2">
        <v>0.53125</v>
      </c>
      <c r="F17">
        <v>60</v>
      </c>
      <c r="G17" s="2">
        <f>kursanci3[[#This Row],[Godzina zakończenia]]-kursanci3[[#This Row],[Godzina rozpoczęcia]]</f>
        <v>7.2916666666666685E-2</v>
      </c>
      <c r="H17">
        <f>HOUR(kursanci3[[#This Row],[Długość lekcji w h]])</f>
        <v>1</v>
      </c>
      <c r="I17">
        <f>MINUTE(kursanci3[[#This Row],[Długość lekcji w h]])</f>
        <v>45</v>
      </c>
      <c r="J17">
        <f>kursanci3[[#This Row],[H]]+kursanci3[[#This Row],[M]]/60</f>
        <v>1.75</v>
      </c>
      <c r="K17">
        <f>kursanci3[[#This Row],[Czas numerycznie w h]]*kursanci3[[#This Row],[Stawka za godzinę]]</f>
        <v>105</v>
      </c>
      <c r="M17" s="4" t="s">
        <v>21</v>
      </c>
      <c r="N17">
        <v>60</v>
      </c>
    </row>
    <row r="18" spans="1:14" x14ac:dyDescent="0.35">
      <c r="A18" t="s">
        <v>16</v>
      </c>
      <c r="B18" t="s">
        <v>7</v>
      </c>
      <c r="C18" s="1">
        <v>46063</v>
      </c>
      <c r="D18" s="2">
        <v>0.44791666666666669</v>
      </c>
      <c r="E18" s="2">
        <v>0.52083333333333337</v>
      </c>
      <c r="F18">
        <v>60</v>
      </c>
      <c r="G18" s="2">
        <f>kursanci3[[#This Row],[Godzina zakończenia]]-kursanci3[[#This Row],[Godzina rozpoczęcia]]</f>
        <v>7.2916666666666685E-2</v>
      </c>
      <c r="H18">
        <f>HOUR(kursanci3[[#This Row],[Długość lekcji w h]])</f>
        <v>1</v>
      </c>
      <c r="I18">
        <f>MINUTE(kursanci3[[#This Row],[Długość lekcji w h]])</f>
        <v>45</v>
      </c>
      <c r="J18">
        <f>kursanci3[[#This Row],[H]]+kursanci3[[#This Row],[M]]/60</f>
        <v>1.75</v>
      </c>
      <c r="K18">
        <f>kursanci3[[#This Row],[Czas numerycznie w h]]*kursanci3[[#This Row],[Stawka za godzinę]]</f>
        <v>105</v>
      </c>
      <c r="M18" s="4" t="s">
        <v>22</v>
      </c>
      <c r="N18">
        <v>50</v>
      </c>
    </row>
    <row r="19" spans="1:14" x14ac:dyDescent="0.35">
      <c r="A19" t="s">
        <v>14</v>
      </c>
      <c r="B19" t="s">
        <v>7</v>
      </c>
      <c r="C19" s="1">
        <v>46063</v>
      </c>
      <c r="D19" s="2">
        <v>0.69791666666666663</v>
      </c>
      <c r="E19" s="2">
        <v>0.77083333333333337</v>
      </c>
      <c r="F19">
        <v>60</v>
      </c>
      <c r="G19" s="2">
        <f>kursanci3[[#This Row],[Godzina zakończenia]]-kursanci3[[#This Row],[Godzina rozpoczęcia]]</f>
        <v>7.2916666666666741E-2</v>
      </c>
      <c r="H19">
        <f>HOUR(kursanci3[[#This Row],[Długość lekcji w h]])</f>
        <v>1</v>
      </c>
      <c r="I19">
        <f>MINUTE(kursanci3[[#This Row],[Długość lekcji w h]])</f>
        <v>45</v>
      </c>
      <c r="J19">
        <f>kursanci3[[#This Row],[H]]+kursanci3[[#This Row],[M]]/60</f>
        <v>1.75</v>
      </c>
      <c r="K19">
        <f>kursanci3[[#This Row],[Czas numerycznie w h]]*kursanci3[[#This Row],[Stawka za godzinę]]</f>
        <v>105</v>
      </c>
      <c r="M19" s="4" t="s">
        <v>27</v>
      </c>
      <c r="N19">
        <v>120</v>
      </c>
    </row>
    <row r="20" spans="1:14" x14ac:dyDescent="0.35">
      <c r="A20" t="s">
        <v>6</v>
      </c>
      <c r="B20" t="s">
        <v>7</v>
      </c>
      <c r="C20" s="1">
        <v>46077</v>
      </c>
      <c r="D20" s="2">
        <v>0.4375</v>
      </c>
      <c r="E20" s="2">
        <v>0.51041666666666663</v>
      </c>
      <c r="F20">
        <v>60</v>
      </c>
      <c r="G20" s="2">
        <f>kursanci3[[#This Row],[Godzina zakończenia]]-kursanci3[[#This Row],[Godzina rozpoczęcia]]</f>
        <v>7.291666666666663E-2</v>
      </c>
      <c r="H20">
        <f>HOUR(kursanci3[[#This Row],[Długość lekcji w h]])</f>
        <v>1</v>
      </c>
      <c r="I20">
        <f>MINUTE(kursanci3[[#This Row],[Długość lekcji w h]])</f>
        <v>45</v>
      </c>
      <c r="J20">
        <f>kursanci3[[#This Row],[H]]+kursanci3[[#This Row],[M]]/60</f>
        <v>1.75</v>
      </c>
      <c r="K20">
        <f>kursanci3[[#This Row],[Czas numerycznie w h]]*kursanci3[[#This Row],[Stawka za godzinę]]</f>
        <v>105</v>
      </c>
    </row>
    <row r="21" spans="1:14" x14ac:dyDescent="0.35">
      <c r="A21" t="s">
        <v>10</v>
      </c>
      <c r="B21" t="s">
        <v>9</v>
      </c>
      <c r="C21" s="1">
        <v>45932</v>
      </c>
      <c r="D21" s="2">
        <v>0.46875</v>
      </c>
      <c r="E21" s="2">
        <v>0.55208333333333337</v>
      </c>
      <c r="F21">
        <v>50</v>
      </c>
      <c r="G21" s="2">
        <f>kursanci3[[#This Row],[Godzina zakończenia]]-kursanci3[[#This Row],[Godzina rozpoczęcia]]</f>
        <v>8.333333333333337E-2</v>
      </c>
      <c r="H21">
        <f>HOUR(kursanci3[[#This Row],[Długość lekcji w h]])</f>
        <v>2</v>
      </c>
      <c r="I21">
        <f>MINUTE(kursanci3[[#This Row],[Długość lekcji w h]])</f>
        <v>0</v>
      </c>
      <c r="J21">
        <f>kursanci3[[#This Row],[H]]+kursanci3[[#This Row],[M]]/60</f>
        <v>2</v>
      </c>
      <c r="K21">
        <f>kursanci3[[#This Row],[Czas numerycznie w h]]*kursanci3[[#This Row],[Stawka za godzinę]]</f>
        <v>100</v>
      </c>
    </row>
    <row r="22" spans="1:14" x14ac:dyDescent="0.35">
      <c r="A22" t="s">
        <v>8</v>
      </c>
      <c r="B22" t="s">
        <v>9</v>
      </c>
      <c r="C22" s="1">
        <v>45943</v>
      </c>
      <c r="D22" s="2">
        <v>0.53125</v>
      </c>
      <c r="E22" s="2">
        <v>0.61458333333333337</v>
      </c>
      <c r="F22">
        <v>50</v>
      </c>
      <c r="G22" s="2">
        <f>kursanci3[[#This Row],[Godzina zakończenia]]-kursanci3[[#This Row],[Godzina rozpoczęcia]]</f>
        <v>8.333333333333337E-2</v>
      </c>
      <c r="H22">
        <f>HOUR(kursanci3[[#This Row],[Długość lekcji w h]])</f>
        <v>2</v>
      </c>
      <c r="I22">
        <f>MINUTE(kursanci3[[#This Row],[Długość lekcji w h]])</f>
        <v>0</v>
      </c>
      <c r="J22">
        <f>kursanci3[[#This Row],[H]]+kursanci3[[#This Row],[M]]/60</f>
        <v>2</v>
      </c>
      <c r="K22">
        <f>kursanci3[[#This Row],[Czas numerycznie w h]]*kursanci3[[#This Row],[Stawka za godzinę]]</f>
        <v>100</v>
      </c>
    </row>
    <row r="23" spans="1:14" x14ac:dyDescent="0.35">
      <c r="A23" t="s">
        <v>19</v>
      </c>
      <c r="B23" t="s">
        <v>9</v>
      </c>
      <c r="C23" s="1">
        <v>45950</v>
      </c>
      <c r="D23" s="2">
        <v>0.45833333333333331</v>
      </c>
      <c r="E23" s="2">
        <v>0.54166666666666663</v>
      </c>
      <c r="F23">
        <v>50</v>
      </c>
      <c r="G23" s="2">
        <f>kursanci3[[#This Row],[Godzina zakończenia]]-kursanci3[[#This Row],[Godzina rozpoczęcia]]</f>
        <v>8.3333333333333315E-2</v>
      </c>
      <c r="H23">
        <f>HOUR(kursanci3[[#This Row],[Długość lekcji w h]])</f>
        <v>2</v>
      </c>
      <c r="I23">
        <f>MINUTE(kursanci3[[#This Row],[Długość lekcji w h]])</f>
        <v>0</v>
      </c>
      <c r="J23">
        <f>kursanci3[[#This Row],[H]]+kursanci3[[#This Row],[M]]/60</f>
        <v>2</v>
      </c>
      <c r="K23">
        <f>kursanci3[[#This Row],[Czas numerycznie w h]]*kursanci3[[#This Row],[Stawka za godzinę]]</f>
        <v>100</v>
      </c>
    </row>
    <row r="24" spans="1:14" x14ac:dyDescent="0.35">
      <c r="A24" t="s">
        <v>10</v>
      </c>
      <c r="B24" t="s">
        <v>9</v>
      </c>
      <c r="C24" s="1">
        <v>45951</v>
      </c>
      <c r="D24" s="2">
        <v>0.375</v>
      </c>
      <c r="E24" s="2">
        <v>0.45833333333333331</v>
      </c>
      <c r="F24">
        <v>50</v>
      </c>
      <c r="G24" s="2">
        <f>kursanci3[[#This Row],[Godzina zakończenia]]-kursanci3[[#This Row],[Godzina rozpoczęcia]]</f>
        <v>8.3333333333333315E-2</v>
      </c>
      <c r="H24">
        <f>HOUR(kursanci3[[#This Row],[Długość lekcji w h]])</f>
        <v>2</v>
      </c>
      <c r="I24">
        <f>MINUTE(kursanci3[[#This Row],[Długość lekcji w h]])</f>
        <v>0</v>
      </c>
      <c r="J24">
        <f>kursanci3[[#This Row],[H]]+kursanci3[[#This Row],[M]]/60</f>
        <v>2</v>
      </c>
      <c r="K24">
        <f>kursanci3[[#This Row],[Czas numerycznie w h]]*kursanci3[[#This Row],[Stawka za godzinę]]</f>
        <v>100</v>
      </c>
    </row>
    <row r="25" spans="1:14" x14ac:dyDescent="0.35">
      <c r="A25" t="s">
        <v>8</v>
      </c>
      <c r="B25" t="s">
        <v>9</v>
      </c>
      <c r="C25" s="1">
        <v>45966</v>
      </c>
      <c r="D25" s="2">
        <v>0.41666666666666669</v>
      </c>
      <c r="E25" s="2">
        <v>0.5</v>
      </c>
      <c r="F25">
        <v>50</v>
      </c>
      <c r="G25" s="2">
        <f>kursanci3[[#This Row],[Godzina zakończenia]]-kursanci3[[#This Row],[Godzina rozpoczęcia]]</f>
        <v>8.3333333333333315E-2</v>
      </c>
      <c r="H25">
        <f>HOUR(kursanci3[[#This Row],[Długość lekcji w h]])</f>
        <v>2</v>
      </c>
      <c r="I25">
        <f>MINUTE(kursanci3[[#This Row],[Długość lekcji w h]])</f>
        <v>0</v>
      </c>
      <c r="J25">
        <f>kursanci3[[#This Row],[H]]+kursanci3[[#This Row],[M]]/60</f>
        <v>2</v>
      </c>
      <c r="K25">
        <f>kursanci3[[#This Row],[Czas numerycznie w h]]*kursanci3[[#This Row],[Stawka za godzinę]]</f>
        <v>100</v>
      </c>
    </row>
    <row r="26" spans="1:14" x14ac:dyDescent="0.35">
      <c r="A26" t="s">
        <v>19</v>
      </c>
      <c r="B26" t="s">
        <v>9</v>
      </c>
      <c r="C26" s="1">
        <v>45978</v>
      </c>
      <c r="D26" s="2">
        <v>0.67708333333333337</v>
      </c>
      <c r="E26" s="2">
        <v>0.76041666666666663</v>
      </c>
      <c r="F26">
        <v>50</v>
      </c>
      <c r="G26" s="2">
        <f>kursanci3[[#This Row],[Godzina zakończenia]]-kursanci3[[#This Row],[Godzina rozpoczęcia]]</f>
        <v>8.3333333333333259E-2</v>
      </c>
      <c r="H26">
        <f>HOUR(kursanci3[[#This Row],[Długość lekcji w h]])</f>
        <v>2</v>
      </c>
      <c r="I26">
        <f>MINUTE(kursanci3[[#This Row],[Długość lekcji w h]])</f>
        <v>0</v>
      </c>
      <c r="J26">
        <f>kursanci3[[#This Row],[H]]+kursanci3[[#This Row],[M]]/60</f>
        <v>2</v>
      </c>
      <c r="K26">
        <f>kursanci3[[#This Row],[Czas numerycznie w h]]*kursanci3[[#This Row],[Stawka za godzinę]]</f>
        <v>100</v>
      </c>
    </row>
    <row r="27" spans="1:14" x14ac:dyDescent="0.35">
      <c r="A27" t="s">
        <v>17</v>
      </c>
      <c r="B27" t="s">
        <v>9</v>
      </c>
      <c r="C27" s="1">
        <v>46034</v>
      </c>
      <c r="D27" s="2">
        <v>0.55208333333333337</v>
      </c>
      <c r="E27" s="2">
        <v>0.63541666666666663</v>
      </c>
      <c r="F27">
        <v>50</v>
      </c>
      <c r="G27" s="2">
        <f>kursanci3[[#This Row],[Godzina zakończenia]]-kursanci3[[#This Row],[Godzina rozpoczęcia]]</f>
        <v>8.3333333333333259E-2</v>
      </c>
      <c r="H27">
        <f>HOUR(kursanci3[[#This Row],[Długość lekcji w h]])</f>
        <v>2</v>
      </c>
      <c r="I27">
        <f>MINUTE(kursanci3[[#This Row],[Długość lekcji w h]])</f>
        <v>0</v>
      </c>
      <c r="J27">
        <f>kursanci3[[#This Row],[H]]+kursanci3[[#This Row],[M]]/60</f>
        <v>2</v>
      </c>
      <c r="K27">
        <f>kursanci3[[#This Row],[Czas numerycznie w h]]*kursanci3[[#This Row],[Stawka za godzinę]]</f>
        <v>100</v>
      </c>
    </row>
    <row r="28" spans="1:14" x14ac:dyDescent="0.35">
      <c r="A28" t="s">
        <v>13</v>
      </c>
      <c r="B28" t="s">
        <v>9</v>
      </c>
      <c r="C28" s="1">
        <v>46035</v>
      </c>
      <c r="D28" s="2">
        <v>0.375</v>
      </c>
      <c r="E28" s="2">
        <v>0.45833333333333331</v>
      </c>
      <c r="F28">
        <v>50</v>
      </c>
      <c r="G28" s="2">
        <f>kursanci3[[#This Row],[Godzina zakończenia]]-kursanci3[[#This Row],[Godzina rozpoczęcia]]</f>
        <v>8.3333333333333315E-2</v>
      </c>
      <c r="H28">
        <f>HOUR(kursanci3[[#This Row],[Długość lekcji w h]])</f>
        <v>2</v>
      </c>
      <c r="I28">
        <f>MINUTE(kursanci3[[#This Row],[Długość lekcji w h]])</f>
        <v>0</v>
      </c>
      <c r="J28">
        <f>kursanci3[[#This Row],[H]]+kursanci3[[#This Row],[M]]/60</f>
        <v>2</v>
      </c>
      <c r="K28">
        <f>kursanci3[[#This Row],[Czas numerycznie w h]]*kursanci3[[#This Row],[Stawka za godzinę]]</f>
        <v>100</v>
      </c>
    </row>
    <row r="29" spans="1:14" x14ac:dyDescent="0.35">
      <c r="A29" t="s">
        <v>17</v>
      </c>
      <c r="B29" t="s">
        <v>9</v>
      </c>
      <c r="C29" s="1">
        <v>46036</v>
      </c>
      <c r="D29" s="2">
        <v>0.46875</v>
      </c>
      <c r="E29" s="2">
        <v>0.55208333333333337</v>
      </c>
      <c r="F29">
        <v>50</v>
      </c>
      <c r="G29" s="2">
        <f>kursanci3[[#This Row],[Godzina zakończenia]]-kursanci3[[#This Row],[Godzina rozpoczęcia]]</f>
        <v>8.333333333333337E-2</v>
      </c>
      <c r="H29">
        <f>HOUR(kursanci3[[#This Row],[Długość lekcji w h]])</f>
        <v>2</v>
      </c>
      <c r="I29">
        <f>MINUTE(kursanci3[[#This Row],[Długość lekcji w h]])</f>
        <v>0</v>
      </c>
      <c r="J29">
        <f>kursanci3[[#This Row],[H]]+kursanci3[[#This Row],[M]]/60</f>
        <v>2</v>
      </c>
      <c r="K29">
        <f>kursanci3[[#This Row],[Czas numerycznie w h]]*kursanci3[[#This Row],[Stawka za godzinę]]</f>
        <v>100</v>
      </c>
    </row>
    <row r="30" spans="1:14" x14ac:dyDescent="0.35">
      <c r="A30" t="s">
        <v>17</v>
      </c>
      <c r="B30" t="s">
        <v>9</v>
      </c>
      <c r="C30" s="1">
        <v>46037</v>
      </c>
      <c r="D30" s="2">
        <v>0.375</v>
      </c>
      <c r="E30" s="2">
        <v>0.45833333333333331</v>
      </c>
      <c r="F30">
        <v>50</v>
      </c>
      <c r="G30" s="2">
        <f>kursanci3[[#This Row],[Godzina zakończenia]]-kursanci3[[#This Row],[Godzina rozpoczęcia]]</f>
        <v>8.3333333333333315E-2</v>
      </c>
      <c r="H30">
        <f>HOUR(kursanci3[[#This Row],[Długość lekcji w h]])</f>
        <v>2</v>
      </c>
      <c r="I30">
        <f>MINUTE(kursanci3[[#This Row],[Długość lekcji w h]])</f>
        <v>0</v>
      </c>
      <c r="J30">
        <f>kursanci3[[#This Row],[H]]+kursanci3[[#This Row],[M]]/60</f>
        <v>2</v>
      </c>
      <c r="K30">
        <f>kursanci3[[#This Row],[Czas numerycznie w h]]*kursanci3[[#This Row],[Stawka za godzinę]]</f>
        <v>100</v>
      </c>
    </row>
    <row r="31" spans="1:14" x14ac:dyDescent="0.35">
      <c r="A31" t="s">
        <v>10</v>
      </c>
      <c r="B31" t="s">
        <v>9</v>
      </c>
      <c r="C31" s="1">
        <v>46044</v>
      </c>
      <c r="D31" s="2">
        <v>0.48958333333333331</v>
      </c>
      <c r="E31" s="2">
        <v>0.57291666666666663</v>
      </c>
      <c r="F31">
        <v>50</v>
      </c>
      <c r="G31" s="2">
        <f>kursanci3[[#This Row],[Godzina zakończenia]]-kursanci3[[#This Row],[Godzina rozpoczęcia]]</f>
        <v>8.3333333333333315E-2</v>
      </c>
      <c r="H31">
        <f>HOUR(kursanci3[[#This Row],[Długość lekcji w h]])</f>
        <v>2</v>
      </c>
      <c r="I31">
        <f>MINUTE(kursanci3[[#This Row],[Długość lekcji w h]])</f>
        <v>0</v>
      </c>
      <c r="J31">
        <f>kursanci3[[#This Row],[H]]+kursanci3[[#This Row],[M]]/60</f>
        <v>2</v>
      </c>
      <c r="K31">
        <f>kursanci3[[#This Row],[Czas numerycznie w h]]*kursanci3[[#This Row],[Stawka za godzinę]]</f>
        <v>100</v>
      </c>
    </row>
    <row r="32" spans="1:14" x14ac:dyDescent="0.35">
      <c r="A32" t="s">
        <v>17</v>
      </c>
      <c r="B32" t="s">
        <v>9</v>
      </c>
      <c r="C32" s="1">
        <v>46056</v>
      </c>
      <c r="D32" s="2">
        <v>0.58333333333333337</v>
      </c>
      <c r="E32" s="2">
        <v>0.66666666666666663</v>
      </c>
      <c r="F32">
        <v>50</v>
      </c>
      <c r="G32" s="2">
        <f>kursanci3[[#This Row],[Godzina zakończenia]]-kursanci3[[#This Row],[Godzina rozpoczęcia]]</f>
        <v>8.3333333333333259E-2</v>
      </c>
      <c r="H32">
        <f>HOUR(kursanci3[[#This Row],[Długość lekcji w h]])</f>
        <v>2</v>
      </c>
      <c r="I32">
        <f>MINUTE(kursanci3[[#This Row],[Długość lekcji w h]])</f>
        <v>0</v>
      </c>
      <c r="J32">
        <f>kursanci3[[#This Row],[H]]+kursanci3[[#This Row],[M]]/60</f>
        <v>2</v>
      </c>
      <c r="K32">
        <f>kursanci3[[#This Row],[Czas numerycznie w h]]*kursanci3[[#This Row],[Stawka za godzinę]]</f>
        <v>100</v>
      </c>
    </row>
    <row r="33" spans="1:11" x14ac:dyDescent="0.35">
      <c r="A33" t="s">
        <v>8</v>
      </c>
      <c r="B33" t="s">
        <v>9</v>
      </c>
      <c r="C33" s="1">
        <v>46059</v>
      </c>
      <c r="D33" s="2">
        <v>0.45833333333333331</v>
      </c>
      <c r="E33" s="2">
        <v>0.54166666666666663</v>
      </c>
      <c r="F33">
        <v>50</v>
      </c>
      <c r="G33" s="2">
        <f>kursanci3[[#This Row],[Godzina zakończenia]]-kursanci3[[#This Row],[Godzina rozpoczęcia]]</f>
        <v>8.3333333333333315E-2</v>
      </c>
      <c r="H33">
        <f>HOUR(kursanci3[[#This Row],[Długość lekcji w h]])</f>
        <v>2</v>
      </c>
      <c r="I33">
        <f>MINUTE(kursanci3[[#This Row],[Długość lekcji w h]])</f>
        <v>0</v>
      </c>
      <c r="J33">
        <f>kursanci3[[#This Row],[H]]+kursanci3[[#This Row],[M]]/60</f>
        <v>2</v>
      </c>
      <c r="K33">
        <f>kursanci3[[#This Row],[Czas numerycznie w h]]*kursanci3[[#This Row],[Stawka za godzinę]]</f>
        <v>100</v>
      </c>
    </row>
    <row r="34" spans="1:11" x14ac:dyDescent="0.35">
      <c r="A34" t="s">
        <v>8</v>
      </c>
      <c r="B34" t="s">
        <v>9</v>
      </c>
      <c r="C34" s="1">
        <v>46072</v>
      </c>
      <c r="D34" s="2">
        <v>0.375</v>
      </c>
      <c r="E34" s="2">
        <v>0.45833333333333331</v>
      </c>
      <c r="F34">
        <v>50</v>
      </c>
      <c r="G34" s="2">
        <f>kursanci3[[#This Row],[Godzina zakończenia]]-kursanci3[[#This Row],[Godzina rozpoczęcia]]</f>
        <v>8.3333333333333315E-2</v>
      </c>
      <c r="H34">
        <f>HOUR(kursanci3[[#This Row],[Długość lekcji w h]])</f>
        <v>2</v>
      </c>
      <c r="I34">
        <f>MINUTE(kursanci3[[#This Row],[Długość lekcji w h]])</f>
        <v>0</v>
      </c>
      <c r="J34">
        <f>kursanci3[[#This Row],[H]]+kursanci3[[#This Row],[M]]/60</f>
        <v>2</v>
      </c>
      <c r="K34">
        <f>kursanci3[[#This Row],[Czas numerycznie w h]]*kursanci3[[#This Row],[Stawka za godzinę]]</f>
        <v>100</v>
      </c>
    </row>
    <row r="35" spans="1:11" x14ac:dyDescent="0.35">
      <c r="A35" t="s">
        <v>6</v>
      </c>
      <c r="B35" t="s">
        <v>7</v>
      </c>
      <c r="C35" s="1">
        <v>45940</v>
      </c>
      <c r="D35" s="2">
        <v>0.4375</v>
      </c>
      <c r="E35" s="2">
        <v>0.5</v>
      </c>
      <c r="F35">
        <v>60</v>
      </c>
      <c r="G35" s="2">
        <f>kursanci3[[#This Row],[Godzina zakończenia]]-kursanci3[[#This Row],[Godzina rozpoczęcia]]</f>
        <v>6.25E-2</v>
      </c>
      <c r="H35">
        <f>HOUR(kursanci3[[#This Row],[Długość lekcji w h]])</f>
        <v>1</v>
      </c>
      <c r="I35">
        <f>MINUTE(kursanci3[[#This Row],[Długość lekcji w h]])</f>
        <v>30</v>
      </c>
      <c r="J35">
        <f>kursanci3[[#This Row],[H]]+kursanci3[[#This Row],[M]]/60</f>
        <v>1.5</v>
      </c>
      <c r="K35">
        <f>kursanci3[[#This Row],[Czas numerycznie w h]]*kursanci3[[#This Row],[Stawka za godzinę]]</f>
        <v>90</v>
      </c>
    </row>
    <row r="36" spans="1:11" x14ac:dyDescent="0.35">
      <c r="A36" t="s">
        <v>6</v>
      </c>
      <c r="B36" t="s">
        <v>7</v>
      </c>
      <c r="C36" s="1">
        <v>45940</v>
      </c>
      <c r="D36" s="2">
        <v>0.59375</v>
      </c>
      <c r="E36" s="2">
        <v>0.65625</v>
      </c>
      <c r="F36">
        <v>60</v>
      </c>
      <c r="G36" s="2">
        <f>kursanci3[[#This Row],[Godzina zakończenia]]-kursanci3[[#This Row],[Godzina rozpoczęcia]]</f>
        <v>6.25E-2</v>
      </c>
      <c r="H36">
        <f>HOUR(kursanci3[[#This Row],[Długość lekcji w h]])</f>
        <v>1</v>
      </c>
      <c r="I36">
        <f>MINUTE(kursanci3[[#This Row],[Długość lekcji w h]])</f>
        <v>30</v>
      </c>
      <c r="J36">
        <f>kursanci3[[#This Row],[H]]+kursanci3[[#This Row],[M]]/60</f>
        <v>1.5</v>
      </c>
      <c r="K36">
        <f>kursanci3[[#This Row],[Czas numerycznie w h]]*kursanci3[[#This Row],[Stawka za godzinę]]</f>
        <v>90</v>
      </c>
    </row>
    <row r="37" spans="1:11" x14ac:dyDescent="0.35">
      <c r="A37" t="s">
        <v>10</v>
      </c>
      <c r="B37" t="s">
        <v>7</v>
      </c>
      <c r="C37" s="1">
        <v>45943</v>
      </c>
      <c r="D37" s="2">
        <v>0.39583333333333331</v>
      </c>
      <c r="E37" s="2">
        <v>0.45833333333333331</v>
      </c>
      <c r="F37">
        <v>60</v>
      </c>
      <c r="G37" s="2">
        <f>kursanci3[[#This Row],[Godzina zakończenia]]-kursanci3[[#This Row],[Godzina rozpoczęcia]]</f>
        <v>6.25E-2</v>
      </c>
      <c r="H37">
        <f>HOUR(kursanci3[[#This Row],[Długość lekcji w h]])</f>
        <v>1</v>
      </c>
      <c r="I37">
        <f>MINUTE(kursanci3[[#This Row],[Długość lekcji w h]])</f>
        <v>30</v>
      </c>
      <c r="J37">
        <f>kursanci3[[#This Row],[H]]+kursanci3[[#This Row],[M]]/60</f>
        <v>1.5</v>
      </c>
      <c r="K37">
        <f>kursanci3[[#This Row],[Czas numerycznie w h]]*kursanci3[[#This Row],[Stawka za godzinę]]</f>
        <v>90</v>
      </c>
    </row>
    <row r="38" spans="1:11" x14ac:dyDescent="0.35">
      <c r="A38" t="s">
        <v>14</v>
      </c>
      <c r="B38" t="s">
        <v>7</v>
      </c>
      <c r="C38" s="1">
        <v>45961</v>
      </c>
      <c r="D38" s="2">
        <v>0.44791666666666669</v>
      </c>
      <c r="E38" s="2">
        <v>0.51041666666666663</v>
      </c>
      <c r="F38">
        <v>60</v>
      </c>
      <c r="G38" s="2">
        <f>kursanci3[[#This Row],[Godzina zakończenia]]-kursanci3[[#This Row],[Godzina rozpoczęcia]]</f>
        <v>6.2499999999999944E-2</v>
      </c>
      <c r="H38">
        <f>HOUR(kursanci3[[#This Row],[Długość lekcji w h]])</f>
        <v>1</v>
      </c>
      <c r="I38">
        <f>MINUTE(kursanci3[[#This Row],[Długość lekcji w h]])</f>
        <v>30</v>
      </c>
      <c r="J38">
        <f>kursanci3[[#This Row],[H]]+kursanci3[[#This Row],[M]]/60</f>
        <v>1.5</v>
      </c>
      <c r="K38">
        <f>kursanci3[[#This Row],[Czas numerycznie w h]]*kursanci3[[#This Row],[Stawka za godzinę]]</f>
        <v>90</v>
      </c>
    </row>
    <row r="39" spans="1:11" x14ac:dyDescent="0.35">
      <c r="A39" t="s">
        <v>10</v>
      </c>
      <c r="B39" t="s">
        <v>7</v>
      </c>
      <c r="C39" s="1">
        <v>45964</v>
      </c>
      <c r="D39" s="2">
        <v>0.375</v>
      </c>
      <c r="E39" s="2">
        <v>0.4375</v>
      </c>
      <c r="F39">
        <v>60</v>
      </c>
      <c r="G39" s="2">
        <f>kursanci3[[#This Row],[Godzina zakończenia]]-kursanci3[[#This Row],[Godzina rozpoczęcia]]</f>
        <v>6.25E-2</v>
      </c>
      <c r="H39">
        <f>HOUR(kursanci3[[#This Row],[Długość lekcji w h]])</f>
        <v>1</v>
      </c>
      <c r="I39">
        <f>MINUTE(kursanci3[[#This Row],[Długość lekcji w h]])</f>
        <v>30</v>
      </c>
      <c r="J39">
        <f>kursanci3[[#This Row],[H]]+kursanci3[[#This Row],[M]]/60</f>
        <v>1.5</v>
      </c>
      <c r="K39">
        <f>kursanci3[[#This Row],[Czas numerycznie w h]]*kursanci3[[#This Row],[Stawka za godzinę]]</f>
        <v>90</v>
      </c>
    </row>
    <row r="40" spans="1:11" x14ac:dyDescent="0.35">
      <c r="A40" t="s">
        <v>10</v>
      </c>
      <c r="B40" t="s">
        <v>7</v>
      </c>
      <c r="C40" s="1">
        <v>45966</v>
      </c>
      <c r="D40" s="2">
        <v>0.52083333333333337</v>
      </c>
      <c r="E40" s="2">
        <v>0.58333333333333337</v>
      </c>
      <c r="F40">
        <v>60</v>
      </c>
      <c r="G40" s="2">
        <f>kursanci3[[#This Row],[Godzina zakończenia]]-kursanci3[[#This Row],[Godzina rozpoczęcia]]</f>
        <v>6.25E-2</v>
      </c>
      <c r="H40">
        <f>HOUR(kursanci3[[#This Row],[Długość lekcji w h]])</f>
        <v>1</v>
      </c>
      <c r="I40">
        <f>MINUTE(kursanci3[[#This Row],[Długość lekcji w h]])</f>
        <v>30</v>
      </c>
      <c r="J40">
        <f>kursanci3[[#This Row],[H]]+kursanci3[[#This Row],[M]]/60</f>
        <v>1.5</v>
      </c>
      <c r="K40">
        <f>kursanci3[[#This Row],[Czas numerycznie w h]]*kursanci3[[#This Row],[Stawka za godzinę]]</f>
        <v>90</v>
      </c>
    </row>
    <row r="41" spans="1:11" x14ac:dyDescent="0.35">
      <c r="A41" t="s">
        <v>6</v>
      </c>
      <c r="B41" t="s">
        <v>7</v>
      </c>
      <c r="C41" s="1">
        <v>45967</v>
      </c>
      <c r="D41" s="2">
        <v>0.375</v>
      </c>
      <c r="E41" s="2">
        <v>0.4375</v>
      </c>
      <c r="F41">
        <v>60</v>
      </c>
      <c r="G41" s="2">
        <f>kursanci3[[#This Row],[Godzina zakończenia]]-kursanci3[[#This Row],[Godzina rozpoczęcia]]</f>
        <v>6.25E-2</v>
      </c>
      <c r="H41">
        <f>HOUR(kursanci3[[#This Row],[Długość lekcji w h]])</f>
        <v>1</v>
      </c>
      <c r="I41">
        <f>MINUTE(kursanci3[[#This Row],[Długość lekcji w h]])</f>
        <v>30</v>
      </c>
      <c r="J41">
        <f>kursanci3[[#This Row],[H]]+kursanci3[[#This Row],[M]]/60</f>
        <v>1.5</v>
      </c>
      <c r="K41">
        <f>kursanci3[[#This Row],[Czas numerycznie w h]]*kursanci3[[#This Row],[Stawka za godzinę]]</f>
        <v>90</v>
      </c>
    </row>
    <row r="42" spans="1:11" x14ac:dyDescent="0.35">
      <c r="A42" t="s">
        <v>13</v>
      </c>
      <c r="B42" t="s">
        <v>7</v>
      </c>
      <c r="C42" s="1">
        <v>45967</v>
      </c>
      <c r="D42" s="2">
        <v>0.64583333333333337</v>
      </c>
      <c r="E42" s="2">
        <v>0.70833333333333337</v>
      </c>
      <c r="F42">
        <v>60</v>
      </c>
      <c r="G42" s="2">
        <f>kursanci3[[#This Row],[Godzina zakończenia]]-kursanci3[[#This Row],[Godzina rozpoczęcia]]</f>
        <v>6.25E-2</v>
      </c>
      <c r="H42">
        <f>HOUR(kursanci3[[#This Row],[Długość lekcji w h]])</f>
        <v>1</v>
      </c>
      <c r="I42">
        <f>MINUTE(kursanci3[[#This Row],[Długość lekcji w h]])</f>
        <v>30</v>
      </c>
      <c r="J42">
        <f>kursanci3[[#This Row],[H]]+kursanci3[[#This Row],[M]]/60</f>
        <v>1.5</v>
      </c>
      <c r="K42">
        <f>kursanci3[[#This Row],[Czas numerycznie w h]]*kursanci3[[#This Row],[Stawka za godzinę]]</f>
        <v>90</v>
      </c>
    </row>
    <row r="43" spans="1:11" x14ac:dyDescent="0.35">
      <c r="A43" t="s">
        <v>13</v>
      </c>
      <c r="B43" t="s">
        <v>7</v>
      </c>
      <c r="C43" s="1">
        <v>45968</v>
      </c>
      <c r="D43" s="2">
        <v>0.44791666666666669</v>
      </c>
      <c r="E43" s="2">
        <v>0.51041666666666663</v>
      </c>
      <c r="F43">
        <v>60</v>
      </c>
      <c r="G43" s="2">
        <f>kursanci3[[#This Row],[Godzina zakończenia]]-kursanci3[[#This Row],[Godzina rozpoczęcia]]</f>
        <v>6.2499999999999944E-2</v>
      </c>
      <c r="H43">
        <f>HOUR(kursanci3[[#This Row],[Długość lekcji w h]])</f>
        <v>1</v>
      </c>
      <c r="I43">
        <f>MINUTE(kursanci3[[#This Row],[Długość lekcji w h]])</f>
        <v>30</v>
      </c>
      <c r="J43">
        <f>kursanci3[[#This Row],[H]]+kursanci3[[#This Row],[M]]/60</f>
        <v>1.5</v>
      </c>
      <c r="K43">
        <f>kursanci3[[#This Row],[Czas numerycznie w h]]*kursanci3[[#This Row],[Stawka za godzinę]]</f>
        <v>90</v>
      </c>
    </row>
    <row r="44" spans="1:11" x14ac:dyDescent="0.35">
      <c r="A44" t="s">
        <v>16</v>
      </c>
      <c r="B44" t="s">
        <v>7</v>
      </c>
      <c r="C44" s="1">
        <v>45973</v>
      </c>
      <c r="D44" s="2">
        <v>0.45833333333333331</v>
      </c>
      <c r="E44" s="2">
        <v>0.52083333333333337</v>
      </c>
      <c r="F44">
        <v>60</v>
      </c>
      <c r="G44" s="2">
        <f>kursanci3[[#This Row],[Godzina zakończenia]]-kursanci3[[#This Row],[Godzina rozpoczęcia]]</f>
        <v>6.2500000000000056E-2</v>
      </c>
      <c r="H44">
        <f>HOUR(kursanci3[[#This Row],[Długość lekcji w h]])</f>
        <v>1</v>
      </c>
      <c r="I44">
        <f>MINUTE(kursanci3[[#This Row],[Długość lekcji w h]])</f>
        <v>30</v>
      </c>
      <c r="J44">
        <f>kursanci3[[#This Row],[H]]+kursanci3[[#This Row],[M]]/60</f>
        <v>1.5</v>
      </c>
      <c r="K44">
        <f>kursanci3[[#This Row],[Czas numerycznie w h]]*kursanci3[[#This Row],[Stawka za godzinę]]</f>
        <v>90</v>
      </c>
    </row>
    <row r="45" spans="1:11" x14ac:dyDescent="0.35">
      <c r="A45" t="s">
        <v>14</v>
      </c>
      <c r="B45" t="s">
        <v>7</v>
      </c>
      <c r="C45" s="1">
        <v>45973</v>
      </c>
      <c r="D45" s="2">
        <v>0.65625</v>
      </c>
      <c r="E45" s="2">
        <v>0.71875</v>
      </c>
      <c r="F45">
        <v>60</v>
      </c>
      <c r="G45" s="2">
        <f>kursanci3[[#This Row],[Godzina zakończenia]]-kursanci3[[#This Row],[Godzina rozpoczęcia]]</f>
        <v>6.25E-2</v>
      </c>
      <c r="H45">
        <f>HOUR(kursanci3[[#This Row],[Długość lekcji w h]])</f>
        <v>1</v>
      </c>
      <c r="I45">
        <f>MINUTE(kursanci3[[#This Row],[Długość lekcji w h]])</f>
        <v>30</v>
      </c>
      <c r="J45">
        <f>kursanci3[[#This Row],[H]]+kursanci3[[#This Row],[M]]/60</f>
        <v>1.5</v>
      </c>
      <c r="K45">
        <f>kursanci3[[#This Row],[Czas numerycznie w h]]*kursanci3[[#This Row],[Stawka za godzinę]]</f>
        <v>90</v>
      </c>
    </row>
    <row r="46" spans="1:11" x14ac:dyDescent="0.35">
      <c r="A46" t="s">
        <v>6</v>
      </c>
      <c r="B46" t="s">
        <v>7</v>
      </c>
      <c r="C46" s="1">
        <v>45978</v>
      </c>
      <c r="D46" s="2">
        <v>0.5625</v>
      </c>
      <c r="E46" s="2">
        <v>0.625</v>
      </c>
      <c r="F46">
        <v>60</v>
      </c>
      <c r="G46" s="2">
        <f>kursanci3[[#This Row],[Godzina zakończenia]]-kursanci3[[#This Row],[Godzina rozpoczęcia]]</f>
        <v>6.25E-2</v>
      </c>
      <c r="H46">
        <f>HOUR(kursanci3[[#This Row],[Długość lekcji w h]])</f>
        <v>1</v>
      </c>
      <c r="I46">
        <f>MINUTE(kursanci3[[#This Row],[Długość lekcji w h]])</f>
        <v>30</v>
      </c>
      <c r="J46">
        <f>kursanci3[[#This Row],[H]]+kursanci3[[#This Row],[M]]/60</f>
        <v>1.5</v>
      </c>
      <c r="K46">
        <f>kursanci3[[#This Row],[Czas numerycznie w h]]*kursanci3[[#This Row],[Stawka za godzinę]]</f>
        <v>90</v>
      </c>
    </row>
    <row r="47" spans="1:11" x14ac:dyDescent="0.35">
      <c r="A47" t="s">
        <v>14</v>
      </c>
      <c r="B47" t="s">
        <v>7</v>
      </c>
      <c r="C47" s="1">
        <v>45985</v>
      </c>
      <c r="D47" s="2">
        <v>0.60416666666666663</v>
      </c>
      <c r="E47" s="2">
        <v>0.66666666666666663</v>
      </c>
      <c r="F47">
        <v>60</v>
      </c>
      <c r="G47" s="2">
        <f>kursanci3[[#This Row],[Godzina zakończenia]]-kursanci3[[#This Row],[Godzina rozpoczęcia]]</f>
        <v>6.25E-2</v>
      </c>
      <c r="H47">
        <f>HOUR(kursanci3[[#This Row],[Długość lekcji w h]])</f>
        <v>1</v>
      </c>
      <c r="I47">
        <f>MINUTE(kursanci3[[#This Row],[Długość lekcji w h]])</f>
        <v>30</v>
      </c>
      <c r="J47">
        <f>kursanci3[[#This Row],[H]]+kursanci3[[#This Row],[M]]/60</f>
        <v>1.5</v>
      </c>
      <c r="K47">
        <f>kursanci3[[#This Row],[Czas numerycznie w h]]*kursanci3[[#This Row],[Stawka za godzinę]]</f>
        <v>90</v>
      </c>
    </row>
    <row r="48" spans="1:11" x14ac:dyDescent="0.35">
      <c r="A48" t="s">
        <v>15</v>
      </c>
      <c r="B48" t="s">
        <v>7</v>
      </c>
      <c r="C48" s="1">
        <v>45985</v>
      </c>
      <c r="D48" s="2">
        <v>0.6875</v>
      </c>
      <c r="E48" s="2">
        <v>0.75</v>
      </c>
      <c r="F48">
        <v>60</v>
      </c>
      <c r="G48" s="2">
        <f>kursanci3[[#This Row],[Godzina zakończenia]]-kursanci3[[#This Row],[Godzina rozpoczęcia]]</f>
        <v>6.25E-2</v>
      </c>
      <c r="H48">
        <f>HOUR(kursanci3[[#This Row],[Długość lekcji w h]])</f>
        <v>1</v>
      </c>
      <c r="I48">
        <f>MINUTE(kursanci3[[#This Row],[Długość lekcji w h]])</f>
        <v>30</v>
      </c>
      <c r="J48">
        <f>kursanci3[[#This Row],[H]]+kursanci3[[#This Row],[M]]/60</f>
        <v>1.5</v>
      </c>
      <c r="K48">
        <f>kursanci3[[#This Row],[Czas numerycznie w h]]*kursanci3[[#This Row],[Stawka za godzinę]]</f>
        <v>90</v>
      </c>
    </row>
    <row r="49" spans="1:11" x14ac:dyDescent="0.35">
      <c r="A49" t="s">
        <v>10</v>
      </c>
      <c r="B49" t="s">
        <v>7</v>
      </c>
      <c r="C49" s="1">
        <v>45989</v>
      </c>
      <c r="D49" s="2">
        <v>0.39583333333333331</v>
      </c>
      <c r="E49" s="2">
        <v>0.45833333333333331</v>
      </c>
      <c r="F49">
        <v>60</v>
      </c>
      <c r="G49" s="2">
        <f>kursanci3[[#This Row],[Godzina zakończenia]]-kursanci3[[#This Row],[Godzina rozpoczęcia]]</f>
        <v>6.25E-2</v>
      </c>
      <c r="H49">
        <f>HOUR(kursanci3[[#This Row],[Długość lekcji w h]])</f>
        <v>1</v>
      </c>
      <c r="I49">
        <f>MINUTE(kursanci3[[#This Row],[Długość lekcji w h]])</f>
        <v>30</v>
      </c>
      <c r="J49">
        <f>kursanci3[[#This Row],[H]]+kursanci3[[#This Row],[M]]/60</f>
        <v>1.5</v>
      </c>
      <c r="K49">
        <f>kursanci3[[#This Row],[Czas numerycznie w h]]*kursanci3[[#This Row],[Stawka za godzinę]]</f>
        <v>90</v>
      </c>
    </row>
    <row r="50" spans="1:11" x14ac:dyDescent="0.35">
      <c r="A50" t="s">
        <v>10</v>
      </c>
      <c r="B50" t="s">
        <v>7</v>
      </c>
      <c r="C50" s="1">
        <v>45996</v>
      </c>
      <c r="D50" s="2">
        <v>0.53125</v>
      </c>
      <c r="E50" s="2">
        <v>0.59375</v>
      </c>
      <c r="F50">
        <v>60</v>
      </c>
      <c r="G50" s="2">
        <f>kursanci3[[#This Row],[Godzina zakończenia]]-kursanci3[[#This Row],[Godzina rozpoczęcia]]</f>
        <v>6.25E-2</v>
      </c>
      <c r="H50">
        <f>HOUR(kursanci3[[#This Row],[Długość lekcji w h]])</f>
        <v>1</v>
      </c>
      <c r="I50">
        <f>MINUTE(kursanci3[[#This Row],[Długość lekcji w h]])</f>
        <v>30</v>
      </c>
      <c r="J50">
        <f>kursanci3[[#This Row],[H]]+kursanci3[[#This Row],[M]]/60</f>
        <v>1.5</v>
      </c>
      <c r="K50">
        <f>kursanci3[[#This Row],[Czas numerycznie w h]]*kursanci3[[#This Row],[Stawka za godzinę]]</f>
        <v>90</v>
      </c>
    </row>
    <row r="51" spans="1:11" x14ac:dyDescent="0.35">
      <c r="A51" t="s">
        <v>24</v>
      </c>
      <c r="B51" t="s">
        <v>7</v>
      </c>
      <c r="C51" s="1">
        <v>46001</v>
      </c>
      <c r="D51" s="2">
        <v>0.4375</v>
      </c>
      <c r="E51" s="2">
        <v>0.5</v>
      </c>
      <c r="F51">
        <v>60</v>
      </c>
      <c r="G51" s="2">
        <f>kursanci3[[#This Row],[Godzina zakończenia]]-kursanci3[[#This Row],[Godzina rozpoczęcia]]</f>
        <v>6.25E-2</v>
      </c>
      <c r="H51">
        <f>HOUR(kursanci3[[#This Row],[Długość lekcji w h]])</f>
        <v>1</v>
      </c>
      <c r="I51">
        <f>MINUTE(kursanci3[[#This Row],[Długość lekcji w h]])</f>
        <v>30</v>
      </c>
      <c r="J51">
        <f>kursanci3[[#This Row],[H]]+kursanci3[[#This Row],[M]]/60</f>
        <v>1.5</v>
      </c>
      <c r="K51">
        <f>kursanci3[[#This Row],[Czas numerycznie w h]]*kursanci3[[#This Row],[Stawka za godzinę]]</f>
        <v>90</v>
      </c>
    </row>
    <row r="52" spans="1:11" x14ac:dyDescent="0.35">
      <c r="A52" t="s">
        <v>14</v>
      </c>
      <c r="B52" t="s">
        <v>7</v>
      </c>
      <c r="C52" s="1">
        <v>46006</v>
      </c>
      <c r="D52" s="2">
        <v>0.39583333333333331</v>
      </c>
      <c r="E52" s="2">
        <v>0.45833333333333331</v>
      </c>
      <c r="F52">
        <v>60</v>
      </c>
      <c r="G52" s="2">
        <f>kursanci3[[#This Row],[Godzina zakończenia]]-kursanci3[[#This Row],[Godzina rozpoczęcia]]</f>
        <v>6.25E-2</v>
      </c>
      <c r="H52">
        <f>HOUR(kursanci3[[#This Row],[Długość lekcji w h]])</f>
        <v>1</v>
      </c>
      <c r="I52">
        <f>MINUTE(kursanci3[[#This Row],[Długość lekcji w h]])</f>
        <v>30</v>
      </c>
      <c r="J52">
        <f>kursanci3[[#This Row],[H]]+kursanci3[[#This Row],[M]]/60</f>
        <v>1.5</v>
      </c>
      <c r="K52">
        <f>kursanci3[[#This Row],[Czas numerycznie w h]]*kursanci3[[#This Row],[Stawka za godzinę]]</f>
        <v>90</v>
      </c>
    </row>
    <row r="53" spans="1:11" x14ac:dyDescent="0.35">
      <c r="A53" t="s">
        <v>14</v>
      </c>
      <c r="B53" t="s">
        <v>7</v>
      </c>
      <c r="C53" s="1">
        <v>46006</v>
      </c>
      <c r="D53" s="2">
        <v>0.46875</v>
      </c>
      <c r="E53" s="2">
        <v>0.53125</v>
      </c>
      <c r="F53">
        <v>60</v>
      </c>
      <c r="G53" s="2">
        <f>kursanci3[[#This Row],[Godzina zakończenia]]-kursanci3[[#This Row],[Godzina rozpoczęcia]]</f>
        <v>6.25E-2</v>
      </c>
      <c r="H53">
        <f>HOUR(kursanci3[[#This Row],[Długość lekcji w h]])</f>
        <v>1</v>
      </c>
      <c r="I53">
        <f>MINUTE(kursanci3[[#This Row],[Długość lekcji w h]])</f>
        <v>30</v>
      </c>
      <c r="J53">
        <f>kursanci3[[#This Row],[H]]+kursanci3[[#This Row],[M]]/60</f>
        <v>1.5</v>
      </c>
      <c r="K53">
        <f>kursanci3[[#This Row],[Czas numerycznie w h]]*kursanci3[[#This Row],[Stawka za godzinę]]</f>
        <v>90</v>
      </c>
    </row>
    <row r="54" spans="1:11" x14ac:dyDescent="0.35">
      <c r="A54" t="s">
        <v>14</v>
      </c>
      <c r="B54" t="s">
        <v>7</v>
      </c>
      <c r="C54" s="1">
        <v>46027</v>
      </c>
      <c r="D54" s="2">
        <v>0.47916666666666669</v>
      </c>
      <c r="E54" s="2">
        <v>0.54166666666666663</v>
      </c>
      <c r="F54">
        <v>60</v>
      </c>
      <c r="G54" s="2">
        <f>kursanci3[[#This Row],[Godzina zakończenia]]-kursanci3[[#This Row],[Godzina rozpoczęcia]]</f>
        <v>6.2499999999999944E-2</v>
      </c>
      <c r="H54">
        <f>HOUR(kursanci3[[#This Row],[Długość lekcji w h]])</f>
        <v>1</v>
      </c>
      <c r="I54">
        <f>MINUTE(kursanci3[[#This Row],[Długość lekcji w h]])</f>
        <v>30</v>
      </c>
      <c r="J54">
        <f>kursanci3[[#This Row],[H]]+kursanci3[[#This Row],[M]]/60</f>
        <v>1.5</v>
      </c>
      <c r="K54">
        <f>kursanci3[[#This Row],[Czas numerycznie w h]]*kursanci3[[#This Row],[Stawka za godzinę]]</f>
        <v>90</v>
      </c>
    </row>
    <row r="55" spans="1:11" x14ac:dyDescent="0.35">
      <c r="A55" t="s">
        <v>14</v>
      </c>
      <c r="B55" t="s">
        <v>7</v>
      </c>
      <c r="C55" s="1">
        <v>46027</v>
      </c>
      <c r="D55" s="2">
        <v>0.72916666666666663</v>
      </c>
      <c r="E55" s="2">
        <v>0.79166666666666663</v>
      </c>
      <c r="F55">
        <v>60</v>
      </c>
      <c r="G55" s="2">
        <f>kursanci3[[#This Row],[Godzina zakończenia]]-kursanci3[[#This Row],[Godzina rozpoczęcia]]</f>
        <v>6.25E-2</v>
      </c>
      <c r="H55">
        <f>HOUR(kursanci3[[#This Row],[Długość lekcji w h]])</f>
        <v>1</v>
      </c>
      <c r="I55">
        <f>MINUTE(kursanci3[[#This Row],[Długość lekcji w h]])</f>
        <v>30</v>
      </c>
      <c r="J55">
        <f>kursanci3[[#This Row],[H]]+kursanci3[[#This Row],[M]]/60</f>
        <v>1.5</v>
      </c>
      <c r="K55">
        <f>kursanci3[[#This Row],[Czas numerycznie w h]]*kursanci3[[#This Row],[Stawka za godzinę]]</f>
        <v>90</v>
      </c>
    </row>
    <row r="56" spans="1:11" x14ac:dyDescent="0.35">
      <c r="A56" t="s">
        <v>14</v>
      </c>
      <c r="B56" t="s">
        <v>7</v>
      </c>
      <c r="C56" s="1">
        <v>46036</v>
      </c>
      <c r="D56" s="2">
        <v>0.375</v>
      </c>
      <c r="E56" s="2">
        <v>0.4375</v>
      </c>
      <c r="F56">
        <v>60</v>
      </c>
      <c r="G56" s="2">
        <f>kursanci3[[#This Row],[Godzina zakończenia]]-kursanci3[[#This Row],[Godzina rozpoczęcia]]</f>
        <v>6.25E-2</v>
      </c>
      <c r="H56">
        <f>HOUR(kursanci3[[#This Row],[Długość lekcji w h]])</f>
        <v>1</v>
      </c>
      <c r="I56">
        <f>MINUTE(kursanci3[[#This Row],[Długość lekcji w h]])</f>
        <v>30</v>
      </c>
      <c r="J56">
        <f>kursanci3[[#This Row],[H]]+kursanci3[[#This Row],[M]]/60</f>
        <v>1.5</v>
      </c>
      <c r="K56">
        <f>kursanci3[[#This Row],[Czas numerycznie w h]]*kursanci3[[#This Row],[Stawka za godzinę]]</f>
        <v>90</v>
      </c>
    </row>
    <row r="57" spans="1:11" x14ac:dyDescent="0.35">
      <c r="A57" t="s">
        <v>24</v>
      </c>
      <c r="B57" t="s">
        <v>7</v>
      </c>
      <c r="C57" s="1">
        <v>46041</v>
      </c>
      <c r="D57" s="2">
        <v>0.45833333333333331</v>
      </c>
      <c r="E57" s="2">
        <v>0.52083333333333337</v>
      </c>
      <c r="F57">
        <v>60</v>
      </c>
      <c r="G57" s="2">
        <f>kursanci3[[#This Row],[Godzina zakończenia]]-kursanci3[[#This Row],[Godzina rozpoczęcia]]</f>
        <v>6.2500000000000056E-2</v>
      </c>
      <c r="H57">
        <f>HOUR(kursanci3[[#This Row],[Długość lekcji w h]])</f>
        <v>1</v>
      </c>
      <c r="I57">
        <f>MINUTE(kursanci3[[#This Row],[Długość lekcji w h]])</f>
        <v>30</v>
      </c>
      <c r="J57">
        <f>kursanci3[[#This Row],[H]]+kursanci3[[#This Row],[M]]/60</f>
        <v>1.5</v>
      </c>
      <c r="K57">
        <f>kursanci3[[#This Row],[Czas numerycznie w h]]*kursanci3[[#This Row],[Stawka za godzinę]]</f>
        <v>90</v>
      </c>
    </row>
    <row r="58" spans="1:11" x14ac:dyDescent="0.35">
      <c r="A58" t="s">
        <v>14</v>
      </c>
      <c r="B58" t="s">
        <v>7</v>
      </c>
      <c r="C58" s="1">
        <v>46041</v>
      </c>
      <c r="D58" s="2">
        <v>0.54166666666666663</v>
      </c>
      <c r="E58" s="2">
        <v>0.60416666666666663</v>
      </c>
      <c r="F58">
        <v>60</v>
      </c>
      <c r="G58" s="2">
        <f>kursanci3[[#This Row],[Godzina zakończenia]]-kursanci3[[#This Row],[Godzina rozpoczęcia]]</f>
        <v>6.25E-2</v>
      </c>
      <c r="H58">
        <f>HOUR(kursanci3[[#This Row],[Długość lekcji w h]])</f>
        <v>1</v>
      </c>
      <c r="I58">
        <f>MINUTE(kursanci3[[#This Row],[Długość lekcji w h]])</f>
        <v>30</v>
      </c>
      <c r="J58">
        <f>kursanci3[[#This Row],[H]]+kursanci3[[#This Row],[M]]/60</f>
        <v>1.5</v>
      </c>
      <c r="K58">
        <f>kursanci3[[#This Row],[Czas numerycznie w h]]*kursanci3[[#This Row],[Stawka za godzinę]]</f>
        <v>90</v>
      </c>
    </row>
    <row r="59" spans="1:11" x14ac:dyDescent="0.35">
      <c r="A59" t="s">
        <v>10</v>
      </c>
      <c r="B59" t="s">
        <v>7</v>
      </c>
      <c r="C59" s="1">
        <v>46048</v>
      </c>
      <c r="D59" s="2">
        <v>0.375</v>
      </c>
      <c r="E59" s="2">
        <v>0.4375</v>
      </c>
      <c r="F59">
        <v>60</v>
      </c>
      <c r="G59" s="2">
        <f>kursanci3[[#This Row],[Godzina zakończenia]]-kursanci3[[#This Row],[Godzina rozpoczęcia]]</f>
        <v>6.25E-2</v>
      </c>
      <c r="H59">
        <f>HOUR(kursanci3[[#This Row],[Długość lekcji w h]])</f>
        <v>1</v>
      </c>
      <c r="I59">
        <f>MINUTE(kursanci3[[#This Row],[Długość lekcji w h]])</f>
        <v>30</v>
      </c>
      <c r="J59">
        <f>kursanci3[[#This Row],[H]]+kursanci3[[#This Row],[M]]/60</f>
        <v>1.5</v>
      </c>
      <c r="K59">
        <f>kursanci3[[#This Row],[Czas numerycznie w h]]*kursanci3[[#This Row],[Stawka za godzinę]]</f>
        <v>90</v>
      </c>
    </row>
    <row r="60" spans="1:11" x14ac:dyDescent="0.35">
      <c r="A60" t="s">
        <v>14</v>
      </c>
      <c r="B60" t="s">
        <v>7</v>
      </c>
      <c r="C60" s="1">
        <v>46049</v>
      </c>
      <c r="D60" s="2">
        <v>0.52083333333333337</v>
      </c>
      <c r="E60" s="2">
        <v>0.58333333333333337</v>
      </c>
      <c r="F60">
        <v>60</v>
      </c>
      <c r="G60" s="2">
        <f>kursanci3[[#This Row],[Godzina zakończenia]]-kursanci3[[#This Row],[Godzina rozpoczęcia]]</f>
        <v>6.25E-2</v>
      </c>
      <c r="H60">
        <f>HOUR(kursanci3[[#This Row],[Długość lekcji w h]])</f>
        <v>1</v>
      </c>
      <c r="I60">
        <f>MINUTE(kursanci3[[#This Row],[Długość lekcji w h]])</f>
        <v>30</v>
      </c>
      <c r="J60">
        <f>kursanci3[[#This Row],[H]]+kursanci3[[#This Row],[M]]/60</f>
        <v>1.5</v>
      </c>
      <c r="K60">
        <f>kursanci3[[#This Row],[Czas numerycznie w h]]*kursanci3[[#This Row],[Stawka za godzinę]]</f>
        <v>90</v>
      </c>
    </row>
    <row r="61" spans="1:11" x14ac:dyDescent="0.35">
      <c r="A61" t="s">
        <v>14</v>
      </c>
      <c r="B61" t="s">
        <v>7</v>
      </c>
      <c r="C61" s="1">
        <v>46057</v>
      </c>
      <c r="D61" s="2">
        <v>0.5</v>
      </c>
      <c r="E61" s="2">
        <v>0.5625</v>
      </c>
      <c r="F61">
        <v>60</v>
      </c>
      <c r="G61" s="2">
        <f>kursanci3[[#This Row],[Godzina zakończenia]]-kursanci3[[#This Row],[Godzina rozpoczęcia]]</f>
        <v>6.25E-2</v>
      </c>
      <c r="H61">
        <f>HOUR(kursanci3[[#This Row],[Długość lekcji w h]])</f>
        <v>1</v>
      </c>
      <c r="I61">
        <f>MINUTE(kursanci3[[#This Row],[Długość lekcji w h]])</f>
        <v>30</v>
      </c>
      <c r="J61">
        <f>kursanci3[[#This Row],[H]]+kursanci3[[#This Row],[M]]/60</f>
        <v>1.5</v>
      </c>
      <c r="K61">
        <f>kursanci3[[#This Row],[Czas numerycznie w h]]*kursanci3[[#This Row],[Stawka za godzinę]]</f>
        <v>90</v>
      </c>
    </row>
    <row r="62" spans="1:11" x14ac:dyDescent="0.35">
      <c r="A62" t="s">
        <v>14</v>
      </c>
      <c r="B62" t="s">
        <v>7</v>
      </c>
      <c r="C62" s="1">
        <v>46058</v>
      </c>
      <c r="D62" s="2">
        <v>0.375</v>
      </c>
      <c r="E62" s="2">
        <v>0.4375</v>
      </c>
      <c r="F62">
        <v>60</v>
      </c>
      <c r="G62" s="2">
        <f>kursanci3[[#This Row],[Godzina zakończenia]]-kursanci3[[#This Row],[Godzina rozpoczęcia]]</f>
        <v>6.25E-2</v>
      </c>
      <c r="H62">
        <f>HOUR(kursanci3[[#This Row],[Długość lekcji w h]])</f>
        <v>1</v>
      </c>
      <c r="I62">
        <f>MINUTE(kursanci3[[#This Row],[Długość lekcji w h]])</f>
        <v>30</v>
      </c>
      <c r="J62">
        <f>kursanci3[[#This Row],[H]]+kursanci3[[#This Row],[M]]/60</f>
        <v>1.5</v>
      </c>
      <c r="K62">
        <f>kursanci3[[#This Row],[Czas numerycznie w h]]*kursanci3[[#This Row],[Stawka za godzinę]]</f>
        <v>90</v>
      </c>
    </row>
    <row r="63" spans="1:11" x14ac:dyDescent="0.35">
      <c r="A63" t="s">
        <v>6</v>
      </c>
      <c r="B63" t="s">
        <v>7</v>
      </c>
      <c r="C63" s="1">
        <v>46058</v>
      </c>
      <c r="D63" s="2">
        <v>0.57291666666666663</v>
      </c>
      <c r="E63" s="2">
        <v>0.63541666666666663</v>
      </c>
      <c r="F63">
        <v>60</v>
      </c>
      <c r="G63" s="2">
        <f>kursanci3[[#This Row],[Godzina zakończenia]]-kursanci3[[#This Row],[Godzina rozpoczęcia]]</f>
        <v>6.25E-2</v>
      </c>
      <c r="H63">
        <f>HOUR(kursanci3[[#This Row],[Długość lekcji w h]])</f>
        <v>1</v>
      </c>
      <c r="I63">
        <f>MINUTE(kursanci3[[#This Row],[Długość lekcji w h]])</f>
        <v>30</v>
      </c>
      <c r="J63">
        <f>kursanci3[[#This Row],[H]]+kursanci3[[#This Row],[M]]/60</f>
        <v>1.5</v>
      </c>
      <c r="K63">
        <f>kursanci3[[#This Row],[Czas numerycznie w h]]*kursanci3[[#This Row],[Stawka za godzinę]]</f>
        <v>90</v>
      </c>
    </row>
    <row r="64" spans="1:11" x14ac:dyDescent="0.35">
      <c r="A64" t="s">
        <v>15</v>
      </c>
      <c r="B64" t="s">
        <v>7</v>
      </c>
      <c r="C64" s="1">
        <v>46065</v>
      </c>
      <c r="D64" s="2">
        <v>0.39583333333333331</v>
      </c>
      <c r="E64" s="2">
        <v>0.45833333333333331</v>
      </c>
      <c r="F64">
        <v>60</v>
      </c>
      <c r="G64" s="2">
        <f>kursanci3[[#This Row],[Godzina zakończenia]]-kursanci3[[#This Row],[Godzina rozpoczęcia]]</f>
        <v>6.25E-2</v>
      </c>
      <c r="H64">
        <f>HOUR(kursanci3[[#This Row],[Długość lekcji w h]])</f>
        <v>1</v>
      </c>
      <c r="I64">
        <f>MINUTE(kursanci3[[#This Row],[Długość lekcji w h]])</f>
        <v>30</v>
      </c>
      <c r="J64">
        <f>kursanci3[[#This Row],[H]]+kursanci3[[#This Row],[M]]/60</f>
        <v>1.5</v>
      </c>
      <c r="K64">
        <f>kursanci3[[#This Row],[Czas numerycznie w h]]*kursanci3[[#This Row],[Stawka za godzinę]]</f>
        <v>90</v>
      </c>
    </row>
    <row r="65" spans="1:11" x14ac:dyDescent="0.35">
      <c r="A65" t="s">
        <v>6</v>
      </c>
      <c r="B65" t="s">
        <v>7</v>
      </c>
      <c r="C65" s="1">
        <v>46071</v>
      </c>
      <c r="D65" s="2">
        <v>0.47916666666666669</v>
      </c>
      <c r="E65" s="2">
        <v>0.54166666666666663</v>
      </c>
      <c r="F65">
        <v>60</v>
      </c>
      <c r="G65" s="2">
        <f>kursanci3[[#This Row],[Godzina zakończenia]]-kursanci3[[#This Row],[Godzina rozpoczęcia]]</f>
        <v>6.2499999999999944E-2</v>
      </c>
      <c r="H65">
        <f>HOUR(kursanci3[[#This Row],[Długość lekcji w h]])</f>
        <v>1</v>
      </c>
      <c r="I65">
        <f>MINUTE(kursanci3[[#This Row],[Długość lekcji w h]])</f>
        <v>30</v>
      </c>
      <c r="J65">
        <f>kursanci3[[#This Row],[H]]+kursanci3[[#This Row],[M]]/60</f>
        <v>1.5</v>
      </c>
      <c r="K65">
        <f>kursanci3[[#This Row],[Czas numerycznie w h]]*kursanci3[[#This Row],[Stawka za godzinę]]</f>
        <v>90</v>
      </c>
    </row>
    <row r="66" spans="1:11" x14ac:dyDescent="0.35">
      <c r="A66" t="s">
        <v>24</v>
      </c>
      <c r="B66" t="s">
        <v>7</v>
      </c>
      <c r="C66" s="1">
        <v>46071</v>
      </c>
      <c r="D66" s="2">
        <v>0.58333333333333337</v>
      </c>
      <c r="E66" s="2">
        <v>0.64583333333333337</v>
      </c>
      <c r="F66">
        <v>60</v>
      </c>
      <c r="G66" s="2">
        <f>kursanci3[[#This Row],[Godzina zakończenia]]-kursanci3[[#This Row],[Godzina rozpoczęcia]]</f>
        <v>6.25E-2</v>
      </c>
      <c r="H66">
        <f>HOUR(kursanci3[[#This Row],[Długość lekcji w h]])</f>
        <v>1</v>
      </c>
      <c r="I66">
        <f>MINUTE(kursanci3[[#This Row],[Długość lekcji w h]])</f>
        <v>30</v>
      </c>
      <c r="J66">
        <f>kursanci3[[#This Row],[H]]+kursanci3[[#This Row],[M]]/60</f>
        <v>1.5</v>
      </c>
      <c r="K66">
        <f>kursanci3[[#This Row],[Czas numerycznie w h]]*kursanci3[[#This Row],[Stawka za godzinę]]</f>
        <v>90</v>
      </c>
    </row>
    <row r="67" spans="1:11" x14ac:dyDescent="0.35">
      <c r="A67" t="s">
        <v>25</v>
      </c>
      <c r="B67" t="s">
        <v>7</v>
      </c>
      <c r="C67" s="1">
        <v>46073</v>
      </c>
      <c r="D67" s="2">
        <v>0.69791666666666663</v>
      </c>
      <c r="E67" s="2">
        <v>0.76041666666666663</v>
      </c>
      <c r="F67">
        <v>60</v>
      </c>
      <c r="G67" s="2">
        <f>kursanci3[[#This Row],[Godzina zakończenia]]-kursanci3[[#This Row],[Godzina rozpoczęcia]]</f>
        <v>6.25E-2</v>
      </c>
      <c r="H67">
        <f>HOUR(kursanci3[[#This Row],[Długość lekcji w h]])</f>
        <v>1</v>
      </c>
      <c r="I67">
        <f>MINUTE(kursanci3[[#This Row],[Długość lekcji w h]])</f>
        <v>30</v>
      </c>
      <c r="J67">
        <f>kursanci3[[#This Row],[H]]+kursanci3[[#This Row],[M]]/60</f>
        <v>1.5</v>
      </c>
      <c r="K67">
        <f>kursanci3[[#This Row],[Czas numerycznie w h]]*kursanci3[[#This Row],[Stawka za godzinę]]</f>
        <v>90</v>
      </c>
    </row>
    <row r="68" spans="1:11" x14ac:dyDescent="0.35">
      <c r="A68" t="s">
        <v>14</v>
      </c>
      <c r="B68" t="s">
        <v>7</v>
      </c>
      <c r="C68" s="1">
        <v>46079</v>
      </c>
      <c r="D68" s="2">
        <v>0.52083333333333337</v>
      </c>
      <c r="E68" s="2">
        <v>0.58333333333333337</v>
      </c>
      <c r="F68">
        <v>60</v>
      </c>
      <c r="G68" s="2">
        <f>kursanci3[[#This Row],[Godzina zakończenia]]-kursanci3[[#This Row],[Godzina rozpoczęcia]]</f>
        <v>6.25E-2</v>
      </c>
      <c r="H68">
        <f>HOUR(kursanci3[[#This Row],[Długość lekcji w h]])</f>
        <v>1</v>
      </c>
      <c r="I68">
        <f>MINUTE(kursanci3[[#This Row],[Długość lekcji w h]])</f>
        <v>30</v>
      </c>
      <c r="J68">
        <f>kursanci3[[#This Row],[H]]+kursanci3[[#This Row],[M]]/60</f>
        <v>1.5</v>
      </c>
      <c r="K68">
        <f>kursanci3[[#This Row],[Czas numerycznie w h]]*kursanci3[[#This Row],[Stawka za godzinę]]</f>
        <v>90</v>
      </c>
    </row>
    <row r="69" spans="1:11" x14ac:dyDescent="0.35">
      <c r="A69" t="s">
        <v>8</v>
      </c>
      <c r="B69" t="s">
        <v>9</v>
      </c>
      <c r="C69" s="1">
        <v>45932</v>
      </c>
      <c r="D69" s="2">
        <v>0.375</v>
      </c>
      <c r="E69" s="2">
        <v>0.44791666666666669</v>
      </c>
      <c r="F69">
        <v>50</v>
      </c>
      <c r="G69" s="2">
        <f>kursanci3[[#This Row],[Godzina zakończenia]]-kursanci3[[#This Row],[Godzina rozpoczęcia]]</f>
        <v>7.2916666666666685E-2</v>
      </c>
      <c r="H69">
        <f>HOUR(kursanci3[[#This Row],[Długość lekcji w h]])</f>
        <v>1</v>
      </c>
      <c r="I69">
        <f>MINUTE(kursanci3[[#This Row],[Długość lekcji w h]])</f>
        <v>45</v>
      </c>
      <c r="J69">
        <f>kursanci3[[#This Row],[H]]+kursanci3[[#This Row],[M]]/60</f>
        <v>1.75</v>
      </c>
      <c r="K69">
        <f>kursanci3[[#This Row],[Czas numerycznie w h]]*kursanci3[[#This Row],[Stawka za godzinę]]</f>
        <v>87.5</v>
      </c>
    </row>
    <row r="70" spans="1:11" x14ac:dyDescent="0.35">
      <c r="A70" t="s">
        <v>17</v>
      </c>
      <c r="B70" t="s">
        <v>9</v>
      </c>
      <c r="C70" s="1">
        <v>45967</v>
      </c>
      <c r="D70" s="2">
        <v>0.45833333333333331</v>
      </c>
      <c r="E70" s="2">
        <v>0.53125</v>
      </c>
      <c r="F70">
        <v>50</v>
      </c>
      <c r="G70" s="2">
        <f>kursanci3[[#This Row],[Godzina zakończenia]]-kursanci3[[#This Row],[Godzina rozpoczęcia]]</f>
        <v>7.2916666666666685E-2</v>
      </c>
      <c r="H70">
        <f>HOUR(kursanci3[[#This Row],[Długość lekcji w h]])</f>
        <v>1</v>
      </c>
      <c r="I70">
        <f>MINUTE(kursanci3[[#This Row],[Długość lekcji w h]])</f>
        <v>45</v>
      </c>
      <c r="J70">
        <f>kursanci3[[#This Row],[H]]+kursanci3[[#This Row],[M]]/60</f>
        <v>1.75</v>
      </c>
      <c r="K70">
        <f>kursanci3[[#This Row],[Czas numerycznie w h]]*kursanci3[[#This Row],[Stawka za godzinę]]</f>
        <v>87.5</v>
      </c>
    </row>
    <row r="71" spans="1:11" x14ac:dyDescent="0.35">
      <c r="A71" t="s">
        <v>13</v>
      </c>
      <c r="B71" t="s">
        <v>9</v>
      </c>
      <c r="C71" s="1">
        <v>45974</v>
      </c>
      <c r="D71" s="2">
        <v>0.5625</v>
      </c>
      <c r="E71" s="2">
        <v>0.63541666666666663</v>
      </c>
      <c r="F71">
        <v>50</v>
      </c>
      <c r="G71" s="2">
        <f>kursanci3[[#This Row],[Godzina zakończenia]]-kursanci3[[#This Row],[Godzina rozpoczęcia]]</f>
        <v>7.291666666666663E-2</v>
      </c>
      <c r="H71">
        <f>HOUR(kursanci3[[#This Row],[Długość lekcji w h]])</f>
        <v>1</v>
      </c>
      <c r="I71">
        <f>MINUTE(kursanci3[[#This Row],[Długość lekcji w h]])</f>
        <v>45</v>
      </c>
      <c r="J71">
        <f>kursanci3[[#This Row],[H]]+kursanci3[[#This Row],[M]]/60</f>
        <v>1.75</v>
      </c>
      <c r="K71">
        <f>kursanci3[[#This Row],[Czas numerycznie w h]]*kursanci3[[#This Row],[Stawka za godzinę]]</f>
        <v>87.5</v>
      </c>
    </row>
    <row r="72" spans="1:11" x14ac:dyDescent="0.35">
      <c r="A72" t="s">
        <v>17</v>
      </c>
      <c r="B72" t="s">
        <v>9</v>
      </c>
      <c r="C72" s="1">
        <v>45980</v>
      </c>
      <c r="D72" s="2">
        <v>0.375</v>
      </c>
      <c r="E72" s="2">
        <v>0.44791666666666669</v>
      </c>
      <c r="F72">
        <v>50</v>
      </c>
      <c r="G72" s="2">
        <f>kursanci3[[#This Row],[Godzina zakończenia]]-kursanci3[[#This Row],[Godzina rozpoczęcia]]</f>
        <v>7.2916666666666685E-2</v>
      </c>
      <c r="H72">
        <f>HOUR(kursanci3[[#This Row],[Długość lekcji w h]])</f>
        <v>1</v>
      </c>
      <c r="I72">
        <f>MINUTE(kursanci3[[#This Row],[Długość lekcji w h]])</f>
        <v>45</v>
      </c>
      <c r="J72">
        <f>kursanci3[[#This Row],[H]]+kursanci3[[#This Row],[M]]/60</f>
        <v>1.75</v>
      </c>
      <c r="K72">
        <f>kursanci3[[#This Row],[Czas numerycznie w h]]*kursanci3[[#This Row],[Stawka za godzinę]]</f>
        <v>87.5</v>
      </c>
    </row>
    <row r="73" spans="1:11" x14ac:dyDescent="0.35">
      <c r="A73" t="s">
        <v>17</v>
      </c>
      <c r="B73" t="s">
        <v>9</v>
      </c>
      <c r="C73" s="1">
        <v>45994</v>
      </c>
      <c r="D73" s="2">
        <v>0.375</v>
      </c>
      <c r="E73" s="2">
        <v>0.44791666666666669</v>
      </c>
      <c r="F73">
        <v>50</v>
      </c>
      <c r="G73" s="2">
        <f>kursanci3[[#This Row],[Godzina zakończenia]]-kursanci3[[#This Row],[Godzina rozpoczęcia]]</f>
        <v>7.2916666666666685E-2</v>
      </c>
      <c r="H73">
        <f>HOUR(kursanci3[[#This Row],[Długość lekcji w h]])</f>
        <v>1</v>
      </c>
      <c r="I73">
        <f>MINUTE(kursanci3[[#This Row],[Długość lekcji w h]])</f>
        <v>45</v>
      </c>
      <c r="J73">
        <f>kursanci3[[#This Row],[H]]+kursanci3[[#This Row],[M]]/60</f>
        <v>1.75</v>
      </c>
      <c r="K73">
        <f>kursanci3[[#This Row],[Czas numerycznie w h]]*kursanci3[[#This Row],[Stawka za godzinę]]</f>
        <v>87.5</v>
      </c>
    </row>
    <row r="74" spans="1:11" x14ac:dyDescent="0.35">
      <c r="A74" t="s">
        <v>13</v>
      </c>
      <c r="B74" t="s">
        <v>9</v>
      </c>
      <c r="C74" s="1">
        <v>46037</v>
      </c>
      <c r="D74" s="2">
        <v>0.60416666666666663</v>
      </c>
      <c r="E74" s="2">
        <v>0.67708333333333337</v>
      </c>
      <c r="F74">
        <v>50</v>
      </c>
      <c r="G74" s="2">
        <f>kursanci3[[#This Row],[Godzina zakończenia]]-kursanci3[[#This Row],[Godzina rozpoczęcia]]</f>
        <v>7.2916666666666741E-2</v>
      </c>
      <c r="H74">
        <f>HOUR(kursanci3[[#This Row],[Długość lekcji w h]])</f>
        <v>1</v>
      </c>
      <c r="I74">
        <f>MINUTE(kursanci3[[#This Row],[Długość lekcji w h]])</f>
        <v>45</v>
      </c>
      <c r="J74">
        <f>kursanci3[[#This Row],[H]]+kursanci3[[#This Row],[M]]/60</f>
        <v>1.75</v>
      </c>
      <c r="K74">
        <f>kursanci3[[#This Row],[Czas numerycznie w h]]*kursanci3[[#This Row],[Stawka za godzinę]]</f>
        <v>87.5</v>
      </c>
    </row>
    <row r="75" spans="1:11" x14ac:dyDescent="0.35">
      <c r="A75" t="s">
        <v>8</v>
      </c>
      <c r="B75" t="s">
        <v>9</v>
      </c>
      <c r="C75" s="1">
        <v>46044</v>
      </c>
      <c r="D75" s="2">
        <v>0.66666666666666663</v>
      </c>
      <c r="E75" s="2">
        <v>0.73958333333333337</v>
      </c>
      <c r="F75">
        <v>50</v>
      </c>
      <c r="G75" s="2">
        <f>kursanci3[[#This Row],[Godzina zakończenia]]-kursanci3[[#This Row],[Godzina rozpoczęcia]]</f>
        <v>7.2916666666666741E-2</v>
      </c>
      <c r="H75">
        <f>HOUR(kursanci3[[#This Row],[Długość lekcji w h]])</f>
        <v>1</v>
      </c>
      <c r="I75">
        <f>MINUTE(kursanci3[[#This Row],[Długość lekcji w h]])</f>
        <v>45</v>
      </c>
      <c r="J75">
        <f>kursanci3[[#This Row],[H]]+kursanci3[[#This Row],[M]]/60</f>
        <v>1.75</v>
      </c>
      <c r="K75">
        <f>kursanci3[[#This Row],[Czas numerycznie w h]]*kursanci3[[#This Row],[Stawka za godzinę]]</f>
        <v>87.5</v>
      </c>
    </row>
    <row r="76" spans="1:11" x14ac:dyDescent="0.35">
      <c r="A76" t="s">
        <v>19</v>
      </c>
      <c r="B76" t="s">
        <v>9</v>
      </c>
      <c r="C76" s="1">
        <v>46059</v>
      </c>
      <c r="D76" s="2">
        <v>0.375</v>
      </c>
      <c r="E76" s="2">
        <v>0.44791666666666669</v>
      </c>
      <c r="F76">
        <v>50</v>
      </c>
      <c r="G76" s="2">
        <f>kursanci3[[#This Row],[Godzina zakończenia]]-kursanci3[[#This Row],[Godzina rozpoczęcia]]</f>
        <v>7.2916666666666685E-2</v>
      </c>
      <c r="H76">
        <f>HOUR(kursanci3[[#This Row],[Długość lekcji w h]])</f>
        <v>1</v>
      </c>
      <c r="I76">
        <f>MINUTE(kursanci3[[#This Row],[Długość lekcji w h]])</f>
        <v>45</v>
      </c>
      <c r="J76">
        <f>kursanci3[[#This Row],[H]]+kursanci3[[#This Row],[M]]/60</f>
        <v>1.75</v>
      </c>
      <c r="K76">
        <f>kursanci3[[#This Row],[Czas numerycznie w h]]*kursanci3[[#This Row],[Stawka za godzinę]]</f>
        <v>87.5</v>
      </c>
    </row>
    <row r="77" spans="1:11" x14ac:dyDescent="0.35">
      <c r="A77" t="s">
        <v>8</v>
      </c>
      <c r="B77" t="s">
        <v>9</v>
      </c>
      <c r="C77" s="1">
        <v>46063</v>
      </c>
      <c r="D77" s="2">
        <v>0.5625</v>
      </c>
      <c r="E77" s="2">
        <v>0.63541666666666663</v>
      </c>
      <c r="F77">
        <v>50</v>
      </c>
      <c r="G77" s="2">
        <f>kursanci3[[#This Row],[Godzina zakończenia]]-kursanci3[[#This Row],[Godzina rozpoczęcia]]</f>
        <v>7.291666666666663E-2</v>
      </c>
      <c r="H77">
        <f>HOUR(kursanci3[[#This Row],[Długość lekcji w h]])</f>
        <v>1</v>
      </c>
      <c r="I77">
        <f>MINUTE(kursanci3[[#This Row],[Długość lekcji w h]])</f>
        <v>45</v>
      </c>
      <c r="J77">
        <f>kursanci3[[#This Row],[H]]+kursanci3[[#This Row],[M]]/60</f>
        <v>1.75</v>
      </c>
      <c r="K77">
        <f>kursanci3[[#This Row],[Czas numerycznie w h]]*kursanci3[[#This Row],[Stawka za godzinę]]</f>
        <v>87.5</v>
      </c>
    </row>
    <row r="78" spans="1:11" x14ac:dyDescent="0.35">
      <c r="A78" t="s">
        <v>8</v>
      </c>
      <c r="B78" t="s">
        <v>9</v>
      </c>
      <c r="C78" s="1">
        <v>46066</v>
      </c>
      <c r="D78" s="2">
        <v>0.60416666666666663</v>
      </c>
      <c r="E78" s="2">
        <v>0.67708333333333337</v>
      </c>
      <c r="F78">
        <v>50</v>
      </c>
      <c r="G78" s="2">
        <f>kursanci3[[#This Row],[Godzina zakończenia]]-kursanci3[[#This Row],[Godzina rozpoczęcia]]</f>
        <v>7.2916666666666741E-2</v>
      </c>
      <c r="H78">
        <f>HOUR(kursanci3[[#This Row],[Długość lekcji w h]])</f>
        <v>1</v>
      </c>
      <c r="I78">
        <f>MINUTE(kursanci3[[#This Row],[Długość lekcji w h]])</f>
        <v>45</v>
      </c>
      <c r="J78">
        <f>kursanci3[[#This Row],[H]]+kursanci3[[#This Row],[M]]/60</f>
        <v>1.75</v>
      </c>
      <c r="K78">
        <f>kursanci3[[#This Row],[Czas numerycznie w h]]*kursanci3[[#This Row],[Stawka za godzinę]]</f>
        <v>87.5</v>
      </c>
    </row>
    <row r="79" spans="1:11" x14ac:dyDescent="0.35">
      <c r="A79" t="s">
        <v>8</v>
      </c>
      <c r="B79" t="s">
        <v>9</v>
      </c>
      <c r="C79" s="1">
        <v>46070</v>
      </c>
      <c r="D79" s="2">
        <v>0.4375</v>
      </c>
      <c r="E79" s="2">
        <v>0.51041666666666663</v>
      </c>
      <c r="F79">
        <v>50</v>
      </c>
      <c r="G79" s="2">
        <f>kursanci3[[#This Row],[Godzina zakończenia]]-kursanci3[[#This Row],[Godzina rozpoczęcia]]</f>
        <v>7.291666666666663E-2</v>
      </c>
      <c r="H79">
        <f>HOUR(kursanci3[[#This Row],[Długość lekcji w h]])</f>
        <v>1</v>
      </c>
      <c r="I79">
        <f>MINUTE(kursanci3[[#This Row],[Długość lekcji w h]])</f>
        <v>45</v>
      </c>
      <c r="J79">
        <f>kursanci3[[#This Row],[H]]+kursanci3[[#This Row],[M]]/60</f>
        <v>1.75</v>
      </c>
      <c r="K79">
        <f>kursanci3[[#This Row],[Czas numerycznie w h]]*kursanci3[[#This Row],[Stawka za godzinę]]</f>
        <v>87.5</v>
      </c>
    </row>
    <row r="80" spans="1:11" x14ac:dyDescent="0.35">
      <c r="A80" t="s">
        <v>11</v>
      </c>
      <c r="B80" t="s">
        <v>12</v>
      </c>
      <c r="C80" s="1">
        <v>45936</v>
      </c>
      <c r="D80" s="2">
        <v>0.375</v>
      </c>
      <c r="E80" s="2">
        <v>0.45833333333333331</v>
      </c>
      <c r="F80">
        <v>40</v>
      </c>
      <c r="G80" s="2">
        <f>kursanci3[[#This Row],[Godzina zakończenia]]-kursanci3[[#This Row],[Godzina rozpoczęcia]]</f>
        <v>8.3333333333333315E-2</v>
      </c>
      <c r="H80">
        <f>HOUR(kursanci3[[#This Row],[Długość lekcji w h]])</f>
        <v>2</v>
      </c>
      <c r="I80">
        <f>MINUTE(kursanci3[[#This Row],[Długość lekcji w h]])</f>
        <v>0</v>
      </c>
      <c r="J80">
        <f>kursanci3[[#This Row],[H]]+kursanci3[[#This Row],[M]]/60</f>
        <v>2</v>
      </c>
      <c r="K80">
        <f>kursanci3[[#This Row],[Czas numerycznie w h]]*kursanci3[[#This Row],[Stawka za godzinę]]</f>
        <v>80</v>
      </c>
    </row>
    <row r="81" spans="1:11" x14ac:dyDescent="0.35">
      <c r="A81" t="s">
        <v>11</v>
      </c>
      <c r="B81" t="s">
        <v>12</v>
      </c>
      <c r="C81" s="1">
        <v>45943</v>
      </c>
      <c r="D81" s="2">
        <v>0.625</v>
      </c>
      <c r="E81" s="2">
        <v>0.70833333333333337</v>
      </c>
      <c r="F81">
        <v>40</v>
      </c>
      <c r="G81" s="2">
        <f>kursanci3[[#This Row],[Godzina zakończenia]]-kursanci3[[#This Row],[Godzina rozpoczęcia]]</f>
        <v>8.333333333333337E-2</v>
      </c>
      <c r="H81">
        <f>HOUR(kursanci3[[#This Row],[Długość lekcji w h]])</f>
        <v>2</v>
      </c>
      <c r="I81">
        <f>MINUTE(kursanci3[[#This Row],[Długość lekcji w h]])</f>
        <v>0</v>
      </c>
      <c r="J81">
        <f>kursanci3[[#This Row],[H]]+kursanci3[[#This Row],[M]]/60</f>
        <v>2</v>
      </c>
      <c r="K81">
        <f>kursanci3[[#This Row],[Czas numerycznie w h]]*kursanci3[[#This Row],[Stawka za godzinę]]</f>
        <v>80</v>
      </c>
    </row>
    <row r="82" spans="1:11" x14ac:dyDescent="0.35">
      <c r="A82" t="s">
        <v>18</v>
      </c>
      <c r="B82" t="s">
        <v>12</v>
      </c>
      <c r="C82" s="1">
        <v>45974</v>
      </c>
      <c r="D82" s="2">
        <v>0.375</v>
      </c>
      <c r="E82" s="2">
        <v>0.45833333333333331</v>
      </c>
      <c r="F82">
        <v>40</v>
      </c>
      <c r="G82" s="2">
        <f>kursanci3[[#This Row],[Godzina zakończenia]]-kursanci3[[#This Row],[Godzina rozpoczęcia]]</f>
        <v>8.3333333333333315E-2</v>
      </c>
      <c r="H82">
        <f>HOUR(kursanci3[[#This Row],[Długość lekcji w h]])</f>
        <v>2</v>
      </c>
      <c r="I82">
        <f>MINUTE(kursanci3[[#This Row],[Długość lekcji w h]])</f>
        <v>0</v>
      </c>
      <c r="J82">
        <f>kursanci3[[#This Row],[H]]+kursanci3[[#This Row],[M]]/60</f>
        <v>2</v>
      </c>
      <c r="K82">
        <f>kursanci3[[#This Row],[Czas numerycznie w h]]*kursanci3[[#This Row],[Stawka za godzinę]]</f>
        <v>80</v>
      </c>
    </row>
    <row r="83" spans="1:11" x14ac:dyDescent="0.35">
      <c r="A83" t="s">
        <v>20</v>
      </c>
      <c r="B83" t="s">
        <v>12</v>
      </c>
      <c r="C83" s="1">
        <v>45974</v>
      </c>
      <c r="D83" s="2">
        <v>0.66666666666666663</v>
      </c>
      <c r="E83" s="2">
        <v>0.75</v>
      </c>
      <c r="F83">
        <v>40</v>
      </c>
      <c r="G83" s="2">
        <f>kursanci3[[#This Row],[Godzina zakończenia]]-kursanci3[[#This Row],[Godzina rozpoczęcia]]</f>
        <v>8.333333333333337E-2</v>
      </c>
      <c r="H83">
        <f>HOUR(kursanci3[[#This Row],[Długość lekcji w h]])</f>
        <v>2</v>
      </c>
      <c r="I83">
        <f>MINUTE(kursanci3[[#This Row],[Długość lekcji w h]])</f>
        <v>0</v>
      </c>
      <c r="J83">
        <f>kursanci3[[#This Row],[H]]+kursanci3[[#This Row],[M]]/60</f>
        <v>2</v>
      </c>
      <c r="K83">
        <f>kursanci3[[#This Row],[Czas numerycznie w h]]*kursanci3[[#This Row],[Stawka za godzinę]]</f>
        <v>80</v>
      </c>
    </row>
    <row r="84" spans="1:11" x14ac:dyDescent="0.35">
      <c r="A84" t="s">
        <v>11</v>
      </c>
      <c r="B84" t="s">
        <v>12</v>
      </c>
      <c r="C84" s="1">
        <v>45975</v>
      </c>
      <c r="D84" s="2">
        <v>0.51041666666666663</v>
      </c>
      <c r="E84" s="2">
        <v>0.59375</v>
      </c>
      <c r="F84">
        <v>40</v>
      </c>
      <c r="G84" s="2">
        <f>kursanci3[[#This Row],[Godzina zakończenia]]-kursanci3[[#This Row],[Godzina rozpoczęcia]]</f>
        <v>8.333333333333337E-2</v>
      </c>
      <c r="H84">
        <f>HOUR(kursanci3[[#This Row],[Długość lekcji w h]])</f>
        <v>2</v>
      </c>
      <c r="I84">
        <f>MINUTE(kursanci3[[#This Row],[Długość lekcji w h]])</f>
        <v>0</v>
      </c>
      <c r="J84">
        <f>kursanci3[[#This Row],[H]]+kursanci3[[#This Row],[M]]/60</f>
        <v>2</v>
      </c>
      <c r="K84">
        <f>kursanci3[[#This Row],[Czas numerycznie w h]]*kursanci3[[#This Row],[Stawka za godzinę]]</f>
        <v>80</v>
      </c>
    </row>
    <row r="85" spans="1:11" x14ac:dyDescent="0.35">
      <c r="A85" t="s">
        <v>11</v>
      </c>
      <c r="B85" t="s">
        <v>12</v>
      </c>
      <c r="C85" s="1">
        <v>45978</v>
      </c>
      <c r="D85" s="2">
        <v>0.375</v>
      </c>
      <c r="E85" s="2">
        <v>0.45833333333333331</v>
      </c>
      <c r="F85">
        <v>40</v>
      </c>
      <c r="G85" s="2">
        <f>kursanci3[[#This Row],[Godzina zakończenia]]-kursanci3[[#This Row],[Godzina rozpoczęcia]]</f>
        <v>8.3333333333333315E-2</v>
      </c>
      <c r="H85">
        <f>HOUR(kursanci3[[#This Row],[Długość lekcji w h]])</f>
        <v>2</v>
      </c>
      <c r="I85">
        <f>MINUTE(kursanci3[[#This Row],[Długość lekcji w h]])</f>
        <v>0</v>
      </c>
      <c r="J85">
        <f>kursanci3[[#This Row],[H]]+kursanci3[[#This Row],[M]]/60</f>
        <v>2</v>
      </c>
      <c r="K85">
        <f>kursanci3[[#This Row],[Czas numerycznie w h]]*kursanci3[[#This Row],[Stawka za godzinę]]</f>
        <v>80</v>
      </c>
    </row>
    <row r="86" spans="1:11" x14ac:dyDescent="0.35">
      <c r="A86" t="s">
        <v>11</v>
      </c>
      <c r="B86" t="s">
        <v>12</v>
      </c>
      <c r="C86" s="1">
        <v>45981</v>
      </c>
      <c r="D86" s="2">
        <v>0.41666666666666669</v>
      </c>
      <c r="E86" s="2">
        <v>0.5</v>
      </c>
      <c r="F86">
        <v>40</v>
      </c>
      <c r="G86" s="2">
        <f>kursanci3[[#This Row],[Godzina zakończenia]]-kursanci3[[#This Row],[Godzina rozpoczęcia]]</f>
        <v>8.3333333333333315E-2</v>
      </c>
      <c r="H86">
        <f>HOUR(kursanci3[[#This Row],[Długość lekcji w h]])</f>
        <v>2</v>
      </c>
      <c r="I86">
        <f>MINUTE(kursanci3[[#This Row],[Długość lekcji w h]])</f>
        <v>0</v>
      </c>
      <c r="J86">
        <f>kursanci3[[#This Row],[H]]+kursanci3[[#This Row],[M]]/60</f>
        <v>2</v>
      </c>
      <c r="K86">
        <f>kursanci3[[#This Row],[Czas numerycznie w h]]*kursanci3[[#This Row],[Stawka za godzinę]]</f>
        <v>80</v>
      </c>
    </row>
    <row r="87" spans="1:11" x14ac:dyDescent="0.35">
      <c r="A87" t="s">
        <v>18</v>
      </c>
      <c r="B87" t="s">
        <v>12</v>
      </c>
      <c r="C87" s="1">
        <v>45987</v>
      </c>
      <c r="D87" s="2">
        <v>0.57291666666666663</v>
      </c>
      <c r="E87" s="2">
        <v>0.65625</v>
      </c>
      <c r="F87">
        <v>40</v>
      </c>
      <c r="G87" s="2">
        <f>kursanci3[[#This Row],[Godzina zakończenia]]-kursanci3[[#This Row],[Godzina rozpoczęcia]]</f>
        <v>8.333333333333337E-2</v>
      </c>
      <c r="H87">
        <f>HOUR(kursanci3[[#This Row],[Długość lekcji w h]])</f>
        <v>2</v>
      </c>
      <c r="I87">
        <f>MINUTE(kursanci3[[#This Row],[Długość lekcji w h]])</f>
        <v>0</v>
      </c>
      <c r="J87">
        <f>kursanci3[[#This Row],[H]]+kursanci3[[#This Row],[M]]/60</f>
        <v>2</v>
      </c>
      <c r="K87">
        <f>kursanci3[[#This Row],[Czas numerycznie w h]]*kursanci3[[#This Row],[Stawka za godzinę]]</f>
        <v>80</v>
      </c>
    </row>
    <row r="88" spans="1:11" x14ac:dyDescent="0.35">
      <c r="A88" t="s">
        <v>16</v>
      </c>
      <c r="B88" t="s">
        <v>12</v>
      </c>
      <c r="C88" s="1">
        <v>46035</v>
      </c>
      <c r="D88" s="2">
        <v>0.54166666666666663</v>
      </c>
      <c r="E88" s="2">
        <v>0.625</v>
      </c>
      <c r="F88">
        <v>40</v>
      </c>
      <c r="G88" s="2">
        <f>kursanci3[[#This Row],[Godzina zakończenia]]-kursanci3[[#This Row],[Godzina rozpoczęcia]]</f>
        <v>8.333333333333337E-2</v>
      </c>
      <c r="H88">
        <f>HOUR(kursanci3[[#This Row],[Długość lekcji w h]])</f>
        <v>2</v>
      </c>
      <c r="I88">
        <f>MINUTE(kursanci3[[#This Row],[Długość lekcji w h]])</f>
        <v>0</v>
      </c>
      <c r="J88">
        <f>kursanci3[[#This Row],[H]]+kursanci3[[#This Row],[M]]/60</f>
        <v>2</v>
      </c>
      <c r="K88">
        <f>kursanci3[[#This Row],[Czas numerycznie w h]]*kursanci3[[#This Row],[Stawka za godzinę]]</f>
        <v>80</v>
      </c>
    </row>
    <row r="89" spans="1:11" x14ac:dyDescent="0.35">
      <c r="A89" t="s">
        <v>19</v>
      </c>
      <c r="B89" t="s">
        <v>12</v>
      </c>
      <c r="C89" s="1">
        <v>46043</v>
      </c>
      <c r="D89" s="2">
        <v>0.48958333333333331</v>
      </c>
      <c r="E89" s="2">
        <v>0.57291666666666663</v>
      </c>
      <c r="F89">
        <v>40</v>
      </c>
      <c r="G89" s="2">
        <f>kursanci3[[#This Row],[Godzina zakończenia]]-kursanci3[[#This Row],[Godzina rozpoczęcia]]</f>
        <v>8.3333333333333315E-2</v>
      </c>
      <c r="H89">
        <f>HOUR(kursanci3[[#This Row],[Długość lekcji w h]])</f>
        <v>2</v>
      </c>
      <c r="I89">
        <f>MINUTE(kursanci3[[#This Row],[Długość lekcji w h]])</f>
        <v>0</v>
      </c>
      <c r="J89">
        <f>kursanci3[[#This Row],[H]]+kursanci3[[#This Row],[M]]/60</f>
        <v>2</v>
      </c>
      <c r="K89">
        <f>kursanci3[[#This Row],[Czas numerycznie w h]]*kursanci3[[#This Row],[Stawka za godzinę]]</f>
        <v>80</v>
      </c>
    </row>
    <row r="90" spans="1:11" x14ac:dyDescent="0.35">
      <c r="A90" t="s">
        <v>19</v>
      </c>
      <c r="B90" t="s">
        <v>12</v>
      </c>
      <c r="C90" s="1">
        <v>46049</v>
      </c>
      <c r="D90" s="2">
        <v>0.375</v>
      </c>
      <c r="E90" s="2">
        <v>0.45833333333333331</v>
      </c>
      <c r="F90">
        <v>40</v>
      </c>
      <c r="G90" s="2">
        <f>kursanci3[[#This Row],[Godzina zakończenia]]-kursanci3[[#This Row],[Godzina rozpoczęcia]]</f>
        <v>8.3333333333333315E-2</v>
      </c>
      <c r="H90">
        <f>HOUR(kursanci3[[#This Row],[Długość lekcji w h]])</f>
        <v>2</v>
      </c>
      <c r="I90">
        <f>MINUTE(kursanci3[[#This Row],[Długość lekcji w h]])</f>
        <v>0</v>
      </c>
      <c r="J90">
        <f>kursanci3[[#This Row],[H]]+kursanci3[[#This Row],[M]]/60</f>
        <v>2</v>
      </c>
      <c r="K90">
        <f>kursanci3[[#This Row],[Czas numerycznie w h]]*kursanci3[[#This Row],[Stawka za godzinę]]</f>
        <v>80</v>
      </c>
    </row>
    <row r="91" spans="1:11" x14ac:dyDescent="0.35">
      <c r="A91" t="s">
        <v>11</v>
      </c>
      <c r="B91" t="s">
        <v>12</v>
      </c>
      <c r="C91" s="1">
        <v>46059</v>
      </c>
      <c r="D91" s="2">
        <v>0.64583333333333337</v>
      </c>
      <c r="E91" s="2">
        <v>0.72916666666666663</v>
      </c>
      <c r="F91">
        <v>40</v>
      </c>
      <c r="G91" s="2">
        <f>kursanci3[[#This Row],[Godzina zakończenia]]-kursanci3[[#This Row],[Godzina rozpoczęcia]]</f>
        <v>8.3333333333333259E-2</v>
      </c>
      <c r="H91">
        <f>HOUR(kursanci3[[#This Row],[Długość lekcji w h]])</f>
        <v>2</v>
      </c>
      <c r="I91">
        <f>MINUTE(kursanci3[[#This Row],[Długość lekcji w h]])</f>
        <v>0</v>
      </c>
      <c r="J91">
        <f>kursanci3[[#This Row],[H]]+kursanci3[[#This Row],[M]]/60</f>
        <v>2</v>
      </c>
      <c r="K91">
        <f>kursanci3[[#This Row],[Czas numerycznie w h]]*kursanci3[[#This Row],[Stawka za godzinę]]</f>
        <v>80</v>
      </c>
    </row>
    <row r="92" spans="1:11" x14ac:dyDescent="0.35">
      <c r="A92" t="s">
        <v>11</v>
      </c>
      <c r="B92" t="s">
        <v>12</v>
      </c>
      <c r="C92" s="1">
        <v>46070</v>
      </c>
      <c r="D92" s="2">
        <v>0.55208333333333337</v>
      </c>
      <c r="E92" s="2">
        <v>0.63541666666666663</v>
      </c>
      <c r="F92">
        <v>40</v>
      </c>
      <c r="G92" s="2">
        <f>kursanci3[[#This Row],[Godzina zakończenia]]-kursanci3[[#This Row],[Godzina rozpoczęcia]]</f>
        <v>8.3333333333333259E-2</v>
      </c>
      <c r="H92">
        <f>HOUR(kursanci3[[#This Row],[Długość lekcji w h]])</f>
        <v>2</v>
      </c>
      <c r="I92">
        <f>MINUTE(kursanci3[[#This Row],[Długość lekcji w h]])</f>
        <v>0</v>
      </c>
      <c r="J92">
        <f>kursanci3[[#This Row],[H]]+kursanci3[[#This Row],[M]]/60</f>
        <v>2</v>
      </c>
      <c r="K92">
        <f>kursanci3[[#This Row],[Czas numerycznie w h]]*kursanci3[[#This Row],[Stawka za godzinę]]</f>
        <v>80</v>
      </c>
    </row>
    <row r="93" spans="1:11" x14ac:dyDescent="0.35">
      <c r="A93" t="s">
        <v>11</v>
      </c>
      <c r="B93" t="s">
        <v>12</v>
      </c>
      <c r="C93" s="1">
        <v>46073</v>
      </c>
      <c r="D93" s="2">
        <v>0.51041666666666663</v>
      </c>
      <c r="E93" s="2">
        <v>0.59375</v>
      </c>
      <c r="F93">
        <v>40</v>
      </c>
      <c r="G93" s="2">
        <f>kursanci3[[#This Row],[Godzina zakończenia]]-kursanci3[[#This Row],[Godzina rozpoczęcia]]</f>
        <v>8.333333333333337E-2</v>
      </c>
      <c r="H93">
        <f>HOUR(kursanci3[[#This Row],[Długość lekcji w h]])</f>
        <v>2</v>
      </c>
      <c r="I93">
        <f>MINUTE(kursanci3[[#This Row],[Długość lekcji w h]])</f>
        <v>0</v>
      </c>
      <c r="J93">
        <f>kursanci3[[#This Row],[H]]+kursanci3[[#This Row],[M]]/60</f>
        <v>2</v>
      </c>
      <c r="K93">
        <f>kursanci3[[#This Row],[Czas numerycznie w h]]*kursanci3[[#This Row],[Stawka za godzinę]]</f>
        <v>80</v>
      </c>
    </row>
    <row r="94" spans="1:11" x14ac:dyDescent="0.35">
      <c r="A94" t="s">
        <v>16</v>
      </c>
      <c r="B94" t="s">
        <v>12</v>
      </c>
      <c r="C94" s="1">
        <v>46079</v>
      </c>
      <c r="D94" s="2">
        <v>0.375</v>
      </c>
      <c r="E94" s="2">
        <v>0.45833333333333331</v>
      </c>
      <c r="F94">
        <v>40</v>
      </c>
      <c r="G94" s="2">
        <f>kursanci3[[#This Row],[Godzina zakończenia]]-kursanci3[[#This Row],[Godzina rozpoczęcia]]</f>
        <v>8.3333333333333315E-2</v>
      </c>
      <c r="H94">
        <f>HOUR(kursanci3[[#This Row],[Długość lekcji w h]])</f>
        <v>2</v>
      </c>
      <c r="I94">
        <f>MINUTE(kursanci3[[#This Row],[Długość lekcji w h]])</f>
        <v>0</v>
      </c>
      <c r="J94">
        <f>kursanci3[[#This Row],[H]]+kursanci3[[#This Row],[M]]/60</f>
        <v>2</v>
      </c>
      <c r="K94">
        <f>kursanci3[[#This Row],[Czas numerycznie w h]]*kursanci3[[#This Row],[Stawka za godzinę]]</f>
        <v>80</v>
      </c>
    </row>
    <row r="95" spans="1:11" x14ac:dyDescent="0.35">
      <c r="A95" t="s">
        <v>16</v>
      </c>
      <c r="B95" t="s">
        <v>7</v>
      </c>
      <c r="C95" s="1">
        <v>45943</v>
      </c>
      <c r="D95" s="2">
        <v>0.70833333333333337</v>
      </c>
      <c r="E95" s="2">
        <v>0.76041666666666663</v>
      </c>
      <c r="F95">
        <v>60</v>
      </c>
      <c r="G95" s="2">
        <f>kursanci3[[#This Row],[Godzina zakończenia]]-kursanci3[[#This Row],[Godzina rozpoczęcia]]</f>
        <v>5.2083333333333259E-2</v>
      </c>
      <c r="H95">
        <f>HOUR(kursanci3[[#This Row],[Długość lekcji w h]])</f>
        <v>1</v>
      </c>
      <c r="I95">
        <f>MINUTE(kursanci3[[#This Row],[Długość lekcji w h]])</f>
        <v>15</v>
      </c>
      <c r="J95">
        <f>kursanci3[[#This Row],[H]]+kursanci3[[#This Row],[M]]/60</f>
        <v>1.25</v>
      </c>
      <c r="K95">
        <f>kursanci3[[#This Row],[Czas numerycznie w h]]*kursanci3[[#This Row],[Stawka za godzinę]]</f>
        <v>75</v>
      </c>
    </row>
    <row r="96" spans="1:11" x14ac:dyDescent="0.35">
      <c r="A96" t="s">
        <v>8</v>
      </c>
      <c r="B96" t="s">
        <v>9</v>
      </c>
      <c r="C96" s="1">
        <v>45944</v>
      </c>
      <c r="D96" s="2">
        <v>0.53125</v>
      </c>
      <c r="E96" s="2">
        <v>0.59375</v>
      </c>
      <c r="F96">
        <v>50</v>
      </c>
      <c r="G96" s="2">
        <f>kursanci3[[#This Row],[Godzina zakończenia]]-kursanci3[[#This Row],[Godzina rozpoczęcia]]</f>
        <v>6.25E-2</v>
      </c>
      <c r="H96">
        <f>HOUR(kursanci3[[#This Row],[Długość lekcji w h]])</f>
        <v>1</v>
      </c>
      <c r="I96">
        <f>MINUTE(kursanci3[[#This Row],[Długość lekcji w h]])</f>
        <v>30</v>
      </c>
      <c r="J96">
        <f>kursanci3[[#This Row],[H]]+kursanci3[[#This Row],[M]]/60</f>
        <v>1.5</v>
      </c>
      <c r="K96">
        <f>kursanci3[[#This Row],[Czas numerycznie w h]]*kursanci3[[#This Row],[Stawka za godzinę]]</f>
        <v>75</v>
      </c>
    </row>
    <row r="97" spans="1:11" x14ac:dyDescent="0.35">
      <c r="A97" t="s">
        <v>14</v>
      </c>
      <c r="B97" t="s">
        <v>7</v>
      </c>
      <c r="C97" s="1">
        <v>45945</v>
      </c>
      <c r="D97" s="2">
        <v>0.42708333333333331</v>
      </c>
      <c r="E97" s="2">
        <v>0.47916666666666669</v>
      </c>
      <c r="F97">
        <v>60</v>
      </c>
      <c r="G97" s="2">
        <f>kursanci3[[#This Row],[Godzina zakończenia]]-kursanci3[[#This Row],[Godzina rozpoczęcia]]</f>
        <v>5.208333333333337E-2</v>
      </c>
      <c r="H97">
        <f>HOUR(kursanci3[[#This Row],[Długość lekcji w h]])</f>
        <v>1</v>
      </c>
      <c r="I97">
        <f>MINUTE(kursanci3[[#This Row],[Długość lekcji w h]])</f>
        <v>15</v>
      </c>
      <c r="J97">
        <f>kursanci3[[#This Row],[H]]+kursanci3[[#This Row],[M]]/60</f>
        <v>1.25</v>
      </c>
      <c r="K97">
        <f>kursanci3[[#This Row],[Czas numerycznie w h]]*kursanci3[[#This Row],[Stawka za godzinę]]</f>
        <v>75</v>
      </c>
    </row>
    <row r="98" spans="1:11" x14ac:dyDescent="0.35">
      <c r="A98" t="s">
        <v>8</v>
      </c>
      <c r="B98" t="s">
        <v>9</v>
      </c>
      <c r="C98" s="1">
        <v>45950</v>
      </c>
      <c r="D98" s="2">
        <v>0.375</v>
      </c>
      <c r="E98" s="2">
        <v>0.4375</v>
      </c>
      <c r="F98">
        <v>50</v>
      </c>
      <c r="G98" s="2">
        <f>kursanci3[[#This Row],[Godzina zakończenia]]-kursanci3[[#This Row],[Godzina rozpoczęcia]]</f>
        <v>6.25E-2</v>
      </c>
      <c r="H98">
        <f>HOUR(kursanci3[[#This Row],[Długość lekcji w h]])</f>
        <v>1</v>
      </c>
      <c r="I98">
        <f>MINUTE(kursanci3[[#This Row],[Długość lekcji w h]])</f>
        <v>30</v>
      </c>
      <c r="J98">
        <f>kursanci3[[#This Row],[H]]+kursanci3[[#This Row],[M]]/60</f>
        <v>1.5</v>
      </c>
      <c r="K98">
        <f>kursanci3[[#This Row],[Czas numerycznie w h]]*kursanci3[[#This Row],[Stawka za godzinę]]</f>
        <v>75</v>
      </c>
    </row>
    <row r="99" spans="1:11" x14ac:dyDescent="0.35">
      <c r="A99" t="s">
        <v>10</v>
      </c>
      <c r="B99" t="s">
        <v>7</v>
      </c>
      <c r="C99" s="1">
        <v>45972</v>
      </c>
      <c r="D99" s="2">
        <v>0.41666666666666669</v>
      </c>
      <c r="E99" s="2">
        <v>0.46875</v>
      </c>
      <c r="F99">
        <v>60</v>
      </c>
      <c r="G99" s="2">
        <f>kursanci3[[#This Row],[Godzina zakończenia]]-kursanci3[[#This Row],[Godzina rozpoczęcia]]</f>
        <v>5.2083333333333315E-2</v>
      </c>
      <c r="H99">
        <f>HOUR(kursanci3[[#This Row],[Długość lekcji w h]])</f>
        <v>1</v>
      </c>
      <c r="I99">
        <f>MINUTE(kursanci3[[#This Row],[Długość lekcji w h]])</f>
        <v>15</v>
      </c>
      <c r="J99">
        <f>kursanci3[[#This Row],[H]]+kursanci3[[#This Row],[M]]/60</f>
        <v>1.25</v>
      </c>
      <c r="K99">
        <f>kursanci3[[#This Row],[Czas numerycznie w h]]*kursanci3[[#This Row],[Stawka za godzinę]]</f>
        <v>75</v>
      </c>
    </row>
    <row r="100" spans="1:11" x14ac:dyDescent="0.35">
      <c r="A100" t="s">
        <v>13</v>
      </c>
      <c r="B100" t="s">
        <v>7</v>
      </c>
      <c r="C100" s="1">
        <v>45973</v>
      </c>
      <c r="D100" s="2">
        <v>0.57291666666666663</v>
      </c>
      <c r="E100" s="2">
        <v>0.625</v>
      </c>
      <c r="F100">
        <v>60</v>
      </c>
      <c r="G100" s="2">
        <f>kursanci3[[#This Row],[Godzina zakończenia]]-kursanci3[[#This Row],[Godzina rozpoczęcia]]</f>
        <v>5.208333333333337E-2</v>
      </c>
      <c r="H100">
        <f>HOUR(kursanci3[[#This Row],[Długość lekcji w h]])</f>
        <v>1</v>
      </c>
      <c r="I100">
        <f>MINUTE(kursanci3[[#This Row],[Długość lekcji w h]])</f>
        <v>15</v>
      </c>
      <c r="J100">
        <f>kursanci3[[#This Row],[H]]+kursanci3[[#This Row],[M]]/60</f>
        <v>1.25</v>
      </c>
      <c r="K100">
        <f>kursanci3[[#This Row],[Czas numerycznie w h]]*kursanci3[[#This Row],[Stawka za godzinę]]</f>
        <v>75</v>
      </c>
    </row>
    <row r="101" spans="1:11" x14ac:dyDescent="0.35">
      <c r="A101" t="s">
        <v>17</v>
      </c>
      <c r="B101" t="s">
        <v>9</v>
      </c>
      <c r="C101" s="1">
        <v>45980</v>
      </c>
      <c r="D101" s="2">
        <v>0.65625</v>
      </c>
      <c r="E101" s="2">
        <v>0.71875</v>
      </c>
      <c r="F101">
        <v>50</v>
      </c>
      <c r="G101" s="2">
        <f>kursanci3[[#This Row],[Godzina zakończenia]]-kursanci3[[#This Row],[Godzina rozpoczęcia]]</f>
        <v>6.25E-2</v>
      </c>
      <c r="H101">
        <f>HOUR(kursanci3[[#This Row],[Długość lekcji w h]])</f>
        <v>1</v>
      </c>
      <c r="I101">
        <f>MINUTE(kursanci3[[#This Row],[Długość lekcji w h]])</f>
        <v>30</v>
      </c>
      <c r="J101">
        <f>kursanci3[[#This Row],[H]]+kursanci3[[#This Row],[M]]/60</f>
        <v>1.5</v>
      </c>
      <c r="K101">
        <f>kursanci3[[#This Row],[Czas numerycznie w h]]*kursanci3[[#This Row],[Stawka za godzinę]]</f>
        <v>75</v>
      </c>
    </row>
    <row r="102" spans="1:11" x14ac:dyDescent="0.35">
      <c r="A102" t="s">
        <v>13</v>
      </c>
      <c r="B102" t="s">
        <v>7</v>
      </c>
      <c r="C102" s="1">
        <v>45986</v>
      </c>
      <c r="D102" s="2">
        <v>0.375</v>
      </c>
      <c r="E102" s="2">
        <v>0.42708333333333331</v>
      </c>
      <c r="F102">
        <v>60</v>
      </c>
      <c r="G102" s="2">
        <f>kursanci3[[#This Row],[Godzina zakończenia]]-kursanci3[[#This Row],[Godzina rozpoczęcia]]</f>
        <v>5.2083333333333315E-2</v>
      </c>
      <c r="H102">
        <f>HOUR(kursanci3[[#This Row],[Długość lekcji w h]])</f>
        <v>1</v>
      </c>
      <c r="I102">
        <f>MINUTE(kursanci3[[#This Row],[Długość lekcji w h]])</f>
        <v>15</v>
      </c>
      <c r="J102">
        <f>kursanci3[[#This Row],[H]]+kursanci3[[#This Row],[M]]/60</f>
        <v>1.25</v>
      </c>
      <c r="K102">
        <f>kursanci3[[#This Row],[Czas numerycznie w h]]*kursanci3[[#This Row],[Stawka za godzinę]]</f>
        <v>75</v>
      </c>
    </row>
    <row r="103" spans="1:11" x14ac:dyDescent="0.35">
      <c r="A103" t="s">
        <v>19</v>
      </c>
      <c r="B103" t="s">
        <v>9</v>
      </c>
      <c r="C103" s="1">
        <v>45994</v>
      </c>
      <c r="D103" s="2">
        <v>0.65625</v>
      </c>
      <c r="E103" s="2">
        <v>0.71875</v>
      </c>
      <c r="F103">
        <v>50</v>
      </c>
      <c r="G103" s="2">
        <f>kursanci3[[#This Row],[Godzina zakończenia]]-kursanci3[[#This Row],[Godzina rozpoczęcia]]</f>
        <v>6.25E-2</v>
      </c>
      <c r="H103">
        <f>HOUR(kursanci3[[#This Row],[Długość lekcji w h]])</f>
        <v>1</v>
      </c>
      <c r="I103">
        <f>MINUTE(kursanci3[[#This Row],[Długość lekcji w h]])</f>
        <v>30</v>
      </c>
      <c r="J103">
        <f>kursanci3[[#This Row],[H]]+kursanci3[[#This Row],[M]]/60</f>
        <v>1.5</v>
      </c>
      <c r="K103">
        <f>kursanci3[[#This Row],[Czas numerycznie w h]]*kursanci3[[#This Row],[Stawka za godzinę]]</f>
        <v>75</v>
      </c>
    </row>
    <row r="104" spans="1:11" x14ac:dyDescent="0.35">
      <c r="A104" t="s">
        <v>14</v>
      </c>
      <c r="B104" t="s">
        <v>7</v>
      </c>
      <c r="C104" s="1">
        <v>46000</v>
      </c>
      <c r="D104" s="2">
        <v>0.375</v>
      </c>
      <c r="E104" s="2">
        <v>0.42708333333333331</v>
      </c>
      <c r="F104">
        <v>60</v>
      </c>
      <c r="G104" s="2">
        <f>kursanci3[[#This Row],[Godzina zakończenia]]-kursanci3[[#This Row],[Godzina rozpoczęcia]]</f>
        <v>5.2083333333333315E-2</v>
      </c>
      <c r="H104">
        <f>HOUR(kursanci3[[#This Row],[Długość lekcji w h]])</f>
        <v>1</v>
      </c>
      <c r="I104">
        <f>MINUTE(kursanci3[[#This Row],[Długość lekcji w h]])</f>
        <v>15</v>
      </c>
      <c r="J104">
        <f>kursanci3[[#This Row],[H]]+kursanci3[[#This Row],[M]]/60</f>
        <v>1.25</v>
      </c>
      <c r="K104">
        <f>kursanci3[[#This Row],[Czas numerycznie w h]]*kursanci3[[#This Row],[Stawka za godzinę]]</f>
        <v>75</v>
      </c>
    </row>
    <row r="105" spans="1:11" x14ac:dyDescent="0.35">
      <c r="A105" t="s">
        <v>13</v>
      </c>
      <c r="B105" t="s">
        <v>7</v>
      </c>
      <c r="C105" s="1">
        <v>46001</v>
      </c>
      <c r="D105" s="2">
        <v>0.54166666666666663</v>
      </c>
      <c r="E105" s="2">
        <v>0.59375</v>
      </c>
      <c r="F105">
        <v>60</v>
      </c>
      <c r="G105" s="2">
        <f>kursanci3[[#This Row],[Godzina zakończenia]]-kursanci3[[#This Row],[Godzina rozpoczęcia]]</f>
        <v>5.208333333333337E-2</v>
      </c>
      <c r="H105">
        <f>HOUR(kursanci3[[#This Row],[Długość lekcji w h]])</f>
        <v>1</v>
      </c>
      <c r="I105">
        <f>MINUTE(kursanci3[[#This Row],[Długość lekcji w h]])</f>
        <v>15</v>
      </c>
      <c r="J105">
        <f>kursanci3[[#This Row],[H]]+kursanci3[[#This Row],[M]]/60</f>
        <v>1.25</v>
      </c>
      <c r="K105">
        <f>kursanci3[[#This Row],[Czas numerycznie w h]]*kursanci3[[#This Row],[Stawka za godzinę]]</f>
        <v>75</v>
      </c>
    </row>
    <row r="106" spans="1:11" x14ac:dyDescent="0.35">
      <c r="A106" t="s">
        <v>10</v>
      </c>
      <c r="B106" t="s">
        <v>7</v>
      </c>
      <c r="C106" s="1">
        <v>46002</v>
      </c>
      <c r="D106" s="2">
        <v>0.4375</v>
      </c>
      <c r="E106" s="2">
        <v>0.48958333333333331</v>
      </c>
      <c r="F106">
        <v>60</v>
      </c>
      <c r="G106" s="2">
        <f>kursanci3[[#This Row],[Godzina zakończenia]]-kursanci3[[#This Row],[Godzina rozpoczęcia]]</f>
        <v>5.2083333333333315E-2</v>
      </c>
      <c r="H106">
        <f>HOUR(kursanci3[[#This Row],[Długość lekcji w h]])</f>
        <v>1</v>
      </c>
      <c r="I106">
        <f>MINUTE(kursanci3[[#This Row],[Długość lekcji w h]])</f>
        <v>15</v>
      </c>
      <c r="J106">
        <f>kursanci3[[#This Row],[H]]+kursanci3[[#This Row],[M]]/60</f>
        <v>1.25</v>
      </c>
      <c r="K106">
        <f>kursanci3[[#This Row],[Czas numerycznie w h]]*kursanci3[[#This Row],[Stawka za godzinę]]</f>
        <v>75</v>
      </c>
    </row>
    <row r="107" spans="1:11" x14ac:dyDescent="0.35">
      <c r="A107" t="s">
        <v>8</v>
      </c>
      <c r="B107" t="s">
        <v>9</v>
      </c>
      <c r="C107" s="1">
        <v>46034</v>
      </c>
      <c r="D107" s="2">
        <v>0.375</v>
      </c>
      <c r="E107" s="2">
        <v>0.4375</v>
      </c>
      <c r="F107">
        <v>50</v>
      </c>
      <c r="G107" s="2">
        <f>kursanci3[[#This Row],[Godzina zakończenia]]-kursanci3[[#This Row],[Godzina rozpoczęcia]]</f>
        <v>6.25E-2</v>
      </c>
      <c r="H107">
        <f>HOUR(kursanci3[[#This Row],[Długość lekcji w h]])</f>
        <v>1</v>
      </c>
      <c r="I107">
        <f>MINUTE(kursanci3[[#This Row],[Długość lekcji w h]])</f>
        <v>30</v>
      </c>
      <c r="J107">
        <f>kursanci3[[#This Row],[H]]+kursanci3[[#This Row],[M]]/60</f>
        <v>1.5</v>
      </c>
      <c r="K107">
        <f>kursanci3[[#This Row],[Czas numerycznie w h]]*kursanci3[[#This Row],[Stawka za godzinę]]</f>
        <v>75</v>
      </c>
    </row>
    <row r="108" spans="1:11" x14ac:dyDescent="0.35">
      <c r="A108" t="s">
        <v>24</v>
      </c>
      <c r="B108" t="s">
        <v>7</v>
      </c>
      <c r="C108" s="1">
        <v>46034</v>
      </c>
      <c r="D108" s="2">
        <v>0.44791666666666669</v>
      </c>
      <c r="E108" s="2">
        <v>0.5</v>
      </c>
      <c r="F108">
        <v>60</v>
      </c>
      <c r="G108" s="2">
        <f>kursanci3[[#This Row],[Godzina zakończenia]]-kursanci3[[#This Row],[Godzina rozpoczęcia]]</f>
        <v>5.2083333333333315E-2</v>
      </c>
      <c r="H108">
        <f>HOUR(kursanci3[[#This Row],[Długość lekcji w h]])</f>
        <v>1</v>
      </c>
      <c r="I108">
        <f>MINUTE(kursanci3[[#This Row],[Długość lekcji w h]])</f>
        <v>15</v>
      </c>
      <c r="J108">
        <f>kursanci3[[#This Row],[H]]+kursanci3[[#This Row],[M]]/60</f>
        <v>1.25</v>
      </c>
      <c r="K108">
        <f>kursanci3[[#This Row],[Czas numerycznie w h]]*kursanci3[[#This Row],[Stawka za godzinę]]</f>
        <v>75</v>
      </c>
    </row>
    <row r="109" spans="1:11" x14ac:dyDescent="0.35">
      <c r="A109" t="s">
        <v>6</v>
      </c>
      <c r="B109" t="s">
        <v>7</v>
      </c>
      <c r="C109" s="1">
        <v>46037</v>
      </c>
      <c r="D109" s="2">
        <v>0.45833333333333331</v>
      </c>
      <c r="E109" s="2">
        <v>0.51041666666666663</v>
      </c>
      <c r="F109">
        <v>60</v>
      </c>
      <c r="G109" s="2">
        <f>kursanci3[[#This Row],[Godzina zakończenia]]-kursanci3[[#This Row],[Godzina rozpoczęcia]]</f>
        <v>5.2083333333333315E-2</v>
      </c>
      <c r="H109">
        <f>HOUR(kursanci3[[#This Row],[Długość lekcji w h]])</f>
        <v>1</v>
      </c>
      <c r="I109">
        <f>MINUTE(kursanci3[[#This Row],[Długość lekcji w h]])</f>
        <v>15</v>
      </c>
      <c r="J109">
        <f>kursanci3[[#This Row],[H]]+kursanci3[[#This Row],[M]]/60</f>
        <v>1.25</v>
      </c>
      <c r="K109">
        <f>kursanci3[[#This Row],[Czas numerycznie w h]]*kursanci3[[#This Row],[Stawka za godzinę]]</f>
        <v>75</v>
      </c>
    </row>
    <row r="110" spans="1:11" x14ac:dyDescent="0.35">
      <c r="A110" t="s">
        <v>8</v>
      </c>
      <c r="B110" t="s">
        <v>9</v>
      </c>
      <c r="C110" s="1">
        <v>46037</v>
      </c>
      <c r="D110" s="2">
        <v>0.52083333333333337</v>
      </c>
      <c r="E110" s="2">
        <v>0.58333333333333337</v>
      </c>
      <c r="F110">
        <v>50</v>
      </c>
      <c r="G110" s="2">
        <f>kursanci3[[#This Row],[Godzina zakończenia]]-kursanci3[[#This Row],[Godzina rozpoczęcia]]</f>
        <v>6.25E-2</v>
      </c>
      <c r="H110">
        <f>HOUR(kursanci3[[#This Row],[Długość lekcji w h]])</f>
        <v>1</v>
      </c>
      <c r="I110">
        <f>MINUTE(kursanci3[[#This Row],[Długość lekcji w h]])</f>
        <v>30</v>
      </c>
      <c r="J110">
        <f>kursanci3[[#This Row],[H]]+kursanci3[[#This Row],[M]]/60</f>
        <v>1.5</v>
      </c>
      <c r="K110">
        <f>kursanci3[[#This Row],[Czas numerycznie w h]]*kursanci3[[#This Row],[Stawka za godzinę]]</f>
        <v>75</v>
      </c>
    </row>
    <row r="111" spans="1:11" x14ac:dyDescent="0.35">
      <c r="A111" t="s">
        <v>8</v>
      </c>
      <c r="B111" t="s">
        <v>9</v>
      </c>
      <c r="C111" s="1">
        <v>46041</v>
      </c>
      <c r="D111" s="2">
        <v>0.375</v>
      </c>
      <c r="E111" s="2">
        <v>0.4375</v>
      </c>
      <c r="F111">
        <v>50</v>
      </c>
      <c r="G111" s="2">
        <f>kursanci3[[#This Row],[Godzina zakończenia]]-kursanci3[[#This Row],[Godzina rozpoczęcia]]</f>
        <v>6.25E-2</v>
      </c>
      <c r="H111">
        <f>HOUR(kursanci3[[#This Row],[Długość lekcji w h]])</f>
        <v>1</v>
      </c>
      <c r="I111">
        <f>MINUTE(kursanci3[[#This Row],[Długość lekcji w h]])</f>
        <v>30</v>
      </c>
      <c r="J111">
        <f>kursanci3[[#This Row],[H]]+kursanci3[[#This Row],[M]]/60</f>
        <v>1.5</v>
      </c>
      <c r="K111">
        <f>kursanci3[[#This Row],[Czas numerycznie w h]]*kursanci3[[#This Row],[Stawka za godzinę]]</f>
        <v>75</v>
      </c>
    </row>
    <row r="112" spans="1:11" x14ac:dyDescent="0.35">
      <c r="A112" t="s">
        <v>24</v>
      </c>
      <c r="B112" t="s">
        <v>7</v>
      </c>
      <c r="C112" s="1">
        <v>46044</v>
      </c>
      <c r="D112" s="2">
        <v>0.375</v>
      </c>
      <c r="E112" s="2">
        <v>0.42708333333333331</v>
      </c>
      <c r="F112">
        <v>60</v>
      </c>
      <c r="G112" s="2">
        <f>kursanci3[[#This Row],[Godzina zakończenia]]-kursanci3[[#This Row],[Godzina rozpoczęcia]]</f>
        <v>5.2083333333333315E-2</v>
      </c>
      <c r="H112">
        <f>HOUR(kursanci3[[#This Row],[Długość lekcji w h]])</f>
        <v>1</v>
      </c>
      <c r="I112">
        <f>MINUTE(kursanci3[[#This Row],[Długość lekcji w h]])</f>
        <v>15</v>
      </c>
      <c r="J112">
        <f>kursanci3[[#This Row],[H]]+kursanci3[[#This Row],[M]]/60</f>
        <v>1.25</v>
      </c>
      <c r="K112">
        <f>kursanci3[[#This Row],[Czas numerycznie w h]]*kursanci3[[#This Row],[Stawka za godzinę]]</f>
        <v>75</v>
      </c>
    </row>
    <row r="113" spans="1:11" x14ac:dyDescent="0.35">
      <c r="A113" t="s">
        <v>13</v>
      </c>
      <c r="B113" t="s">
        <v>9</v>
      </c>
      <c r="C113" s="1">
        <v>46045</v>
      </c>
      <c r="D113" s="2">
        <v>0.46875</v>
      </c>
      <c r="E113" s="2">
        <v>0.53125</v>
      </c>
      <c r="F113">
        <v>50</v>
      </c>
      <c r="G113" s="2">
        <f>kursanci3[[#This Row],[Godzina zakończenia]]-kursanci3[[#This Row],[Godzina rozpoczęcia]]</f>
        <v>6.25E-2</v>
      </c>
      <c r="H113">
        <f>HOUR(kursanci3[[#This Row],[Długość lekcji w h]])</f>
        <v>1</v>
      </c>
      <c r="I113">
        <f>MINUTE(kursanci3[[#This Row],[Długość lekcji w h]])</f>
        <v>30</v>
      </c>
      <c r="J113">
        <f>kursanci3[[#This Row],[H]]+kursanci3[[#This Row],[M]]/60</f>
        <v>1.5</v>
      </c>
      <c r="K113">
        <f>kursanci3[[#This Row],[Czas numerycznie w h]]*kursanci3[[#This Row],[Stawka za godzinę]]</f>
        <v>75</v>
      </c>
    </row>
    <row r="114" spans="1:11" x14ac:dyDescent="0.35">
      <c r="A114" t="s">
        <v>8</v>
      </c>
      <c r="B114" t="s">
        <v>9</v>
      </c>
      <c r="C114" s="1">
        <v>46051</v>
      </c>
      <c r="D114" s="2">
        <v>0.375</v>
      </c>
      <c r="E114" s="2">
        <v>0.4375</v>
      </c>
      <c r="F114">
        <v>50</v>
      </c>
      <c r="G114" s="2">
        <f>kursanci3[[#This Row],[Godzina zakończenia]]-kursanci3[[#This Row],[Godzina rozpoczęcia]]</f>
        <v>6.25E-2</v>
      </c>
      <c r="H114">
        <f>HOUR(kursanci3[[#This Row],[Długość lekcji w h]])</f>
        <v>1</v>
      </c>
      <c r="I114">
        <f>MINUTE(kursanci3[[#This Row],[Długość lekcji w h]])</f>
        <v>30</v>
      </c>
      <c r="J114">
        <f>kursanci3[[#This Row],[H]]+kursanci3[[#This Row],[M]]/60</f>
        <v>1.5</v>
      </c>
      <c r="K114">
        <f>kursanci3[[#This Row],[Czas numerycznie w h]]*kursanci3[[#This Row],[Stawka za godzinę]]</f>
        <v>75</v>
      </c>
    </row>
    <row r="115" spans="1:11" x14ac:dyDescent="0.35">
      <c r="A115" t="s">
        <v>16</v>
      </c>
      <c r="B115" t="s">
        <v>7</v>
      </c>
      <c r="C115" s="1">
        <v>46056</v>
      </c>
      <c r="D115" s="2">
        <v>0.375</v>
      </c>
      <c r="E115" s="2">
        <v>0.42708333333333331</v>
      </c>
      <c r="F115">
        <v>60</v>
      </c>
      <c r="G115" s="2">
        <f>kursanci3[[#This Row],[Godzina zakończenia]]-kursanci3[[#This Row],[Godzina rozpoczęcia]]</f>
        <v>5.2083333333333315E-2</v>
      </c>
      <c r="H115">
        <f>HOUR(kursanci3[[#This Row],[Długość lekcji w h]])</f>
        <v>1</v>
      </c>
      <c r="I115">
        <f>MINUTE(kursanci3[[#This Row],[Długość lekcji w h]])</f>
        <v>15</v>
      </c>
      <c r="J115">
        <f>kursanci3[[#This Row],[H]]+kursanci3[[#This Row],[M]]/60</f>
        <v>1.25</v>
      </c>
      <c r="K115">
        <f>kursanci3[[#This Row],[Czas numerycznie w h]]*kursanci3[[#This Row],[Stawka za godzinę]]</f>
        <v>75</v>
      </c>
    </row>
    <row r="116" spans="1:11" x14ac:dyDescent="0.35">
      <c r="A116" t="s">
        <v>24</v>
      </c>
      <c r="B116" t="s">
        <v>7</v>
      </c>
      <c r="C116" s="1">
        <v>46064</v>
      </c>
      <c r="D116" s="2">
        <v>0.44791666666666669</v>
      </c>
      <c r="E116" s="2">
        <v>0.5</v>
      </c>
      <c r="F116">
        <v>60</v>
      </c>
      <c r="G116" s="2">
        <f>kursanci3[[#This Row],[Godzina zakończenia]]-kursanci3[[#This Row],[Godzina rozpoczęcia]]</f>
        <v>5.2083333333333315E-2</v>
      </c>
      <c r="H116">
        <f>HOUR(kursanci3[[#This Row],[Długość lekcji w h]])</f>
        <v>1</v>
      </c>
      <c r="I116">
        <f>MINUTE(kursanci3[[#This Row],[Długość lekcji w h]])</f>
        <v>15</v>
      </c>
      <c r="J116">
        <f>kursanci3[[#This Row],[H]]+kursanci3[[#This Row],[M]]/60</f>
        <v>1.25</v>
      </c>
      <c r="K116">
        <f>kursanci3[[#This Row],[Czas numerycznie w h]]*kursanci3[[#This Row],[Stawka za godzinę]]</f>
        <v>75</v>
      </c>
    </row>
    <row r="117" spans="1:11" x14ac:dyDescent="0.35">
      <c r="A117" t="s">
        <v>16</v>
      </c>
      <c r="B117" t="s">
        <v>7</v>
      </c>
      <c r="C117" s="1">
        <v>46065</v>
      </c>
      <c r="D117" s="2">
        <v>0.55208333333333337</v>
      </c>
      <c r="E117" s="2">
        <v>0.60416666666666663</v>
      </c>
      <c r="F117">
        <v>60</v>
      </c>
      <c r="G117" s="2">
        <f>kursanci3[[#This Row],[Godzina zakończenia]]-kursanci3[[#This Row],[Godzina rozpoczęcia]]</f>
        <v>5.2083333333333259E-2</v>
      </c>
      <c r="H117">
        <f>HOUR(kursanci3[[#This Row],[Długość lekcji w h]])</f>
        <v>1</v>
      </c>
      <c r="I117">
        <f>MINUTE(kursanci3[[#This Row],[Długość lekcji w h]])</f>
        <v>15</v>
      </c>
      <c r="J117">
        <f>kursanci3[[#This Row],[H]]+kursanci3[[#This Row],[M]]/60</f>
        <v>1.25</v>
      </c>
      <c r="K117">
        <f>kursanci3[[#This Row],[Czas numerycznie w h]]*kursanci3[[#This Row],[Stawka za godzinę]]</f>
        <v>75</v>
      </c>
    </row>
    <row r="118" spans="1:11" x14ac:dyDescent="0.35">
      <c r="A118" t="s">
        <v>16</v>
      </c>
      <c r="B118" t="s">
        <v>7</v>
      </c>
      <c r="C118" s="1">
        <v>46066</v>
      </c>
      <c r="D118" s="2">
        <v>0.375</v>
      </c>
      <c r="E118" s="2">
        <v>0.42708333333333331</v>
      </c>
      <c r="F118">
        <v>60</v>
      </c>
      <c r="G118" s="2">
        <f>kursanci3[[#This Row],[Godzina zakończenia]]-kursanci3[[#This Row],[Godzina rozpoczęcia]]</f>
        <v>5.2083333333333315E-2</v>
      </c>
      <c r="H118">
        <f>HOUR(kursanci3[[#This Row],[Długość lekcji w h]])</f>
        <v>1</v>
      </c>
      <c r="I118">
        <f>MINUTE(kursanci3[[#This Row],[Długość lekcji w h]])</f>
        <v>15</v>
      </c>
      <c r="J118">
        <f>kursanci3[[#This Row],[H]]+kursanci3[[#This Row],[M]]/60</f>
        <v>1.25</v>
      </c>
      <c r="K118">
        <f>kursanci3[[#This Row],[Czas numerycznie w h]]*kursanci3[[#This Row],[Stawka za godzinę]]</f>
        <v>75</v>
      </c>
    </row>
    <row r="119" spans="1:11" x14ac:dyDescent="0.35">
      <c r="A119" t="s">
        <v>8</v>
      </c>
      <c r="B119" t="s">
        <v>9</v>
      </c>
      <c r="C119" s="1">
        <v>46069</v>
      </c>
      <c r="D119" s="2">
        <v>0.47916666666666669</v>
      </c>
      <c r="E119" s="2">
        <v>0.54166666666666663</v>
      </c>
      <c r="F119">
        <v>50</v>
      </c>
      <c r="G119" s="2">
        <f>kursanci3[[#This Row],[Godzina zakończenia]]-kursanci3[[#This Row],[Godzina rozpoczęcia]]</f>
        <v>6.2499999999999944E-2</v>
      </c>
      <c r="H119">
        <f>HOUR(kursanci3[[#This Row],[Długość lekcji w h]])</f>
        <v>1</v>
      </c>
      <c r="I119">
        <f>MINUTE(kursanci3[[#This Row],[Długość lekcji w h]])</f>
        <v>30</v>
      </c>
      <c r="J119">
        <f>kursanci3[[#This Row],[H]]+kursanci3[[#This Row],[M]]/60</f>
        <v>1.5</v>
      </c>
      <c r="K119">
        <f>kursanci3[[#This Row],[Czas numerycznie w h]]*kursanci3[[#This Row],[Stawka za godzinę]]</f>
        <v>75</v>
      </c>
    </row>
    <row r="120" spans="1:11" x14ac:dyDescent="0.35">
      <c r="A120" t="s">
        <v>15</v>
      </c>
      <c r="B120" t="s">
        <v>7</v>
      </c>
      <c r="C120" s="1">
        <v>46070</v>
      </c>
      <c r="D120" s="2">
        <v>0.375</v>
      </c>
      <c r="E120" s="2">
        <v>0.42708333333333331</v>
      </c>
      <c r="F120">
        <v>60</v>
      </c>
      <c r="G120" s="2">
        <f>kursanci3[[#This Row],[Godzina zakończenia]]-kursanci3[[#This Row],[Godzina rozpoczęcia]]</f>
        <v>5.2083333333333315E-2</v>
      </c>
      <c r="H120">
        <f>HOUR(kursanci3[[#This Row],[Długość lekcji w h]])</f>
        <v>1</v>
      </c>
      <c r="I120">
        <f>MINUTE(kursanci3[[#This Row],[Długość lekcji w h]])</f>
        <v>15</v>
      </c>
      <c r="J120">
        <f>kursanci3[[#This Row],[H]]+kursanci3[[#This Row],[M]]/60</f>
        <v>1.25</v>
      </c>
      <c r="K120">
        <f>kursanci3[[#This Row],[Czas numerycznie w h]]*kursanci3[[#This Row],[Stawka za godzinę]]</f>
        <v>75</v>
      </c>
    </row>
    <row r="121" spans="1:11" x14ac:dyDescent="0.35">
      <c r="A121" t="s">
        <v>10</v>
      </c>
      <c r="B121" t="s">
        <v>9</v>
      </c>
      <c r="C121" s="1">
        <v>46070</v>
      </c>
      <c r="D121" s="2">
        <v>0.63541666666666663</v>
      </c>
      <c r="E121" s="2">
        <v>0.69791666666666663</v>
      </c>
      <c r="F121">
        <v>50</v>
      </c>
      <c r="G121" s="2">
        <f>kursanci3[[#This Row],[Godzina zakończenia]]-kursanci3[[#This Row],[Godzina rozpoczęcia]]</f>
        <v>6.25E-2</v>
      </c>
      <c r="H121">
        <f>HOUR(kursanci3[[#This Row],[Długość lekcji w h]])</f>
        <v>1</v>
      </c>
      <c r="I121">
        <f>MINUTE(kursanci3[[#This Row],[Długość lekcji w h]])</f>
        <v>30</v>
      </c>
      <c r="J121">
        <f>kursanci3[[#This Row],[H]]+kursanci3[[#This Row],[M]]/60</f>
        <v>1.5</v>
      </c>
      <c r="K121">
        <f>kursanci3[[#This Row],[Czas numerycznie w h]]*kursanci3[[#This Row],[Stawka za godzinę]]</f>
        <v>75</v>
      </c>
    </row>
    <row r="122" spans="1:11" x14ac:dyDescent="0.35">
      <c r="A122" t="s">
        <v>8</v>
      </c>
      <c r="B122" t="s">
        <v>9</v>
      </c>
      <c r="C122" s="1">
        <v>46071</v>
      </c>
      <c r="D122" s="2">
        <v>0.375</v>
      </c>
      <c r="E122" s="2">
        <v>0.4375</v>
      </c>
      <c r="F122">
        <v>50</v>
      </c>
      <c r="G122" s="2">
        <f>kursanci3[[#This Row],[Godzina zakończenia]]-kursanci3[[#This Row],[Godzina rozpoczęcia]]</f>
        <v>6.25E-2</v>
      </c>
      <c r="H122">
        <f>HOUR(kursanci3[[#This Row],[Długość lekcji w h]])</f>
        <v>1</v>
      </c>
      <c r="I122">
        <f>MINUTE(kursanci3[[#This Row],[Długość lekcji w h]])</f>
        <v>30</v>
      </c>
      <c r="J122">
        <f>kursanci3[[#This Row],[H]]+kursanci3[[#This Row],[M]]/60</f>
        <v>1.5</v>
      </c>
      <c r="K122">
        <f>kursanci3[[#This Row],[Czas numerycznie w h]]*kursanci3[[#This Row],[Stawka za godzinę]]</f>
        <v>75</v>
      </c>
    </row>
    <row r="123" spans="1:11" x14ac:dyDescent="0.35">
      <c r="A123" t="s">
        <v>6</v>
      </c>
      <c r="B123" t="s">
        <v>7</v>
      </c>
      <c r="C123" s="1">
        <v>46073</v>
      </c>
      <c r="D123" s="2">
        <v>0.375</v>
      </c>
      <c r="E123" s="2">
        <v>0.42708333333333331</v>
      </c>
      <c r="F123">
        <v>60</v>
      </c>
      <c r="G123" s="2">
        <f>kursanci3[[#This Row],[Godzina zakończenia]]-kursanci3[[#This Row],[Godzina rozpoczęcia]]</f>
        <v>5.2083333333333315E-2</v>
      </c>
      <c r="H123">
        <f>HOUR(kursanci3[[#This Row],[Długość lekcji w h]])</f>
        <v>1</v>
      </c>
      <c r="I123">
        <f>MINUTE(kursanci3[[#This Row],[Długość lekcji w h]])</f>
        <v>15</v>
      </c>
      <c r="J123">
        <f>kursanci3[[#This Row],[H]]+kursanci3[[#This Row],[M]]/60</f>
        <v>1.25</v>
      </c>
      <c r="K123">
        <f>kursanci3[[#This Row],[Czas numerycznie w h]]*kursanci3[[#This Row],[Stawka za godzinę]]</f>
        <v>75</v>
      </c>
    </row>
    <row r="124" spans="1:11" x14ac:dyDescent="0.35">
      <c r="A124" t="s">
        <v>6</v>
      </c>
      <c r="B124" t="s">
        <v>7</v>
      </c>
      <c r="C124" s="1">
        <v>46073</v>
      </c>
      <c r="D124" s="2">
        <v>0.4375</v>
      </c>
      <c r="E124" s="2">
        <v>0.48958333333333331</v>
      </c>
      <c r="F124">
        <v>60</v>
      </c>
      <c r="G124" s="2">
        <f>kursanci3[[#This Row],[Godzina zakończenia]]-kursanci3[[#This Row],[Godzina rozpoczęcia]]</f>
        <v>5.2083333333333315E-2</v>
      </c>
      <c r="H124">
        <f>HOUR(kursanci3[[#This Row],[Długość lekcji w h]])</f>
        <v>1</v>
      </c>
      <c r="I124">
        <f>MINUTE(kursanci3[[#This Row],[Długość lekcji w h]])</f>
        <v>15</v>
      </c>
      <c r="J124">
        <f>kursanci3[[#This Row],[H]]+kursanci3[[#This Row],[M]]/60</f>
        <v>1.25</v>
      </c>
      <c r="K124">
        <f>kursanci3[[#This Row],[Czas numerycznie w h]]*kursanci3[[#This Row],[Stawka za godzinę]]</f>
        <v>75</v>
      </c>
    </row>
    <row r="125" spans="1:11" x14ac:dyDescent="0.35">
      <c r="A125" t="s">
        <v>10</v>
      </c>
      <c r="B125" t="s">
        <v>7</v>
      </c>
      <c r="C125" s="1">
        <v>46080</v>
      </c>
      <c r="D125" s="2">
        <v>0.53125</v>
      </c>
      <c r="E125" s="2">
        <v>0.58333333333333337</v>
      </c>
      <c r="F125">
        <v>60</v>
      </c>
      <c r="G125" s="2">
        <f>kursanci3[[#This Row],[Godzina zakończenia]]-kursanci3[[#This Row],[Godzina rozpoczęcia]]</f>
        <v>5.208333333333337E-2</v>
      </c>
      <c r="H125">
        <f>HOUR(kursanci3[[#This Row],[Długość lekcji w h]])</f>
        <v>1</v>
      </c>
      <c r="I125">
        <f>MINUTE(kursanci3[[#This Row],[Długość lekcji w h]])</f>
        <v>15</v>
      </c>
      <c r="J125">
        <f>kursanci3[[#This Row],[H]]+kursanci3[[#This Row],[M]]/60</f>
        <v>1.25</v>
      </c>
      <c r="K125">
        <f>kursanci3[[#This Row],[Czas numerycznie w h]]*kursanci3[[#This Row],[Stawka za godzinę]]</f>
        <v>75</v>
      </c>
    </row>
    <row r="126" spans="1:11" x14ac:dyDescent="0.35">
      <c r="A126" t="s">
        <v>13</v>
      </c>
      <c r="B126" t="s">
        <v>9</v>
      </c>
      <c r="C126" s="1">
        <v>46080</v>
      </c>
      <c r="D126" s="2">
        <v>0.59375</v>
      </c>
      <c r="E126" s="2">
        <v>0.65625</v>
      </c>
      <c r="F126">
        <v>50</v>
      </c>
      <c r="G126" s="2">
        <f>kursanci3[[#This Row],[Godzina zakończenia]]-kursanci3[[#This Row],[Godzina rozpoczęcia]]</f>
        <v>6.25E-2</v>
      </c>
      <c r="H126">
        <f>HOUR(kursanci3[[#This Row],[Długość lekcji w h]])</f>
        <v>1</v>
      </c>
      <c r="I126">
        <f>MINUTE(kursanci3[[#This Row],[Długość lekcji w h]])</f>
        <v>30</v>
      </c>
      <c r="J126">
        <f>kursanci3[[#This Row],[H]]+kursanci3[[#This Row],[M]]/60</f>
        <v>1.5</v>
      </c>
      <c r="K126">
        <f>kursanci3[[#This Row],[Czas numerycznie w h]]*kursanci3[[#This Row],[Stawka za godzinę]]</f>
        <v>75</v>
      </c>
    </row>
    <row r="127" spans="1:11" x14ac:dyDescent="0.35">
      <c r="A127" t="s">
        <v>11</v>
      </c>
      <c r="B127" t="s">
        <v>12</v>
      </c>
      <c r="C127" s="1">
        <v>45938</v>
      </c>
      <c r="D127" s="2">
        <v>0.52083333333333337</v>
      </c>
      <c r="E127" s="2">
        <v>0.59375</v>
      </c>
      <c r="F127">
        <v>40</v>
      </c>
      <c r="G127" s="2">
        <f>kursanci3[[#This Row],[Godzina zakończenia]]-kursanci3[[#This Row],[Godzina rozpoczęcia]]</f>
        <v>7.291666666666663E-2</v>
      </c>
      <c r="H127">
        <f>HOUR(kursanci3[[#This Row],[Długość lekcji w h]])</f>
        <v>1</v>
      </c>
      <c r="I127">
        <f>MINUTE(kursanci3[[#This Row],[Długość lekcji w h]])</f>
        <v>45</v>
      </c>
      <c r="J127">
        <f>kursanci3[[#This Row],[H]]+kursanci3[[#This Row],[M]]/60</f>
        <v>1.75</v>
      </c>
      <c r="K127">
        <f>kursanci3[[#This Row],[Czas numerycznie w h]]*kursanci3[[#This Row],[Stawka za godzinę]]</f>
        <v>70</v>
      </c>
    </row>
    <row r="128" spans="1:11" x14ac:dyDescent="0.35">
      <c r="A128" t="s">
        <v>18</v>
      </c>
      <c r="B128" t="s">
        <v>12</v>
      </c>
      <c r="C128" s="1">
        <v>45961</v>
      </c>
      <c r="D128" s="2">
        <v>0.53125</v>
      </c>
      <c r="E128" s="2">
        <v>0.60416666666666663</v>
      </c>
      <c r="F128">
        <v>40</v>
      </c>
      <c r="G128" s="2">
        <f>kursanci3[[#This Row],[Godzina zakończenia]]-kursanci3[[#This Row],[Godzina rozpoczęcia]]</f>
        <v>7.291666666666663E-2</v>
      </c>
      <c r="H128">
        <f>HOUR(kursanci3[[#This Row],[Długość lekcji w h]])</f>
        <v>1</v>
      </c>
      <c r="I128">
        <f>MINUTE(kursanci3[[#This Row],[Długość lekcji w h]])</f>
        <v>45</v>
      </c>
      <c r="J128">
        <f>kursanci3[[#This Row],[H]]+kursanci3[[#This Row],[M]]/60</f>
        <v>1.75</v>
      </c>
      <c r="K128">
        <f>kursanci3[[#This Row],[Czas numerycznie w h]]*kursanci3[[#This Row],[Stawka za godzinę]]</f>
        <v>70</v>
      </c>
    </row>
    <row r="129" spans="1:11" x14ac:dyDescent="0.35">
      <c r="A129" t="s">
        <v>15</v>
      </c>
      <c r="B129" t="s">
        <v>12</v>
      </c>
      <c r="C129" s="1">
        <v>45967</v>
      </c>
      <c r="D129" s="2">
        <v>0.57291666666666663</v>
      </c>
      <c r="E129" s="2">
        <v>0.64583333333333337</v>
      </c>
      <c r="F129">
        <v>40</v>
      </c>
      <c r="G129" s="2">
        <f>kursanci3[[#This Row],[Godzina zakończenia]]-kursanci3[[#This Row],[Godzina rozpoczęcia]]</f>
        <v>7.2916666666666741E-2</v>
      </c>
      <c r="H129">
        <f>HOUR(kursanci3[[#This Row],[Długość lekcji w h]])</f>
        <v>1</v>
      </c>
      <c r="I129">
        <f>MINUTE(kursanci3[[#This Row],[Długość lekcji w h]])</f>
        <v>45</v>
      </c>
      <c r="J129">
        <f>kursanci3[[#This Row],[H]]+kursanci3[[#This Row],[M]]/60</f>
        <v>1.75</v>
      </c>
      <c r="K129">
        <f>kursanci3[[#This Row],[Czas numerycznie w h]]*kursanci3[[#This Row],[Stawka za godzinę]]</f>
        <v>70</v>
      </c>
    </row>
    <row r="130" spans="1:11" x14ac:dyDescent="0.35">
      <c r="A130" t="s">
        <v>18</v>
      </c>
      <c r="B130" t="s">
        <v>12</v>
      </c>
      <c r="C130" s="1">
        <v>45980</v>
      </c>
      <c r="D130" s="2">
        <v>0.54166666666666663</v>
      </c>
      <c r="E130" s="2">
        <v>0.61458333333333337</v>
      </c>
      <c r="F130">
        <v>40</v>
      </c>
      <c r="G130" s="2">
        <f>kursanci3[[#This Row],[Godzina zakończenia]]-kursanci3[[#This Row],[Godzina rozpoczęcia]]</f>
        <v>7.2916666666666741E-2</v>
      </c>
      <c r="H130">
        <f>HOUR(kursanci3[[#This Row],[Długość lekcji w h]])</f>
        <v>1</v>
      </c>
      <c r="I130">
        <f>MINUTE(kursanci3[[#This Row],[Długość lekcji w h]])</f>
        <v>45</v>
      </c>
      <c r="J130">
        <f>kursanci3[[#This Row],[H]]+kursanci3[[#This Row],[M]]/60</f>
        <v>1.75</v>
      </c>
      <c r="K130">
        <f>kursanci3[[#This Row],[Czas numerycznie w h]]*kursanci3[[#This Row],[Stawka za godzinę]]</f>
        <v>70</v>
      </c>
    </row>
    <row r="131" spans="1:11" x14ac:dyDescent="0.35">
      <c r="A131" t="s">
        <v>19</v>
      </c>
      <c r="B131" t="s">
        <v>12</v>
      </c>
      <c r="C131" s="1">
        <v>45987</v>
      </c>
      <c r="D131" s="2">
        <v>0.45833333333333331</v>
      </c>
      <c r="E131" s="2">
        <v>0.53125</v>
      </c>
      <c r="F131">
        <v>40</v>
      </c>
      <c r="G131" s="2">
        <f>kursanci3[[#This Row],[Godzina zakończenia]]-kursanci3[[#This Row],[Godzina rozpoczęcia]]</f>
        <v>7.2916666666666685E-2</v>
      </c>
      <c r="H131">
        <f>HOUR(kursanci3[[#This Row],[Długość lekcji w h]])</f>
        <v>1</v>
      </c>
      <c r="I131">
        <f>MINUTE(kursanci3[[#This Row],[Długość lekcji w h]])</f>
        <v>45</v>
      </c>
      <c r="J131">
        <f>kursanci3[[#This Row],[H]]+kursanci3[[#This Row],[M]]/60</f>
        <v>1.75</v>
      </c>
      <c r="K131">
        <f>kursanci3[[#This Row],[Czas numerycznie w h]]*kursanci3[[#This Row],[Stawka za godzinę]]</f>
        <v>70</v>
      </c>
    </row>
    <row r="132" spans="1:11" x14ac:dyDescent="0.35">
      <c r="A132" t="s">
        <v>11</v>
      </c>
      <c r="B132" t="s">
        <v>12</v>
      </c>
      <c r="C132" s="1">
        <v>45999</v>
      </c>
      <c r="D132" s="2">
        <v>0.46875</v>
      </c>
      <c r="E132" s="2">
        <v>0.54166666666666663</v>
      </c>
      <c r="F132">
        <v>40</v>
      </c>
      <c r="G132" s="2">
        <f>kursanci3[[#This Row],[Godzina zakończenia]]-kursanci3[[#This Row],[Godzina rozpoczęcia]]</f>
        <v>7.291666666666663E-2</v>
      </c>
      <c r="H132">
        <f>HOUR(kursanci3[[#This Row],[Długość lekcji w h]])</f>
        <v>1</v>
      </c>
      <c r="I132">
        <f>MINUTE(kursanci3[[#This Row],[Długość lekcji w h]])</f>
        <v>45</v>
      </c>
      <c r="J132">
        <f>kursanci3[[#This Row],[H]]+kursanci3[[#This Row],[M]]/60</f>
        <v>1.75</v>
      </c>
      <c r="K132">
        <f>kursanci3[[#This Row],[Czas numerycznie w h]]*kursanci3[[#This Row],[Stawka za godzinę]]</f>
        <v>70</v>
      </c>
    </row>
    <row r="133" spans="1:11" x14ac:dyDescent="0.3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2">
        <f>kursanci3[[#This Row],[Godzina zakończenia]]-kursanci3[[#This Row],[Godzina rozpoczęcia]]</f>
        <v>7.2916666666666685E-2</v>
      </c>
      <c r="H133">
        <f>HOUR(kursanci3[[#This Row],[Długość lekcji w h]])</f>
        <v>1</v>
      </c>
      <c r="I133">
        <f>MINUTE(kursanci3[[#This Row],[Długość lekcji w h]])</f>
        <v>45</v>
      </c>
      <c r="J133">
        <f>kursanci3[[#This Row],[H]]+kursanci3[[#This Row],[M]]/60</f>
        <v>1.75</v>
      </c>
      <c r="K133">
        <f>kursanci3[[#This Row],[Czas numerycznie w h]]*kursanci3[[#This Row],[Stawka za godzinę]]</f>
        <v>70</v>
      </c>
    </row>
    <row r="134" spans="1:11" x14ac:dyDescent="0.35">
      <c r="A134" t="s">
        <v>16</v>
      </c>
      <c r="B134" t="s">
        <v>12</v>
      </c>
      <c r="C134" s="1">
        <v>46043</v>
      </c>
      <c r="D134" s="2">
        <v>0.375</v>
      </c>
      <c r="E134" s="2">
        <v>0.44791666666666669</v>
      </c>
      <c r="F134">
        <v>40</v>
      </c>
      <c r="G134" s="2">
        <f>kursanci3[[#This Row],[Godzina zakończenia]]-kursanci3[[#This Row],[Godzina rozpoczęcia]]</f>
        <v>7.2916666666666685E-2</v>
      </c>
      <c r="H134">
        <f>HOUR(kursanci3[[#This Row],[Długość lekcji w h]])</f>
        <v>1</v>
      </c>
      <c r="I134">
        <f>MINUTE(kursanci3[[#This Row],[Długość lekcji w h]])</f>
        <v>45</v>
      </c>
      <c r="J134">
        <f>kursanci3[[#This Row],[H]]+kursanci3[[#This Row],[M]]/60</f>
        <v>1.75</v>
      </c>
      <c r="K134">
        <f>kursanci3[[#This Row],[Czas numerycznie w h]]*kursanci3[[#This Row],[Stawka za godzinę]]</f>
        <v>70</v>
      </c>
    </row>
    <row r="135" spans="1:11" x14ac:dyDescent="0.35">
      <c r="A135" t="s">
        <v>18</v>
      </c>
      <c r="B135" t="s">
        <v>12</v>
      </c>
      <c r="C135" s="1">
        <v>46051</v>
      </c>
      <c r="D135" s="2">
        <v>0.4375</v>
      </c>
      <c r="E135" s="2">
        <v>0.51041666666666663</v>
      </c>
      <c r="F135">
        <v>40</v>
      </c>
      <c r="G135" s="2">
        <f>kursanci3[[#This Row],[Godzina zakończenia]]-kursanci3[[#This Row],[Godzina rozpoczęcia]]</f>
        <v>7.291666666666663E-2</v>
      </c>
      <c r="H135">
        <f>HOUR(kursanci3[[#This Row],[Długość lekcji w h]])</f>
        <v>1</v>
      </c>
      <c r="I135">
        <f>MINUTE(kursanci3[[#This Row],[Długość lekcji w h]])</f>
        <v>45</v>
      </c>
      <c r="J135">
        <f>kursanci3[[#This Row],[H]]+kursanci3[[#This Row],[M]]/60</f>
        <v>1.75</v>
      </c>
      <c r="K135">
        <f>kursanci3[[#This Row],[Czas numerycznie w h]]*kursanci3[[#This Row],[Stawka za godzinę]]</f>
        <v>70</v>
      </c>
    </row>
    <row r="136" spans="1:11" x14ac:dyDescent="0.35">
      <c r="A136" t="s">
        <v>18</v>
      </c>
      <c r="B136" t="s">
        <v>12</v>
      </c>
      <c r="C136" s="1">
        <v>46080</v>
      </c>
      <c r="D136" s="2">
        <v>0.375</v>
      </c>
      <c r="E136" s="2">
        <v>0.44791666666666669</v>
      </c>
      <c r="F136">
        <v>40</v>
      </c>
      <c r="G136" s="2">
        <f>kursanci3[[#This Row],[Godzina zakończenia]]-kursanci3[[#This Row],[Godzina rozpoczęcia]]</f>
        <v>7.2916666666666685E-2</v>
      </c>
      <c r="H136">
        <f>HOUR(kursanci3[[#This Row],[Długość lekcji w h]])</f>
        <v>1</v>
      </c>
      <c r="I136">
        <f>MINUTE(kursanci3[[#This Row],[Długość lekcji w h]])</f>
        <v>45</v>
      </c>
      <c r="J136">
        <f>kursanci3[[#This Row],[H]]+kursanci3[[#This Row],[M]]/60</f>
        <v>1.75</v>
      </c>
      <c r="K136">
        <f>kursanci3[[#This Row],[Czas numerycznie w h]]*kursanci3[[#This Row],[Stawka za godzinę]]</f>
        <v>70</v>
      </c>
    </row>
    <row r="137" spans="1:11" x14ac:dyDescent="0.35">
      <c r="A137" t="s">
        <v>19</v>
      </c>
      <c r="B137" t="s">
        <v>12</v>
      </c>
      <c r="C137" s="1">
        <v>46080</v>
      </c>
      <c r="D137" s="2">
        <v>0.45833333333333331</v>
      </c>
      <c r="E137" s="2">
        <v>0.53125</v>
      </c>
      <c r="F137">
        <v>40</v>
      </c>
      <c r="G137" s="2">
        <f>kursanci3[[#This Row],[Godzina zakończenia]]-kursanci3[[#This Row],[Godzina rozpoczęcia]]</f>
        <v>7.2916666666666685E-2</v>
      </c>
      <c r="H137">
        <f>HOUR(kursanci3[[#This Row],[Długość lekcji w h]])</f>
        <v>1</v>
      </c>
      <c r="I137">
        <f>MINUTE(kursanci3[[#This Row],[Długość lekcji w h]])</f>
        <v>45</v>
      </c>
      <c r="J137">
        <f>kursanci3[[#This Row],[H]]+kursanci3[[#This Row],[M]]/60</f>
        <v>1.75</v>
      </c>
      <c r="K137">
        <f>kursanci3[[#This Row],[Czas numerycznie w h]]*kursanci3[[#This Row],[Stawka za godzinę]]</f>
        <v>70</v>
      </c>
    </row>
    <row r="138" spans="1:11" x14ac:dyDescent="0.35">
      <c r="A138" t="s">
        <v>13</v>
      </c>
      <c r="B138" t="s">
        <v>9</v>
      </c>
      <c r="C138" s="1">
        <v>45937</v>
      </c>
      <c r="D138" s="2">
        <v>0.375</v>
      </c>
      <c r="E138" s="2">
        <v>0.42708333333333331</v>
      </c>
      <c r="F138">
        <v>50</v>
      </c>
      <c r="G138" s="2">
        <f>kursanci3[[#This Row],[Godzina zakończenia]]-kursanci3[[#This Row],[Godzina rozpoczęcia]]</f>
        <v>5.2083333333333315E-2</v>
      </c>
      <c r="H138">
        <f>HOUR(kursanci3[[#This Row],[Długość lekcji w h]])</f>
        <v>1</v>
      </c>
      <c r="I138">
        <f>MINUTE(kursanci3[[#This Row],[Długość lekcji w h]])</f>
        <v>15</v>
      </c>
      <c r="J138">
        <f>kursanci3[[#This Row],[H]]+kursanci3[[#This Row],[M]]/60</f>
        <v>1.25</v>
      </c>
      <c r="K138">
        <f>kursanci3[[#This Row],[Czas numerycznie w h]]*kursanci3[[#This Row],[Stawka za godzinę]]</f>
        <v>62.5</v>
      </c>
    </row>
    <row r="139" spans="1:11" x14ac:dyDescent="0.35">
      <c r="A139" t="s">
        <v>17</v>
      </c>
      <c r="B139" t="s">
        <v>9</v>
      </c>
      <c r="C139" s="1">
        <v>45944</v>
      </c>
      <c r="D139" s="2">
        <v>0.375</v>
      </c>
      <c r="E139" s="2">
        <v>0.42708333333333331</v>
      </c>
      <c r="F139">
        <v>50</v>
      </c>
      <c r="G139" s="2">
        <f>kursanci3[[#This Row],[Godzina zakończenia]]-kursanci3[[#This Row],[Godzina rozpoczęcia]]</f>
        <v>5.2083333333333315E-2</v>
      </c>
      <c r="H139">
        <f>HOUR(kursanci3[[#This Row],[Długość lekcji w h]])</f>
        <v>1</v>
      </c>
      <c r="I139">
        <f>MINUTE(kursanci3[[#This Row],[Długość lekcji w h]])</f>
        <v>15</v>
      </c>
      <c r="J139">
        <f>kursanci3[[#This Row],[H]]+kursanci3[[#This Row],[M]]/60</f>
        <v>1.25</v>
      </c>
      <c r="K139">
        <f>kursanci3[[#This Row],[Czas numerycznie w h]]*kursanci3[[#This Row],[Stawka za godzinę]]</f>
        <v>62.5</v>
      </c>
    </row>
    <row r="140" spans="1:11" x14ac:dyDescent="0.35">
      <c r="A140" t="s">
        <v>17</v>
      </c>
      <c r="B140" t="s">
        <v>9</v>
      </c>
      <c r="C140" s="1">
        <v>45945</v>
      </c>
      <c r="D140" s="2">
        <v>0.375</v>
      </c>
      <c r="E140" s="2">
        <v>0.42708333333333331</v>
      </c>
      <c r="F140">
        <v>50</v>
      </c>
      <c r="G140" s="2">
        <f>kursanci3[[#This Row],[Godzina zakończenia]]-kursanci3[[#This Row],[Godzina rozpoczęcia]]</f>
        <v>5.2083333333333315E-2</v>
      </c>
      <c r="H140">
        <f>HOUR(kursanci3[[#This Row],[Długość lekcji w h]])</f>
        <v>1</v>
      </c>
      <c r="I140">
        <f>MINUTE(kursanci3[[#This Row],[Długość lekcji w h]])</f>
        <v>15</v>
      </c>
      <c r="J140">
        <f>kursanci3[[#This Row],[H]]+kursanci3[[#This Row],[M]]/60</f>
        <v>1.25</v>
      </c>
      <c r="K140">
        <f>kursanci3[[#This Row],[Czas numerycznie w h]]*kursanci3[[#This Row],[Stawka za godzinę]]</f>
        <v>62.5</v>
      </c>
    </row>
    <row r="141" spans="1:11" x14ac:dyDescent="0.35">
      <c r="A141" t="s">
        <v>19</v>
      </c>
      <c r="B141" t="s">
        <v>9</v>
      </c>
      <c r="C141" s="1">
        <v>45952</v>
      </c>
      <c r="D141" s="2">
        <v>0.375</v>
      </c>
      <c r="E141" s="2">
        <v>0.42708333333333331</v>
      </c>
      <c r="F141">
        <v>50</v>
      </c>
      <c r="G141" s="2">
        <f>kursanci3[[#This Row],[Godzina zakończenia]]-kursanci3[[#This Row],[Godzina rozpoczęcia]]</f>
        <v>5.2083333333333315E-2</v>
      </c>
      <c r="H141">
        <f>HOUR(kursanci3[[#This Row],[Długość lekcji w h]])</f>
        <v>1</v>
      </c>
      <c r="I141">
        <f>MINUTE(kursanci3[[#This Row],[Długość lekcji w h]])</f>
        <v>15</v>
      </c>
      <c r="J141">
        <f>kursanci3[[#This Row],[H]]+kursanci3[[#This Row],[M]]/60</f>
        <v>1.25</v>
      </c>
      <c r="K141">
        <f>kursanci3[[#This Row],[Czas numerycznie w h]]*kursanci3[[#This Row],[Stawka za godzinę]]</f>
        <v>62.5</v>
      </c>
    </row>
    <row r="142" spans="1:11" x14ac:dyDescent="0.35">
      <c r="A142" t="s">
        <v>8</v>
      </c>
      <c r="B142" t="s">
        <v>9</v>
      </c>
      <c r="C142" s="1">
        <v>45975</v>
      </c>
      <c r="D142" s="2">
        <v>0.4375</v>
      </c>
      <c r="E142" s="2">
        <v>0.48958333333333331</v>
      </c>
      <c r="F142">
        <v>50</v>
      </c>
      <c r="G142" s="2">
        <f>kursanci3[[#This Row],[Godzina zakończenia]]-kursanci3[[#This Row],[Godzina rozpoczęcia]]</f>
        <v>5.2083333333333315E-2</v>
      </c>
      <c r="H142">
        <f>HOUR(kursanci3[[#This Row],[Długość lekcji w h]])</f>
        <v>1</v>
      </c>
      <c r="I142">
        <f>MINUTE(kursanci3[[#This Row],[Długość lekcji w h]])</f>
        <v>15</v>
      </c>
      <c r="J142">
        <f>kursanci3[[#This Row],[H]]+kursanci3[[#This Row],[M]]/60</f>
        <v>1.25</v>
      </c>
      <c r="K142">
        <f>kursanci3[[#This Row],[Czas numerycznie w h]]*kursanci3[[#This Row],[Stawka za godzinę]]</f>
        <v>62.5</v>
      </c>
    </row>
    <row r="143" spans="1:11" x14ac:dyDescent="0.35">
      <c r="A143" t="s">
        <v>10</v>
      </c>
      <c r="B143" t="s">
        <v>9</v>
      </c>
      <c r="C143" s="1">
        <v>46027</v>
      </c>
      <c r="D143" s="2">
        <v>0.64583333333333337</v>
      </c>
      <c r="E143" s="2">
        <v>0.69791666666666663</v>
      </c>
      <c r="F143">
        <v>50</v>
      </c>
      <c r="G143" s="2">
        <f>kursanci3[[#This Row],[Godzina zakończenia]]-kursanci3[[#This Row],[Godzina rozpoczęcia]]</f>
        <v>5.2083333333333259E-2</v>
      </c>
      <c r="H143">
        <f>HOUR(kursanci3[[#This Row],[Długość lekcji w h]])</f>
        <v>1</v>
      </c>
      <c r="I143">
        <f>MINUTE(kursanci3[[#This Row],[Długość lekcji w h]])</f>
        <v>15</v>
      </c>
      <c r="J143">
        <f>kursanci3[[#This Row],[H]]+kursanci3[[#This Row],[M]]/60</f>
        <v>1.25</v>
      </c>
      <c r="K143">
        <f>kursanci3[[#This Row],[Czas numerycznie w h]]*kursanci3[[#This Row],[Stawka za godzinę]]</f>
        <v>62.5</v>
      </c>
    </row>
    <row r="144" spans="1:11" x14ac:dyDescent="0.35">
      <c r="A144" t="s">
        <v>17</v>
      </c>
      <c r="B144" t="s">
        <v>9</v>
      </c>
      <c r="C144" s="1">
        <v>46044</v>
      </c>
      <c r="D144" s="2">
        <v>0.4375</v>
      </c>
      <c r="E144" s="2">
        <v>0.48958333333333331</v>
      </c>
      <c r="F144">
        <v>50</v>
      </c>
      <c r="G144" s="2">
        <f>kursanci3[[#This Row],[Godzina zakończenia]]-kursanci3[[#This Row],[Godzina rozpoczęcia]]</f>
        <v>5.2083333333333315E-2</v>
      </c>
      <c r="H144">
        <f>HOUR(kursanci3[[#This Row],[Długość lekcji w h]])</f>
        <v>1</v>
      </c>
      <c r="I144">
        <f>MINUTE(kursanci3[[#This Row],[Długość lekcji w h]])</f>
        <v>15</v>
      </c>
      <c r="J144">
        <f>kursanci3[[#This Row],[H]]+kursanci3[[#This Row],[M]]/60</f>
        <v>1.25</v>
      </c>
      <c r="K144">
        <f>kursanci3[[#This Row],[Czas numerycznie w h]]*kursanci3[[#This Row],[Stawka za godzinę]]</f>
        <v>62.5</v>
      </c>
    </row>
    <row r="145" spans="1:11" x14ac:dyDescent="0.35">
      <c r="A145" t="s">
        <v>8</v>
      </c>
      <c r="B145" t="s">
        <v>9</v>
      </c>
      <c r="C145" s="1">
        <v>46062</v>
      </c>
      <c r="D145" s="2">
        <v>0.375</v>
      </c>
      <c r="E145" s="2">
        <v>0.42708333333333331</v>
      </c>
      <c r="F145">
        <v>50</v>
      </c>
      <c r="G145" s="2">
        <f>kursanci3[[#This Row],[Godzina zakończenia]]-kursanci3[[#This Row],[Godzina rozpoczęcia]]</f>
        <v>5.2083333333333315E-2</v>
      </c>
      <c r="H145">
        <f>HOUR(kursanci3[[#This Row],[Długość lekcji w h]])</f>
        <v>1</v>
      </c>
      <c r="I145">
        <f>MINUTE(kursanci3[[#This Row],[Długość lekcji w h]])</f>
        <v>15</v>
      </c>
      <c r="J145">
        <f>kursanci3[[#This Row],[H]]+kursanci3[[#This Row],[M]]/60</f>
        <v>1.25</v>
      </c>
      <c r="K145">
        <f>kursanci3[[#This Row],[Czas numerycznie w h]]*kursanci3[[#This Row],[Stawka za godzinę]]</f>
        <v>62.5</v>
      </c>
    </row>
    <row r="146" spans="1:11" x14ac:dyDescent="0.35">
      <c r="A146" t="s">
        <v>10</v>
      </c>
      <c r="B146" t="s">
        <v>9</v>
      </c>
      <c r="C146" s="1">
        <v>46065</v>
      </c>
      <c r="D146" s="2">
        <v>0.45833333333333331</v>
      </c>
      <c r="E146" s="2">
        <v>0.51041666666666663</v>
      </c>
      <c r="F146">
        <v>50</v>
      </c>
      <c r="G146" s="2">
        <f>kursanci3[[#This Row],[Godzina zakończenia]]-kursanci3[[#This Row],[Godzina rozpoczęcia]]</f>
        <v>5.2083333333333315E-2</v>
      </c>
      <c r="H146">
        <f>HOUR(kursanci3[[#This Row],[Długość lekcji w h]])</f>
        <v>1</v>
      </c>
      <c r="I146">
        <f>MINUTE(kursanci3[[#This Row],[Długość lekcji w h]])</f>
        <v>15</v>
      </c>
      <c r="J146">
        <f>kursanci3[[#This Row],[H]]+kursanci3[[#This Row],[M]]/60</f>
        <v>1.25</v>
      </c>
      <c r="K146">
        <f>kursanci3[[#This Row],[Czas numerycznie w h]]*kursanci3[[#This Row],[Stawka za godzinę]]</f>
        <v>62.5</v>
      </c>
    </row>
    <row r="147" spans="1:11" x14ac:dyDescent="0.35">
      <c r="A147" t="s">
        <v>17</v>
      </c>
      <c r="B147" t="s">
        <v>9</v>
      </c>
      <c r="C147" s="1">
        <v>46066</v>
      </c>
      <c r="D147" s="2">
        <v>0.52083333333333337</v>
      </c>
      <c r="E147" s="2">
        <v>0.57291666666666663</v>
      </c>
      <c r="F147">
        <v>50</v>
      </c>
      <c r="G147" s="2">
        <f>kursanci3[[#This Row],[Godzina zakończenia]]-kursanci3[[#This Row],[Godzina rozpoczęcia]]</f>
        <v>5.2083333333333259E-2</v>
      </c>
      <c r="H147">
        <f>HOUR(kursanci3[[#This Row],[Długość lekcji w h]])</f>
        <v>1</v>
      </c>
      <c r="I147">
        <f>MINUTE(kursanci3[[#This Row],[Długość lekcji w h]])</f>
        <v>15</v>
      </c>
      <c r="J147">
        <f>kursanci3[[#This Row],[H]]+kursanci3[[#This Row],[M]]/60</f>
        <v>1.25</v>
      </c>
      <c r="K147">
        <f>kursanci3[[#This Row],[Czas numerycznie w h]]*kursanci3[[#This Row],[Stawka za godzinę]]</f>
        <v>62.5</v>
      </c>
    </row>
    <row r="148" spans="1:11" x14ac:dyDescent="0.35">
      <c r="A148" t="s">
        <v>17</v>
      </c>
      <c r="B148" t="s">
        <v>9</v>
      </c>
      <c r="C148" s="1">
        <v>46073</v>
      </c>
      <c r="D148" s="2">
        <v>0.60416666666666663</v>
      </c>
      <c r="E148" s="2">
        <v>0.65625</v>
      </c>
      <c r="F148">
        <v>50</v>
      </c>
      <c r="G148" s="2">
        <f>kursanci3[[#This Row],[Godzina zakończenia]]-kursanci3[[#This Row],[Godzina rozpoczęcia]]</f>
        <v>5.208333333333337E-2</v>
      </c>
      <c r="H148">
        <f>HOUR(kursanci3[[#This Row],[Długość lekcji w h]])</f>
        <v>1</v>
      </c>
      <c r="I148">
        <f>MINUTE(kursanci3[[#This Row],[Długość lekcji w h]])</f>
        <v>15</v>
      </c>
      <c r="J148">
        <f>kursanci3[[#This Row],[H]]+kursanci3[[#This Row],[M]]/60</f>
        <v>1.25</v>
      </c>
      <c r="K148">
        <f>kursanci3[[#This Row],[Czas numerycznie w h]]*kursanci3[[#This Row],[Stawka za godzinę]]</f>
        <v>62.5</v>
      </c>
    </row>
    <row r="149" spans="1:11" x14ac:dyDescent="0.35">
      <c r="A149" t="s">
        <v>6</v>
      </c>
      <c r="B149" t="s">
        <v>7</v>
      </c>
      <c r="C149" s="1">
        <v>45931</v>
      </c>
      <c r="D149" s="2">
        <v>0.375</v>
      </c>
      <c r="E149" s="2">
        <v>0.41666666666666669</v>
      </c>
      <c r="F149">
        <v>60</v>
      </c>
      <c r="G149" s="2">
        <f>kursanci3[[#This Row],[Godzina zakończenia]]-kursanci3[[#This Row],[Godzina rozpoczęcia]]</f>
        <v>4.1666666666666685E-2</v>
      </c>
      <c r="H149">
        <f>HOUR(kursanci3[[#This Row],[Długość lekcji w h]])</f>
        <v>1</v>
      </c>
      <c r="I149">
        <f>MINUTE(kursanci3[[#This Row],[Długość lekcji w h]])</f>
        <v>0</v>
      </c>
      <c r="J149">
        <f>kursanci3[[#This Row],[H]]+kursanci3[[#This Row],[M]]/60</f>
        <v>1</v>
      </c>
      <c r="K149">
        <f>kursanci3[[#This Row],[Czas numerycznie w h]]*kursanci3[[#This Row],[Stawka za godzinę]]</f>
        <v>60</v>
      </c>
    </row>
    <row r="150" spans="1:11" x14ac:dyDescent="0.35">
      <c r="A150" t="s">
        <v>14</v>
      </c>
      <c r="B150" t="s">
        <v>7</v>
      </c>
      <c r="C150" s="1">
        <v>45938</v>
      </c>
      <c r="D150" s="2">
        <v>0.375</v>
      </c>
      <c r="E150" s="2">
        <v>0.41666666666666669</v>
      </c>
      <c r="F150">
        <v>60</v>
      </c>
      <c r="G150" s="2">
        <f>kursanci3[[#This Row],[Godzina zakończenia]]-kursanci3[[#This Row],[Godzina rozpoczęcia]]</f>
        <v>4.1666666666666685E-2</v>
      </c>
      <c r="H150">
        <f>HOUR(kursanci3[[#This Row],[Długość lekcji w h]])</f>
        <v>1</v>
      </c>
      <c r="I150">
        <f>MINUTE(kursanci3[[#This Row],[Długość lekcji w h]])</f>
        <v>0</v>
      </c>
      <c r="J150">
        <f>kursanci3[[#This Row],[H]]+kursanci3[[#This Row],[M]]/60</f>
        <v>1</v>
      </c>
      <c r="K150">
        <f>kursanci3[[#This Row],[Czas numerycznie w h]]*kursanci3[[#This Row],[Stawka za godzinę]]</f>
        <v>60</v>
      </c>
    </row>
    <row r="151" spans="1:11" x14ac:dyDescent="0.35">
      <c r="A151" t="s">
        <v>11</v>
      </c>
      <c r="B151" t="s">
        <v>12</v>
      </c>
      <c r="C151" s="1">
        <v>45938</v>
      </c>
      <c r="D151" s="2">
        <v>0.44791666666666669</v>
      </c>
      <c r="E151" s="2">
        <v>0.51041666666666663</v>
      </c>
      <c r="F151">
        <v>40</v>
      </c>
      <c r="G151" s="2">
        <f>kursanci3[[#This Row],[Godzina zakończenia]]-kursanci3[[#This Row],[Godzina rozpoczęcia]]</f>
        <v>6.2499999999999944E-2</v>
      </c>
      <c r="H151">
        <f>HOUR(kursanci3[[#This Row],[Długość lekcji w h]])</f>
        <v>1</v>
      </c>
      <c r="I151">
        <f>MINUTE(kursanci3[[#This Row],[Długość lekcji w h]])</f>
        <v>30</v>
      </c>
      <c r="J151">
        <f>kursanci3[[#This Row],[H]]+kursanci3[[#This Row],[M]]/60</f>
        <v>1.5</v>
      </c>
      <c r="K151">
        <f>kursanci3[[#This Row],[Czas numerycznie w h]]*kursanci3[[#This Row],[Stawka za godzinę]]</f>
        <v>60</v>
      </c>
    </row>
    <row r="152" spans="1:11" x14ac:dyDescent="0.35">
      <c r="A152" t="s">
        <v>14</v>
      </c>
      <c r="B152" t="s">
        <v>7</v>
      </c>
      <c r="C152" s="1">
        <v>45940</v>
      </c>
      <c r="D152" s="2">
        <v>0.53125</v>
      </c>
      <c r="E152" s="2">
        <v>0.57291666666666663</v>
      </c>
      <c r="F152">
        <v>60</v>
      </c>
      <c r="G152" s="2">
        <f>kursanci3[[#This Row],[Godzina zakończenia]]-kursanci3[[#This Row],[Godzina rozpoczęcia]]</f>
        <v>4.166666666666663E-2</v>
      </c>
      <c r="H152">
        <f>HOUR(kursanci3[[#This Row],[Długość lekcji w h]])</f>
        <v>1</v>
      </c>
      <c r="I152">
        <f>MINUTE(kursanci3[[#This Row],[Długość lekcji w h]])</f>
        <v>0</v>
      </c>
      <c r="J152">
        <f>kursanci3[[#This Row],[H]]+kursanci3[[#This Row],[M]]/60</f>
        <v>1</v>
      </c>
      <c r="K152">
        <f>kursanci3[[#This Row],[Czas numerycznie w h]]*kursanci3[[#This Row],[Stawka za godzinę]]</f>
        <v>60</v>
      </c>
    </row>
    <row r="153" spans="1:11" x14ac:dyDescent="0.35">
      <c r="A153" t="s">
        <v>16</v>
      </c>
      <c r="B153" t="s">
        <v>7</v>
      </c>
      <c r="C153" s="1">
        <v>45950</v>
      </c>
      <c r="D153" s="2">
        <v>0.58333333333333337</v>
      </c>
      <c r="E153" s="2">
        <v>0.625</v>
      </c>
      <c r="F153">
        <v>60</v>
      </c>
      <c r="G153" s="2">
        <f>kursanci3[[#This Row],[Godzina zakończenia]]-kursanci3[[#This Row],[Godzina rozpoczęcia]]</f>
        <v>4.166666666666663E-2</v>
      </c>
      <c r="H153">
        <f>HOUR(kursanci3[[#This Row],[Długość lekcji w h]])</f>
        <v>1</v>
      </c>
      <c r="I153">
        <f>MINUTE(kursanci3[[#This Row],[Długość lekcji w h]])</f>
        <v>0</v>
      </c>
      <c r="J153">
        <f>kursanci3[[#This Row],[H]]+kursanci3[[#This Row],[M]]/60</f>
        <v>1</v>
      </c>
      <c r="K153">
        <f>kursanci3[[#This Row],[Czas numerycznie w h]]*kursanci3[[#This Row],[Stawka za godzinę]]</f>
        <v>60</v>
      </c>
    </row>
    <row r="154" spans="1:11" x14ac:dyDescent="0.35">
      <c r="A154" t="s">
        <v>11</v>
      </c>
      <c r="B154" t="s">
        <v>12</v>
      </c>
      <c r="C154" s="1">
        <v>45950</v>
      </c>
      <c r="D154" s="2">
        <v>0.63541666666666663</v>
      </c>
      <c r="E154" s="2">
        <v>0.69791666666666663</v>
      </c>
      <c r="F154">
        <v>40</v>
      </c>
      <c r="G154" s="2">
        <f>kursanci3[[#This Row],[Godzina zakończenia]]-kursanci3[[#This Row],[Godzina rozpoczęcia]]</f>
        <v>6.25E-2</v>
      </c>
      <c r="H154">
        <f>HOUR(kursanci3[[#This Row],[Długość lekcji w h]])</f>
        <v>1</v>
      </c>
      <c r="I154">
        <f>MINUTE(kursanci3[[#This Row],[Długość lekcji w h]])</f>
        <v>30</v>
      </c>
      <c r="J154">
        <f>kursanci3[[#This Row],[H]]+kursanci3[[#This Row],[M]]/60</f>
        <v>1.5</v>
      </c>
      <c r="K154">
        <f>kursanci3[[#This Row],[Czas numerycznie w h]]*kursanci3[[#This Row],[Stawka za godzinę]]</f>
        <v>60</v>
      </c>
    </row>
    <row r="155" spans="1:11" x14ac:dyDescent="0.35">
      <c r="A155" t="s">
        <v>13</v>
      </c>
      <c r="B155" t="s">
        <v>7</v>
      </c>
      <c r="C155" s="1">
        <v>45952</v>
      </c>
      <c r="D155" s="2">
        <v>0.44791666666666669</v>
      </c>
      <c r="E155" s="2">
        <v>0.48958333333333331</v>
      </c>
      <c r="F155">
        <v>60</v>
      </c>
      <c r="G155" s="2">
        <f>kursanci3[[#This Row],[Godzina zakończenia]]-kursanci3[[#This Row],[Godzina rozpoczęcia]]</f>
        <v>4.166666666666663E-2</v>
      </c>
      <c r="H155">
        <f>HOUR(kursanci3[[#This Row],[Długość lekcji w h]])</f>
        <v>1</v>
      </c>
      <c r="I155">
        <f>MINUTE(kursanci3[[#This Row],[Długość lekcji w h]])</f>
        <v>0</v>
      </c>
      <c r="J155">
        <f>kursanci3[[#This Row],[H]]+kursanci3[[#This Row],[M]]/60</f>
        <v>1</v>
      </c>
      <c r="K155">
        <f>kursanci3[[#This Row],[Czas numerycznie w h]]*kursanci3[[#This Row],[Stawka za godzinę]]</f>
        <v>60</v>
      </c>
    </row>
    <row r="156" spans="1:11" x14ac:dyDescent="0.35">
      <c r="A156" t="s">
        <v>6</v>
      </c>
      <c r="B156" t="s">
        <v>7</v>
      </c>
      <c r="C156" s="1">
        <v>45954</v>
      </c>
      <c r="D156" s="2">
        <v>0.375</v>
      </c>
      <c r="E156" s="2">
        <v>0.41666666666666669</v>
      </c>
      <c r="F156">
        <v>60</v>
      </c>
      <c r="G156" s="2">
        <f>kursanci3[[#This Row],[Godzina zakończenia]]-kursanci3[[#This Row],[Godzina rozpoczęcia]]</f>
        <v>4.1666666666666685E-2</v>
      </c>
      <c r="H156">
        <f>HOUR(kursanci3[[#This Row],[Długość lekcji w h]])</f>
        <v>1</v>
      </c>
      <c r="I156">
        <f>MINUTE(kursanci3[[#This Row],[Długość lekcji w h]])</f>
        <v>0</v>
      </c>
      <c r="J156">
        <f>kursanci3[[#This Row],[H]]+kursanci3[[#This Row],[M]]/60</f>
        <v>1</v>
      </c>
      <c r="K156">
        <f>kursanci3[[#This Row],[Czas numerycznie w h]]*kursanci3[[#This Row],[Stawka za godzinę]]</f>
        <v>60</v>
      </c>
    </row>
    <row r="157" spans="1:11" x14ac:dyDescent="0.35">
      <c r="A157" t="s">
        <v>14</v>
      </c>
      <c r="B157" t="s">
        <v>7</v>
      </c>
      <c r="C157" s="1">
        <v>45968</v>
      </c>
      <c r="D157" s="2">
        <v>0.375</v>
      </c>
      <c r="E157" s="2">
        <v>0.41666666666666669</v>
      </c>
      <c r="F157">
        <v>60</v>
      </c>
      <c r="G157" s="2">
        <f>kursanci3[[#This Row],[Godzina zakończenia]]-kursanci3[[#This Row],[Godzina rozpoczęcia]]</f>
        <v>4.1666666666666685E-2</v>
      </c>
      <c r="H157">
        <f>HOUR(kursanci3[[#This Row],[Długość lekcji w h]])</f>
        <v>1</v>
      </c>
      <c r="I157">
        <f>MINUTE(kursanci3[[#This Row],[Długość lekcji w h]])</f>
        <v>0</v>
      </c>
      <c r="J157">
        <f>kursanci3[[#This Row],[H]]+kursanci3[[#This Row],[M]]/60</f>
        <v>1</v>
      </c>
      <c r="K157">
        <f>kursanci3[[#This Row],[Czas numerycznie w h]]*kursanci3[[#This Row],[Stawka za godzinę]]</f>
        <v>60</v>
      </c>
    </row>
    <row r="158" spans="1:11" x14ac:dyDescent="0.35">
      <c r="A158" t="s">
        <v>13</v>
      </c>
      <c r="B158" t="s">
        <v>7</v>
      </c>
      <c r="C158" s="1">
        <v>45972</v>
      </c>
      <c r="D158" s="2">
        <v>0.46875</v>
      </c>
      <c r="E158" s="2">
        <v>0.51041666666666663</v>
      </c>
      <c r="F158">
        <v>60</v>
      </c>
      <c r="G158" s="2">
        <f>kursanci3[[#This Row],[Godzina zakończenia]]-kursanci3[[#This Row],[Godzina rozpoczęcia]]</f>
        <v>4.166666666666663E-2</v>
      </c>
      <c r="H158">
        <f>HOUR(kursanci3[[#This Row],[Długość lekcji w h]])</f>
        <v>1</v>
      </c>
      <c r="I158">
        <f>MINUTE(kursanci3[[#This Row],[Długość lekcji w h]])</f>
        <v>0</v>
      </c>
      <c r="J158">
        <f>kursanci3[[#This Row],[H]]+kursanci3[[#This Row],[M]]/60</f>
        <v>1</v>
      </c>
      <c r="K158">
        <f>kursanci3[[#This Row],[Czas numerycznie w h]]*kursanci3[[#This Row],[Stawka za godzinę]]</f>
        <v>60</v>
      </c>
    </row>
    <row r="159" spans="1:11" x14ac:dyDescent="0.35">
      <c r="A159" t="s">
        <v>6</v>
      </c>
      <c r="B159" t="s">
        <v>7</v>
      </c>
      <c r="C159" s="1">
        <v>45973</v>
      </c>
      <c r="D159" s="2">
        <v>0.53125</v>
      </c>
      <c r="E159" s="2">
        <v>0.57291666666666663</v>
      </c>
      <c r="F159">
        <v>60</v>
      </c>
      <c r="G159" s="2">
        <f>kursanci3[[#This Row],[Godzina zakończenia]]-kursanci3[[#This Row],[Godzina rozpoczęcia]]</f>
        <v>4.166666666666663E-2</v>
      </c>
      <c r="H159">
        <f>HOUR(kursanci3[[#This Row],[Długość lekcji w h]])</f>
        <v>1</v>
      </c>
      <c r="I159">
        <f>MINUTE(kursanci3[[#This Row],[Długość lekcji w h]])</f>
        <v>0</v>
      </c>
      <c r="J159">
        <f>kursanci3[[#This Row],[H]]+kursanci3[[#This Row],[M]]/60</f>
        <v>1</v>
      </c>
      <c r="K159">
        <f>kursanci3[[#This Row],[Czas numerycznie w h]]*kursanci3[[#This Row],[Stawka za godzinę]]</f>
        <v>60</v>
      </c>
    </row>
    <row r="160" spans="1:11" x14ac:dyDescent="0.35">
      <c r="A160" t="s">
        <v>18</v>
      </c>
      <c r="B160" t="s">
        <v>12</v>
      </c>
      <c r="C160" s="1">
        <v>45974</v>
      </c>
      <c r="D160" s="2">
        <v>0.46875</v>
      </c>
      <c r="E160" s="2">
        <v>0.53125</v>
      </c>
      <c r="F160">
        <v>40</v>
      </c>
      <c r="G160" s="2">
        <f>kursanci3[[#This Row],[Godzina zakończenia]]-kursanci3[[#This Row],[Godzina rozpoczęcia]]</f>
        <v>6.25E-2</v>
      </c>
      <c r="H160">
        <f>HOUR(kursanci3[[#This Row],[Długość lekcji w h]])</f>
        <v>1</v>
      </c>
      <c r="I160">
        <f>MINUTE(kursanci3[[#This Row],[Długość lekcji w h]])</f>
        <v>30</v>
      </c>
      <c r="J160">
        <f>kursanci3[[#This Row],[H]]+kursanci3[[#This Row],[M]]/60</f>
        <v>1.5</v>
      </c>
      <c r="K160">
        <f>kursanci3[[#This Row],[Czas numerycznie w h]]*kursanci3[[#This Row],[Stawka za godzinę]]</f>
        <v>60</v>
      </c>
    </row>
    <row r="161" spans="1:11" x14ac:dyDescent="0.35">
      <c r="A161" t="s">
        <v>10</v>
      </c>
      <c r="B161" t="s">
        <v>7</v>
      </c>
      <c r="C161" s="1">
        <v>45979</v>
      </c>
      <c r="D161" s="2">
        <v>0.375</v>
      </c>
      <c r="E161" s="2">
        <v>0.41666666666666669</v>
      </c>
      <c r="F161">
        <v>60</v>
      </c>
      <c r="G161" s="2">
        <f>kursanci3[[#This Row],[Godzina zakończenia]]-kursanci3[[#This Row],[Godzina rozpoczęcia]]</f>
        <v>4.1666666666666685E-2</v>
      </c>
      <c r="H161">
        <f>HOUR(kursanci3[[#This Row],[Długość lekcji w h]])</f>
        <v>1</v>
      </c>
      <c r="I161">
        <f>MINUTE(kursanci3[[#This Row],[Długość lekcji w h]])</f>
        <v>0</v>
      </c>
      <c r="J161">
        <f>kursanci3[[#This Row],[H]]+kursanci3[[#This Row],[M]]/60</f>
        <v>1</v>
      </c>
      <c r="K161">
        <f>kursanci3[[#This Row],[Czas numerycznie w h]]*kursanci3[[#This Row],[Stawka za godzinę]]</f>
        <v>60</v>
      </c>
    </row>
    <row r="162" spans="1:11" x14ac:dyDescent="0.35">
      <c r="A162" t="s">
        <v>21</v>
      </c>
      <c r="B162" t="s">
        <v>7</v>
      </c>
      <c r="C162" s="1">
        <v>45980</v>
      </c>
      <c r="D162" s="2">
        <v>0.46875</v>
      </c>
      <c r="E162" s="2">
        <v>0.51041666666666663</v>
      </c>
      <c r="F162">
        <v>60</v>
      </c>
      <c r="G162" s="2">
        <f>kursanci3[[#This Row],[Godzina zakończenia]]-kursanci3[[#This Row],[Godzina rozpoczęcia]]</f>
        <v>4.166666666666663E-2</v>
      </c>
      <c r="H162">
        <f>HOUR(kursanci3[[#This Row],[Długość lekcji w h]])</f>
        <v>1</v>
      </c>
      <c r="I162">
        <f>MINUTE(kursanci3[[#This Row],[Długość lekcji w h]])</f>
        <v>0</v>
      </c>
      <c r="J162">
        <f>kursanci3[[#This Row],[H]]+kursanci3[[#This Row],[M]]/60</f>
        <v>1</v>
      </c>
      <c r="K162">
        <f>kursanci3[[#This Row],[Czas numerycznie w h]]*kursanci3[[#This Row],[Stawka za godzinę]]</f>
        <v>60</v>
      </c>
    </row>
    <row r="163" spans="1:11" x14ac:dyDescent="0.35">
      <c r="A163" t="s">
        <v>11</v>
      </c>
      <c r="B163" t="s">
        <v>12</v>
      </c>
      <c r="C163" s="1">
        <v>45985</v>
      </c>
      <c r="D163" s="2">
        <v>0.375</v>
      </c>
      <c r="E163" s="2">
        <v>0.4375</v>
      </c>
      <c r="F163">
        <v>40</v>
      </c>
      <c r="G163" s="2">
        <f>kursanci3[[#This Row],[Godzina zakończenia]]-kursanci3[[#This Row],[Godzina rozpoczęcia]]</f>
        <v>6.25E-2</v>
      </c>
      <c r="H163">
        <f>HOUR(kursanci3[[#This Row],[Długość lekcji w h]])</f>
        <v>1</v>
      </c>
      <c r="I163">
        <f>MINUTE(kursanci3[[#This Row],[Długość lekcji w h]])</f>
        <v>30</v>
      </c>
      <c r="J163">
        <f>kursanci3[[#This Row],[H]]+kursanci3[[#This Row],[M]]/60</f>
        <v>1.5</v>
      </c>
      <c r="K163">
        <f>kursanci3[[#This Row],[Czas numerycznie w h]]*kursanci3[[#This Row],[Stawka za godzinę]]</f>
        <v>60</v>
      </c>
    </row>
    <row r="164" spans="1:11" x14ac:dyDescent="0.35">
      <c r="A164" t="s">
        <v>13</v>
      </c>
      <c r="B164" t="s">
        <v>7</v>
      </c>
      <c r="C164" s="1">
        <v>45987</v>
      </c>
      <c r="D164" s="2">
        <v>0.375</v>
      </c>
      <c r="E164" s="2">
        <v>0.41666666666666669</v>
      </c>
      <c r="F164">
        <v>60</v>
      </c>
      <c r="G164" s="2">
        <f>kursanci3[[#This Row],[Godzina zakończenia]]-kursanci3[[#This Row],[Godzina rozpoczęcia]]</f>
        <v>4.1666666666666685E-2</v>
      </c>
      <c r="H164">
        <f>HOUR(kursanci3[[#This Row],[Długość lekcji w h]])</f>
        <v>1</v>
      </c>
      <c r="I164">
        <f>MINUTE(kursanci3[[#This Row],[Długość lekcji w h]])</f>
        <v>0</v>
      </c>
      <c r="J164">
        <f>kursanci3[[#This Row],[H]]+kursanci3[[#This Row],[M]]/60</f>
        <v>1</v>
      </c>
      <c r="K164">
        <f>kursanci3[[#This Row],[Czas numerycznie w h]]*kursanci3[[#This Row],[Stawka za godzinę]]</f>
        <v>60</v>
      </c>
    </row>
    <row r="165" spans="1:11" x14ac:dyDescent="0.35">
      <c r="A165" t="s">
        <v>6</v>
      </c>
      <c r="B165" t="s">
        <v>7</v>
      </c>
      <c r="C165" s="1">
        <v>45987</v>
      </c>
      <c r="D165" s="2">
        <v>0.6875</v>
      </c>
      <c r="E165" s="2">
        <v>0.72916666666666663</v>
      </c>
      <c r="F165">
        <v>60</v>
      </c>
      <c r="G165" s="2">
        <f>kursanci3[[#This Row],[Godzina zakończenia]]-kursanci3[[#This Row],[Godzina rozpoczęcia]]</f>
        <v>4.166666666666663E-2</v>
      </c>
      <c r="H165">
        <f>HOUR(kursanci3[[#This Row],[Długość lekcji w h]])</f>
        <v>1</v>
      </c>
      <c r="I165">
        <f>MINUTE(kursanci3[[#This Row],[Długość lekcji w h]])</f>
        <v>0</v>
      </c>
      <c r="J165">
        <f>kursanci3[[#This Row],[H]]+kursanci3[[#This Row],[M]]/60</f>
        <v>1</v>
      </c>
      <c r="K165">
        <f>kursanci3[[#This Row],[Czas numerycznie w h]]*kursanci3[[#This Row],[Stawka za godzinę]]</f>
        <v>60</v>
      </c>
    </row>
    <row r="166" spans="1:11" x14ac:dyDescent="0.35">
      <c r="A166" t="s">
        <v>15</v>
      </c>
      <c r="B166" t="s">
        <v>7</v>
      </c>
      <c r="C166" s="1">
        <v>45993</v>
      </c>
      <c r="D166" s="2">
        <v>0.4375</v>
      </c>
      <c r="E166" s="2">
        <v>0.47916666666666669</v>
      </c>
      <c r="F166">
        <v>60</v>
      </c>
      <c r="G166" s="2">
        <f>kursanci3[[#This Row],[Godzina zakończenia]]-kursanci3[[#This Row],[Godzina rozpoczęcia]]</f>
        <v>4.1666666666666685E-2</v>
      </c>
      <c r="H166">
        <f>HOUR(kursanci3[[#This Row],[Długość lekcji w h]])</f>
        <v>1</v>
      </c>
      <c r="I166">
        <f>MINUTE(kursanci3[[#This Row],[Długość lekcji w h]])</f>
        <v>0</v>
      </c>
      <c r="J166">
        <f>kursanci3[[#This Row],[H]]+kursanci3[[#This Row],[M]]/60</f>
        <v>1</v>
      </c>
      <c r="K166">
        <f>kursanci3[[#This Row],[Czas numerycznie w h]]*kursanci3[[#This Row],[Stawka za godzinę]]</f>
        <v>60</v>
      </c>
    </row>
    <row r="167" spans="1:11" x14ac:dyDescent="0.35">
      <c r="A167" t="s">
        <v>18</v>
      </c>
      <c r="B167" t="s">
        <v>12</v>
      </c>
      <c r="C167" s="1">
        <v>45994</v>
      </c>
      <c r="D167" s="2">
        <v>0.47916666666666669</v>
      </c>
      <c r="E167" s="2">
        <v>0.54166666666666663</v>
      </c>
      <c r="F167">
        <v>40</v>
      </c>
      <c r="G167" s="2">
        <f>kursanci3[[#This Row],[Godzina zakończenia]]-kursanci3[[#This Row],[Godzina rozpoczęcia]]</f>
        <v>6.2499999999999944E-2</v>
      </c>
      <c r="H167">
        <f>HOUR(kursanci3[[#This Row],[Długość lekcji w h]])</f>
        <v>1</v>
      </c>
      <c r="I167">
        <f>MINUTE(kursanci3[[#This Row],[Długość lekcji w h]])</f>
        <v>30</v>
      </c>
      <c r="J167">
        <f>kursanci3[[#This Row],[H]]+kursanci3[[#This Row],[M]]/60</f>
        <v>1.5</v>
      </c>
      <c r="K167">
        <f>kursanci3[[#This Row],[Czas numerycznie w h]]*kursanci3[[#This Row],[Stawka za godzinę]]</f>
        <v>60</v>
      </c>
    </row>
    <row r="168" spans="1:11" x14ac:dyDescent="0.35">
      <c r="A168" t="s">
        <v>18</v>
      </c>
      <c r="B168" t="s">
        <v>12</v>
      </c>
      <c r="C168" s="1">
        <v>46001</v>
      </c>
      <c r="D168" s="2">
        <v>0.375</v>
      </c>
      <c r="E168" s="2">
        <v>0.4375</v>
      </c>
      <c r="F168">
        <v>40</v>
      </c>
      <c r="G168" s="2">
        <f>kursanci3[[#This Row],[Godzina zakończenia]]-kursanci3[[#This Row],[Godzina rozpoczęcia]]</f>
        <v>6.25E-2</v>
      </c>
      <c r="H168">
        <f>HOUR(kursanci3[[#This Row],[Długość lekcji w h]])</f>
        <v>1</v>
      </c>
      <c r="I168">
        <f>MINUTE(kursanci3[[#This Row],[Długość lekcji w h]])</f>
        <v>30</v>
      </c>
      <c r="J168">
        <f>kursanci3[[#This Row],[H]]+kursanci3[[#This Row],[M]]/60</f>
        <v>1.5</v>
      </c>
      <c r="K168">
        <f>kursanci3[[#This Row],[Czas numerycznie w h]]*kursanci3[[#This Row],[Stawka za godzinę]]</f>
        <v>60</v>
      </c>
    </row>
    <row r="169" spans="1:11" x14ac:dyDescent="0.35">
      <c r="A169" t="s">
        <v>16</v>
      </c>
      <c r="B169" t="s">
        <v>7</v>
      </c>
      <c r="C169" s="1">
        <v>46001</v>
      </c>
      <c r="D169" s="2">
        <v>0.61458333333333337</v>
      </c>
      <c r="E169" s="2">
        <v>0.65625</v>
      </c>
      <c r="F169">
        <v>60</v>
      </c>
      <c r="G169" s="2">
        <f>kursanci3[[#This Row],[Godzina zakończenia]]-kursanci3[[#This Row],[Godzina rozpoczęcia]]</f>
        <v>4.166666666666663E-2</v>
      </c>
      <c r="H169">
        <f>HOUR(kursanci3[[#This Row],[Długość lekcji w h]])</f>
        <v>1</v>
      </c>
      <c r="I169">
        <f>MINUTE(kursanci3[[#This Row],[Długość lekcji w h]])</f>
        <v>0</v>
      </c>
      <c r="J169">
        <f>kursanci3[[#This Row],[H]]+kursanci3[[#This Row],[M]]/60</f>
        <v>1</v>
      </c>
      <c r="K169">
        <f>kursanci3[[#This Row],[Czas numerycznie w h]]*kursanci3[[#This Row],[Stawka za godzinę]]</f>
        <v>60</v>
      </c>
    </row>
    <row r="170" spans="1:11" x14ac:dyDescent="0.35">
      <c r="A170" t="s">
        <v>11</v>
      </c>
      <c r="B170" t="s">
        <v>12</v>
      </c>
      <c r="C170" s="1">
        <v>46001</v>
      </c>
      <c r="D170" s="2">
        <v>0.67708333333333337</v>
      </c>
      <c r="E170" s="2">
        <v>0.73958333333333337</v>
      </c>
      <c r="F170">
        <v>40</v>
      </c>
      <c r="G170" s="2">
        <f>kursanci3[[#This Row],[Godzina zakończenia]]-kursanci3[[#This Row],[Godzina rozpoczęcia]]</f>
        <v>6.25E-2</v>
      </c>
      <c r="H170">
        <f>HOUR(kursanci3[[#This Row],[Długość lekcji w h]])</f>
        <v>1</v>
      </c>
      <c r="I170">
        <f>MINUTE(kursanci3[[#This Row],[Długość lekcji w h]])</f>
        <v>30</v>
      </c>
      <c r="J170">
        <f>kursanci3[[#This Row],[H]]+kursanci3[[#This Row],[M]]/60</f>
        <v>1.5</v>
      </c>
      <c r="K170">
        <f>kursanci3[[#This Row],[Czas numerycznie w h]]*kursanci3[[#This Row],[Stawka za godzinę]]</f>
        <v>60</v>
      </c>
    </row>
    <row r="171" spans="1:11" x14ac:dyDescent="0.35">
      <c r="A171" t="s">
        <v>15</v>
      </c>
      <c r="B171" t="s">
        <v>7</v>
      </c>
      <c r="C171" s="1">
        <v>46003</v>
      </c>
      <c r="D171" s="2">
        <v>0.4375</v>
      </c>
      <c r="E171" s="2">
        <v>0.47916666666666669</v>
      </c>
      <c r="F171">
        <v>60</v>
      </c>
      <c r="G171" s="2">
        <f>kursanci3[[#This Row],[Godzina zakończenia]]-kursanci3[[#This Row],[Godzina rozpoczęcia]]</f>
        <v>4.1666666666666685E-2</v>
      </c>
      <c r="H171">
        <f>HOUR(kursanci3[[#This Row],[Długość lekcji w h]])</f>
        <v>1</v>
      </c>
      <c r="I171">
        <f>MINUTE(kursanci3[[#This Row],[Długość lekcji w h]])</f>
        <v>0</v>
      </c>
      <c r="J171">
        <f>kursanci3[[#This Row],[H]]+kursanci3[[#This Row],[M]]/60</f>
        <v>1</v>
      </c>
      <c r="K171">
        <f>kursanci3[[#This Row],[Czas numerycznie w h]]*kursanci3[[#This Row],[Stawka za godzinę]]</f>
        <v>60</v>
      </c>
    </row>
    <row r="172" spans="1:11" x14ac:dyDescent="0.35">
      <c r="A172" t="s">
        <v>24</v>
      </c>
      <c r="B172" t="s">
        <v>7</v>
      </c>
      <c r="C172" s="1">
        <v>46007</v>
      </c>
      <c r="D172" s="2">
        <v>0.375</v>
      </c>
      <c r="E172" s="2">
        <v>0.41666666666666669</v>
      </c>
      <c r="F172">
        <v>60</v>
      </c>
      <c r="G172" s="2">
        <f>kursanci3[[#This Row],[Godzina zakończenia]]-kursanci3[[#This Row],[Godzina rozpoczęcia]]</f>
        <v>4.1666666666666685E-2</v>
      </c>
      <c r="H172">
        <f>HOUR(kursanci3[[#This Row],[Długość lekcji w h]])</f>
        <v>1</v>
      </c>
      <c r="I172">
        <f>MINUTE(kursanci3[[#This Row],[Długość lekcji w h]])</f>
        <v>0</v>
      </c>
      <c r="J172">
        <f>kursanci3[[#This Row],[H]]+kursanci3[[#This Row],[M]]/60</f>
        <v>1</v>
      </c>
      <c r="K172">
        <f>kursanci3[[#This Row],[Czas numerycznie w h]]*kursanci3[[#This Row],[Stawka za godzinę]]</f>
        <v>60</v>
      </c>
    </row>
    <row r="173" spans="1:11" x14ac:dyDescent="0.35">
      <c r="A173" t="s">
        <v>24</v>
      </c>
      <c r="B173" t="s">
        <v>7</v>
      </c>
      <c r="C173" s="1">
        <v>46027</v>
      </c>
      <c r="D173" s="2">
        <v>0.57291666666666663</v>
      </c>
      <c r="E173" s="2">
        <v>0.61458333333333337</v>
      </c>
      <c r="F173">
        <v>60</v>
      </c>
      <c r="G173" s="2">
        <f>kursanci3[[#This Row],[Godzina zakończenia]]-kursanci3[[#This Row],[Godzina rozpoczęcia]]</f>
        <v>4.1666666666666741E-2</v>
      </c>
      <c r="H173">
        <f>HOUR(kursanci3[[#This Row],[Długość lekcji w h]])</f>
        <v>1</v>
      </c>
      <c r="I173">
        <f>MINUTE(kursanci3[[#This Row],[Długość lekcji w h]])</f>
        <v>0</v>
      </c>
      <c r="J173">
        <f>kursanci3[[#This Row],[H]]+kursanci3[[#This Row],[M]]/60</f>
        <v>1</v>
      </c>
      <c r="K173">
        <f>kursanci3[[#This Row],[Czas numerycznie w h]]*kursanci3[[#This Row],[Stawka za godzinę]]</f>
        <v>60</v>
      </c>
    </row>
    <row r="174" spans="1:11" x14ac:dyDescent="0.35">
      <c r="A174" t="s">
        <v>24</v>
      </c>
      <c r="B174" t="s">
        <v>7</v>
      </c>
      <c r="C174" s="1">
        <v>46034</v>
      </c>
      <c r="D174" s="2">
        <v>0.5</v>
      </c>
      <c r="E174" s="2">
        <v>0.54166666666666663</v>
      </c>
      <c r="F174">
        <v>60</v>
      </c>
      <c r="G174" s="2">
        <f>kursanci3[[#This Row],[Godzina zakończenia]]-kursanci3[[#This Row],[Godzina rozpoczęcia]]</f>
        <v>4.166666666666663E-2</v>
      </c>
      <c r="H174">
        <f>HOUR(kursanci3[[#This Row],[Długość lekcji w h]])</f>
        <v>1</v>
      </c>
      <c r="I174">
        <f>MINUTE(kursanci3[[#This Row],[Długość lekcji w h]])</f>
        <v>0</v>
      </c>
      <c r="J174">
        <f>kursanci3[[#This Row],[H]]+kursanci3[[#This Row],[M]]/60</f>
        <v>1</v>
      </c>
      <c r="K174">
        <f>kursanci3[[#This Row],[Czas numerycznie w h]]*kursanci3[[#This Row],[Stawka za godzinę]]</f>
        <v>60</v>
      </c>
    </row>
    <row r="175" spans="1:11" x14ac:dyDescent="0.35">
      <c r="A175" t="s">
        <v>18</v>
      </c>
      <c r="B175" t="s">
        <v>12</v>
      </c>
      <c r="C175" s="1">
        <v>46042</v>
      </c>
      <c r="D175" s="2">
        <v>0.375</v>
      </c>
      <c r="E175" s="2">
        <v>0.4375</v>
      </c>
      <c r="F175">
        <v>40</v>
      </c>
      <c r="G175" s="2">
        <f>kursanci3[[#This Row],[Godzina zakończenia]]-kursanci3[[#This Row],[Godzina rozpoczęcia]]</f>
        <v>6.25E-2</v>
      </c>
      <c r="H175">
        <f>HOUR(kursanci3[[#This Row],[Długość lekcji w h]])</f>
        <v>1</v>
      </c>
      <c r="I175">
        <f>MINUTE(kursanci3[[#This Row],[Długość lekcji w h]])</f>
        <v>30</v>
      </c>
      <c r="J175">
        <f>kursanci3[[#This Row],[H]]+kursanci3[[#This Row],[M]]/60</f>
        <v>1.5</v>
      </c>
      <c r="K175">
        <f>kursanci3[[#This Row],[Czas numerycznie w h]]*kursanci3[[#This Row],[Stawka za godzinę]]</f>
        <v>60</v>
      </c>
    </row>
    <row r="176" spans="1:11" x14ac:dyDescent="0.35">
      <c r="A176" t="s">
        <v>16</v>
      </c>
      <c r="B176" t="s">
        <v>7</v>
      </c>
      <c r="C176" s="1">
        <v>46042</v>
      </c>
      <c r="D176" s="2">
        <v>0.4375</v>
      </c>
      <c r="E176" s="2">
        <v>0.47916666666666669</v>
      </c>
      <c r="F176">
        <v>60</v>
      </c>
      <c r="G176" s="2">
        <f>kursanci3[[#This Row],[Godzina zakończenia]]-kursanci3[[#This Row],[Godzina rozpoczęcia]]</f>
        <v>4.1666666666666685E-2</v>
      </c>
      <c r="H176">
        <f>HOUR(kursanci3[[#This Row],[Długość lekcji w h]])</f>
        <v>1</v>
      </c>
      <c r="I176">
        <f>MINUTE(kursanci3[[#This Row],[Długość lekcji w h]])</f>
        <v>0</v>
      </c>
      <c r="J176">
        <f>kursanci3[[#This Row],[H]]+kursanci3[[#This Row],[M]]/60</f>
        <v>1</v>
      </c>
      <c r="K176">
        <f>kursanci3[[#This Row],[Czas numerycznie w h]]*kursanci3[[#This Row],[Stawka za godzinę]]</f>
        <v>60</v>
      </c>
    </row>
    <row r="177" spans="1:11" x14ac:dyDescent="0.35">
      <c r="A177" t="s">
        <v>13</v>
      </c>
      <c r="B177" t="s">
        <v>7</v>
      </c>
      <c r="C177" s="1">
        <v>46045</v>
      </c>
      <c r="D177" s="2">
        <v>0.375</v>
      </c>
      <c r="E177" s="2">
        <v>0.41666666666666669</v>
      </c>
      <c r="F177">
        <v>60</v>
      </c>
      <c r="G177" s="2">
        <f>kursanci3[[#This Row],[Godzina zakończenia]]-kursanci3[[#This Row],[Godzina rozpoczęcia]]</f>
        <v>4.1666666666666685E-2</v>
      </c>
      <c r="H177">
        <f>HOUR(kursanci3[[#This Row],[Długość lekcji w h]])</f>
        <v>1</v>
      </c>
      <c r="I177">
        <f>MINUTE(kursanci3[[#This Row],[Długość lekcji w h]])</f>
        <v>0</v>
      </c>
      <c r="J177">
        <f>kursanci3[[#This Row],[H]]+kursanci3[[#This Row],[M]]/60</f>
        <v>1</v>
      </c>
      <c r="K177">
        <f>kursanci3[[#This Row],[Czas numerycznie w h]]*kursanci3[[#This Row],[Stawka za godzinę]]</f>
        <v>60</v>
      </c>
    </row>
    <row r="178" spans="1:11" x14ac:dyDescent="0.35">
      <c r="A178" t="s">
        <v>11</v>
      </c>
      <c r="B178" t="s">
        <v>12</v>
      </c>
      <c r="C178" s="1">
        <v>46045</v>
      </c>
      <c r="D178" s="2">
        <v>0.57291666666666663</v>
      </c>
      <c r="E178" s="2">
        <v>0.63541666666666663</v>
      </c>
      <c r="F178">
        <v>40</v>
      </c>
      <c r="G178" s="2">
        <f>kursanci3[[#This Row],[Godzina zakończenia]]-kursanci3[[#This Row],[Godzina rozpoczęcia]]</f>
        <v>6.25E-2</v>
      </c>
      <c r="H178">
        <f>HOUR(kursanci3[[#This Row],[Długość lekcji w h]])</f>
        <v>1</v>
      </c>
      <c r="I178">
        <f>MINUTE(kursanci3[[#This Row],[Długość lekcji w h]])</f>
        <v>30</v>
      </c>
      <c r="J178">
        <f>kursanci3[[#This Row],[H]]+kursanci3[[#This Row],[M]]/60</f>
        <v>1.5</v>
      </c>
      <c r="K178">
        <f>kursanci3[[#This Row],[Czas numerycznie w h]]*kursanci3[[#This Row],[Stawka za godzinę]]</f>
        <v>60</v>
      </c>
    </row>
    <row r="179" spans="1:11" x14ac:dyDescent="0.35">
      <c r="A179" t="s">
        <v>15</v>
      </c>
      <c r="B179" t="s">
        <v>7</v>
      </c>
      <c r="C179" s="1">
        <v>46051</v>
      </c>
      <c r="D179" s="2">
        <v>0.53125</v>
      </c>
      <c r="E179" s="2">
        <v>0.57291666666666663</v>
      </c>
      <c r="F179">
        <v>60</v>
      </c>
      <c r="G179" s="2">
        <f>kursanci3[[#This Row],[Godzina zakończenia]]-kursanci3[[#This Row],[Godzina rozpoczęcia]]</f>
        <v>4.166666666666663E-2</v>
      </c>
      <c r="H179">
        <f>HOUR(kursanci3[[#This Row],[Długość lekcji w h]])</f>
        <v>1</v>
      </c>
      <c r="I179">
        <f>MINUTE(kursanci3[[#This Row],[Długość lekcji w h]])</f>
        <v>0</v>
      </c>
      <c r="J179">
        <f>kursanci3[[#This Row],[H]]+kursanci3[[#This Row],[M]]/60</f>
        <v>1</v>
      </c>
      <c r="K179">
        <f>kursanci3[[#This Row],[Czas numerycznie w h]]*kursanci3[[#This Row],[Stawka za godzinę]]</f>
        <v>60</v>
      </c>
    </row>
    <row r="180" spans="1:11" x14ac:dyDescent="0.3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2">
        <f>kursanci3[[#This Row],[Godzina zakończenia]]-kursanci3[[#This Row],[Godzina rozpoczęcia]]</f>
        <v>6.25E-2</v>
      </c>
      <c r="H180">
        <f>HOUR(kursanci3[[#This Row],[Długość lekcji w h]])</f>
        <v>1</v>
      </c>
      <c r="I180">
        <f>MINUTE(kursanci3[[#This Row],[Długość lekcji w h]])</f>
        <v>30</v>
      </c>
      <c r="J180">
        <f>kursanci3[[#This Row],[H]]+kursanci3[[#This Row],[M]]/60</f>
        <v>1.5</v>
      </c>
      <c r="K180">
        <f>kursanci3[[#This Row],[Czas numerycznie w h]]*kursanci3[[#This Row],[Stawka za godzinę]]</f>
        <v>60</v>
      </c>
    </row>
    <row r="181" spans="1:11" x14ac:dyDescent="0.3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2">
        <f>kursanci3[[#This Row],[Godzina zakończenia]]-kursanci3[[#This Row],[Godzina rozpoczęcia]]</f>
        <v>4.1666666666666685E-2</v>
      </c>
      <c r="H181">
        <f>HOUR(kursanci3[[#This Row],[Długość lekcji w h]])</f>
        <v>1</v>
      </c>
      <c r="I181">
        <f>MINUTE(kursanci3[[#This Row],[Długość lekcji w h]])</f>
        <v>0</v>
      </c>
      <c r="J181">
        <f>kursanci3[[#This Row],[H]]+kursanci3[[#This Row],[M]]/60</f>
        <v>1</v>
      </c>
      <c r="K181">
        <f>kursanci3[[#This Row],[Czas numerycznie w h]]*kursanci3[[#This Row],[Stawka za godzinę]]</f>
        <v>60</v>
      </c>
    </row>
    <row r="182" spans="1:11" x14ac:dyDescent="0.3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2">
        <f>kursanci3[[#This Row],[Godzina zakończenia]]-kursanci3[[#This Row],[Godzina rozpoczęcia]]</f>
        <v>6.25E-2</v>
      </c>
      <c r="H182">
        <f>HOUR(kursanci3[[#This Row],[Długość lekcji w h]])</f>
        <v>1</v>
      </c>
      <c r="I182">
        <f>MINUTE(kursanci3[[#This Row],[Długość lekcji w h]])</f>
        <v>30</v>
      </c>
      <c r="J182">
        <f>kursanci3[[#This Row],[H]]+kursanci3[[#This Row],[M]]/60</f>
        <v>1.5</v>
      </c>
      <c r="K182">
        <f>kursanci3[[#This Row],[Czas numerycznie w h]]*kursanci3[[#This Row],[Stawka za godzinę]]</f>
        <v>60</v>
      </c>
    </row>
    <row r="183" spans="1:11" x14ac:dyDescent="0.35">
      <c r="A183" t="s">
        <v>10</v>
      </c>
      <c r="B183" t="s">
        <v>7</v>
      </c>
      <c r="C183" s="1">
        <v>46059</v>
      </c>
      <c r="D183" s="2">
        <v>0.57291666666666663</v>
      </c>
      <c r="E183" s="2">
        <v>0.61458333333333337</v>
      </c>
      <c r="F183">
        <v>60</v>
      </c>
      <c r="G183" s="2">
        <f>kursanci3[[#This Row],[Godzina zakończenia]]-kursanci3[[#This Row],[Godzina rozpoczęcia]]</f>
        <v>4.1666666666666741E-2</v>
      </c>
      <c r="H183">
        <f>HOUR(kursanci3[[#This Row],[Długość lekcji w h]])</f>
        <v>1</v>
      </c>
      <c r="I183">
        <f>MINUTE(kursanci3[[#This Row],[Długość lekcji w h]])</f>
        <v>0</v>
      </c>
      <c r="J183">
        <f>kursanci3[[#This Row],[H]]+kursanci3[[#This Row],[M]]/60</f>
        <v>1</v>
      </c>
      <c r="K183">
        <f>kursanci3[[#This Row],[Czas numerycznie w h]]*kursanci3[[#This Row],[Stawka za godzinę]]</f>
        <v>60</v>
      </c>
    </row>
    <row r="184" spans="1:11" x14ac:dyDescent="0.35">
      <c r="A184" t="s">
        <v>14</v>
      </c>
      <c r="B184" t="s">
        <v>7</v>
      </c>
      <c r="C184" s="1">
        <v>46063</v>
      </c>
      <c r="D184" s="2">
        <v>0.375</v>
      </c>
      <c r="E184" s="2">
        <v>0.41666666666666669</v>
      </c>
      <c r="F184">
        <v>60</v>
      </c>
      <c r="G184" s="2">
        <f>kursanci3[[#This Row],[Godzina zakończenia]]-kursanci3[[#This Row],[Godzina rozpoczęcia]]</f>
        <v>4.1666666666666685E-2</v>
      </c>
      <c r="H184">
        <f>HOUR(kursanci3[[#This Row],[Długość lekcji w h]])</f>
        <v>1</v>
      </c>
      <c r="I184">
        <f>MINUTE(kursanci3[[#This Row],[Długość lekcji w h]])</f>
        <v>0</v>
      </c>
      <c r="J184">
        <f>kursanci3[[#This Row],[H]]+kursanci3[[#This Row],[M]]/60</f>
        <v>1</v>
      </c>
      <c r="K184">
        <f>kursanci3[[#This Row],[Czas numerycznie w h]]*kursanci3[[#This Row],[Stawka za godzinę]]</f>
        <v>60</v>
      </c>
    </row>
    <row r="185" spans="1:11" x14ac:dyDescent="0.35">
      <c r="A185" t="s">
        <v>13</v>
      </c>
      <c r="B185" t="s">
        <v>7</v>
      </c>
      <c r="C185" s="1">
        <v>46064</v>
      </c>
      <c r="D185" s="2">
        <v>0.55208333333333337</v>
      </c>
      <c r="E185" s="2">
        <v>0.59375</v>
      </c>
      <c r="F185">
        <v>60</v>
      </c>
      <c r="G185" s="2">
        <f>kursanci3[[#This Row],[Godzina zakończenia]]-kursanci3[[#This Row],[Godzina rozpoczęcia]]</f>
        <v>4.166666666666663E-2</v>
      </c>
      <c r="H185">
        <f>HOUR(kursanci3[[#This Row],[Długość lekcji w h]])</f>
        <v>1</v>
      </c>
      <c r="I185">
        <f>MINUTE(kursanci3[[#This Row],[Długość lekcji w h]])</f>
        <v>0</v>
      </c>
      <c r="J185">
        <f>kursanci3[[#This Row],[H]]+kursanci3[[#This Row],[M]]/60</f>
        <v>1</v>
      </c>
      <c r="K185">
        <f>kursanci3[[#This Row],[Czas numerycznie w h]]*kursanci3[[#This Row],[Stawka za godzinę]]</f>
        <v>60</v>
      </c>
    </row>
    <row r="186" spans="1:11" x14ac:dyDescent="0.35">
      <c r="A186" t="s">
        <v>15</v>
      </c>
      <c r="B186" t="s">
        <v>12</v>
      </c>
      <c r="C186" s="1">
        <v>46069</v>
      </c>
      <c r="D186" s="2">
        <v>0.375</v>
      </c>
      <c r="E186" s="2">
        <v>0.4375</v>
      </c>
      <c r="F186">
        <v>40</v>
      </c>
      <c r="G186" s="2">
        <f>kursanci3[[#This Row],[Godzina zakończenia]]-kursanci3[[#This Row],[Godzina rozpoczęcia]]</f>
        <v>6.25E-2</v>
      </c>
      <c r="H186">
        <f>HOUR(kursanci3[[#This Row],[Długość lekcji w h]])</f>
        <v>1</v>
      </c>
      <c r="I186">
        <f>MINUTE(kursanci3[[#This Row],[Długość lekcji w h]])</f>
        <v>30</v>
      </c>
      <c r="J186">
        <f>kursanci3[[#This Row],[H]]+kursanci3[[#This Row],[M]]/60</f>
        <v>1.5</v>
      </c>
      <c r="K186">
        <f>kursanci3[[#This Row],[Czas numerycznie w h]]*kursanci3[[#This Row],[Stawka za godzinę]]</f>
        <v>60</v>
      </c>
    </row>
    <row r="187" spans="1:11" x14ac:dyDescent="0.35">
      <c r="A187" t="s">
        <v>15</v>
      </c>
      <c r="B187" t="s">
        <v>12</v>
      </c>
      <c r="C187" s="1">
        <v>46077</v>
      </c>
      <c r="D187" s="2">
        <v>0.375</v>
      </c>
      <c r="E187" s="2">
        <v>0.4375</v>
      </c>
      <c r="F187">
        <v>40</v>
      </c>
      <c r="G187" s="2">
        <f>kursanci3[[#This Row],[Godzina zakończenia]]-kursanci3[[#This Row],[Godzina rozpoczęcia]]</f>
        <v>6.25E-2</v>
      </c>
      <c r="H187">
        <f>HOUR(kursanci3[[#This Row],[Długość lekcji w h]])</f>
        <v>1</v>
      </c>
      <c r="I187">
        <f>MINUTE(kursanci3[[#This Row],[Długość lekcji w h]])</f>
        <v>30</v>
      </c>
      <c r="J187">
        <f>kursanci3[[#This Row],[H]]+kursanci3[[#This Row],[M]]/60</f>
        <v>1.5</v>
      </c>
      <c r="K187">
        <f>kursanci3[[#This Row],[Czas numerycznie w h]]*kursanci3[[#This Row],[Stawka za godzinę]]</f>
        <v>60</v>
      </c>
    </row>
    <row r="188" spans="1:11" x14ac:dyDescent="0.35">
      <c r="A188" t="s">
        <v>19</v>
      </c>
      <c r="B188" t="s">
        <v>12</v>
      </c>
      <c r="C188" s="1">
        <v>46077</v>
      </c>
      <c r="D188" s="2">
        <v>0.52083333333333337</v>
      </c>
      <c r="E188" s="2">
        <v>0.58333333333333337</v>
      </c>
      <c r="F188">
        <v>40</v>
      </c>
      <c r="G188" s="2">
        <f>kursanci3[[#This Row],[Godzina zakończenia]]-kursanci3[[#This Row],[Godzina rozpoczęcia]]</f>
        <v>6.25E-2</v>
      </c>
      <c r="H188">
        <f>HOUR(kursanci3[[#This Row],[Długość lekcji w h]])</f>
        <v>1</v>
      </c>
      <c r="I188">
        <f>MINUTE(kursanci3[[#This Row],[Długość lekcji w h]])</f>
        <v>30</v>
      </c>
      <c r="J188">
        <f>kursanci3[[#This Row],[H]]+kursanci3[[#This Row],[M]]/60</f>
        <v>1.5</v>
      </c>
      <c r="K188">
        <f>kursanci3[[#This Row],[Czas numerycznie w h]]*kursanci3[[#This Row],[Stawka za godzinę]]</f>
        <v>60</v>
      </c>
    </row>
    <row r="189" spans="1:11" x14ac:dyDescent="0.35">
      <c r="A189" t="s">
        <v>8</v>
      </c>
      <c r="B189" t="s">
        <v>9</v>
      </c>
      <c r="C189" s="1">
        <v>45936</v>
      </c>
      <c r="D189" s="2">
        <v>0.47916666666666669</v>
      </c>
      <c r="E189" s="2">
        <v>0.52083333333333337</v>
      </c>
      <c r="F189">
        <v>50</v>
      </c>
      <c r="G189" s="2">
        <f>kursanci3[[#This Row],[Godzina zakończenia]]-kursanci3[[#This Row],[Godzina rozpoczęcia]]</f>
        <v>4.1666666666666685E-2</v>
      </c>
      <c r="H189">
        <f>HOUR(kursanci3[[#This Row],[Długość lekcji w h]])</f>
        <v>1</v>
      </c>
      <c r="I189">
        <f>MINUTE(kursanci3[[#This Row],[Długość lekcji w h]])</f>
        <v>0</v>
      </c>
      <c r="J189">
        <f>kursanci3[[#This Row],[H]]+kursanci3[[#This Row],[M]]/60</f>
        <v>1</v>
      </c>
      <c r="K189">
        <f>kursanci3[[#This Row],[Czas numerycznie w h]]*kursanci3[[#This Row],[Stawka za godzinę]]</f>
        <v>50</v>
      </c>
    </row>
    <row r="190" spans="1:11" x14ac:dyDescent="0.35">
      <c r="A190" t="s">
        <v>15</v>
      </c>
      <c r="B190" t="s">
        <v>12</v>
      </c>
      <c r="C190" s="1">
        <v>45937</v>
      </c>
      <c r="D190" s="2">
        <v>0.5625</v>
      </c>
      <c r="E190" s="2">
        <v>0.61458333333333337</v>
      </c>
      <c r="F190">
        <v>40</v>
      </c>
      <c r="G190" s="2">
        <f>kursanci3[[#This Row],[Godzina zakończenia]]-kursanci3[[#This Row],[Godzina rozpoczęcia]]</f>
        <v>5.208333333333337E-2</v>
      </c>
      <c r="H190">
        <f>HOUR(kursanci3[[#This Row],[Długość lekcji w h]])</f>
        <v>1</v>
      </c>
      <c r="I190">
        <f>MINUTE(kursanci3[[#This Row],[Długość lekcji w h]])</f>
        <v>15</v>
      </c>
      <c r="J190">
        <f>kursanci3[[#This Row],[H]]+kursanci3[[#This Row],[M]]/60</f>
        <v>1.25</v>
      </c>
      <c r="K190">
        <f>kursanci3[[#This Row],[Czas numerycznie w h]]*kursanci3[[#This Row],[Stawka za godzinę]]</f>
        <v>50</v>
      </c>
    </row>
    <row r="191" spans="1:11" x14ac:dyDescent="0.35">
      <c r="A191" t="s">
        <v>8</v>
      </c>
      <c r="B191" t="s">
        <v>9</v>
      </c>
      <c r="C191" s="1">
        <v>45940</v>
      </c>
      <c r="D191" s="2">
        <v>0.375</v>
      </c>
      <c r="E191" s="2">
        <v>0.41666666666666669</v>
      </c>
      <c r="F191">
        <v>50</v>
      </c>
      <c r="G191" s="2">
        <f>kursanci3[[#This Row],[Godzina zakończenia]]-kursanci3[[#This Row],[Godzina rozpoczęcia]]</f>
        <v>4.1666666666666685E-2</v>
      </c>
      <c r="H191">
        <f>HOUR(kursanci3[[#This Row],[Długość lekcji w h]])</f>
        <v>1</v>
      </c>
      <c r="I191">
        <f>MINUTE(kursanci3[[#This Row],[Długość lekcji w h]])</f>
        <v>0</v>
      </c>
      <c r="J191">
        <f>kursanci3[[#This Row],[H]]+kursanci3[[#This Row],[M]]/60</f>
        <v>1</v>
      </c>
      <c r="K191">
        <f>kursanci3[[#This Row],[Czas numerycznie w h]]*kursanci3[[#This Row],[Stawka za godzinę]]</f>
        <v>50</v>
      </c>
    </row>
    <row r="192" spans="1:11" x14ac:dyDescent="0.35">
      <c r="A192" t="s">
        <v>11</v>
      </c>
      <c r="B192" t="s">
        <v>12</v>
      </c>
      <c r="C192" s="1">
        <v>45943</v>
      </c>
      <c r="D192" s="2">
        <v>0.46875</v>
      </c>
      <c r="E192" s="2">
        <v>0.52083333333333337</v>
      </c>
      <c r="F192">
        <v>40</v>
      </c>
      <c r="G192" s="2">
        <f>kursanci3[[#This Row],[Godzina zakończenia]]-kursanci3[[#This Row],[Godzina rozpoczęcia]]</f>
        <v>5.208333333333337E-2</v>
      </c>
      <c r="H192">
        <f>HOUR(kursanci3[[#This Row],[Długość lekcji w h]])</f>
        <v>1</v>
      </c>
      <c r="I192">
        <f>MINUTE(kursanci3[[#This Row],[Długość lekcji w h]])</f>
        <v>15</v>
      </c>
      <c r="J192">
        <f>kursanci3[[#This Row],[H]]+kursanci3[[#This Row],[M]]/60</f>
        <v>1.25</v>
      </c>
      <c r="K192">
        <f>kursanci3[[#This Row],[Czas numerycznie w h]]*kursanci3[[#This Row],[Stawka za godzinę]]</f>
        <v>50</v>
      </c>
    </row>
    <row r="193" spans="1:11" x14ac:dyDescent="0.35">
      <c r="A193" t="s">
        <v>18</v>
      </c>
      <c r="B193" t="s">
        <v>12</v>
      </c>
      <c r="C193" s="1">
        <v>45944</v>
      </c>
      <c r="D193" s="2">
        <v>0.47916666666666669</v>
      </c>
      <c r="E193" s="2">
        <v>0.53125</v>
      </c>
      <c r="F193">
        <v>40</v>
      </c>
      <c r="G193" s="2">
        <f>kursanci3[[#This Row],[Godzina zakończenia]]-kursanci3[[#This Row],[Godzina rozpoczęcia]]</f>
        <v>5.2083333333333315E-2</v>
      </c>
      <c r="H193">
        <f>HOUR(kursanci3[[#This Row],[Długość lekcji w h]])</f>
        <v>1</v>
      </c>
      <c r="I193">
        <f>MINUTE(kursanci3[[#This Row],[Długość lekcji w h]])</f>
        <v>15</v>
      </c>
      <c r="J193">
        <f>kursanci3[[#This Row],[H]]+kursanci3[[#This Row],[M]]/60</f>
        <v>1.25</v>
      </c>
      <c r="K193">
        <f>kursanci3[[#This Row],[Czas numerycznie w h]]*kursanci3[[#This Row],[Stawka za godzinę]]</f>
        <v>50</v>
      </c>
    </row>
    <row r="194" spans="1:11" x14ac:dyDescent="0.35">
      <c r="A194" t="s">
        <v>19</v>
      </c>
      <c r="B194" t="s">
        <v>9</v>
      </c>
      <c r="C194" s="1">
        <v>45944</v>
      </c>
      <c r="D194" s="2">
        <v>0.60416666666666663</v>
      </c>
      <c r="E194" s="2">
        <v>0.64583333333333337</v>
      </c>
      <c r="F194">
        <v>50</v>
      </c>
      <c r="G194" s="2">
        <f>kursanci3[[#This Row],[Godzina zakończenia]]-kursanci3[[#This Row],[Godzina rozpoczęcia]]</f>
        <v>4.1666666666666741E-2</v>
      </c>
      <c r="H194">
        <f>HOUR(kursanci3[[#This Row],[Długość lekcji w h]])</f>
        <v>1</v>
      </c>
      <c r="I194">
        <f>MINUTE(kursanci3[[#This Row],[Długość lekcji w h]])</f>
        <v>0</v>
      </c>
      <c r="J194">
        <f>kursanci3[[#This Row],[H]]+kursanci3[[#This Row],[M]]/60</f>
        <v>1</v>
      </c>
      <c r="K194">
        <f>kursanci3[[#This Row],[Czas numerycznie w h]]*kursanci3[[#This Row],[Stawka za godzinę]]</f>
        <v>50</v>
      </c>
    </row>
    <row r="195" spans="1:11" x14ac:dyDescent="0.35">
      <c r="A195" t="s">
        <v>8</v>
      </c>
      <c r="B195" t="s">
        <v>9</v>
      </c>
      <c r="C195" s="1">
        <v>45966</v>
      </c>
      <c r="D195" s="2">
        <v>0.375</v>
      </c>
      <c r="E195" s="2">
        <v>0.41666666666666669</v>
      </c>
      <c r="F195">
        <v>50</v>
      </c>
      <c r="G195" s="2">
        <f>kursanci3[[#This Row],[Godzina zakończenia]]-kursanci3[[#This Row],[Godzina rozpoczęcia]]</f>
        <v>4.1666666666666685E-2</v>
      </c>
      <c r="H195">
        <f>HOUR(kursanci3[[#This Row],[Długość lekcji w h]])</f>
        <v>1</v>
      </c>
      <c r="I195">
        <f>MINUTE(kursanci3[[#This Row],[Długość lekcji w h]])</f>
        <v>0</v>
      </c>
      <c r="J195">
        <f>kursanci3[[#This Row],[H]]+kursanci3[[#This Row],[M]]/60</f>
        <v>1</v>
      </c>
      <c r="K195">
        <f>kursanci3[[#This Row],[Czas numerycznie w h]]*kursanci3[[#This Row],[Stawka za godzinę]]</f>
        <v>50</v>
      </c>
    </row>
    <row r="196" spans="1:11" x14ac:dyDescent="0.35">
      <c r="A196" t="s">
        <v>10</v>
      </c>
      <c r="B196" t="s">
        <v>9</v>
      </c>
      <c r="C196" s="1">
        <v>45967</v>
      </c>
      <c r="D196" s="2">
        <v>0.70833333333333337</v>
      </c>
      <c r="E196" s="2">
        <v>0.75</v>
      </c>
      <c r="F196">
        <v>50</v>
      </c>
      <c r="G196" s="2">
        <f>kursanci3[[#This Row],[Godzina zakończenia]]-kursanci3[[#This Row],[Godzina rozpoczęcia]]</f>
        <v>4.166666666666663E-2</v>
      </c>
      <c r="H196">
        <f>HOUR(kursanci3[[#This Row],[Długość lekcji w h]])</f>
        <v>1</v>
      </c>
      <c r="I196">
        <f>MINUTE(kursanci3[[#This Row],[Długość lekcji w h]])</f>
        <v>0</v>
      </c>
      <c r="J196">
        <f>kursanci3[[#This Row],[H]]+kursanci3[[#This Row],[M]]/60</f>
        <v>1</v>
      </c>
      <c r="K196">
        <f>kursanci3[[#This Row],[Czas numerycznie w h]]*kursanci3[[#This Row],[Stawka za godzinę]]</f>
        <v>50</v>
      </c>
    </row>
    <row r="197" spans="1:11" x14ac:dyDescent="0.35">
      <c r="A197" t="s">
        <v>11</v>
      </c>
      <c r="B197" t="s">
        <v>12</v>
      </c>
      <c r="C197" s="1">
        <v>45971</v>
      </c>
      <c r="D197" s="2">
        <v>0.375</v>
      </c>
      <c r="E197" s="2">
        <v>0.42708333333333331</v>
      </c>
      <c r="F197">
        <v>40</v>
      </c>
      <c r="G197" s="2">
        <f>kursanci3[[#This Row],[Godzina zakończenia]]-kursanci3[[#This Row],[Godzina rozpoczęcia]]</f>
        <v>5.2083333333333315E-2</v>
      </c>
      <c r="H197">
        <f>HOUR(kursanci3[[#This Row],[Długość lekcji w h]])</f>
        <v>1</v>
      </c>
      <c r="I197">
        <f>MINUTE(kursanci3[[#This Row],[Długość lekcji w h]])</f>
        <v>15</v>
      </c>
      <c r="J197">
        <f>kursanci3[[#This Row],[H]]+kursanci3[[#This Row],[M]]/60</f>
        <v>1.25</v>
      </c>
      <c r="K197">
        <f>kursanci3[[#This Row],[Czas numerycznie w h]]*kursanci3[[#This Row],[Stawka za godzinę]]</f>
        <v>50</v>
      </c>
    </row>
    <row r="198" spans="1:11" x14ac:dyDescent="0.35">
      <c r="A198" t="s">
        <v>11</v>
      </c>
      <c r="B198" t="s">
        <v>12</v>
      </c>
      <c r="C198" s="1">
        <v>45971</v>
      </c>
      <c r="D198" s="2">
        <v>0.42708333333333331</v>
      </c>
      <c r="E198" s="2">
        <v>0.47916666666666669</v>
      </c>
      <c r="F198">
        <v>40</v>
      </c>
      <c r="G198" s="2">
        <f>kursanci3[[#This Row],[Godzina zakończenia]]-kursanci3[[#This Row],[Godzina rozpoczęcia]]</f>
        <v>5.208333333333337E-2</v>
      </c>
      <c r="H198">
        <f>HOUR(kursanci3[[#This Row],[Długość lekcji w h]])</f>
        <v>1</v>
      </c>
      <c r="I198">
        <f>MINUTE(kursanci3[[#This Row],[Długość lekcji w h]])</f>
        <v>15</v>
      </c>
      <c r="J198">
        <f>kursanci3[[#This Row],[H]]+kursanci3[[#This Row],[M]]/60</f>
        <v>1.25</v>
      </c>
      <c r="K198">
        <f>kursanci3[[#This Row],[Czas numerycznie w h]]*kursanci3[[#This Row],[Stawka za godzinę]]</f>
        <v>50</v>
      </c>
    </row>
    <row r="199" spans="1:11" x14ac:dyDescent="0.35">
      <c r="A199" t="s">
        <v>16</v>
      </c>
      <c r="B199" t="s">
        <v>12</v>
      </c>
      <c r="C199" s="1">
        <v>45975</v>
      </c>
      <c r="D199" s="2">
        <v>0.375</v>
      </c>
      <c r="E199" s="2">
        <v>0.42708333333333331</v>
      </c>
      <c r="F199">
        <v>40</v>
      </c>
      <c r="G199" s="2">
        <f>kursanci3[[#This Row],[Godzina zakończenia]]-kursanci3[[#This Row],[Godzina rozpoczęcia]]</f>
        <v>5.2083333333333315E-2</v>
      </c>
      <c r="H199">
        <f>HOUR(kursanci3[[#This Row],[Długość lekcji w h]])</f>
        <v>1</v>
      </c>
      <c r="I199">
        <f>MINUTE(kursanci3[[#This Row],[Długość lekcji w h]])</f>
        <v>15</v>
      </c>
      <c r="J199">
        <f>kursanci3[[#This Row],[H]]+kursanci3[[#This Row],[M]]/60</f>
        <v>1.25</v>
      </c>
      <c r="K199">
        <f>kursanci3[[#This Row],[Czas numerycznie w h]]*kursanci3[[#This Row],[Stawka za godzinę]]</f>
        <v>50</v>
      </c>
    </row>
    <row r="200" spans="1:11" x14ac:dyDescent="0.35">
      <c r="A200" t="s">
        <v>18</v>
      </c>
      <c r="B200" t="s">
        <v>12</v>
      </c>
      <c r="C200" s="1">
        <v>45979</v>
      </c>
      <c r="D200" s="2">
        <v>0.4375</v>
      </c>
      <c r="E200" s="2">
        <v>0.48958333333333331</v>
      </c>
      <c r="F200">
        <v>40</v>
      </c>
      <c r="G200" s="2">
        <f>kursanci3[[#This Row],[Godzina zakończenia]]-kursanci3[[#This Row],[Godzina rozpoczęcia]]</f>
        <v>5.2083333333333315E-2</v>
      </c>
      <c r="H200">
        <f>HOUR(kursanci3[[#This Row],[Długość lekcji w h]])</f>
        <v>1</v>
      </c>
      <c r="I200">
        <f>MINUTE(kursanci3[[#This Row],[Długość lekcji w h]])</f>
        <v>15</v>
      </c>
      <c r="J200">
        <f>kursanci3[[#This Row],[H]]+kursanci3[[#This Row],[M]]/60</f>
        <v>1.25</v>
      </c>
      <c r="K200">
        <f>kursanci3[[#This Row],[Czas numerycznie w h]]*kursanci3[[#This Row],[Stawka za godzinę]]</f>
        <v>50</v>
      </c>
    </row>
    <row r="201" spans="1:11" x14ac:dyDescent="0.35">
      <c r="A201" t="s">
        <v>8</v>
      </c>
      <c r="B201" t="s">
        <v>9</v>
      </c>
      <c r="C201" s="1">
        <v>45981</v>
      </c>
      <c r="D201" s="2">
        <v>0.375</v>
      </c>
      <c r="E201" s="2">
        <v>0.41666666666666669</v>
      </c>
      <c r="F201">
        <v>50</v>
      </c>
      <c r="G201" s="2">
        <f>kursanci3[[#This Row],[Godzina zakończenia]]-kursanci3[[#This Row],[Godzina rozpoczęcia]]</f>
        <v>4.1666666666666685E-2</v>
      </c>
      <c r="H201">
        <f>HOUR(kursanci3[[#This Row],[Długość lekcji w h]])</f>
        <v>1</v>
      </c>
      <c r="I201">
        <f>MINUTE(kursanci3[[#This Row],[Długość lekcji w h]])</f>
        <v>0</v>
      </c>
      <c r="J201">
        <f>kursanci3[[#This Row],[H]]+kursanci3[[#This Row],[M]]/60</f>
        <v>1</v>
      </c>
      <c r="K201">
        <f>kursanci3[[#This Row],[Czas numerycznie w h]]*kursanci3[[#This Row],[Stawka za godzinę]]</f>
        <v>50</v>
      </c>
    </row>
    <row r="202" spans="1:11" x14ac:dyDescent="0.35">
      <c r="A202" t="s">
        <v>8</v>
      </c>
      <c r="B202" t="s">
        <v>9</v>
      </c>
      <c r="C202" s="1">
        <v>45981</v>
      </c>
      <c r="D202" s="2">
        <v>0.59375</v>
      </c>
      <c r="E202" s="2">
        <v>0.63541666666666663</v>
      </c>
      <c r="F202">
        <v>50</v>
      </c>
      <c r="G202" s="2">
        <f>kursanci3[[#This Row],[Godzina zakończenia]]-kursanci3[[#This Row],[Godzina rozpoczęcia]]</f>
        <v>4.166666666666663E-2</v>
      </c>
      <c r="H202">
        <f>HOUR(kursanci3[[#This Row],[Długość lekcji w h]])</f>
        <v>1</v>
      </c>
      <c r="I202">
        <f>MINUTE(kursanci3[[#This Row],[Długość lekcji w h]])</f>
        <v>0</v>
      </c>
      <c r="J202">
        <f>kursanci3[[#This Row],[H]]+kursanci3[[#This Row],[M]]/60</f>
        <v>1</v>
      </c>
      <c r="K202">
        <f>kursanci3[[#This Row],[Czas numerycznie w h]]*kursanci3[[#This Row],[Stawka za godzinę]]</f>
        <v>50</v>
      </c>
    </row>
    <row r="203" spans="1:11" x14ac:dyDescent="0.35">
      <c r="A203" t="s">
        <v>19</v>
      </c>
      <c r="B203" t="s">
        <v>9</v>
      </c>
      <c r="C203" s="1">
        <v>45981</v>
      </c>
      <c r="D203" s="2">
        <v>0.63541666666666663</v>
      </c>
      <c r="E203" s="2">
        <v>0.67708333333333337</v>
      </c>
      <c r="F203">
        <v>50</v>
      </c>
      <c r="G203" s="2">
        <f>kursanci3[[#This Row],[Godzina zakończenia]]-kursanci3[[#This Row],[Godzina rozpoczęcia]]</f>
        <v>4.1666666666666741E-2</v>
      </c>
      <c r="H203">
        <f>HOUR(kursanci3[[#This Row],[Długość lekcji w h]])</f>
        <v>1</v>
      </c>
      <c r="I203">
        <f>MINUTE(kursanci3[[#This Row],[Długość lekcji w h]])</f>
        <v>0</v>
      </c>
      <c r="J203">
        <f>kursanci3[[#This Row],[H]]+kursanci3[[#This Row],[M]]/60</f>
        <v>1</v>
      </c>
      <c r="K203">
        <f>kursanci3[[#This Row],[Czas numerycznie w h]]*kursanci3[[#This Row],[Stawka za godzinę]]</f>
        <v>50</v>
      </c>
    </row>
    <row r="204" spans="1:11" x14ac:dyDescent="0.35">
      <c r="A204" t="s">
        <v>15</v>
      </c>
      <c r="B204" t="s">
        <v>12</v>
      </c>
      <c r="C204" s="1">
        <v>45985</v>
      </c>
      <c r="D204" s="2">
        <v>0.44791666666666669</v>
      </c>
      <c r="E204" s="2">
        <v>0.5</v>
      </c>
      <c r="F204">
        <v>40</v>
      </c>
      <c r="G204" s="2">
        <f>kursanci3[[#This Row],[Godzina zakończenia]]-kursanci3[[#This Row],[Godzina rozpoczęcia]]</f>
        <v>5.2083333333333315E-2</v>
      </c>
      <c r="H204">
        <f>HOUR(kursanci3[[#This Row],[Długość lekcji w h]])</f>
        <v>1</v>
      </c>
      <c r="I204">
        <f>MINUTE(kursanci3[[#This Row],[Długość lekcji w h]])</f>
        <v>15</v>
      </c>
      <c r="J204">
        <f>kursanci3[[#This Row],[H]]+kursanci3[[#This Row],[M]]/60</f>
        <v>1.25</v>
      </c>
      <c r="K204">
        <f>kursanci3[[#This Row],[Czas numerycznie w h]]*kursanci3[[#This Row],[Stawka za godzinę]]</f>
        <v>50</v>
      </c>
    </row>
    <row r="205" spans="1:11" x14ac:dyDescent="0.35">
      <c r="A205" t="s">
        <v>11</v>
      </c>
      <c r="B205" t="s">
        <v>12</v>
      </c>
      <c r="C205" s="1">
        <v>45989</v>
      </c>
      <c r="D205" s="2">
        <v>0.47916666666666669</v>
      </c>
      <c r="E205" s="2">
        <v>0.53125</v>
      </c>
      <c r="F205">
        <v>40</v>
      </c>
      <c r="G205" s="2">
        <f>kursanci3[[#This Row],[Godzina zakończenia]]-kursanci3[[#This Row],[Godzina rozpoczęcia]]</f>
        <v>5.2083333333333315E-2</v>
      </c>
      <c r="H205">
        <f>HOUR(kursanci3[[#This Row],[Długość lekcji w h]])</f>
        <v>1</v>
      </c>
      <c r="I205">
        <f>MINUTE(kursanci3[[#This Row],[Długość lekcji w h]])</f>
        <v>15</v>
      </c>
      <c r="J205">
        <f>kursanci3[[#This Row],[H]]+kursanci3[[#This Row],[M]]/60</f>
        <v>1.25</v>
      </c>
      <c r="K205">
        <f>kursanci3[[#This Row],[Czas numerycznie w h]]*kursanci3[[#This Row],[Stawka za godzinę]]</f>
        <v>50</v>
      </c>
    </row>
    <row r="206" spans="1:11" x14ac:dyDescent="0.35">
      <c r="A206" t="s">
        <v>22</v>
      </c>
      <c r="B206" t="s">
        <v>9</v>
      </c>
      <c r="C206" s="1">
        <v>45993</v>
      </c>
      <c r="D206" s="2">
        <v>0.375</v>
      </c>
      <c r="E206" s="2">
        <v>0.41666666666666669</v>
      </c>
      <c r="F206">
        <v>50</v>
      </c>
      <c r="G206" s="2">
        <f>kursanci3[[#This Row],[Godzina zakończenia]]-kursanci3[[#This Row],[Godzina rozpoczęcia]]</f>
        <v>4.1666666666666685E-2</v>
      </c>
      <c r="H206">
        <f>HOUR(kursanci3[[#This Row],[Długość lekcji w h]])</f>
        <v>1</v>
      </c>
      <c r="I206">
        <f>MINUTE(kursanci3[[#This Row],[Długość lekcji w h]])</f>
        <v>0</v>
      </c>
      <c r="J206">
        <f>kursanci3[[#This Row],[H]]+kursanci3[[#This Row],[M]]/60</f>
        <v>1</v>
      </c>
      <c r="K206">
        <f>kursanci3[[#This Row],[Czas numerycznie w h]]*kursanci3[[#This Row],[Stawka za godzinę]]</f>
        <v>50</v>
      </c>
    </row>
    <row r="207" spans="1:11" x14ac:dyDescent="0.35">
      <c r="A207" t="s">
        <v>17</v>
      </c>
      <c r="B207" t="s">
        <v>9</v>
      </c>
      <c r="C207" s="1">
        <v>45994</v>
      </c>
      <c r="D207" s="2">
        <v>0.57291666666666663</v>
      </c>
      <c r="E207" s="2">
        <v>0.61458333333333337</v>
      </c>
      <c r="F207">
        <v>50</v>
      </c>
      <c r="G207" s="2">
        <f>kursanci3[[#This Row],[Godzina zakończenia]]-kursanci3[[#This Row],[Godzina rozpoczęcia]]</f>
        <v>4.1666666666666741E-2</v>
      </c>
      <c r="H207">
        <f>HOUR(kursanci3[[#This Row],[Długość lekcji w h]])</f>
        <v>1</v>
      </c>
      <c r="I207">
        <f>MINUTE(kursanci3[[#This Row],[Długość lekcji w h]])</f>
        <v>0</v>
      </c>
      <c r="J207">
        <f>kursanci3[[#This Row],[H]]+kursanci3[[#This Row],[M]]/60</f>
        <v>1</v>
      </c>
      <c r="K207">
        <f>kursanci3[[#This Row],[Czas numerycznie w h]]*kursanci3[[#This Row],[Stawka za godzinę]]</f>
        <v>50</v>
      </c>
    </row>
    <row r="208" spans="1:11" x14ac:dyDescent="0.35">
      <c r="A208" t="s">
        <v>19</v>
      </c>
      <c r="B208" t="s">
        <v>9</v>
      </c>
      <c r="C208" s="1">
        <v>46000</v>
      </c>
      <c r="D208" s="2">
        <v>0.4375</v>
      </c>
      <c r="E208" s="2">
        <v>0.47916666666666669</v>
      </c>
      <c r="F208">
        <v>50</v>
      </c>
      <c r="G208" s="2">
        <f>kursanci3[[#This Row],[Godzina zakończenia]]-kursanci3[[#This Row],[Godzina rozpoczęcia]]</f>
        <v>4.1666666666666685E-2</v>
      </c>
      <c r="H208">
        <f>HOUR(kursanci3[[#This Row],[Długość lekcji w h]])</f>
        <v>1</v>
      </c>
      <c r="I208">
        <f>MINUTE(kursanci3[[#This Row],[Długość lekcji w h]])</f>
        <v>0</v>
      </c>
      <c r="J208">
        <f>kursanci3[[#This Row],[H]]+kursanci3[[#This Row],[M]]/60</f>
        <v>1</v>
      </c>
      <c r="K208">
        <f>kursanci3[[#This Row],[Czas numerycznie w h]]*kursanci3[[#This Row],[Stawka za godzinę]]</f>
        <v>50</v>
      </c>
    </row>
    <row r="209" spans="1:11" x14ac:dyDescent="0.35">
      <c r="A209" t="s">
        <v>15</v>
      </c>
      <c r="B209" t="s">
        <v>12</v>
      </c>
      <c r="C209" s="1">
        <v>46002</v>
      </c>
      <c r="D209" s="2">
        <v>0.375</v>
      </c>
      <c r="E209" s="2">
        <v>0.42708333333333331</v>
      </c>
      <c r="F209">
        <v>40</v>
      </c>
      <c r="G209" s="2">
        <f>kursanci3[[#This Row],[Godzina zakończenia]]-kursanci3[[#This Row],[Godzina rozpoczęcia]]</f>
        <v>5.2083333333333315E-2</v>
      </c>
      <c r="H209">
        <f>HOUR(kursanci3[[#This Row],[Długość lekcji w h]])</f>
        <v>1</v>
      </c>
      <c r="I209">
        <f>MINUTE(kursanci3[[#This Row],[Długość lekcji w h]])</f>
        <v>15</v>
      </c>
      <c r="J209">
        <f>kursanci3[[#This Row],[H]]+kursanci3[[#This Row],[M]]/60</f>
        <v>1.25</v>
      </c>
      <c r="K209">
        <f>kursanci3[[#This Row],[Czas numerycznie w h]]*kursanci3[[#This Row],[Stawka za godzinę]]</f>
        <v>50</v>
      </c>
    </row>
    <row r="210" spans="1:11" x14ac:dyDescent="0.35">
      <c r="A210" t="s">
        <v>11</v>
      </c>
      <c r="B210" t="s">
        <v>12</v>
      </c>
      <c r="C210" s="1">
        <v>46003</v>
      </c>
      <c r="D210" s="2">
        <v>0.375</v>
      </c>
      <c r="E210" s="2">
        <v>0.42708333333333331</v>
      </c>
      <c r="F210">
        <v>40</v>
      </c>
      <c r="G210" s="2">
        <f>kursanci3[[#This Row],[Godzina zakończenia]]-kursanci3[[#This Row],[Godzina rozpoczęcia]]</f>
        <v>5.2083333333333315E-2</v>
      </c>
      <c r="H210">
        <f>HOUR(kursanci3[[#This Row],[Długość lekcji w h]])</f>
        <v>1</v>
      </c>
      <c r="I210">
        <f>MINUTE(kursanci3[[#This Row],[Długość lekcji w h]])</f>
        <v>15</v>
      </c>
      <c r="J210">
        <f>kursanci3[[#This Row],[H]]+kursanci3[[#This Row],[M]]/60</f>
        <v>1.25</v>
      </c>
      <c r="K210">
        <f>kursanci3[[#This Row],[Czas numerycznie w h]]*kursanci3[[#This Row],[Stawka za godzinę]]</f>
        <v>50</v>
      </c>
    </row>
    <row r="211" spans="1:11" x14ac:dyDescent="0.35">
      <c r="A211" t="s">
        <v>8</v>
      </c>
      <c r="B211" t="s">
        <v>9</v>
      </c>
      <c r="C211" s="1">
        <v>46029</v>
      </c>
      <c r="D211" s="2">
        <v>0.58333333333333337</v>
      </c>
      <c r="E211" s="2">
        <v>0.625</v>
      </c>
      <c r="F211">
        <v>50</v>
      </c>
      <c r="G211" s="2">
        <f>kursanci3[[#This Row],[Godzina zakończenia]]-kursanci3[[#This Row],[Godzina rozpoczęcia]]</f>
        <v>4.166666666666663E-2</v>
      </c>
      <c r="H211">
        <f>HOUR(kursanci3[[#This Row],[Długość lekcji w h]])</f>
        <v>1</v>
      </c>
      <c r="I211">
        <f>MINUTE(kursanci3[[#This Row],[Długość lekcji w h]])</f>
        <v>0</v>
      </c>
      <c r="J211">
        <f>kursanci3[[#This Row],[H]]+kursanci3[[#This Row],[M]]/60</f>
        <v>1</v>
      </c>
      <c r="K211">
        <f>kursanci3[[#This Row],[Czas numerycznie w h]]*kursanci3[[#This Row],[Stawka za godzinę]]</f>
        <v>50</v>
      </c>
    </row>
    <row r="212" spans="1:11" x14ac:dyDescent="0.35">
      <c r="A212" t="s">
        <v>19</v>
      </c>
      <c r="B212" t="s">
        <v>9</v>
      </c>
      <c r="C212" s="1">
        <v>46035</v>
      </c>
      <c r="D212" s="2">
        <v>0.45833333333333331</v>
      </c>
      <c r="E212" s="2">
        <v>0.5</v>
      </c>
      <c r="F212">
        <v>50</v>
      </c>
      <c r="G212" s="2">
        <f>kursanci3[[#This Row],[Godzina zakończenia]]-kursanci3[[#This Row],[Godzina rozpoczęcia]]</f>
        <v>4.1666666666666685E-2</v>
      </c>
      <c r="H212">
        <f>HOUR(kursanci3[[#This Row],[Długość lekcji w h]])</f>
        <v>1</v>
      </c>
      <c r="I212">
        <f>MINUTE(kursanci3[[#This Row],[Długość lekcji w h]])</f>
        <v>0</v>
      </c>
      <c r="J212">
        <f>kursanci3[[#This Row],[H]]+kursanci3[[#This Row],[M]]/60</f>
        <v>1</v>
      </c>
      <c r="K212">
        <f>kursanci3[[#This Row],[Czas numerycznie w h]]*kursanci3[[#This Row],[Stawka za godzinę]]</f>
        <v>50</v>
      </c>
    </row>
    <row r="213" spans="1:11" x14ac:dyDescent="0.35">
      <c r="A213" t="s">
        <v>18</v>
      </c>
      <c r="B213" t="s">
        <v>12</v>
      </c>
      <c r="C213" s="1">
        <v>46041</v>
      </c>
      <c r="D213" s="2">
        <v>0.63541666666666663</v>
      </c>
      <c r="E213" s="2">
        <v>0.6875</v>
      </c>
      <c r="F213">
        <v>40</v>
      </c>
      <c r="G213" s="2">
        <f>kursanci3[[#This Row],[Godzina zakończenia]]-kursanci3[[#This Row],[Godzina rozpoczęcia]]</f>
        <v>5.208333333333337E-2</v>
      </c>
      <c r="H213">
        <f>HOUR(kursanci3[[#This Row],[Długość lekcji w h]])</f>
        <v>1</v>
      </c>
      <c r="I213">
        <f>MINUTE(kursanci3[[#This Row],[Długość lekcji w h]])</f>
        <v>15</v>
      </c>
      <c r="J213">
        <f>kursanci3[[#This Row],[H]]+kursanci3[[#This Row],[M]]/60</f>
        <v>1.25</v>
      </c>
      <c r="K213">
        <f>kursanci3[[#This Row],[Czas numerycznie w h]]*kursanci3[[#This Row],[Stawka za godzinę]]</f>
        <v>50</v>
      </c>
    </row>
    <row r="214" spans="1:11" x14ac:dyDescent="0.35">
      <c r="A214" t="s">
        <v>8</v>
      </c>
      <c r="B214" t="s">
        <v>9</v>
      </c>
      <c r="C214" s="1">
        <v>46044</v>
      </c>
      <c r="D214" s="2">
        <v>0.59375</v>
      </c>
      <c r="E214" s="2">
        <v>0.63541666666666663</v>
      </c>
      <c r="F214">
        <v>50</v>
      </c>
      <c r="G214" s="2">
        <f>kursanci3[[#This Row],[Godzina zakończenia]]-kursanci3[[#This Row],[Godzina rozpoczęcia]]</f>
        <v>4.166666666666663E-2</v>
      </c>
      <c r="H214">
        <f>HOUR(kursanci3[[#This Row],[Długość lekcji w h]])</f>
        <v>1</v>
      </c>
      <c r="I214">
        <f>MINUTE(kursanci3[[#This Row],[Długość lekcji w h]])</f>
        <v>0</v>
      </c>
      <c r="J214">
        <f>kursanci3[[#This Row],[H]]+kursanci3[[#This Row],[M]]/60</f>
        <v>1</v>
      </c>
      <c r="K214">
        <f>kursanci3[[#This Row],[Czas numerycznie w h]]*kursanci3[[#This Row],[Stawka za godzinę]]</f>
        <v>50</v>
      </c>
    </row>
    <row r="215" spans="1:11" x14ac:dyDescent="0.35">
      <c r="A215" t="s">
        <v>8</v>
      </c>
      <c r="B215" t="s">
        <v>9</v>
      </c>
      <c r="C215" s="1">
        <v>46045</v>
      </c>
      <c r="D215" s="2">
        <v>0.65625</v>
      </c>
      <c r="E215" s="2">
        <v>0.69791666666666663</v>
      </c>
      <c r="F215">
        <v>50</v>
      </c>
      <c r="G215" s="2">
        <f>kursanci3[[#This Row],[Godzina zakończenia]]-kursanci3[[#This Row],[Godzina rozpoczęcia]]</f>
        <v>4.166666666666663E-2</v>
      </c>
      <c r="H215">
        <f>HOUR(kursanci3[[#This Row],[Długość lekcji w h]])</f>
        <v>1</v>
      </c>
      <c r="I215">
        <f>MINUTE(kursanci3[[#This Row],[Długość lekcji w h]])</f>
        <v>0</v>
      </c>
      <c r="J215">
        <f>kursanci3[[#This Row],[H]]+kursanci3[[#This Row],[M]]/60</f>
        <v>1</v>
      </c>
      <c r="K215">
        <f>kursanci3[[#This Row],[Czas numerycznie w h]]*kursanci3[[#This Row],[Stawka za godzinę]]</f>
        <v>50</v>
      </c>
    </row>
    <row r="216" spans="1:11" x14ac:dyDescent="0.35">
      <c r="A216" t="s">
        <v>8</v>
      </c>
      <c r="B216" t="s">
        <v>9</v>
      </c>
      <c r="C216" s="1">
        <v>46057</v>
      </c>
      <c r="D216" s="2">
        <v>0.59375</v>
      </c>
      <c r="E216" s="2">
        <v>0.63541666666666663</v>
      </c>
      <c r="F216">
        <v>50</v>
      </c>
      <c r="G216" s="2">
        <f>kursanci3[[#This Row],[Godzina zakończenia]]-kursanci3[[#This Row],[Godzina rozpoczęcia]]</f>
        <v>4.166666666666663E-2</v>
      </c>
      <c r="H216">
        <f>HOUR(kursanci3[[#This Row],[Długość lekcji w h]])</f>
        <v>1</v>
      </c>
      <c r="I216">
        <f>MINUTE(kursanci3[[#This Row],[Długość lekcji w h]])</f>
        <v>0</v>
      </c>
      <c r="J216">
        <f>kursanci3[[#This Row],[H]]+kursanci3[[#This Row],[M]]/60</f>
        <v>1</v>
      </c>
      <c r="K216">
        <f>kursanci3[[#This Row],[Czas numerycznie w h]]*kursanci3[[#This Row],[Stawka za godzinę]]</f>
        <v>50</v>
      </c>
    </row>
    <row r="217" spans="1:11" x14ac:dyDescent="0.35">
      <c r="A217" t="s">
        <v>19</v>
      </c>
      <c r="B217" t="s">
        <v>9</v>
      </c>
      <c r="C217" s="1">
        <v>46063</v>
      </c>
      <c r="D217" s="2">
        <v>0.64583333333333337</v>
      </c>
      <c r="E217" s="2">
        <v>0.6875</v>
      </c>
      <c r="F217">
        <v>50</v>
      </c>
      <c r="G217" s="2">
        <f>kursanci3[[#This Row],[Godzina zakończenia]]-kursanci3[[#This Row],[Godzina rozpoczęcia]]</f>
        <v>4.166666666666663E-2</v>
      </c>
      <c r="H217">
        <f>HOUR(kursanci3[[#This Row],[Długość lekcji w h]])</f>
        <v>1</v>
      </c>
      <c r="I217">
        <f>MINUTE(kursanci3[[#This Row],[Długość lekcji w h]])</f>
        <v>0</v>
      </c>
      <c r="J217">
        <f>kursanci3[[#This Row],[H]]+kursanci3[[#This Row],[M]]/60</f>
        <v>1</v>
      </c>
      <c r="K217">
        <f>kursanci3[[#This Row],[Czas numerycznie w h]]*kursanci3[[#This Row],[Stawka za godzinę]]</f>
        <v>50</v>
      </c>
    </row>
    <row r="218" spans="1:11" x14ac:dyDescent="0.35">
      <c r="A218" t="s">
        <v>11</v>
      </c>
      <c r="B218" t="s">
        <v>12</v>
      </c>
      <c r="C218" s="1">
        <v>46064</v>
      </c>
      <c r="D218" s="2">
        <v>0.375</v>
      </c>
      <c r="E218" s="2">
        <v>0.42708333333333331</v>
      </c>
      <c r="F218">
        <v>40</v>
      </c>
      <c r="G218" s="2">
        <f>kursanci3[[#This Row],[Godzina zakończenia]]-kursanci3[[#This Row],[Godzina rozpoczęcia]]</f>
        <v>5.2083333333333315E-2</v>
      </c>
      <c r="H218">
        <f>HOUR(kursanci3[[#This Row],[Długość lekcji w h]])</f>
        <v>1</v>
      </c>
      <c r="I218">
        <f>MINUTE(kursanci3[[#This Row],[Długość lekcji w h]])</f>
        <v>15</v>
      </c>
      <c r="J218">
        <f>kursanci3[[#This Row],[H]]+kursanci3[[#This Row],[M]]/60</f>
        <v>1.25</v>
      </c>
      <c r="K218">
        <f>kursanci3[[#This Row],[Czas numerycznie w h]]*kursanci3[[#This Row],[Stawka za godzinę]]</f>
        <v>50</v>
      </c>
    </row>
    <row r="219" spans="1:11" x14ac:dyDescent="0.35">
      <c r="A219" t="s">
        <v>8</v>
      </c>
      <c r="B219" t="s">
        <v>9</v>
      </c>
      <c r="C219" s="1">
        <v>46064</v>
      </c>
      <c r="D219" s="2">
        <v>0.5</v>
      </c>
      <c r="E219" s="2">
        <v>0.54166666666666663</v>
      </c>
      <c r="F219">
        <v>50</v>
      </c>
      <c r="G219" s="2">
        <f>kursanci3[[#This Row],[Godzina zakończenia]]-kursanci3[[#This Row],[Godzina rozpoczęcia]]</f>
        <v>4.166666666666663E-2</v>
      </c>
      <c r="H219">
        <f>HOUR(kursanci3[[#This Row],[Długość lekcji w h]])</f>
        <v>1</v>
      </c>
      <c r="I219">
        <f>MINUTE(kursanci3[[#This Row],[Długość lekcji w h]])</f>
        <v>0</v>
      </c>
      <c r="J219">
        <f>kursanci3[[#This Row],[H]]+kursanci3[[#This Row],[M]]/60</f>
        <v>1</v>
      </c>
      <c r="K219">
        <f>kursanci3[[#This Row],[Czas numerycznie w h]]*kursanci3[[#This Row],[Stawka za godzinę]]</f>
        <v>50</v>
      </c>
    </row>
    <row r="220" spans="1:11" x14ac:dyDescent="0.35">
      <c r="A220" t="s">
        <v>16</v>
      </c>
      <c r="B220" t="s">
        <v>12</v>
      </c>
      <c r="C220" s="1">
        <v>46076</v>
      </c>
      <c r="D220" s="2">
        <v>0.375</v>
      </c>
      <c r="E220" s="2">
        <v>0.42708333333333331</v>
      </c>
      <c r="F220">
        <v>40</v>
      </c>
      <c r="G220" s="2">
        <f>kursanci3[[#This Row],[Godzina zakończenia]]-kursanci3[[#This Row],[Godzina rozpoczęcia]]</f>
        <v>5.2083333333333315E-2</v>
      </c>
      <c r="H220">
        <f>HOUR(kursanci3[[#This Row],[Długość lekcji w h]])</f>
        <v>1</v>
      </c>
      <c r="I220">
        <f>MINUTE(kursanci3[[#This Row],[Długość lekcji w h]])</f>
        <v>15</v>
      </c>
      <c r="J220">
        <f>kursanci3[[#This Row],[H]]+kursanci3[[#This Row],[M]]/60</f>
        <v>1.25</v>
      </c>
      <c r="K220">
        <f>kursanci3[[#This Row],[Czas numerycznie w h]]*kursanci3[[#This Row],[Stawka za godzinę]]</f>
        <v>50</v>
      </c>
    </row>
    <row r="221" spans="1:11" x14ac:dyDescent="0.35">
      <c r="A221" t="s">
        <v>18</v>
      </c>
      <c r="B221" t="s">
        <v>12</v>
      </c>
      <c r="C221" s="1">
        <v>46079</v>
      </c>
      <c r="D221" s="2">
        <v>0.45833333333333331</v>
      </c>
      <c r="E221" s="2">
        <v>0.51041666666666663</v>
      </c>
      <c r="F221">
        <v>40</v>
      </c>
      <c r="G221" s="2">
        <f>kursanci3[[#This Row],[Godzina zakończenia]]-kursanci3[[#This Row],[Godzina rozpoczęcia]]</f>
        <v>5.2083333333333315E-2</v>
      </c>
      <c r="H221">
        <f>HOUR(kursanci3[[#This Row],[Długość lekcji w h]])</f>
        <v>1</v>
      </c>
      <c r="I221">
        <f>MINUTE(kursanci3[[#This Row],[Długość lekcji w h]])</f>
        <v>15</v>
      </c>
      <c r="J221">
        <f>kursanci3[[#This Row],[H]]+kursanci3[[#This Row],[M]]/60</f>
        <v>1.25</v>
      </c>
      <c r="K221">
        <f>kursanci3[[#This Row],[Czas numerycznie w h]]*kursanci3[[#This Row],[Stawka za godzinę]]</f>
        <v>50</v>
      </c>
    </row>
    <row r="222" spans="1:11" x14ac:dyDescent="0.35">
      <c r="A222" t="s">
        <v>18</v>
      </c>
      <c r="B222" t="s">
        <v>12</v>
      </c>
      <c r="C222" s="1">
        <v>45944</v>
      </c>
      <c r="D222" s="2">
        <v>0.4375</v>
      </c>
      <c r="E222" s="2">
        <v>0.47916666666666669</v>
      </c>
      <c r="F222">
        <v>40</v>
      </c>
      <c r="G222" s="2">
        <f>kursanci3[[#This Row],[Godzina zakończenia]]-kursanci3[[#This Row],[Godzina rozpoczęcia]]</f>
        <v>4.1666666666666685E-2</v>
      </c>
      <c r="H222">
        <f>HOUR(kursanci3[[#This Row],[Długość lekcji w h]])</f>
        <v>1</v>
      </c>
      <c r="I222">
        <f>MINUTE(kursanci3[[#This Row],[Długość lekcji w h]])</f>
        <v>0</v>
      </c>
      <c r="J222">
        <f>kursanci3[[#This Row],[H]]+kursanci3[[#This Row],[M]]/60</f>
        <v>1</v>
      </c>
      <c r="K222">
        <f>kursanci3[[#This Row],[Czas numerycznie w h]]*kursanci3[[#This Row],[Stawka za godzinę]]</f>
        <v>40</v>
      </c>
    </row>
    <row r="223" spans="1:11" x14ac:dyDescent="0.35">
      <c r="A223" t="s">
        <v>19</v>
      </c>
      <c r="B223" t="s">
        <v>12</v>
      </c>
      <c r="C223" s="1">
        <v>45953</v>
      </c>
      <c r="D223" s="2">
        <v>0.375</v>
      </c>
      <c r="E223" s="2">
        <v>0.41666666666666669</v>
      </c>
      <c r="F223">
        <v>40</v>
      </c>
      <c r="G223" s="2">
        <f>kursanci3[[#This Row],[Godzina zakończenia]]-kursanci3[[#This Row],[Godzina rozpoczęcia]]</f>
        <v>4.1666666666666685E-2</v>
      </c>
      <c r="H223">
        <f>HOUR(kursanci3[[#This Row],[Długość lekcji w h]])</f>
        <v>1</v>
      </c>
      <c r="I223">
        <f>MINUTE(kursanci3[[#This Row],[Długość lekcji w h]])</f>
        <v>0</v>
      </c>
      <c r="J223">
        <f>kursanci3[[#This Row],[H]]+kursanci3[[#This Row],[M]]/60</f>
        <v>1</v>
      </c>
      <c r="K223">
        <f>kursanci3[[#This Row],[Czas numerycznie w h]]*kursanci3[[#This Row],[Stawka za godzinę]]</f>
        <v>40</v>
      </c>
    </row>
    <row r="224" spans="1:11" x14ac:dyDescent="0.35">
      <c r="A224" t="s">
        <v>18</v>
      </c>
      <c r="B224" t="s">
        <v>12</v>
      </c>
      <c r="C224" s="1">
        <v>45954</v>
      </c>
      <c r="D224" s="2">
        <v>0.4375</v>
      </c>
      <c r="E224" s="2">
        <v>0.47916666666666669</v>
      </c>
      <c r="F224">
        <v>40</v>
      </c>
      <c r="G224" s="2">
        <f>kursanci3[[#This Row],[Godzina zakończenia]]-kursanci3[[#This Row],[Godzina rozpoczęcia]]</f>
        <v>4.1666666666666685E-2</v>
      </c>
      <c r="H224">
        <f>HOUR(kursanci3[[#This Row],[Długość lekcji w h]])</f>
        <v>1</v>
      </c>
      <c r="I224">
        <f>MINUTE(kursanci3[[#This Row],[Długość lekcji w h]])</f>
        <v>0</v>
      </c>
      <c r="J224">
        <f>kursanci3[[#This Row],[H]]+kursanci3[[#This Row],[M]]/60</f>
        <v>1</v>
      </c>
      <c r="K224">
        <f>kursanci3[[#This Row],[Czas numerycznie w h]]*kursanci3[[#This Row],[Stawka za godzinę]]</f>
        <v>40</v>
      </c>
    </row>
    <row r="225" spans="1:11" x14ac:dyDescent="0.35">
      <c r="A225" t="s">
        <v>16</v>
      </c>
      <c r="B225" t="s">
        <v>12</v>
      </c>
      <c r="C225" s="1">
        <v>45972</v>
      </c>
      <c r="D225" s="2">
        <v>0.375</v>
      </c>
      <c r="E225" s="2">
        <v>0.41666666666666669</v>
      </c>
      <c r="F225">
        <v>40</v>
      </c>
      <c r="G225" s="2">
        <f>kursanci3[[#This Row],[Godzina zakończenia]]-kursanci3[[#This Row],[Godzina rozpoczęcia]]</f>
        <v>4.1666666666666685E-2</v>
      </c>
      <c r="H225">
        <f>HOUR(kursanci3[[#This Row],[Długość lekcji w h]])</f>
        <v>1</v>
      </c>
      <c r="I225">
        <f>MINUTE(kursanci3[[#This Row],[Długość lekcji w h]])</f>
        <v>0</v>
      </c>
      <c r="J225">
        <f>kursanci3[[#This Row],[H]]+kursanci3[[#This Row],[M]]/60</f>
        <v>1</v>
      </c>
      <c r="K225">
        <f>kursanci3[[#This Row],[Czas numerycznie w h]]*kursanci3[[#This Row],[Stawka za godzinę]]</f>
        <v>40</v>
      </c>
    </row>
    <row r="226" spans="1:11" x14ac:dyDescent="0.35">
      <c r="A226" t="s">
        <v>18</v>
      </c>
      <c r="B226" t="s">
        <v>12</v>
      </c>
      <c r="C226" s="1">
        <v>45973</v>
      </c>
      <c r="D226" s="2">
        <v>0.375</v>
      </c>
      <c r="E226" s="2">
        <v>0.41666666666666669</v>
      </c>
      <c r="F226">
        <v>40</v>
      </c>
      <c r="G226" s="2">
        <f>kursanci3[[#This Row],[Godzina zakończenia]]-kursanci3[[#This Row],[Godzina rozpoczęcia]]</f>
        <v>4.1666666666666685E-2</v>
      </c>
      <c r="H226">
        <f>HOUR(kursanci3[[#This Row],[Długość lekcji w h]])</f>
        <v>1</v>
      </c>
      <c r="I226">
        <f>MINUTE(kursanci3[[#This Row],[Długość lekcji w h]])</f>
        <v>0</v>
      </c>
      <c r="J226">
        <f>kursanci3[[#This Row],[H]]+kursanci3[[#This Row],[M]]/60</f>
        <v>1</v>
      </c>
      <c r="K226">
        <f>kursanci3[[#This Row],[Czas numerycznie w h]]*kursanci3[[#This Row],[Stawka za godzinę]]</f>
        <v>40</v>
      </c>
    </row>
    <row r="227" spans="1:11" x14ac:dyDescent="0.35">
      <c r="A227" t="s">
        <v>15</v>
      </c>
      <c r="B227" t="s">
        <v>12</v>
      </c>
      <c r="C227" s="1">
        <v>45981</v>
      </c>
      <c r="D227" s="2">
        <v>0.53125</v>
      </c>
      <c r="E227" s="2">
        <v>0.57291666666666663</v>
      </c>
      <c r="F227">
        <v>40</v>
      </c>
      <c r="G227" s="2">
        <f>kursanci3[[#This Row],[Godzina zakończenia]]-kursanci3[[#This Row],[Godzina rozpoczęcia]]</f>
        <v>4.166666666666663E-2</v>
      </c>
      <c r="H227">
        <f>HOUR(kursanci3[[#This Row],[Długość lekcji w h]])</f>
        <v>1</v>
      </c>
      <c r="I227">
        <f>MINUTE(kursanci3[[#This Row],[Długość lekcji w h]])</f>
        <v>0</v>
      </c>
      <c r="J227">
        <f>kursanci3[[#This Row],[H]]+kursanci3[[#This Row],[M]]/60</f>
        <v>1</v>
      </c>
      <c r="K227">
        <f>kursanci3[[#This Row],[Czas numerycznie w h]]*kursanci3[[#This Row],[Stawka za godzinę]]</f>
        <v>40</v>
      </c>
    </row>
    <row r="228" spans="1:11" x14ac:dyDescent="0.35">
      <c r="A228" t="s">
        <v>18</v>
      </c>
      <c r="B228" t="s">
        <v>12</v>
      </c>
      <c r="C228" s="1">
        <v>45985</v>
      </c>
      <c r="D228" s="2">
        <v>0.52083333333333337</v>
      </c>
      <c r="E228" s="2">
        <v>0.5625</v>
      </c>
      <c r="F228">
        <v>40</v>
      </c>
      <c r="G228" s="2">
        <f>kursanci3[[#This Row],[Godzina zakończenia]]-kursanci3[[#This Row],[Godzina rozpoczęcia]]</f>
        <v>4.166666666666663E-2</v>
      </c>
      <c r="H228">
        <f>HOUR(kursanci3[[#This Row],[Długość lekcji w h]])</f>
        <v>1</v>
      </c>
      <c r="I228">
        <f>MINUTE(kursanci3[[#This Row],[Długość lekcji w h]])</f>
        <v>0</v>
      </c>
      <c r="J228">
        <f>kursanci3[[#This Row],[H]]+kursanci3[[#This Row],[M]]/60</f>
        <v>1</v>
      </c>
      <c r="K228">
        <f>kursanci3[[#This Row],[Czas numerycznie w h]]*kursanci3[[#This Row],[Stawka za godzinę]]</f>
        <v>40</v>
      </c>
    </row>
    <row r="229" spans="1:11" x14ac:dyDescent="0.35">
      <c r="A229" t="s">
        <v>18</v>
      </c>
      <c r="B229" t="s">
        <v>12</v>
      </c>
      <c r="C229" s="1">
        <v>45994</v>
      </c>
      <c r="D229" s="2">
        <v>0.75</v>
      </c>
      <c r="E229" s="2">
        <v>0.79166666666666663</v>
      </c>
      <c r="F229">
        <v>40</v>
      </c>
      <c r="G229" s="2">
        <f>kursanci3[[#This Row],[Godzina zakończenia]]-kursanci3[[#This Row],[Godzina rozpoczęcia]]</f>
        <v>4.166666666666663E-2</v>
      </c>
      <c r="H229">
        <f>HOUR(kursanci3[[#This Row],[Długość lekcji w h]])</f>
        <v>1</v>
      </c>
      <c r="I229">
        <f>MINUTE(kursanci3[[#This Row],[Długość lekcji w h]])</f>
        <v>0</v>
      </c>
      <c r="J229">
        <f>kursanci3[[#This Row],[H]]+kursanci3[[#This Row],[M]]/60</f>
        <v>1</v>
      </c>
      <c r="K229">
        <f>kursanci3[[#This Row],[Czas numerycznie w h]]*kursanci3[[#This Row],[Stawka za godzinę]]</f>
        <v>40</v>
      </c>
    </row>
    <row r="230" spans="1:11" x14ac:dyDescent="0.35">
      <c r="A230" t="s">
        <v>16</v>
      </c>
      <c r="B230" t="s">
        <v>12</v>
      </c>
      <c r="C230" s="1">
        <v>45996</v>
      </c>
      <c r="D230" s="2">
        <v>0.45833333333333331</v>
      </c>
      <c r="E230" s="2">
        <v>0.5</v>
      </c>
      <c r="F230">
        <v>40</v>
      </c>
      <c r="G230" s="2">
        <f>kursanci3[[#This Row],[Godzina zakończenia]]-kursanci3[[#This Row],[Godzina rozpoczęcia]]</f>
        <v>4.1666666666666685E-2</v>
      </c>
      <c r="H230">
        <f>HOUR(kursanci3[[#This Row],[Długość lekcji w h]])</f>
        <v>1</v>
      </c>
      <c r="I230">
        <f>MINUTE(kursanci3[[#This Row],[Długość lekcji w h]])</f>
        <v>0</v>
      </c>
      <c r="J230">
        <f>kursanci3[[#This Row],[H]]+kursanci3[[#This Row],[M]]/60</f>
        <v>1</v>
      </c>
      <c r="K230">
        <f>kursanci3[[#This Row],[Czas numerycznie w h]]*kursanci3[[#This Row],[Stawka za godzinę]]</f>
        <v>40</v>
      </c>
    </row>
    <row r="231" spans="1:11" x14ac:dyDescent="0.35">
      <c r="A231" t="s">
        <v>11</v>
      </c>
      <c r="B231" t="s">
        <v>12</v>
      </c>
      <c r="C231" s="1">
        <v>46036</v>
      </c>
      <c r="D231" s="2">
        <v>0.57291666666666663</v>
      </c>
      <c r="E231" s="2">
        <v>0.61458333333333337</v>
      </c>
      <c r="F231">
        <v>40</v>
      </c>
      <c r="G231" s="2">
        <f>kursanci3[[#This Row],[Godzina zakończenia]]-kursanci3[[#This Row],[Godzina rozpoczęcia]]</f>
        <v>4.1666666666666741E-2</v>
      </c>
      <c r="H231">
        <f>HOUR(kursanci3[[#This Row],[Długość lekcji w h]])</f>
        <v>1</v>
      </c>
      <c r="I231">
        <f>MINUTE(kursanci3[[#This Row],[Długość lekcji w h]])</f>
        <v>0</v>
      </c>
      <c r="J231">
        <f>kursanci3[[#This Row],[H]]+kursanci3[[#This Row],[M]]/60</f>
        <v>1</v>
      </c>
      <c r="K231">
        <f>kursanci3[[#This Row],[Czas numerycznie w h]]*kursanci3[[#This Row],[Stawka za godzinę]]</f>
        <v>40</v>
      </c>
    </row>
    <row r="232" spans="1:11" x14ac:dyDescent="0.35">
      <c r="A232" t="s">
        <v>11</v>
      </c>
      <c r="B232" t="s">
        <v>12</v>
      </c>
      <c r="C232" s="1">
        <v>46045</v>
      </c>
      <c r="D232" s="2">
        <v>0.41666666666666669</v>
      </c>
      <c r="E232" s="2">
        <v>0.45833333333333331</v>
      </c>
      <c r="F232">
        <v>40</v>
      </c>
      <c r="G232" s="2">
        <f>kursanci3[[#This Row],[Godzina zakończenia]]-kursanci3[[#This Row],[Godzina rozpoczęcia]]</f>
        <v>4.166666666666663E-2</v>
      </c>
      <c r="H232">
        <f>HOUR(kursanci3[[#This Row],[Długość lekcji w h]])</f>
        <v>1</v>
      </c>
      <c r="I232">
        <f>MINUTE(kursanci3[[#This Row],[Długość lekcji w h]])</f>
        <v>0</v>
      </c>
      <c r="J232">
        <f>kursanci3[[#This Row],[H]]+kursanci3[[#This Row],[M]]/60</f>
        <v>1</v>
      </c>
      <c r="K232">
        <f>kursanci3[[#This Row],[Czas numerycznie w h]]*kursanci3[[#This Row],[Stawka za godzinę]]</f>
        <v>40</v>
      </c>
    </row>
    <row r="233" spans="1:11" x14ac:dyDescent="0.35">
      <c r="A233" t="s">
        <v>18</v>
      </c>
      <c r="B233" t="s">
        <v>12</v>
      </c>
      <c r="C233" s="1">
        <v>46050</v>
      </c>
      <c r="D233" s="2">
        <v>0.375</v>
      </c>
      <c r="E233" s="2">
        <v>0.41666666666666669</v>
      </c>
      <c r="F233">
        <v>40</v>
      </c>
      <c r="G233" s="2">
        <f>kursanci3[[#This Row],[Godzina zakończenia]]-kursanci3[[#This Row],[Godzina rozpoczęcia]]</f>
        <v>4.1666666666666685E-2</v>
      </c>
      <c r="H233">
        <f>HOUR(kursanci3[[#This Row],[Długość lekcji w h]])</f>
        <v>1</v>
      </c>
      <c r="I233">
        <f>MINUTE(kursanci3[[#This Row],[Długość lekcji w h]])</f>
        <v>0</v>
      </c>
      <c r="J233">
        <f>kursanci3[[#This Row],[H]]+kursanci3[[#This Row],[M]]/60</f>
        <v>1</v>
      </c>
      <c r="K233">
        <f>kursanci3[[#This Row],[Czas numerycznie w h]]*kursanci3[[#This Row],[Stawka za godzinę]]</f>
        <v>40</v>
      </c>
    </row>
    <row r="234" spans="1:11" x14ac:dyDescent="0.35">
      <c r="A234" t="s">
        <v>19</v>
      </c>
      <c r="B234" t="s">
        <v>12</v>
      </c>
      <c r="C234" s="1">
        <v>46058</v>
      </c>
      <c r="D234" s="2">
        <v>0.53125</v>
      </c>
      <c r="E234" s="2">
        <v>0.57291666666666663</v>
      </c>
      <c r="F234">
        <v>40</v>
      </c>
      <c r="G234" s="2">
        <f>kursanci3[[#This Row],[Godzina zakończenia]]-kursanci3[[#This Row],[Godzina rozpoczęcia]]</f>
        <v>4.166666666666663E-2</v>
      </c>
      <c r="H234">
        <f>HOUR(kursanci3[[#This Row],[Długość lekcji w h]])</f>
        <v>1</v>
      </c>
      <c r="I234">
        <f>MINUTE(kursanci3[[#This Row],[Długość lekcji w h]])</f>
        <v>0</v>
      </c>
      <c r="J234">
        <f>kursanci3[[#This Row],[H]]+kursanci3[[#This Row],[M]]/60</f>
        <v>1</v>
      </c>
      <c r="K234">
        <f>kursanci3[[#This Row],[Czas numerycznie w h]]*kursanci3[[#This Row],[Stawka za godzinę]]</f>
        <v>40</v>
      </c>
    </row>
    <row r="235" spans="1:11" x14ac:dyDescent="0.35">
      <c r="A235" t="s">
        <v>18</v>
      </c>
      <c r="B235" t="s">
        <v>12</v>
      </c>
      <c r="C235" s="1">
        <v>46064</v>
      </c>
      <c r="D235" s="2">
        <v>0.59375</v>
      </c>
      <c r="E235" s="2">
        <v>0.63541666666666663</v>
      </c>
      <c r="F235">
        <v>40</v>
      </c>
      <c r="G235" s="2">
        <f>kursanci3[[#This Row],[Godzina zakończenia]]-kursanci3[[#This Row],[Godzina rozpoczęcia]]</f>
        <v>4.166666666666663E-2</v>
      </c>
      <c r="H235">
        <f>HOUR(kursanci3[[#This Row],[Długość lekcji w h]])</f>
        <v>1</v>
      </c>
      <c r="I235">
        <f>MINUTE(kursanci3[[#This Row],[Długość lekcji w h]])</f>
        <v>0</v>
      </c>
      <c r="J235">
        <f>kursanci3[[#This Row],[H]]+kursanci3[[#This Row],[M]]/60</f>
        <v>1</v>
      </c>
      <c r="K235">
        <f>kursanci3[[#This Row],[Czas numerycznie w h]]*kursanci3[[#This Row],[Stawka za godzinę]]</f>
        <v>40</v>
      </c>
    </row>
    <row r="236" spans="1:11" x14ac:dyDescent="0.35">
      <c r="A236" t="s">
        <v>18</v>
      </c>
      <c r="B236" t="s">
        <v>12</v>
      </c>
      <c r="C236" s="1">
        <v>46066</v>
      </c>
      <c r="D236" s="2">
        <v>0.45833333333333331</v>
      </c>
      <c r="E236" s="2">
        <v>0.5</v>
      </c>
      <c r="F236">
        <v>40</v>
      </c>
      <c r="G236" s="2">
        <f>kursanci3[[#This Row],[Godzina zakończenia]]-kursanci3[[#This Row],[Godzina rozpoczęcia]]</f>
        <v>4.1666666666666685E-2</v>
      </c>
      <c r="H236">
        <f>HOUR(kursanci3[[#This Row],[Długość lekcji w h]])</f>
        <v>1</v>
      </c>
      <c r="I236">
        <f>MINUTE(kursanci3[[#This Row],[Długość lekcji w h]])</f>
        <v>0</v>
      </c>
      <c r="J236">
        <f>kursanci3[[#This Row],[H]]+kursanci3[[#This Row],[M]]/60</f>
        <v>1</v>
      </c>
      <c r="K236">
        <f>kursanci3[[#This Row],[Czas numerycznie w h]]*kursanci3[[#This Row],[Stawka za godzinę]]</f>
        <v>40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67B9-8494-4BED-9764-F7A29C59E529}">
  <dimension ref="A1:N236"/>
  <sheetViews>
    <sheetView topLeftCell="F208" workbookViewId="0">
      <selection activeCell="K1" sqref="K1:K236"/>
    </sheetView>
  </sheetViews>
  <sheetFormatPr defaultRowHeight="14.5" x14ac:dyDescent="0.35"/>
  <cols>
    <col min="1" max="1" width="14.6328125" bestFit="1" customWidth="1"/>
    <col min="2" max="2" width="11.7265625" bestFit="1" customWidth="1"/>
    <col min="3" max="3" width="9.90625" bestFit="1" customWidth="1"/>
    <col min="4" max="4" width="20.26953125" bestFit="1" customWidth="1"/>
    <col min="5" max="5" width="20.7265625" bestFit="1" customWidth="1"/>
    <col min="6" max="6" width="18.453125" bestFit="1" customWidth="1"/>
    <col min="7" max="9" width="18.453125" customWidth="1"/>
    <col min="10" max="10" width="22.08984375" customWidth="1"/>
    <col min="11" max="11" width="19" customWidth="1"/>
    <col min="13" max="13" width="16.54296875" bestFit="1" customWidth="1"/>
    <col min="14" max="14" width="22.3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M1" s="3" t="s">
        <v>26</v>
      </c>
      <c r="N1" t="s">
        <v>33</v>
      </c>
    </row>
    <row r="2" spans="1:14" x14ac:dyDescent="0.35">
      <c r="A2" t="s">
        <v>6</v>
      </c>
      <c r="B2" t="s">
        <v>7</v>
      </c>
      <c r="C2" s="1">
        <v>45993</v>
      </c>
      <c r="D2" s="2">
        <v>0.47916666666666669</v>
      </c>
      <c r="E2" s="2">
        <v>0.5625</v>
      </c>
      <c r="F2">
        <v>60</v>
      </c>
      <c r="G2" s="2">
        <f>kursanci35[[#This Row],[Godzina zakończenia]]-kursanci35[[#This Row],[Godzina rozpoczęcia]]</f>
        <v>8.3333333333333315E-2</v>
      </c>
      <c r="H2">
        <f>HOUR(kursanci35[[#This Row],[Długość lekcji w h]])</f>
        <v>2</v>
      </c>
      <c r="I2">
        <f>MINUTE(kursanci35[[#This Row],[Długość lekcji w h]])</f>
        <v>0</v>
      </c>
      <c r="J2">
        <f>kursanci35[[#This Row],[H]]+kursanci35[[#This Row],[M]]/60</f>
        <v>2</v>
      </c>
      <c r="K2">
        <f>kursanci35[[#This Row],[Czas numerycznie w h]]*kursanci35[[#This Row],[Stawka za godzinę]]</f>
        <v>120</v>
      </c>
      <c r="M2" s="4" t="s">
        <v>8</v>
      </c>
      <c r="N2">
        <v>2062.5</v>
      </c>
    </row>
    <row r="3" spans="1:14" x14ac:dyDescent="0.35">
      <c r="A3" t="s">
        <v>14</v>
      </c>
      <c r="B3" t="s">
        <v>7</v>
      </c>
      <c r="C3" s="1">
        <v>45937</v>
      </c>
      <c r="D3" s="2">
        <v>0.45833333333333331</v>
      </c>
      <c r="E3" s="2">
        <v>0.53125</v>
      </c>
      <c r="F3">
        <v>60</v>
      </c>
      <c r="G3" s="2">
        <f>kursanci35[[#This Row],[Godzina zakończenia]]-kursanci35[[#This Row],[Godzina rozpoczęcia]]</f>
        <v>7.2916666666666685E-2</v>
      </c>
      <c r="H3">
        <f>HOUR(kursanci35[[#This Row],[Długość lekcji w h]])</f>
        <v>1</v>
      </c>
      <c r="I3">
        <f>MINUTE(kursanci35[[#This Row],[Długość lekcji w h]])</f>
        <v>45</v>
      </c>
      <c r="J3">
        <f>kursanci35[[#This Row],[H]]+kursanci35[[#This Row],[M]]/60</f>
        <v>1.75</v>
      </c>
      <c r="K3">
        <f>kursanci35[[#This Row],[Czas numerycznie w h]]*kursanci35[[#This Row],[Stawka za godzinę]]</f>
        <v>105</v>
      </c>
      <c r="M3" s="4" t="s">
        <v>14</v>
      </c>
      <c r="N3">
        <v>2040</v>
      </c>
    </row>
    <row r="4" spans="1:14" x14ac:dyDescent="0.35">
      <c r="A4" t="s">
        <v>15</v>
      </c>
      <c r="B4" t="s">
        <v>7</v>
      </c>
      <c r="C4" s="1">
        <v>45945</v>
      </c>
      <c r="D4" s="2">
        <v>0.51041666666666663</v>
      </c>
      <c r="E4" s="2">
        <v>0.58333333333333337</v>
      </c>
      <c r="F4">
        <v>60</v>
      </c>
      <c r="G4" s="2">
        <f>kursanci35[[#This Row],[Godzina zakończenia]]-kursanci35[[#This Row],[Godzina rozpoczęcia]]</f>
        <v>7.2916666666666741E-2</v>
      </c>
      <c r="H4">
        <f>HOUR(kursanci35[[#This Row],[Długość lekcji w h]])</f>
        <v>1</v>
      </c>
      <c r="I4">
        <f>MINUTE(kursanci35[[#This Row],[Długość lekcji w h]])</f>
        <v>45</v>
      </c>
      <c r="J4">
        <f>kursanci35[[#This Row],[H]]+kursanci35[[#This Row],[M]]/60</f>
        <v>1.75</v>
      </c>
      <c r="K4">
        <f>kursanci35[[#This Row],[Czas numerycznie w h]]*kursanci35[[#This Row],[Stawka za godzinę]]</f>
        <v>105</v>
      </c>
      <c r="M4" s="4" t="s">
        <v>6</v>
      </c>
      <c r="N4">
        <v>1755</v>
      </c>
    </row>
    <row r="5" spans="1:14" x14ac:dyDescent="0.35">
      <c r="A5" t="s">
        <v>10</v>
      </c>
      <c r="B5" t="s">
        <v>7</v>
      </c>
      <c r="C5" s="1">
        <v>45951</v>
      </c>
      <c r="D5" s="2">
        <v>0.47916666666666669</v>
      </c>
      <c r="E5" s="2">
        <v>0.55208333333333337</v>
      </c>
      <c r="F5">
        <v>60</v>
      </c>
      <c r="G5" s="2">
        <f>kursanci35[[#This Row],[Godzina zakończenia]]-kursanci35[[#This Row],[Godzina rozpoczęcia]]</f>
        <v>7.2916666666666685E-2</v>
      </c>
      <c r="H5">
        <f>HOUR(kursanci35[[#This Row],[Długość lekcji w h]])</f>
        <v>1</v>
      </c>
      <c r="I5">
        <f>MINUTE(kursanci35[[#This Row],[Długość lekcji w h]])</f>
        <v>45</v>
      </c>
      <c r="J5">
        <f>kursanci35[[#This Row],[H]]+kursanci35[[#This Row],[M]]/60</f>
        <v>1.75</v>
      </c>
      <c r="K5">
        <f>kursanci35[[#This Row],[Czas numerycznie w h]]*kursanci35[[#This Row],[Stawka za godzinę]]</f>
        <v>105</v>
      </c>
      <c r="M5" s="4" t="s">
        <v>10</v>
      </c>
      <c r="N5">
        <v>1540</v>
      </c>
    </row>
    <row r="6" spans="1:14" x14ac:dyDescent="0.35">
      <c r="A6" t="s">
        <v>15</v>
      </c>
      <c r="B6" t="s">
        <v>7</v>
      </c>
      <c r="C6" s="1">
        <v>45961</v>
      </c>
      <c r="D6" s="2">
        <v>0.375</v>
      </c>
      <c r="E6" s="2">
        <v>0.44791666666666669</v>
      </c>
      <c r="F6">
        <v>60</v>
      </c>
      <c r="G6" s="2">
        <f>kursanci35[[#This Row],[Godzina zakończenia]]-kursanci35[[#This Row],[Godzina rozpoczęcia]]</f>
        <v>7.2916666666666685E-2</v>
      </c>
      <c r="H6">
        <f>HOUR(kursanci35[[#This Row],[Długość lekcji w h]])</f>
        <v>1</v>
      </c>
      <c r="I6">
        <f>MINUTE(kursanci35[[#This Row],[Długość lekcji w h]])</f>
        <v>45</v>
      </c>
      <c r="J6">
        <f>kursanci35[[#This Row],[H]]+kursanci35[[#This Row],[M]]/60</f>
        <v>1.75</v>
      </c>
      <c r="K6">
        <f>kursanci35[[#This Row],[Czas numerycznie w h]]*kursanci35[[#This Row],[Stawka za godzinę]]</f>
        <v>105</v>
      </c>
      <c r="M6" s="4" t="s">
        <v>11</v>
      </c>
      <c r="N6">
        <v>1520</v>
      </c>
    </row>
    <row r="7" spans="1:14" x14ac:dyDescent="0.35">
      <c r="A7" t="s">
        <v>6</v>
      </c>
      <c r="B7" t="s">
        <v>7</v>
      </c>
      <c r="C7" s="1">
        <v>45961</v>
      </c>
      <c r="D7" s="2">
        <v>0.60416666666666663</v>
      </c>
      <c r="E7" s="2">
        <v>0.67708333333333337</v>
      </c>
      <c r="F7">
        <v>60</v>
      </c>
      <c r="G7" s="2">
        <f>kursanci35[[#This Row],[Godzina zakończenia]]-kursanci35[[#This Row],[Godzina rozpoczęcia]]</f>
        <v>7.2916666666666741E-2</v>
      </c>
      <c r="H7">
        <f>HOUR(kursanci35[[#This Row],[Długość lekcji w h]])</f>
        <v>1</v>
      </c>
      <c r="I7">
        <f>MINUTE(kursanci35[[#This Row],[Długość lekcji w h]])</f>
        <v>45</v>
      </c>
      <c r="J7">
        <f>kursanci35[[#This Row],[H]]+kursanci35[[#This Row],[M]]/60</f>
        <v>1.75</v>
      </c>
      <c r="K7">
        <f>kursanci35[[#This Row],[Czas numerycznie w h]]*kursanci35[[#This Row],[Stawka za godzinę]]</f>
        <v>105</v>
      </c>
      <c r="M7" s="4" t="s">
        <v>16</v>
      </c>
      <c r="N7">
        <v>1295</v>
      </c>
    </row>
    <row r="8" spans="1:14" x14ac:dyDescent="0.35">
      <c r="A8" t="s">
        <v>6</v>
      </c>
      <c r="B8" t="s">
        <v>7</v>
      </c>
      <c r="C8" s="1">
        <v>45978</v>
      </c>
      <c r="D8" s="2">
        <v>0.47916666666666669</v>
      </c>
      <c r="E8" s="2">
        <v>0.55208333333333337</v>
      </c>
      <c r="F8">
        <v>60</v>
      </c>
      <c r="G8" s="2">
        <f>kursanci35[[#This Row],[Godzina zakończenia]]-kursanci35[[#This Row],[Godzina rozpoczęcia]]</f>
        <v>7.2916666666666685E-2</v>
      </c>
      <c r="H8">
        <f>HOUR(kursanci35[[#This Row],[Długość lekcji w h]])</f>
        <v>1</v>
      </c>
      <c r="I8">
        <f>MINUTE(kursanci35[[#This Row],[Długość lekcji w h]])</f>
        <v>45</v>
      </c>
      <c r="J8">
        <f>kursanci35[[#This Row],[H]]+kursanci35[[#This Row],[M]]/60</f>
        <v>1.75</v>
      </c>
      <c r="K8">
        <f>kursanci35[[#This Row],[Czas numerycznie w h]]*kursanci35[[#This Row],[Stawka za godzinę]]</f>
        <v>105</v>
      </c>
      <c r="M8" s="4" t="s">
        <v>18</v>
      </c>
      <c r="N8">
        <v>1200</v>
      </c>
    </row>
    <row r="9" spans="1:14" x14ac:dyDescent="0.35">
      <c r="A9" t="s">
        <v>14</v>
      </c>
      <c r="B9" t="s">
        <v>7</v>
      </c>
      <c r="C9" s="1">
        <v>45996</v>
      </c>
      <c r="D9" s="2">
        <v>0.375</v>
      </c>
      <c r="E9" s="2">
        <v>0.44791666666666669</v>
      </c>
      <c r="F9">
        <v>60</v>
      </c>
      <c r="G9" s="2">
        <f>kursanci35[[#This Row],[Godzina zakończenia]]-kursanci35[[#This Row],[Godzina rozpoczęcia]]</f>
        <v>7.2916666666666685E-2</v>
      </c>
      <c r="H9">
        <f>HOUR(kursanci35[[#This Row],[Długość lekcji w h]])</f>
        <v>1</v>
      </c>
      <c r="I9">
        <f>MINUTE(kursanci35[[#This Row],[Długość lekcji w h]])</f>
        <v>45</v>
      </c>
      <c r="J9">
        <f>kursanci35[[#This Row],[H]]+kursanci35[[#This Row],[M]]/60</f>
        <v>1.75</v>
      </c>
      <c r="K9">
        <f>kursanci35[[#This Row],[Czas numerycznie w h]]*kursanci35[[#This Row],[Stawka za godzinę]]</f>
        <v>105</v>
      </c>
      <c r="M9" s="4" t="s">
        <v>13</v>
      </c>
      <c r="N9">
        <v>1192.5</v>
      </c>
    </row>
    <row r="10" spans="1:14" x14ac:dyDescent="0.35">
      <c r="A10" t="s">
        <v>23</v>
      </c>
      <c r="B10" t="s">
        <v>7</v>
      </c>
      <c r="C10" s="1">
        <v>45999</v>
      </c>
      <c r="D10" s="2">
        <v>0.375</v>
      </c>
      <c r="E10" s="2">
        <v>0.44791666666666669</v>
      </c>
      <c r="F10">
        <v>60</v>
      </c>
      <c r="G10" s="2">
        <f>kursanci35[[#This Row],[Godzina zakończenia]]-kursanci35[[#This Row],[Godzina rozpoczęcia]]</f>
        <v>7.2916666666666685E-2</v>
      </c>
      <c r="H10">
        <f>HOUR(kursanci35[[#This Row],[Długość lekcji w h]])</f>
        <v>1</v>
      </c>
      <c r="I10">
        <f>MINUTE(kursanci35[[#This Row],[Długość lekcji w h]])</f>
        <v>45</v>
      </c>
      <c r="J10">
        <f>kursanci35[[#This Row],[H]]+kursanci35[[#This Row],[M]]/60</f>
        <v>1.75</v>
      </c>
      <c r="K10">
        <f>kursanci35[[#This Row],[Czas numerycznie w h]]*kursanci35[[#This Row],[Stawka za godzinę]]</f>
        <v>105</v>
      </c>
      <c r="M10" s="4" t="s">
        <v>19</v>
      </c>
      <c r="N10">
        <v>1175</v>
      </c>
    </row>
    <row r="11" spans="1:14" x14ac:dyDescent="0.35">
      <c r="A11" t="s">
        <v>6</v>
      </c>
      <c r="B11" t="s">
        <v>7</v>
      </c>
      <c r="C11" s="1">
        <v>46003</v>
      </c>
      <c r="D11" s="2">
        <v>0.47916666666666669</v>
      </c>
      <c r="E11" s="2">
        <v>0.55208333333333337</v>
      </c>
      <c r="F11">
        <v>60</v>
      </c>
      <c r="G11" s="2">
        <f>kursanci35[[#This Row],[Godzina zakończenia]]-kursanci35[[#This Row],[Godzina rozpoczęcia]]</f>
        <v>7.2916666666666685E-2</v>
      </c>
      <c r="H11">
        <f>HOUR(kursanci35[[#This Row],[Długość lekcji w h]])</f>
        <v>1</v>
      </c>
      <c r="I11">
        <f>MINUTE(kursanci35[[#This Row],[Długość lekcji w h]])</f>
        <v>45</v>
      </c>
      <c r="J11">
        <f>kursanci35[[#This Row],[H]]+kursanci35[[#This Row],[M]]/60</f>
        <v>1.75</v>
      </c>
      <c r="K11">
        <f>kursanci35[[#This Row],[Czas numerycznie w h]]*kursanci35[[#This Row],[Stawka za godzinę]]</f>
        <v>105</v>
      </c>
      <c r="M11" s="4" t="s">
        <v>17</v>
      </c>
      <c r="N11">
        <v>1100</v>
      </c>
    </row>
    <row r="12" spans="1:14" x14ac:dyDescent="0.35">
      <c r="A12" t="s">
        <v>6</v>
      </c>
      <c r="B12" t="s">
        <v>7</v>
      </c>
      <c r="C12" s="1">
        <v>46027</v>
      </c>
      <c r="D12" s="2">
        <v>0.375</v>
      </c>
      <c r="E12" s="2">
        <v>0.44791666666666669</v>
      </c>
      <c r="F12">
        <v>60</v>
      </c>
      <c r="G12" s="2">
        <f>kursanci35[[#This Row],[Godzina zakończenia]]-kursanci35[[#This Row],[Godzina rozpoczęcia]]</f>
        <v>7.2916666666666685E-2</v>
      </c>
      <c r="H12">
        <f>HOUR(kursanci35[[#This Row],[Długość lekcji w h]])</f>
        <v>1</v>
      </c>
      <c r="I12">
        <f>MINUTE(kursanci35[[#This Row],[Długość lekcji w h]])</f>
        <v>45</v>
      </c>
      <c r="J12">
        <f>kursanci35[[#This Row],[H]]+kursanci35[[#This Row],[M]]/60</f>
        <v>1.75</v>
      </c>
      <c r="K12">
        <f>kursanci35[[#This Row],[Czas numerycznie w h]]*kursanci35[[#This Row],[Stawka za godzinę]]</f>
        <v>105</v>
      </c>
      <c r="M12" s="4" t="s">
        <v>15</v>
      </c>
      <c r="N12">
        <v>1095</v>
      </c>
    </row>
    <row r="13" spans="1:14" x14ac:dyDescent="0.35">
      <c r="A13" t="s">
        <v>24</v>
      </c>
      <c r="B13" t="s">
        <v>7</v>
      </c>
      <c r="C13" s="1">
        <v>46029</v>
      </c>
      <c r="D13" s="2">
        <v>0.46875</v>
      </c>
      <c r="E13" s="2">
        <v>0.54166666666666663</v>
      </c>
      <c r="F13">
        <v>60</v>
      </c>
      <c r="G13" s="2">
        <f>kursanci35[[#This Row],[Godzina zakończenia]]-kursanci35[[#This Row],[Godzina rozpoczęcia]]</f>
        <v>7.291666666666663E-2</v>
      </c>
      <c r="H13">
        <f>HOUR(kursanci35[[#This Row],[Długość lekcji w h]])</f>
        <v>1</v>
      </c>
      <c r="I13">
        <f>MINUTE(kursanci35[[#This Row],[Długość lekcji w h]])</f>
        <v>45</v>
      </c>
      <c r="J13">
        <f>kursanci35[[#This Row],[H]]+kursanci35[[#This Row],[M]]/60</f>
        <v>1.75</v>
      </c>
      <c r="K13">
        <f>kursanci35[[#This Row],[Czas numerycznie w h]]*kursanci35[[#This Row],[Stawka za godzinę]]</f>
        <v>105</v>
      </c>
      <c r="M13" s="4" t="s">
        <v>24</v>
      </c>
      <c r="N13">
        <v>780</v>
      </c>
    </row>
    <row r="14" spans="1:14" x14ac:dyDescent="0.35">
      <c r="A14" t="s">
        <v>16</v>
      </c>
      <c r="B14" t="s">
        <v>7</v>
      </c>
      <c r="C14" s="1">
        <v>46034</v>
      </c>
      <c r="D14" s="2">
        <v>0.64583333333333337</v>
      </c>
      <c r="E14" s="2">
        <v>0.71875</v>
      </c>
      <c r="F14">
        <v>60</v>
      </c>
      <c r="G14" s="2">
        <f>kursanci35[[#This Row],[Godzina zakończenia]]-kursanci35[[#This Row],[Godzina rozpoczęcia]]</f>
        <v>7.291666666666663E-2</v>
      </c>
      <c r="H14">
        <f>HOUR(kursanci35[[#This Row],[Długość lekcji w h]])</f>
        <v>1</v>
      </c>
      <c r="I14">
        <f>MINUTE(kursanci35[[#This Row],[Długość lekcji w h]])</f>
        <v>45</v>
      </c>
      <c r="J14">
        <f>kursanci35[[#This Row],[H]]+kursanci35[[#This Row],[M]]/60</f>
        <v>1.75</v>
      </c>
      <c r="K14">
        <f>kursanci35[[#This Row],[Czas numerycznie w h]]*kursanci35[[#This Row],[Stawka za godzinę]]</f>
        <v>105</v>
      </c>
      <c r="M14" s="4" t="s">
        <v>23</v>
      </c>
      <c r="N14">
        <v>105</v>
      </c>
    </row>
    <row r="15" spans="1:14" x14ac:dyDescent="0.35">
      <c r="A15" t="s">
        <v>6</v>
      </c>
      <c r="B15" t="s">
        <v>7</v>
      </c>
      <c r="C15" s="1">
        <v>46035</v>
      </c>
      <c r="D15" s="2">
        <v>0.65625</v>
      </c>
      <c r="E15" s="2">
        <v>0.72916666666666663</v>
      </c>
      <c r="F15">
        <v>60</v>
      </c>
      <c r="G15" s="2">
        <f>kursanci35[[#This Row],[Godzina zakończenia]]-kursanci35[[#This Row],[Godzina rozpoczęcia]]</f>
        <v>7.291666666666663E-2</v>
      </c>
      <c r="H15">
        <f>HOUR(kursanci35[[#This Row],[Długość lekcji w h]])</f>
        <v>1</v>
      </c>
      <c r="I15">
        <f>MINUTE(kursanci35[[#This Row],[Długość lekcji w h]])</f>
        <v>45</v>
      </c>
      <c r="J15">
        <f>kursanci35[[#This Row],[H]]+kursanci35[[#This Row],[M]]/60</f>
        <v>1.75</v>
      </c>
      <c r="K15">
        <f>kursanci35[[#This Row],[Czas numerycznie w h]]*kursanci35[[#This Row],[Stawka za godzinę]]</f>
        <v>105</v>
      </c>
      <c r="M15" s="4" t="s">
        <v>25</v>
      </c>
      <c r="N15">
        <v>90</v>
      </c>
    </row>
    <row r="16" spans="1:14" x14ac:dyDescent="0.35">
      <c r="A16" t="s">
        <v>16</v>
      </c>
      <c r="B16" t="s">
        <v>7</v>
      </c>
      <c r="C16" s="1">
        <v>46056</v>
      </c>
      <c r="D16" s="2">
        <v>0.46875</v>
      </c>
      <c r="E16" s="2">
        <v>0.54166666666666663</v>
      </c>
      <c r="F16">
        <v>60</v>
      </c>
      <c r="G16" s="2">
        <f>kursanci35[[#This Row],[Godzina zakończenia]]-kursanci35[[#This Row],[Godzina rozpoczęcia]]</f>
        <v>7.291666666666663E-2</v>
      </c>
      <c r="H16">
        <f>HOUR(kursanci35[[#This Row],[Długość lekcji w h]])</f>
        <v>1</v>
      </c>
      <c r="I16">
        <f>MINUTE(kursanci35[[#This Row],[Długość lekcji w h]])</f>
        <v>45</v>
      </c>
      <c r="J16">
        <f>kursanci35[[#This Row],[H]]+kursanci35[[#This Row],[M]]/60</f>
        <v>1.75</v>
      </c>
      <c r="K16">
        <f>kursanci35[[#This Row],[Czas numerycznie w h]]*kursanci35[[#This Row],[Stawka za godzinę]]</f>
        <v>105</v>
      </c>
      <c r="M16" s="4" t="s">
        <v>20</v>
      </c>
      <c r="N16">
        <v>80</v>
      </c>
    </row>
    <row r="17" spans="1:14" x14ac:dyDescent="0.35">
      <c r="A17" t="s">
        <v>14</v>
      </c>
      <c r="B17" t="s">
        <v>7</v>
      </c>
      <c r="C17" s="1">
        <v>46058</v>
      </c>
      <c r="D17" s="2">
        <v>0.45833333333333331</v>
      </c>
      <c r="E17" s="2">
        <v>0.53125</v>
      </c>
      <c r="F17">
        <v>60</v>
      </c>
      <c r="G17" s="2">
        <f>kursanci35[[#This Row],[Godzina zakończenia]]-kursanci35[[#This Row],[Godzina rozpoczęcia]]</f>
        <v>7.2916666666666685E-2</v>
      </c>
      <c r="H17">
        <f>HOUR(kursanci35[[#This Row],[Długość lekcji w h]])</f>
        <v>1</v>
      </c>
      <c r="I17">
        <f>MINUTE(kursanci35[[#This Row],[Długość lekcji w h]])</f>
        <v>45</v>
      </c>
      <c r="J17">
        <f>kursanci35[[#This Row],[H]]+kursanci35[[#This Row],[M]]/60</f>
        <v>1.75</v>
      </c>
      <c r="K17">
        <f>kursanci35[[#This Row],[Czas numerycznie w h]]*kursanci35[[#This Row],[Stawka za godzinę]]</f>
        <v>105</v>
      </c>
      <c r="M17" s="4" t="s">
        <v>21</v>
      </c>
      <c r="N17">
        <v>60</v>
      </c>
    </row>
    <row r="18" spans="1:14" x14ac:dyDescent="0.35">
      <c r="A18" t="s">
        <v>16</v>
      </c>
      <c r="B18" t="s">
        <v>7</v>
      </c>
      <c r="C18" s="1">
        <v>46063</v>
      </c>
      <c r="D18" s="2">
        <v>0.44791666666666669</v>
      </c>
      <c r="E18" s="2">
        <v>0.52083333333333337</v>
      </c>
      <c r="F18">
        <v>60</v>
      </c>
      <c r="G18" s="2">
        <f>kursanci35[[#This Row],[Godzina zakończenia]]-kursanci35[[#This Row],[Godzina rozpoczęcia]]</f>
        <v>7.2916666666666685E-2</v>
      </c>
      <c r="H18">
        <f>HOUR(kursanci35[[#This Row],[Długość lekcji w h]])</f>
        <v>1</v>
      </c>
      <c r="I18">
        <f>MINUTE(kursanci35[[#This Row],[Długość lekcji w h]])</f>
        <v>45</v>
      </c>
      <c r="J18">
        <f>kursanci35[[#This Row],[H]]+kursanci35[[#This Row],[M]]/60</f>
        <v>1.75</v>
      </c>
      <c r="K18">
        <f>kursanci35[[#This Row],[Czas numerycznie w h]]*kursanci35[[#This Row],[Stawka za godzinę]]</f>
        <v>105</v>
      </c>
      <c r="M18" s="4" t="s">
        <v>22</v>
      </c>
      <c r="N18">
        <v>50</v>
      </c>
    </row>
    <row r="19" spans="1:14" x14ac:dyDescent="0.35">
      <c r="A19" t="s">
        <v>14</v>
      </c>
      <c r="B19" t="s">
        <v>7</v>
      </c>
      <c r="C19" s="1">
        <v>46063</v>
      </c>
      <c r="D19" s="2">
        <v>0.69791666666666663</v>
      </c>
      <c r="E19" s="2">
        <v>0.77083333333333337</v>
      </c>
      <c r="F19">
        <v>60</v>
      </c>
      <c r="G19" s="2">
        <f>kursanci35[[#This Row],[Godzina zakończenia]]-kursanci35[[#This Row],[Godzina rozpoczęcia]]</f>
        <v>7.2916666666666741E-2</v>
      </c>
      <c r="H19">
        <f>HOUR(kursanci35[[#This Row],[Długość lekcji w h]])</f>
        <v>1</v>
      </c>
      <c r="I19">
        <f>MINUTE(kursanci35[[#This Row],[Długość lekcji w h]])</f>
        <v>45</v>
      </c>
      <c r="J19">
        <f>kursanci35[[#This Row],[H]]+kursanci35[[#This Row],[M]]/60</f>
        <v>1.75</v>
      </c>
      <c r="K19">
        <f>kursanci35[[#This Row],[Czas numerycznie w h]]*kursanci35[[#This Row],[Stawka za godzinę]]</f>
        <v>105</v>
      </c>
    </row>
    <row r="20" spans="1:14" x14ac:dyDescent="0.35">
      <c r="A20" t="s">
        <v>6</v>
      </c>
      <c r="B20" t="s">
        <v>7</v>
      </c>
      <c r="C20" s="1">
        <v>46077</v>
      </c>
      <c r="D20" s="2">
        <v>0.4375</v>
      </c>
      <c r="E20" s="2">
        <v>0.51041666666666663</v>
      </c>
      <c r="F20">
        <v>60</v>
      </c>
      <c r="G20" s="2">
        <f>kursanci35[[#This Row],[Godzina zakończenia]]-kursanci35[[#This Row],[Godzina rozpoczęcia]]</f>
        <v>7.291666666666663E-2</v>
      </c>
      <c r="H20">
        <f>HOUR(kursanci35[[#This Row],[Długość lekcji w h]])</f>
        <v>1</v>
      </c>
      <c r="I20">
        <f>MINUTE(kursanci35[[#This Row],[Długość lekcji w h]])</f>
        <v>45</v>
      </c>
      <c r="J20">
        <f>kursanci35[[#This Row],[H]]+kursanci35[[#This Row],[M]]/60</f>
        <v>1.75</v>
      </c>
      <c r="K20">
        <f>kursanci35[[#This Row],[Czas numerycznie w h]]*kursanci35[[#This Row],[Stawka za godzinę]]</f>
        <v>105</v>
      </c>
    </row>
    <row r="21" spans="1:14" x14ac:dyDescent="0.35">
      <c r="A21" t="s">
        <v>10</v>
      </c>
      <c r="B21" t="s">
        <v>9</v>
      </c>
      <c r="C21" s="1">
        <v>45932</v>
      </c>
      <c r="D21" s="2">
        <v>0.46875</v>
      </c>
      <c r="E21" s="2">
        <v>0.55208333333333337</v>
      </c>
      <c r="F21">
        <v>50</v>
      </c>
      <c r="G21" s="2">
        <f>kursanci35[[#This Row],[Godzina zakończenia]]-kursanci35[[#This Row],[Godzina rozpoczęcia]]</f>
        <v>8.333333333333337E-2</v>
      </c>
      <c r="H21">
        <f>HOUR(kursanci35[[#This Row],[Długość lekcji w h]])</f>
        <v>2</v>
      </c>
      <c r="I21">
        <f>MINUTE(kursanci35[[#This Row],[Długość lekcji w h]])</f>
        <v>0</v>
      </c>
      <c r="J21">
        <f>kursanci35[[#This Row],[H]]+kursanci35[[#This Row],[M]]/60</f>
        <v>2</v>
      </c>
      <c r="K21">
        <f>kursanci35[[#This Row],[Czas numerycznie w h]]*kursanci35[[#This Row],[Stawka za godzinę]]</f>
        <v>100</v>
      </c>
    </row>
    <row r="22" spans="1:14" x14ac:dyDescent="0.35">
      <c r="A22" t="s">
        <v>8</v>
      </c>
      <c r="B22" t="s">
        <v>9</v>
      </c>
      <c r="C22" s="1">
        <v>45943</v>
      </c>
      <c r="D22" s="2">
        <v>0.53125</v>
      </c>
      <c r="E22" s="2">
        <v>0.61458333333333337</v>
      </c>
      <c r="F22">
        <v>50</v>
      </c>
      <c r="G22" s="2">
        <f>kursanci35[[#This Row],[Godzina zakończenia]]-kursanci35[[#This Row],[Godzina rozpoczęcia]]</f>
        <v>8.333333333333337E-2</v>
      </c>
      <c r="H22">
        <f>HOUR(kursanci35[[#This Row],[Długość lekcji w h]])</f>
        <v>2</v>
      </c>
      <c r="I22">
        <f>MINUTE(kursanci35[[#This Row],[Długość lekcji w h]])</f>
        <v>0</v>
      </c>
      <c r="J22">
        <f>kursanci35[[#This Row],[H]]+kursanci35[[#This Row],[M]]/60</f>
        <v>2</v>
      </c>
      <c r="K22">
        <f>kursanci35[[#This Row],[Czas numerycznie w h]]*kursanci35[[#This Row],[Stawka za godzinę]]</f>
        <v>100</v>
      </c>
    </row>
    <row r="23" spans="1:14" x14ac:dyDescent="0.35">
      <c r="A23" t="s">
        <v>19</v>
      </c>
      <c r="B23" t="s">
        <v>9</v>
      </c>
      <c r="C23" s="1">
        <v>45950</v>
      </c>
      <c r="D23" s="2">
        <v>0.45833333333333331</v>
      </c>
      <c r="E23" s="2">
        <v>0.54166666666666663</v>
      </c>
      <c r="F23">
        <v>50</v>
      </c>
      <c r="G23" s="2">
        <f>kursanci35[[#This Row],[Godzina zakończenia]]-kursanci35[[#This Row],[Godzina rozpoczęcia]]</f>
        <v>8.3333333333333315E-2</v>
      </c>
      <c r="H23">
        <f>HOUR(kursanci35[[#This Row],[Długość lekcji w h]])</f>
        <v>2</v>
      </c>
      <c r="I23">
        <f>MINUTE(kursanci35[[#This Row],[Długość lekcji w h]])</f>
        <v>0</v>
      </c>
      <c r="J23">
        <f>kursanci35[[#This Row],[H]]+kursanci35[[#This Row],[M]]/60</f>
        <v>2</v>
      </c>
      <c r="K23">
        <f>kursanci35[[#This Row],[Czas numerycznie w h]]*kursanci35[[#This Row],[Stawka za godzinę]]</f>
        <v>100</v>
      </c>
    </row>
    <row r="24" spans="1:14" x14ac:dyDescent="0.35">
      <c r="A24" t="s">
        <v>10</v>
      </c>
      <c r="B24" t="s">
        <v>9</v>
      </c>
      <c r="C24" s="1">
        <v>45951</v>
      </c>
      <c r="D24" s="2">
        <v>0.375</v>
      </c>
      <c r="E24" s="2">
        <v>0.45833333333333331</v>
      </c>
      <c r="F24">
        <v>50</v>
      </c>
      <c r="G24" s="2">
        <f>kursanci35[[#This Row],[Godzina zakończenia]]-kursanci35[[#This Row],[Godzina rozpoczęcia]]</f>
        <v>8.3333333333333315E-2</v>
      </c>
      <c r="H24">
        <f>HOUR(kursanci35[[#This Row],[Długość lekcji w h]])</f>
        <v>2</v>
      </c>
      <c r="I24">
        <f>MINUTE(kursanci35[[#This Row],[Długość lekcji w h]])</f>
        <v>0</v>
      </c>
      <c r="J24">
        <f>kursanci35[[#This Row],[H]]+kursanci35[[#This Row],[M]]/60</f>
        <v>2</v>
      </c>
      <c r="K24">
        <f>kursanci35[[#This Row],[Czas numerycznie w h]]*kursanci35[[#This Row],[Stawka za godzinę]]</f>
        <v>100</v>
      </c>
    </row>
    <row r="25" spans="1:14" x14ac:dyDescent="0.35">
      <c r="A25" t="s">
        <v>8</v>
      </c>
      <c r="B25" t="s">
        <v>9</v>
      </c>
      <c r="C25" s="1">
        <v>45966</v>
      </c>
      <c r="D25" s="2">
        <v>0.41666666666666669</v>
      </c>
      <c r="E25" s="2">
        <v>0.5</v>
      </c>
      <c r="F25">
        <v>50</v>
      </c>
      <c r="G25" s="2">
        <f>kursanci35[[#This Row],[Godzina zakończenia]]-kursanci35[[#This Row],[Godzina rozpoczęcia]]</f>
        <v>8.3333333333333315E-2</v>
      </c>
      <c r="H25">
        <f>HOUR(kursanci35[[#This Row],[Długość lekcji w h]])</f>
        <v>2</v>
      </c>
      <c r="I25">
        <f>MINUTE(kursanci35[[#This Row],[Długość lekcji w h]])</f>
        <v>0</v>
      </c>
      <c r="J25">
        <f>kursanci35[[#This Row],[H]]+kursanci35[[#This Row],[M]]/60</f>
        <v>2</v>
      </c>
      <c r="K25">
        <f>kursanci35[[#This Row],[Czas numerycznie w h]]*kursanci35[[#This Row],[Stawka za godzinę]]</f>
        <v>100</v>
      </c>
    </row>
    <row r="26" spans="1:14" x14ac:dyDescent="0.35">
      <c r="A26" t="s">
        <v>19</v>
      </c>
      <c r="B26" t="s">
        <v>9</v>
      </c>
      <c r="C26" s="1">
        <v>45978</v>
      </c>
      <c r="D26" s="2">
        <v>0.67708333333333337</v>
      </c>
      <c r="E26" s="2">
        <v>0.76041666666666663</v>
      </c>
      <c r="F26">
        <v>50</v>
      </c>
      <c r="G26" s="2">
        <f>kursanci35[[#This Row],[Godzina zakończenia]]-kursanci35[[#This Row],[Godzina rozpoczęcia]]</f>
        <v>8.3333333333333259E-2</v>
      </c>
      <c r="H26">
        <f>HOUR(kursanci35[[#This Row],[Długość lekcji w h]])</f>
        <v>2</v>
      </c>
      <c r="I26">
        <f>MINUTE(kursanci35[[#This Row],[Długość lekcji w h]])</f>
        <v>0</v>
      </c>
      <c r="J26">
        <f>kursanci35[[#This Row],[H]]+kursanci35[[#This Row],[M]]/60</f>
        <v>2</v>
      </c>
      <c r="K26">
        <f>kursanci35[[#This Row],[Czas numerycznie w h]]*kursanci35[[#This Row],[Stawka za godzinę]]</f>
        <v>100</v>
      </c>
    </row>
    <row r="27" spans="1:14" x14ac:dyDescent="0.35">
      <c r="A27" t="s">
        <v>17</v>
      </c>
      <c r="B27" t="s">
        <v>9</v>
      </c>
      <c r="C27" s="1">
        <v>46034</v>
      </c>
      <c r="D27" s="2">
        <v>0.55208333333333337</v>
      </c>
      <c r="E27" s="2">
        <v>0.63541666666666663</v>
      </c>
      <c r="F27">
        <v>50</v>
      </c>
      <c r="G27" s="2">
        <f>kursanci35[[#This Row],[Godzina zakończenia]]-kursanci35[[#This Row],[Godzina rozpoczęcia]]</f>
        <v>8.3333333333333259E-2</v>
      </c>
      <c r="H27">
        <f>HOUR(kursanci35[[#This Row],[Długość lekcji w h]])</f>
        <v>2</v>
      </c>
      <c r="I27">
        <f>MINUTE(kursanci35[[#This Row],[Długość lekcji w h]])</f>
        <v>0</v>
      </c>
      <c r="J27">
        <f>kursanci35[[#This Row],[H]]+kursanci35[[#This Row],[M]]/60</f>
        <v>2</v>
      </c>
      <c r="K27">
        <f>kursanci35[[#This Row],[Czas numerycznie w h]]*kursanci35[[#This Row],[Stawka za godzinę]]</f>
        <v>100</v>
      </c>
    </row>
    <row r="28" spans="1:14" x14ac:dyDescent="0.35">
      <c r="A28" t="s">
        <v>13</v>
      </c>
      <c r="B28" t="s">
        <v>9</v>
      </c>
      <c r="C28" s="1">
        <v>46035</v>
      </c>
      <c r="D28" s="2">
        <v>0.375</v>
      </c>
      <c r="E28" s="2">
        <v>0.45833333333333331</v>
      </c>
      <c r="F28">
        <v>50</v>
      </c>
      <c r="G28" s="2">
        <f>kursanci35[[#This Row],[Godzina zakończenia]]-kursanci35[[#This Row],[Godzina rozpoczęcia]]</f>
        <v>8.3333333333333315E-2</v>
      </c>
      <c r="H28">
        <f>HOUR(kursanci35[[#This Row],[Długość lekcji w h]])</f>
        <v>2</v>
      </c>
      <c r="I28">
        <f>MINUTE(kursanci35[[#This Row],[Długość lekcji w h]])</f>
        <v>0</v>
      </c>
      <c r="J28">
        <f>kursanci35[[#This Row],[H]]+kursanci35[[#This Row],[M]]/60</f>
        <v>2</v>
      </c>
      <c r="K28">
        <f>kursanci35[[#This Row],[Czas numerycznie w h]]*kursanci35[[#This Row],[Stawka za godzinę]]</f>
        <v>100</v>
      </c>
    </row>
    <row r="29" spans="1:14" x14ac:dyDescent="0.35">
      <c r="A29" t="s">
        <v>17</v>
      </c>
      <c r="B29" t="s">
        <v>9</v>
      </c>
      <c r="C29" s="1">
        <v>46036</v>
      </c>
      <c r="D29" s="2">
        <v>0.46875</v>
      </c>
      <c r="E29" s="2">
        <v>0.55208333333333337</v>
      </c>
      <c r="F29">
        <v>50</v>
      </c>
      <c r="G29" s="2">
        <f>kursanci35[[#This Row],[Godzina zakończenia]]-kursanci35[[#This Row],[Godzina rozpoczęcia]]</f>
        <v>8.333333333333337E-2</v>
      </c>
      <c r="H29">
        <f>HOUR(kursanci35[[#This Row],[Długość lekcji w h]])</f>
        <v>2</v>
      </c>
      <c r="I29">
        <f>MINUTE(kursanci35[[#This Row],[Długość lekcji w h]])</f>
        <v>0</v>
      </c>
      <c r="J29">
        <f>kursanci35[[#This Row],[H]]+kursanci35[[#This Row],[M]]/60</f>
        <v>2</v>
      </c>
      <c r="K29">
        <f>kursanci35[[#This Row],[Czas numerycznie w h]]*kursanci35[[#This Row],[Stawka za godzinę]]</f>
        <v>100</v>
      </c>
    </row>
    <row r="30" spans="1:14" x14ac:dyDescent="0.35">
      <c r="A30" t="s">
        <v>17</v>
      </c>
      <c r="B30" t="s">
        <v>9</v>
      </c>
      <c r="C30" s="1">
        <v>46037</v>
      </c>
      <c r="D30" s="2">
        <v>0.375</v>
      </c>
      <c r="E30" s="2">
        <v>0.45833333333333331</v>
      </c>
      <c r="F30">
        <v>50</v>
      </c>
      <c r="G30" s="2">
        <f>kursanci35[[#This Row],[Godzina zakończenia]]-kursanci35[[#This Row],[Godzina rozpoczęcia]]</f>
        <v>8.3333333333333315E-2</v>
      </c>
      <c r="H30">
        <f>HOUR(kursanci35[[#This Row],[Długość lekcji w h]])</f>
        <v>2</v>
      </c>
      <c r="I30">
        <f>MINUTE(kursanci35[[#This Row],[Długość lekcji w h]])</f>
        <v>0</v>
      </c>
      <c r="J30">
        <f>kursanci35[[#This Row],[H]]+kursanci35[[#This Row],[M]]/60</f>
        <v>2</v>
      </c>
      <c r="K30">
        <f>kursanci35[[#This Row],[Czas numerycznie w h]]*kursanci35[[#This Row],[Stawka za godzinę]]</f>
        <v>100</v>
      </c>
    </row>
    <row r="31" spans="1:14" x14ac:dyDescent="0.35">
      <c r="A31" t="s">
        <v>10</v>
      </c>
      <c r="B31" t="s">
        <v>9</v>
      </c>
      <c r="C31" s="1">
        <v>46044</v>
      </c>
      <c r="D31" s="2">
        <v>0.48958333333333331</v>
      </c>
      <c r="E31" s="2">
        <v>0.57291666666666663</v>
      </c>
      <c r="F31">
        <v>50</v>
      </c>
      <c r="G31" s="2">
        <f>kursanci35[[#This Row],[Godzina zakończenia]]-kursanci35[[#This Row],[Godzina rozpoczęcia]]</f>
        <v>8.3333333333333315E-2</v>
      </c>
      <c r="H31">
        <f>HOUR(kursanci35[[#This Row],[Długość lekcji w h]])</f>
        <v>2</v>
      </c>
      <c r="I31">
        <f>MINUTE(kursanci35[[#This Row],[Długość lekcji w h]])</f>
        <v>0</v>
      </c>
      <c r="J31">
        <f>kursanci35[[#This Row],[H]]+kursanci35[[#This Row],[M]]/60</f>
        <v>2</v>
      </c>
      <c r="K31">
        <f>kursanci35[[#This Row],[Czas numerycznie w h]]*kursanci35[[#This Row],[Stawka za godzinę]]</f>
        <v>100</v>
      </c>
    </row>
    <row r="32" spans="1:14" x14ac:dyDescent="0.35">
      <c r="A32" t="s">
        <v>17</v>
      </c>
      <c r="B32" t="s">
        <v>9</v>
      </c>
      <c r="C32" s="1">
        <v>46056</v>
      </c>
      <c r="D32" s="2">
        <v>0.58333333333333337</v>
      </c>
      <c r="E32" s="2">
        <v>0.66666666666666663</v>
      </c>
      <c r="F32">
        <v>50</v>
      </c>
      <c r="G32" s="2">
        <f>kursanci35[[#This Row],[Godzina zakończenia]]-kursanci35[[#This Row],[Godzina rozpoczęcia]]</f>
        <v>8.3333333333333259E-2</v>
      </c>
      <c r="H32">
        <f>HOUR(kursanci35[[#This Row],[Długość lekcji w h]])</f>
        <v>2</v>
      </c>
      <c r="I32">
        <f>MINUTE(kursanci35[[#This Row],[Długość lekcji w h]])</f>
        <v>0</v>
      </c>
      <c r="J32">
        <f>kursanci35[[#This Row],[H]]+kursanci35[[#This Row],[M]]/60</f>
        <v>2</v>
      </c>
      <c r="K32">
        <f>kursanci35[[#This Row],[Czas numerycznie w h]]*kursanci35[[#This Row],[Stawka za godzinę]]</f>
        <v>100</v>
      </c>
    </row>
    <row r="33" spans="1:11" x14ac:dyDescent="0.35">
      <c r="A33" t="s">
        <v>8</v>
      </c>
      <c r="B33" t="s">
        <v>9</v>
      </c>
      <c r="C33" s="1">
        <v>46059</v>
      </c>
      <c r="D33" s="2">
        <v>0.45833333333333331</v>
      </c>
      <c r="E33" s="2">
        <v>0.54166666666666663</v>
      </c>
      <c r="F33">
        <v>50</v>
      </c>
      <c r="G33" s="2">
        <f>kursanci35[[#This Row],[Godzina zakończenia]]-kursanci35[[#This Row],[Godzina rozpoczęcia]]</f>
        <v>8.3333333333333315E-2</v>
      </c>
      <c r="H33">
        <f>HOUR(kursanci35[[#This Row],[Długość lekcji w h]])</f>
        <v>2</v>
      </c>
      <c r="I33">
        <f>MINUTE(kursanci35[[#This Row],[Długość lekcji w h]])</f>
        <v>0</v>
      </c>
      <c r="J33">
        <f>kursanci35[[#This Row],[H]]+kursanci35[[#This Row],[M]]/60</f>
        <v>2</v>
      </c>
      <c r="K33">
        <f>kursanci35[[#This Row],[Czas numerycznie w h]]*kursanci35[[#This Row],[Stawka za godzinę]]</f>
        <v>100</v>
      </c>
    </row>
    <row r="34" spans="1:11" x14ac:dyDescent="0.35">
      <c r="A34" t="s">
        <v>8</v>
      </c>
      <c r="B34" t="s">
        <v>9</v>
      </c>
      <c r="C34" s="1">
        <v>46072</v>
      </c>
      <c r="D34" s="2">
        <v>0.375</v>
      </c>
      <c r="E34" s="2">
        <v>0.45833333333333331</v>
      </c>
      <c r="F34">
        <v>50</v>
      </c>
      <c r="G34" s="2">
        <f>kursanci35[[#This Row],[Godzina zakończenia]]-kursanci35[[#This Row],[Godzina rozpoczęcia]]</f>
        <v>8.3333333333333315E-2</v>
      </c>
      <c r="H34">
        <f>HOUR(kursanci35[[#This Row],[Długość lekcji w h]])</f>
        <v>2</v>
      </c>
      <c r="I34">
        <f>MINUTE(kursanci35[[#This Row],[Długość lekcji w h]])</f>
        <v>0</v>
      </c>
      <c r="J34">
        <f>kursanci35[[#This Row],[H]]+kursanci35[[#This Row],[M]]/60</f>
        <v>2</v>
      </c>
      <c r="K34">
        <f>kursanci35[[#This Row],[Czas numerycznie w h]]*kursanci35[[#This Row],[Stawka za godzinę]]</f>
        <v>100</v>
      </c>
    </row>
    <row r="35" spans="1:11" x14ac:dyDescent="0.35">
      <c r="A35" t="s">
        <v>6</v>
      </c>
      <c r="B35" t="s">
        <v>7</v>
      </c>
      <c r="C35" s="1">
        <v>45940</v>
      </c>
      <c r="D35" s="2">
        <v>0.4375</v>
      </c>
      <c r="E35" s="2">
        <v>0.5</v>
      </c>
      <c r="F35">
        <v>60</v>
      </c>
      <c r="G35" s="2">
        <f>kursanci35[[#This Row],[Godzina zakończenia]]-kursanci35[[#This Row],[Godzina rozpoczęcia]]</f>
        <v>6.25E-2</v>
      </c>
      <c r="H35">
        <f>HOUR(kursanci35[[#This Row],[Długość lekcji w h]])</f>
        <v>1</v>
      </c>
      <c r="I35">
        <f>MINUTE(kursanci35[[#This Row],[Długość lekcji w h]])</f>
        <v>30</v>
      </c>
      <c r="J35">
        <f>kursanci35[[#This Row],[H]]+kursanci35[[#This Row],[M]]/60</f>
        <v>1.5</v>
      </c>
      <c r="K35">
        <f>kursanci35[[#This Row],[Czas numerycznie w h]]*kursanci35[[#This Row],[Stawka za godzinę]]</f>
        <v>90</v>
      </c>
    </row>
    <row r="36" spans="1:11" x14ac:dyDescent="0.35">
      <c r="A36" t="s">
        <v>6</v>
      </c>
      <c r="B36" t="s">
        <v>7</v>
      </c>
      <c r="C36" s="1">
        <v>45940</v>
      </c>
      <c r="D36" s="2">
        <v>0.59375</v>
      </c>
      <c r="E36" s="2">
        <v>0.65625</v>
      </c>
      <c r="F36">
        <v>60</v>
      </c>
      <c r="G36" s="2">
        <f>kursanci35[[#This Row],[Godzina zakończenia]]-kursanci35[[#This Row],[Godzina rozpoczęcia]]</f>
        <v>6.25E-2</v>
      </c>
      <c r="H36">
        <f>HOUR(kursanci35[[#This Row],[Długość lekcji w h]])</f>
        <v>1</v>
      </c>
      <c r="I36">
        <f>MINUTE(kursanci35[[#This Row],[Długość lekcji w h]])</f>
        <v>30</v>
      </c>
      <c r="J36">
        <f>kursanci35[[#This Row],[H]]+kursanci35[[#This Row],[M]]/60</f>
        <v>1.5</v>
      </c>
      <c r="K36">
        <f>kursanci35[[#This Row],[Czas numerycznie w h]]*kursanci35[[#This Row],[Stawka za godzinę]]</f>
        <v>90</v>
      </c>
    </row>
    <row r="37" spans="1:11" x14ac:dyDescent="0.35">
      <c r="A37" t="s">
        <v>10</v>
      </c>
      <c r="B37" t="s">
        <v>7</v>
      </c>
      <c r="C37" s="1">
        <v>45943</v>
      </c>
      <c r="D37" s="2">
        <v>0.39583333333333331</v>
      </c>
      <c r="E37" s="2">
        <v>0.45833333333333331</v>
      </c>
      <c r="F37">
        <v>60</v>
      </c>
      <c r="G37" s="2">
        <f>kursanci35[[#This Row],[Godzina zakończenia]]-kursanci35[[#This Row],[Godzina rozpoczęcia]]</f>
        <v>6.25E-2</v>
      </c>
      <c r="H37">
        <f>HOUR(kursanci35[[#This Row],[Długość lekcji w h]])</f>
        <v>1</v>
      </c>
      <c r="I37">
        <f>MINUTE(kursanci35[[#This Row],[Długość lekcji w h]])</f>
        <v>30</v>
      </c>
      <c r="J37">
        <f>kursanci35[[#This Row],[H]]+kursanci35[[#This Row],[M]]/60</f>
        <v>1.5</v>
      </c>
      <c r="K37">
        <f>kursanci35[[#This Row],[Czas numerycznie w h]]*kursanci35[[#This Row],[Stawka za godzinę]]</f>
        <v>90</v>
      </c>
    </row>
    <row r="38" spans="1:11" x14ac:dyDescent="0.35">
      <c r="A38" t="s">
        <v>14</v>
      </c>
      <c r="B38" t="s">
        <v>7</v>
      </c>
      <c r="C38" s="1">
        <v>45961</v>
      </c>
      <c r="D38" s="2">
        <v>0.44791666666666669</v>
      </c>
      <c r="E38" s="2">
        <v>0.51041666666666663</v>
      </c>
      <c r="F38">
        <v>60</v>
      </c>
      <c r="G38" s="2">
        <f>kursanci35[[#This Row],[Godzina zakończenia]]-kursanci35[[#This Row],[Godzina rozpoczęcia]]</f>
        <v>6.2499999999999944E-2</v>
      </c>
      <c r="H38">
        <f>HOUR(kursanci35[[#This Row],[Długość lekcji w h]])</f>
        <v>1</v>
      </c>
      <c r="I38">
        <f>MINUTE(kursanci35[[#This Row],[Długość lekcji w h]])</f>
        <v>30</v>
      </c>
      <c r="J38">
        <f>kursanci35[[#This Row],[H]]+kursanci35[[#This Row],[M]]/60</f>
        <v>1.5</v>
      </c>
      <c r="K38">
        <f>kursanci35[[#This Row],[Czas numerycznie w h]]*kursanci35[[#This Row],[Stawka za godzinę]]</f>
        <v>90</v>
      </c>
    </row>
    <row r="39" spans="1:11" x14ac:dyDescent="0.35">
      <c r="A39" t="s">
        <v>10</v>
      </c>
      <c r="B39" t="s">
        <v>7</v>
      </c>
      <c r="C39" s="1">
        <v>45964</v>
      </c>
      <c r="D39" s="2">
        <v>0.375</v>
      </c>
      <c r="E39" s="2">
        <v>0.4375</v>
      </c>
      <c r="F39">
        <v>60</v>
      </c>
      <c r="G39" s="2">
        <f>kursanci35[[#This Row],[Godzina zakończenia]]-kursanci35[[#This Row],[Godzina rozpoczęcia]]</f>
        <v>6.25E-2</v>
      </c>
      <c r="H39">
        <f>HOUR(kursanci35[[#This Row],[Długość lekcji w h]])</f>
        <v>1</v>
      </c>
      <c r="I39">
        <f>MINUTE(kursanci35[[#This Row],[Długość lekcji w h]])</f>
        <v>30</v>
      </c>
      <c r="J39">
        <f>kursanci35[[#This Row],[H]]+kursanci35[[#This Row],[M]]/60</f>
        <v>1.5</v>
      </c>
      <c r="K39">
        <f>kursanci35[[#This Row],[Czas numerycznie w h]]*kursanci35[[#This Row],[Stawka za godzinę]]</f>
        <v>90</v>
      </c>
    </row>
    <row r="40" spans="1:11" x14ac:dyDescent="0.35">
      <c r="A40" t="s">
        <v>10</v>
      </c>
      <c r="B40" t="s">
        <v>7</v>
      </c>
      <c r="C40" s="1">
        <v>45966</v>
      </c>
      <c r="D40" s="2">
        <v>0.52083333333333337</v>
      </c>
      <c r="E40" s="2">
        <v>0.58333333333333337</v>
      </c>
      <c r="F40">
        <v>60</v>
      </c>
      <c r="G40" s="2">
        <f>kursanci35[[#This Row],[Godzina zakończenia]]-kursanci35[[#This Row],[Godzina rozpoczęcia]]</f>
        <v>6.25E-2</v>
      </c>
      <c r="H40">
        <f>HOUR(kursanci35[[#This Row],[Długość lekcji w h]])</f>
        <v>1</v>
      </c>
      <c r="I40">
        <f>MINUTE(kursanci35[[#This Row],[Długość lekcji w h]])</f>
        <v>30</v>
      </c>
      <c r="J40">
        <f>kursanci35[[#This Row],[H]]+kursanci35[[#This Row],[M]]/60</f>
        <v>1.5</v>
      </c>
      <c r="K40">
        <f>kursanci35[[#This Row],[Czas numerycznie w h]]*kursanci35[[#This Row],[Stawka za godzinę]]</f>
        <v>90</v>
      </c>
    </row>
    <row r="41" spans="1:11" x14ac:dyDescent="0.35">
      <c r="A41" t="s">
        <v>6</v>
      </c>
      <c r="B41" t="s">
        <v>7</v>
      </c>
      <c r="C41" s="1">
        <v>45967</v>
      </c>
      <c r="D41" s="2">
        <v>0.375</v>
      </c>
      <c r="E41" s="2">
        <v>0.4375</v>
      </c>
      <c r="F41">
        <v>60</v>
      </c>
      <c r="G41" s="2">
        <f>kursanci35[[#This Row],[Godzina zakończenia]]-kursanci35[[#This Row],[Godzina rozpoczęcia]]</f>
        <v>6.25E-2</v>
      </c>
      <c r="H41">
        <f>HOUR(kursanci35[[#This Row],[Długość lekcji w h]])</f>
        <v>1</v>
      </c>
      <c r="I41">
        <f>MINUTE(kursanci35[[#This Row],[Długość lekcji w h]])</f>
        <v>30</v>
      </c>
      <c r="J41">
        <f>kursanci35[[#This Row],[H]]+kursanci35[[#This Row],[M]]/60</f>
        <v>1.5</v>
      </c>
      <c r="K41">
        <f>kursanci35[[#This Row],[Czas numerycznie w h]]*kursanci35[[#This Row],[Stawka za godzinę]]</f>
        <v>90</v>
      </c>
    </row>
    <row r="42" spans="1:11" x14ac:dyDescent="0.35">
      <c r="A42" t="s">
        <v>13</v>
      </c>
      <c r="B42" t="s">
        <v>7</v>
      </c>
      <c r="C42" s="1">
        <v>45967</v>
      </c>
      <c r="D42" s="2">
        <v>0.64583333333333337</v>
      </c>
      <c r="E42" s="2">
        <v>0.70833333333333337</v>
      </c>
      <c r="F42">
        <v>60</v>
      </c>
      <c r="G42" s="2">
        <f>kursanci35[[#This Row],[Godzina zakończenia]]-kursanci35[[#This Row],[Godzina rozpoczęcia]]</f>
        <v>6.25E-2</v>
      </c>
      <c r="H42">
        <f>HOUR(kursanci35[[#This Row],[Długość lekcji w h]])</f>
        <v>1</v>
      </c>
      <c r="I42">
        <f>MINUTE(kursanci35[[#This Row],[Długość lekcji w h]])</f>
        <v>30</v>
      </c>
      <c r="J42">
        <f>kursanci35[[#This Row],[H]]+kursanci35[[#This Row],[M]]/60</f>
        <v>1.5</v>
      </c>
      <c r="K42">
        <f>kursanci35[[#This Row],[Czas numerycznie w h]]*kursanci35[[#This Row],[Stawka za godzinę]]</f>
        <v>90</v>
      </c>
    </row>
    <row r="43" spans="1:11" x14ac:dyDescent="0.35">
      <c r="A43" t="s">
        <v>13</v>
      </c>
      <c r="B43" t="s">
        <v>7</v>
      </c>
      <c r="C43" s="1">
        <v>45968</v>
      </c>
      <c r="D43" s="2">
        <v>0.44791666666666669</v>
      </c>
      <c r="E43" s="2">
        <v>0.51041666666666663</v>
      </c>
      <c r="F43">
        <v>60</v>
      </c>
      <c r="G43" s="2">
        <f>kursanci35[[#This Row],[Godzina zakończenia]]-kursanci35[[#This Row],[Godzina rozpoczęcia]]</f>
        <v>6.2499999999999944E-2</v>
      </c>
      <c r="H43">
        <f>HOUR(kursanci35[[#This Row],[Długość lekcji w h]])</f>
        <v>1</v>
      </c>
      <c r="I43">
        <f>MINUTE(kursanci35[[#This Row],[Długość lekcji w h]])</f>
        <v>30</v>
      </c>
      <c r="J43">
        <f>kursanci35[[#This Row],[H]]+kursanci35[[#This Row],[M]]/60</f>
        <v>1.5</v>
      </c>
      <c r="K43">
        <f>kursanci35[[#This Row],[Czas numerycznie w h]]*kursanci35[[#This Row],[Stawka za godzinę]]</f>
        <v>90</v>
      </c>
    </row>
    <row r="44" spans="1:11" x14ac:dyDescent="0.35">
      <c r="A44" t="s">
        <v>16</v>
      </c>
      <c r="B44" t="s">
        <v>7</v>
      </c>
      <c r="C44" s="1">
        <v>45973</v>
      </c>
      <c r="D44" s="2">
        <v>0.45833333333333331</v>
      </c>
      <c r="E44" s="2">
        <v>0.52083333333333337</v>
      </c>
      <c r="F44">
        <v>60</v>
      </c>
      <c r="G44" s="2">
        <f>kursanci35[[#This Row],[Godzina zakończenia]]-kursanci35[[#This Row],[Godzina rozpoczęcia]]</f>
        <v>6.2500000000000056E-2</v>
      </c>
      <c r="H44">
        <f>HOUR(kursanci35[[#This Row],[Długość lekcji w h]])</f>
        <v>1</v>
      </c>
      <c r="I44">
        <f>MINUTE(kursanci35[[#This Row],[Długość lekcji w h]])</f>
        <v>30</v>
      </c>
      <c r="J44">
        <f>kursanci35[[#This Row],[H]]+kursanci35[[#This Row],[M]]/60</f>
        <v>1.5</v>
      </c>
      <c r="K44">
        <f>kursanci35[[#This Row],[Czas numerycznie w h]]*kursanci35[[#This Row],[Stawka za godzinę]]</f>
        <v>90</v>
      </c>
    </row>
    <row r="45" spans="1:11" x14ac:dyDescent="0.35">
      <c r="A45" t="s">
        <v>14</v>
      </c>
      <c r="B45" t="s">
        <v>7</v>
      </c>
      <c r="C45" s="1">
        <v>45973</v>
      </c>
      <c r="D45" s="2">
        <v>0.65625</v>
      </c>
      <c r="E45" s="2">
        <v>0.71875</v>
      </c>
      <c r="F45">
        <v>60</v>
      </c>
      <c r="G45" s="2">
        <f>kursanci35[[#This Row],[Godzina zakończenia]]-kursanci35[[#This Row],[Godzina rozpoczęcia]]</f>
        <v>6.25E-2</v>
      </c>
      <c r="H45">
        <f>HOUR(kursanci35[[#This Row],[Długość lekcji w h]])</f>
        <v>1</v>
      </c>
      <c r="I45">
        <f>MINUTE(kursanci35[[#This Row],[Długość lekcji w h]])</f>
        <v>30</v>
      </c>
      <c r="J45">
        <f>kursanci35[[#This Row],[H]]+kursanci35[[#This Row],[M]]/60</f>
        <v>1.5</v>
      </c>
      <c r="K45">
        <f>kursanci35[[#This Row],[Czas numerycznie w h]]*kursanci35[[#This Row],[Stawka za godzinę]]</f>
        <v>90</v>
      </c>
    </row>
    <row r="46" spans="1:11" x14ac:dyDescent="0.35">
      <c r="A46" t="s">
        <v>6</v>
      </c>
      <c r="B46" t="s">
        <v>7</v>
      </c>
      <c r="C46" s="1">
        <v>45978</v>
      </c>
      <c r="D46" s="2">
        <v>0.5625</v>
      </c>
      <c r="E46" s="2">
        <v>0.625</v>
      </c>
      <c r="F46">
        <v>60</v>
      </c>
      <c r="G46" s="2">
        <f>kursanci35[[#This Row],[Godzina zakończenia]]-kursanci35[[#This Row],[Godzina rozpoczęcia]]</f>
        <v>6.25E-2</v>
      </c>
      <c r="H46">
        <f>HOUR(kursanci35[[#This Row],[Długość lekcji w h]])</f>
        <v>1</v>
      </c>
      <c r="I46">
        <f>MINUTE(kursanci35[[#This Row],[Długość lekcji w h]])</f>
        <v>30</v>
      </c>
      <c r="J46">
        <f>kursanci35[[#This Row],[H]]+kursanci35[[#This Row],[M]]/60</f>
        <v>1.5</v>
      </c>
      <c r="K46">
        <f>kursanci35[[#This Row],[Czas numerycznie w h]]*kursanci35[[#This Row],[Stawka za godzinę]]</f>
        <v>90</v>
      </c>
    </row>
    <row r="47" spans="1:11" x14ac:dyDescent="0.35">
      <c r="A47" t="s">
        <v>14</v>
      </c>
      <c r="B47" t="s">
        <v>7</v>
      </c>
      <c r="C47" s="1">
        <v>45985</v>
      </c>
      <c r="D47" s="2">
        <v>0.60416666666666663</v>
      </c>
      <c r="E47" s="2">
        <v>0.66666666666666663</v>
      </c>
      <c r="F47">
        <v>60</v>
      </c>
      <c r="G47" s="2">
        <f>kursanci35[[#This Row],[Godzina zakończenia]]-kursanci35[[#This Row],[Godzina rozpoczęcia]]</f>
        <v>6.25E-2</v>
      </c>
      <c r="H47">
        <f>HOUR(kursanci35[[#This Row],[Długość lekcji w h]])</f>
        <v>1</v>
      </c>
      <c r="I47">
        <f>MINUTE(kursanci35[[#This Row],[Długość lekcji w h]])</f>
        <v>30</v>
      </c>
      <c r="J47">
        <f>kursanci35[[#This Row],[H]]+kursanci35[[#This Row],[M]]/60</f>
        <v>1.5</v>
      </c>
      <c r="K47">
        <f>kursanci35[[#This Row],[Czas numerycznie w h]]*kursanci35[[#This Row],[Stawka za godzinę]]</f>
        <v>90</v>
      </c>
    </row>
    <row r="48" spans="1:11" x14ac:dyDescent="0.35">
      <c r="A48" t="s">
        <v>15</v>
      </c>
      <c r="B48" t="s">
        <v>7</v>
      </c>
      <c r="C48" s="1">
        <v>45985</v>
      </c>
      <c r="D48" s="2">
        <v>0.6875</v>
      </c>
      <c r="E48" s="2">
        <v>0.75</v>
      </c>
      <c r="F48">
        <v>60</v>
      </c>
      <c r="G48" s="2">
        <f>kursanci35[[#This Row],[Godzina zakończenia]]-kursanci35[[#This Row],[Godzina rozpoczęcia]]</f>
        <v>6.25E-2</v>
      </c>
      <c r="H48">
        <f>HOUR(kursanci35[[#This Row],[Długość lekcji w h]])</f>
        <v>1</v>
      </c>
      <c r="I48">
        <f>MINUTE(kursanci35[[#This Row],[Długość lekcji w h]])</f>
        <v>30</v>
      </c>
      <c r="J48">
        <f>kursanci35[[#This Row],[H]]+kursanci35[[#This Row],[M]]/60</f>
        <v>1.5</v>
      </c>
      <c r="K48">
        <f>kursanci35[[#This Row],[Czas numerycznie w h]]*kursanci35[[#This Row],[Stawka za godzinę]]</f>
        <v>90</v>
      </c>
    </row>
    <row r="49" spans="1:11" x14ac:dyDescent="0.35">
      <c r="A49" t="s">
        <v>10</v>
      </c>
      <c r="B49" t="s">
        <v>7</v>
      </c>
      <c r="C49" s="1">
        <v>45989</v>
      </c>
      <c r="D49" s="2">
        <v>0.39583333333333331</v>
      </c>
      <c r="E49" s="2">
        <v>0.45833333333333331</v>
      </c>
      <c r="F49">
        <v>60</v>
      </c>
      <c r="G49" s="2">
        <f>kursanci35[[#This Row],[Godzina zakończenia]]-kursanci35[[#This Row],[Godzina rozpoczęcia]]</f>
        <v>6.25E-2</v>
      </c>
      <c r="H49">
        <f>HOUR(kursanci35[[#This Row],[Długość lekcji w h]])</f>
        <v>1</v>
      </c>
      <c r="I49">
        <f>MINUTE(kursanci35[[#This Row],[Długość lekcji w h]])</f>
        <v>30</v>
      </c>
      <c r="J49">
        <f>kursanci35[[#This Row],[H]]+kursanci35[[#This Row],[M]]/60</f>
        <v>1.5</v>
      </c>
      <c r="K49">
        <f>kursanci35[[#This Row],[Czas numerycznie w h]]*kursanci35[[#This Row],[Stawka za godzinę]]</f>
        <v>90</v>
      </c>
    </row>
    <row r="50" spans="1:11" x14ac:dyDescent="0.35">
      <c r="A50" t="s">
        <v>10</v>
      </c>
      <c r="B50" t="s">
        <v>7</v>
      </c>
      <c r="C50" s="1">
        <v>45996</v>
      </c>
      <c r="D50" s="2">
        <v>0.53125</v>
      </c>
      <c r="E50" s="2">
        <v>0.59375</v>
      </c>
      <c r="F50">
        <v>60</v>
      </c>
      <c r="G50" s="2">
        <f>kursanci35[[#This Row],[Godzina zakończenia]]-kursanci35[[#This Row],[Godzina rozpoczęcia]]</f>
        <v>6.25E-2</v>
      </c>
      <c r="H50">
        <f>HOUR(kursanci35[[#This Row],[Długość lekcji w h]])</f>
        <v>1</v>
      </c>
      <c r="I50">
        <f>MINUTE(kursanci35[[#This Row],[Długość lekcji w h]])</f>
        <v>30</v>
      </c>
      <c r="J50">
        <f>kursanci35[[#This Row],[H]]+kursanci35[[#This Row],[M]]/60</f>
        <v>1.5</v>
      </c>
      <c r="K50">
        <f>kursanci35[[#This Row],[Czas numerycznie w h]]*kursanci35[[#This Row],[Stawka za godzinę]]</f>
        <v>90</v>
      </c>
    </row>
    <row r="51" spans="1:11" x14ac:dyDescent="0.35">
      <c r="A51" t="s">
        <v>24</v>
      </c>
      <c r="B51" t="s">
        <v>7</v>
      </c>
      <c r="C51" s="1">
        <v>46001</v>
      </c>
      <c r="D51" s="2">
        <v>0.4375</v>
      </c>
      <c r="E51" s="2">
        <v>0.5</v>
      </c>
      <c r="F51">
        <v>60</v>
      </c>
      <c r="G51" s="2">
        <f>kursanci35[[#This Row],[Godzina zakończenia]]-kursanci35[[#This Row],[Godzina rozpoczęcia]]</f>
        <v>6.25E-2</v>
      </c>
      <c r="H51">
        <f>HOUR(kursanci35[[#This Row],[Długość lekcji w h]])</f>
        <v>1</v>
      </c>
      <c r="I51">
        <f>MINUTE(kursanci35[[#This Row],[Długość lekcji w h]])</f>
        <v>30</v>
      </c>
      <c r="J51">
        <f>kursanci35[[#This Row],[H]]+kursanci35[[#This Row],[M]]/60</f>
        <v>1.5</v>
      </c>
      <c r="K51">
        <f>kursanci35[[#This Row],[Czas numerycznie w h]]*kursanci35[[#This Row],[Stawka za godzinę]]</f>
        <v>90</v>
      </c>
    </row>
    <row r="52" spans="1:11" x14ac:dyDescent="0.35">
      <c r="A52" t="s">
        <v>14</v>
      </c>
      <c r="B52" t="s">
        <v>7</v>
      </c>
      <c r="C52" s="1">
        <v>46006</v>
      </c>
      <c r="D52" s="2">
        <v>0.39583333333333331</v>
      </c>
      <c r="E52" s="2">
        <v>0.45833333333333331</v>
      </c>
      <c r="F52">
        <v>60</v>
      </c>
      <c r="G52" s="2">
        <f>kursanci35[[#This Row],[Godzina zakończenia]]-kursanci35[[#This Row],[Godzina rozpoczęcia]]</f>
        <v>6.25E-2</v>
      </c>
      <c r="H52">
        <f>HOUR(kursanci35[[#This Row],[Długość lekcji w h]])</f>
        <v>1</v>
      </c>
      <c r="I52">
        <f>MINUTE(kursanci35[[#This Row],[Długość lekcji w h]])</f>
        <v>30</v>
      </c>
      <c r="J52">
        <f>kursanci35[[#This Row],[H]]+kursanci35[[#This Row],[M]]/60</f>
        <v>1.5</v>
      </c>
      <c r="K52">
        <f>kursanci35[[#This Row],[Czas numerycznie w h]]*kursanci35[[#This Row],[Stawka za godzinę]]</f>
        <v>90</v>
      </c>
    </row>
    <row r="53" spans="1:11" x14ac:dyDescent="0.35">
      <c r="A53" t="s">
        <v>14</v>
      </c>
      <c r="B53" t="s">
        <v>7</v>
      </c>
      <c r="C53" s="1">
        <v>46006</v>
      </c>
      <c r="D53" s="2">
        <v>0.46875</v>
      </c>
      <c r="E53" s="2">
        <v>0.53125</v>
      </c>
      <c r="F53">
        <v>60</v>
      </c>
      <c r="G53" s="2">
        <f>kursanci35[[#This Row],[Godzina zakończenia]]-kursanci35[[#This Row],[Godzina rozpoczęcia]]</f>
        <v>6.25E-2</v>
      </c>
      <c r="H53">
        <f>HOUR(kursanci35[[#This Row],[Długość lekcji w h]])</f>
        <v>1</v>
      </c>
      <c r="I53">
        <f>MINUTE(kursanci35[[#This Row],[Długość lekcji w h]])</f>
        <v>30</v>
      </c>
      <c r="J53">
        <f>kursanci35[[#This Row],[H]]+kursanci35[[#This Row],[M]]/60</f>
        <v>1.5</v>
      </c>
      <c r="K53">
        <f>kursanci35[[#This Row],[Czas numerycznie w h]]*kursanci35[[#This Row],[Stawka za godzinę]]</f>
        <v>90</v>
      </c>
    </row>
    <row r="54" spans="1:11" x14ac:dyDescent="0.35">
      <c r="A54" t="s">
        <v>14</v>
      </c>
      <c r="B54" t="s">
        <v>7</v>
      </c>
      <c r="C54" s="1">
        <v>46027</v>
      </c>
      <c r="D54" s="2">
        <v>0.47916666666666669</v>
      </c>
      <c r="E54" s="2">
        <v>0.54166666666666663</v>
      </c>
      <c r="F54">
        <v>60</v>
      </c>
      <c r="G54" s="2">
        <f>kursanci35[[#This Row],[Godzina zakończenia]]-kursanci35[[#This Row],[Godzina rozpoczęcia]]</f>
        <v>6.2499999999999944E-2</v>
      </c>
      <c r="H54">
        <f>HOUR(kursanci35[[#This Row],[Długość lekcji w h]])</f>
        <v>1</v>
      </c>
      <c r="I54">
        <f>MINUTE(kursanci35[[#This Row],[Długość lekcji w h]])</f>
        <v>30</v>
      </c>
      <c r="J54">
        <f>kursanci35[[#This Row],[H]]+kursanci35[[#This Row],[M]]/60</f>
        <v>1.5</v>
      </c>
      <c r="K54">
        <f>kursanci35[[#This Row],[Czas numerycznie w h]]*kursanci35[[#This Row],[Stawka za godzinę]]</f>
        <v>90</v>
      </c>
    </row>
    <row r="55" spans="1:11" x14ac:dyDescent="0.35">
      <c r="A55" t="s">
        <v>14</v>
      </c>
      <c r="B55" t="s">
        <v>7</v>
      </c>
      <c r="C55" s="1">
        <v>46027</v>
      </c>
      <c r="D55" s="2">
        <v>0.72916666666666663</v>
      </c>
      <c r="E55" s="2">
        <v>0.79166666666666663</v>
      </c>
      <c r="F55">
        <v>60</v>
      </c>
      <c r="G55" s="2">
        <f>kursanci35[[#This Row],[Godzina zakończenia]]-kursanci35[[#This Row],[Godzina rozpoczęcia]]</f>
        <v>6.25E-2</v>
      </c>
      <c r="H55">
        <f>HOUR(kursanci35[[#This Row],[Długość lekcji w h]])</f>
        <v>1</v>
      </c>
      <c r="I55">
        <f>MINUTE(kursanci35[[#This Row],[Długość lekcji w h]])</f>
        <v>30</v>
      </c>
      <c r="J55">
        <f>kursanci35[[#This Row],[H]]+kursanci35[[#This Row],[M]]/60</f>
        <v>1.5</v>
      </c>
      <c r="K55">
        <f>kursanci35[[#This Row],[Czas numerycznie w h]]*kursanci35[[#This Row],[Stawka za godzinę]]</f>
        <v>90</v>
      </c>
    </row>
    <row r="56" spans="1:11" x14ac:dyDescent="0.35">
      <c r="A56" t="s">
        <v>14</v>
      </c>
      <c r="B56" t="s">
        <v>7</v>
      </c>
      <c r="C56" s="1">
        <v>46036</v>
      </c>
      <c r="D56" s="2">
        <v>0.375</v>
      </c>
      <c r="E56" s="2">
        <v>0.4375</v>
      </c>
      <c r="F56">
        <v>60</v>
      </c>
      <c r="G56" s="2">
        <f>kursanci35[[#This Row],[Godzina zakończenia]]-kursanci35[[#This Row],[Godzina rozpoczęcia]]</f>
        <v>6.25E-2</v>
      </c>
      <c r="H56">
        <f>HOUR(kursanci35[[#This Row],[Długość lekcji w h]])</f>
        <v>1</v>
      </c>
      <c r="I56">
        <f>MINUTE(kursanci35[[#This Row],[Długość lekcji w h]])</f>
        <v>30</v>
      </c>
      <c r="J56">
        <f>kursanci35[[#This Row],[H]]+kursanci35[[#This Row],[M]]/60</f>
        <v>1.5</v>
      </c>
      <c r="K56">
        <f>kursanci35[[#This Row],[Czas numerycznie w h]]*kursanci35[[#This Row],[Stawka za godzinę]]</f>
        <v>90</v>
      </c>
    </row>
    <row r="57" spans="1:11" x14ac:dyDescent="0.35">
      <c r="A57" t="s">
        <v>24</v>
      </c>
      <c r="B57" t="s">
        <v>7</v>
      </c>
      <c r="C57" s="1">
        <v>46041</v>
      </c>
      <c r="D57" s="2">
        <v>0.45833333333333331</v>
      </c>
      <c r="E57" s="2">
        <v>0.52083333333333337</v>
      </c>
      <c r="F57">
        <v>60</v>
      </c>
      <c r="G57" s="2">
        <f>kursanci35[[#This Row],[Godzina zakończenia]]-kursanci35[[#This Row],[Godzina rozpoczęcia]]</f>
        <v>6.2500000000000056E-2</v>
      </c>
      <c r="H57">
        <f>HOUR(kursanci35[[#This Row],[Długość lekcji w h]])</f>
        <v>1</v>
      </c>
      <c r="I57">
        <f>MINUTE(kursanci35[[#This Row],[Długość lekcji w h]])</f>
        <v>30</v>
      </c>
      <c r="J57">
        <f>kursanci35[[#This Row],[H]]+kursanci35[[#This Row],[M]]/60</f>
        <v>1.5</v>
      </c>
      <c r="K57">
        <f>kursanci35[[#This Row],[Czas numerycznie w h]]*kursanci35[[#This Row],[Stawka za godzinę]]</f>
        <v>90</v>
      </c>
    </row>
    <row r="58" spans="1:11" x14ac:dyDescent="0.35">
      <c r="A58" t="s">
        <v>14</v>
      </c>
      <c r="B58" t="s">
        <v>7</v>
      </c>
      <c r="C58" s="1">
        <v>46041</v>
      </c>
      <c r="D58" s="2">
        <v>0.54166666666666663</v>
      </c>
      <c r="E58" s="2">
        <v>0.60416666666666663</v>
      </c>
      <c r="F58">
        <v>60</v>
      </c>
      <c r="G58" s="2">
        <f>kursanci35[[#This Row],[Godzina zakończenia]]-kursanci35[[#This Row],[Godzina rozpoczęcia]]</f>
        <v>6.25E-2</v>
      </c>
      <c r="H58">
        <f>HOUR(kursanci35[[#This Row],[Długość lekcji w h]])</f>
        <v>1</v>
      </c>
      <c r="I58">
        <f>MINUTE(kursanci35[[#This Row],[Długość lekcji w h]])</f>
        <v>30</v>
      </c>
      <c r="J58">
        <f>kursanci35[[#This Row],[H]]+kursanci35[[#This Row],[M]]/60</f>
        <v>1.5</v>
      </c>
      <c r="K58">
        <f>kursanci35[[#This Row],[Czas numerycznie w h]]*kursanci35[[#This Row],[Stawka za godzinę]]</f>
        <v>90</v>
      </c>
    </row>
    <row r="59" spans="1:11" x14ac:dyDescent="0.35">
      <c r="A59" t="s">
        <v>10</v>
      </c>
      <c r="B59" t="s">
        <v>7</v>
      </c>
      <c r="C59" s="1">
        <v>46048</v>
      </c>
      <c r="D59" s="2">
        <v>0.375</v>
      </c>
      <c r="E59" s="2">
        <v>0.4375</v>
      </c>
      <c r="F59">
        <v>60</v>
      </c>
      <c r="G59" s="2">
        <f>kursanci35[[#This Row],[Godzina zakończenia]]-kursanci35[[#This Row],[Godzina rozpoczęcia]]</f>
        <v>6.25E-2</v>
      </c>
      <c r="H59">
        <f>HOUR(kursanci35[[#This Row],[Długość lekcji w h]])</f>
        <v>1</v>
      </c>
      <c r="I59">
        <f>MINUTE(kursanci35[[#This Row],[Długość lekcji w h]])</f>
        <v>30</v>
      </c>
      <c r="J59">
        <f>kursanci35[[#This Row],[H]]+kursanci35[[#This Row],[M]]/60</f>
        <v>1.5</v>
      </c>
      <c r="K59">
        <f>kursanci35[[#This Row],[Czas numerycznie w h]]*kursanci35[[#This Row],[Stawka za godzinę]]</f>
        <v>90</v>
      </c>
    </row>
    <row r="60" spans="1:11" x14ac:dyDescent="0.35">
      <c r="A60" t="s">
        <v>14</v>
      </c>
      <c r="B60" t="s">
        <v>7</v>
      </c>
      <c r="C60" s="1">
        <v>46049</v>
      </c>
      <c r="D60" s="2">
        <v>0.52083333333333337</v>
      </c>
      <c r="E60" s="2">
        <v>0.58333333333333337</v>
      </c>
      <c r="F60">
        <v>60</v>
      </c>
      <c r="G60" s="2">
        <f>kursanci35[[#This Row],[Godzina zakończenia]]-kursanci35[[#This Row],[Godzina rozpoczęcia]]</f>
        <v>6.25E-2</v>
      </c>
      <c r="H60">
        <f>HOUR(kursanci35[[#This Row],[Długość lekcji w h]])</f>
        <v>1</v>
      </c>
      <c r="I60">
        <f>MINUTE(kursanci35[[#This Row],[Długość lekcji w h]])</f>
        <v>30</v>
      </c>
      <c r="J60">
        <f>kursanci35[[#This Row],[H]]+kursanci35[[#This Row],[M]]/60</f>
        <v>1.5</v>
      </c>
      <c r="K60">
        <f>kursanci35[[#This Row],[Czas numerycznie w h]]*kursanci35[[#This Row],[Stawka za godzinę]]</f>
        <v>90</v>
      </c>
    </row>
    <row r="61" spans="1:11" x14ac:dyDescent="0.35">
      <c r="A61" t="s">
        <v>14</v>
      </c>
      <c r="B61" t="s">
        <v>7</v>
      </c>
      <c r="C61" s="1">
        <v>46057</v>
      </c>
      <c r="D61" s="2">
        <v>0.5</v>
      </c>
      <c r="E61" s="2">
        <v>0.5625</v>
      </c>
      <c r="F61">
        <v>60</v>
      </c>
      <c r="G61" s="2">
        <f>kursanci35[[#This Row],[Godzina zakończenia]]-kursanci35[[#This Row],[Godzina rozpoczęcia]]</f>
        <v>6.25E-2</v>
      </c>
      <c r="H61">
        <f>HOUR(kursanci35[[#This Row],[Długość lekcji w h]])</f>
        <v>1</v>
      </c>
      <c r="I61">
        <f>MINUTE(kursanci35[[#This Row],[Długość lekcji w h]])</f>
        <v>30</v>
      </c>
      <c r="J61">
        <f>kursanci35[[#This Row],[H]]+kursanci35[[#This Row],[M]]/60</f>
        <v>1.5</v>
      </c>
      <c r="K61">
        <f>kursanci35[[#This Row],[Czas numerycznie w h]]*kursanci35[[#This Row],[Stawka za godzinę]]</f>
        <v>90</v>
      </c>
    </row>
    <row r="62" spans="1:11" x14ac:dyDescent="0.35">
      <c r="A62" t="s">
        <v>14</v>
      </c>
      <c r="B62" t="s">
        <v>7</v>
      </c>
      <c r="C62" s="1">
        <v>46058</v>
      </c>
      <c r="D62" s="2">
        <v>0.375</v>
      </c>
      <c r="E62" s="2">
        <v>0.4375</v>
      </c>
      <c r="F62">
        <v>60</v>
      </c>
      <c r="G62" s="2">
        <f>kursanci35[[#This Row],[Godzina zakończenia]]-kursanci35[[#This Row],[Godzina rozpoczęcia]]</f>
        <v>6.25E-2</v>
      </c>
      <c r="H62">
        <f>HOUR(kursanci35[[#This Row],[Długość lekcji w h]])</f>
        <v>1</v>
      </c>
      <c r="I62">
        <f>MINUTE(kursanci35[[#This Row],[Długość lekcji w h]])</f>
        <v>30</v>
      </c>
      <c r="J62">
        <f>kursanci35[[#This Row],[H]]+kursanci35[[#This Row],[M]]/60</f>
        <v>1.5</v>
      </c>
      <c r="K62">
        <f>kursanci35[[#This Row],[Czas numerycznie w h]]*kursanci35[[#This Row],[Stawka za godzinę]]</f>
        <v>90</v>
      </c>
    </row>
    <row r="63" spans="1:11" x14ac:dyDescent="0.35">
      <c r="A63" t="s">
        <v>6</v>
      </c>
      <c r="B63" t="s">
        <v>7</v>
      </c>
      <c r="C63" s="1">
        <v>46058</v>
      </c>
      <c r="D63" s="2">
        <v>0.57291666666666663</v>
      </c>
      <c r="E63" s="2">
        <v>0.63541666666666663</v>
      </c>
      <c r="F63">
        <v>60</v>
      </c>
      <c r="G63" s="2">
        <f>kursanci35[[#This Row],[Godzina zakończenia]]-kursanci35[[#This Row],[Godzina rozpoczęcia]]</f>
        <v>6.25E-2</v>
      </c>
      <c r="H63">
        <f>HOUR(kursanci35[[#This Row],[Długość lekcji w h]])</f>
        <v>1</v>
      </c>
      <c r="I63">
        <f>MINUTE(kursanci35[[#This Row],[Długość lekcji w h]])</f>
        <v>30</v>
      </c>
      <c r="J63">
        <f>kursanci35[[#This Row],[H]]+kursanci35[[#This Row],[M]]/60</f>
        <v>1.5</v>
      </c>
      <c r="K63">
        <f>kursanci35[[#This Row],[Czas numerycznie w h]]*kursanci35[[#This Row],[Stawka za godzinę]]</f>
        <v>90</v>
      </c>
    </row>
    <row r="64" spans="1:11" x14ac:dyDescent="0.35">
      <c r="A64" t="s">
        <v>15</v>
      </c>
      <c r="B64" t="s">
        <v>7</v>
      </c>
      <c r="C64" s="1">
        <v>46065</v>
      </c>
      <c r="D64" s="2">
        <v>0.39583333333333331</v>
      </c>
      <c r="E64" s="2">
        <v>0.45833333333333331</v>
      </c>
      <c r="F64">
        <v>60</v>
      </c>
      <c r="G64" s="2">
        <f>kursanci35[[#This Row],[Godzina zakończenia]]-kursanci35[[#This Row],[Godzina rozpoczęcia]]</f>
        <v>6.25E-2</v>
      </c>
      <c r="H64">
        <f>HOUR(kursanci35[[#This Row],[Długość lekcji w h]])</f>
        <v>1</v>
      </c>
      <c r="I64">
        <f>MINUTE(kursanci35[[#This Row],[Długość lekcji w h]])</f>
        <v>30</v>
      </c>
      <c r="J64">
        <f>kursanci35[[#This Row],[H]]+kursanci35[[#This Row],[M]]/60</f>
        <v>1.5</v>
      </c>
      <c r="K64">
        <f>kursanci35[[#This Row],[Czas numerycznie w h]]*kursanci35[[#This Row],[Stawka za godzinę]]</f>
        <v>90</v>
      </c>
    </row>
    <row r="65" spans="1:11" x14ac:dyDescent="0.35">
      <c r="A65" t="s">
        <v>6</v>
      </c>
      <c r="B65" t="s">
        <v>7</v>
      </c>
      <c r="C65" s="1">
        <v>46071</v>
      </c>
      <c r="D65" s="2">
        <v>0.47916666666666669</v>
      </c>
      <c r="E65" s="2">
        <v>0.54166666666666663</v>
      </c>
      <c r="F65">
        <v>60</v>
      </c>
      <c r="G65" s="2">
        <f>kursanci35[[#This Row],[Godzina zakończenia]]-kursanci35[[#This Row],[Godzina rozpoczęcia]]</f>
        <v>6.2499999999999944E-2</v>
      </c>
      <c r="H65">
        <f>HOUR(kursanci35[[#This Row],[Długość lekcji w h]])</f>
        <v>1</v>
      </c>
      <c r="I65">
        <f>MINUTE(kursanci35[[#This Row],[Długość lekcji w h]])</f>
        <v>30</v>
      </c>
      <c r="J65">
        <f>kursanci35[[#This Row],[H]]+kursanci35[[#This Row],[M]]/60</f>
        <v>1.5</v>
      </c>
      <c r="K65">
        <f>kursanci35[[#This Row],[Czas numerycznie w h]]*kursanci35[[#This Row],[Stawka za godzinę]]</f>
        <v>90</v>
      </c>
    </row>
    <row r="66" spans="1:11" x14ac:dyDescent="0.35">
      <c r="A66" t="s">
        <v>24</v>
      </c>
      <c r="B66" t="s">
        <v>7</v>
      </c>
      <c r="C66" s="1">
        <v>46071</v>
      </c>
      <c r="D66" s="2">
        <v>0.58333333333333337</v>
      </c>
      <c r="E66" s="2">
        <v>0.64583333333333337</v>
      </c>
      <c r="F66">
        <v>60</v>
      </c>
      <c r="G66" s="2">
        <f>kursanci35[[#This Row],[Godzina zakończenia]]-kursanci35[[#This Row],[Godzina rozpoczęcia]]</f>
        <v>6.25E-2</v>
      </c>
      <c r="H66">
        <f>HOUR(kursanci35[[#This Row],[Długość lekcji w h]])</f>
        <v>1</v>
      </c>
      <c r="I66">
        <f>MINUTE(kursanci35[[#This Row],[Długość lekcji w h]])</f>
        <v>30</v>
      </c>
      <c r="J66">
        <f>kursanci35[[#This Row],[H]]+kursanci35[[#This Row],[M]]/60</f>
        <v>1.5</v>
      </c>
      <c r="K66">
        <f>kursanci35[[#This Row],[Czas numerycznie w h]]*kursanci35[[#This Row],[Stawka za godzinę]]</f>
        <v>90</v>
      </c>
    </row>
    <row r="67" spans="1:11" x14ac:dyDescent="0.35">
      <c r="A67" t="s">
        <v>25</v>
      </c>
      <c r="B67" t="s">
        <v>7</v>
      </c>
      <c r="C67" s="1">
        <v>46073</v>
      </c>
      <c r="D67" s="2">
        <v>0.69791666666666663</v>
      </c>
      <c r="E67" s="2">
        <v>0.76041666666666663</v>
      </c>
      <c r="F67">
        <v>60</v>
      </c>
      <c r="G67" s="2">
        <f>kursanci35[[#This Row],[Godzina zakończenia]]-kursanci35[[#This Row],[Godzina rozpoczęcia]]</f>
        <v>6.25E-2</v>
      </c>
      <c r="H67">
        <f>HOUR(kursanci35[[#This Row],[Długość lekcji w h]])</f>
        <v>1</v>
      </c>
      <c r="I67">
        <f>MINUTE(kursanci35[[#This Row],[Długość lekcji w h]])</f>
        <v>30</v>
      </c>
      <c r="J67">
        <f>kursanci35[[#This Row],[H]]+kursanci35[[#This Row],[M]]/60</f>
        <v>1.5</v>
      </c>
      <c r="K67">
        <f>kursanci35[[#This Row],[Czas numerycznie w h]]*kursanci35[[#This Row],[Stawka za godzinę]]</f>
        <v>90</v>
      </c>
    </row>
    <row r="68" spans="1:11" x14ac:dyDescent="0.35">
      <c r="A68" t="s">
        <v>14</v>
      </c>
      <c r="B68" t="s">
        <v>7</v>
      </c>
      <c r="C68" s="1">
        <v>46079</v>
      </c>
      <c r="D68" s="2">
        <v>0.52083333333333337</v>
      </c>
      <c r="E68" s="2">
        <v>0.58333333333333337</v>
      </c>
      <c r="F68">
        <v>60</v>
      </c>
      <c r="G68" s="2">
        <f>kursanci35[[#This Row],[Godzina zakończenia]]-kursanci35[[#This Row],[Godzina rozpoczęcia]]</f>
        <v>6.25E-2</v>
      </c>
      <c r="H68">
        <f>HOUR(kursanci35[[#This Row],[Długość lekcji w h]])</f>
        <v>1</v>
      </c>
      <c r="I68">
        <f>MINUTE(kursanci35[[#This Row],[Długość lekcji w h]])</f>
        <v>30</v>
      </c>
      <c r="J68">
        <f>kursanci35[[#This Row],[H]]+kursanci35[[#This Row],[M]]/60</f>
        <v>1.5</v>
      </c>
      <c r="K68">
        <f>kursanci35[[#This Row],[Czas numerycznie w h]]*kursanci35[[#This Row],[Stawka za godzinę]]</f>
        <v>90</v>
      </c>
    </row>
    <row r="69" spans="1:11" x14ac:dyDescent="0.35">
      <c r="A69" t="s">
        <v>8</v>
      </c>
      <c r="B69" t="s">
        <v>9</v>
      </c>
      <c r="C69" s="1">
        <v>45932</v>
      </c>
      <c r="D69" s="2">
        <v>0.375</v>
      </c>
      <c r="E69" s="2">
        <v>0.44791666666666669</v>
      </c>
      <c r="F69">
        <v>50</v>
      </c>
      <c r="G69" s="2">
        <f>kursanci35[[#This Row],[Godzina zakończenia]]-kursanci35[[#This Row],[Godzina rozpoczęcia]]</f>
        <v>7.2916666666666685E-2</v>
      </c>
      <c r="H69">
        <f>HOUR(kursanci35[[#This Row],[Długość lekcji w h]])</f>
        <v>1</v>
      </c>
      <c r="I69">
        <f>MINUTE(kursanci35[[#This Row],[Długość lekcji w h]])</f>
        <v>45</v>
      </c>
      <c r="J69">
        <f>kursanci35[[#This Row],[H]]+kursanci35[[#This Row],[M]]/60</f>
        <v>1.75</v>
      </c>
      <c r="K69">
        <f>kursanci35[[#This Row],[Czas numerycznie w h]]*kursanci35[[#This Row],[Stawka za godzinę]]</f>
        <v>87.5</v>
      </c>
    </row>
    <row r="70" spans="1:11" x14ac:dyDescent="0.35">
      <c r="A70" t="s">
        <v>17</v>
      </c>
      <c r="B70" t="s">
        <v>9</v>
      </c>
      <c r="C70" s="1">
        <v>45967</v>
      </c>
      <c r="D70" s="2">
        <v>0.45833333333333331</v>
      </c>
      <c r="E70" s="2">
        <v>0.53125</v>
      </c>
      <c r="F70">
        <v>50</v>
      </c>
      <c r="G70" s="2">
        <f>kursanci35[[#This Row],[Godzina zakończenia]]-kursanci35[[#This Row],[Godzina rozpoczęcia]]</f>
        <v>7.2916666666666685E-2</v>
      </c>
      <c r="H70">
        <f>HOUR(kursanci35[[#This Row],[Długość lekcji w h]])</f>
        <v>1</v>
      </c>
      <c r="I70">
        <f>MINUTE(kursanci35[[#This Row],[Długość lekcji w h]])</f>
        <v>45</v>
      </c>
      <c r="J70">
        <f>kursanci35[[#This Row],[H]]+kursanci35[[#This Row],[M]]/60</f>
        <v>1.75</v>
      </c>
      <c r="K70">
        <f>kursanci35[[#This Row],[Czas numerycznie w h]]*kursanci35[[#This Row],[Stawka za godzinę]]</f>
        <v>87.5</v>
      </c>
    </row>
    <row r="71" spans="1:11" x14ac:dyDescent="0.35">
      <c r="A71" t="s">
        <v>13</v>
      </c>
      <c r="B71" t="s">
        <v>9</v>
      </c>
      <c r="C71" s="1">
        <v>45974</v>
      </c>
      <c r="D71" s="2">
        <v>0.5625</v>
      </c>
      <c r="E71" s="2">
        <v>0.63541666666666663</v>
      </c>
      <c r="F71">
        <v>50</v>
      </c>
      <c r="G71" s="2">
        <f>kursanci35[[#This Row],[Godzina zakończenia]]-kursanci35[[#This Row],[Godzina rozpoczęcia]]</f>
        <v>7.291666666666663E-2</v>
      </c>
      <c r="H71">
        <f>HOUR(kursanci35[[#This Row],[Długość lekcji w h]])</f>
        <v>1</v>
      </c>
      <c r="I71">
        <f>MINUTE(kursanci35[[#This Row],[Długość lekcji w h]])</f>
        <v>45</v>
      </c>
      <c r="J71">
        <f>kursanci35[[#This Row],[H]]+kursanci35[[#This Row],[M]]/60</f>
        <v>1.75</v>
      </c>
      <c r="K71">
        <f>kursanci35[[#This Row],[Czas numerycznie w h]]*kursanci35[[#This Row],[Stawka za godzinę]]</f>
        <v>87.5</v>
      </c>
    </row>
    <row r="72" spans="1:11" x14ac:dyDescent="0.35">
      <c r="A72" t="s">
        <v>17</v>
      </c>
      <c r="B72" t="s">
        <v>9</v>
      </c>
      <c r="C72" s="1">
        <v>45980</v>
      </c>
      <c r="D72" s="2">
        <v>0.375</v>
      </c>
      <c r="E72" s="2">
        <v>0.44791666666666669</v>
      </c>
      <c r="F72">
        <v>50</v>
      </c>
      <c r="G72" s="2">
        <f>kursanci35[[#This Row],[Godzina zakończenia]]-kursanci35[[#This Row],[Godzina rozpoczęcia]]</f>
        <v>7.2916666666666685E-2</v>
      </c>
      <c r="H72">
        <f>HOUR(kursanci35[[#This Row],[Długość lekcji w h]])</f>
        <v>1</v>
      </c>
      <c r="I72">
        <f>MINUTE(kursanci35[[#This Row],[Długość lekcji w h]])</f>
        <v>45</v>
      </c>
      <c r="J72">
        <f>kursanci35[[#This Row],[H]]+kursanci35[[#This Row],[M]]/60</f>
        <v>1.75</v>
      </c>
      <c r="K72">
        <f>kursanci35[[#This Row],[Czas numerycznie w h]]*kursanci35[[#This Row],[Stawka za godzinę]]</f>
        <v>87.5</v>
      </c>
    </row>
    <row r="73" spans="1:11" x14ac:dyDescent="0.35">
      <c r="A73" t="s">
        <v>17</v>
      </c>
      <c r="B73" t="s">
        <v>9</v>
      </c>
      <c r="C73" s="1">
        <v>45994</v>
      </c>
      <c r="D73" s="2">
        <v>0.375</v>
      </c>
      <c r="E73" s="2">
        <v>0.44791666666666669</v>
      </c>
      <c r="F73">
        <v>50</v>
      </c>
      <c r="G73" s="2">
        <f>kursanci35[[#This Row],[Godzina zakończenia]]-kursanci35[[#This Row],[Godzina rozpoczęcia]]</f>
        <v>7.2916666666666685E-2</v>
      </c>
      <c r="H73">
        <f>HOUR(kursanci35[[#This Row],[Długość lekcji w h]])</f>
        <v>1</v>
      </c>
      <c r="I73">
        <f>MINUTE(kursanci35[[#This Row],[Długość lekcji w h]])</f>
        <v>45</v>
      </c>
      <c r="J73">
        <f>kursanci35[[#This Row],[H]]+kursanci35[[#This Row],[M]]/60</f>
        <v>1.75</v>
      </c>
      <c r="K73">
        <f>kursanci35[[#This Row],[Czas numerycznie w h]]*kursanci35[[#This Row],[Stawka za godzinę]]</f>
        <v>87.5</v>
      </c>
    </row>
    <row r="74" spans="1:11" x14ac:dyDescent="0.35">
      <c r="A74" t="s">
        <v>13</v>
      </c>
      <c r="B74" t="s">
        <v>9</v>
      </c>
      <c r="C74" s="1">
        <v>46037</v>
      </c>
      <c r="D74" s="2">
        <v>0.60416666666666663</v>
      </c>
      <c r="E74" s="2">
        <v>0.67708333333333337</v>
      </c>
      <c r="F74">
        <v>50</v>
      </c>
      <c r="G74" s="2">
        <f>kursanci35[[#This Row],[Godzina zakończenia]]-kursanci35[[#This Row],[Godzina rozpoczęcia]]</f>
        <v>7.2916666666666741E-2</v>
      </c>
      <c r="H74">
        <f>HOUR(kursanci35[[#This Row],[Długość lekcji w h]])</f>
        <v>1</v>
      </c>
      <c r="I74">
        <f>MINUTE(kursanci35[[#This Row],[Długość lekcji w h]])</f>
        <v>45</v>
      </c>
      <c r="J74">
        <f>kursanci35[[#This Row],[H]]+kursanci35[[#This Row],[M]]/60</f>
        <v>1.75</v>
      </c>
      <c r="K74">
        <f>kursanci35[[#This Row],[Czas numerycznie w h]]*kursanci35[[#This Row],[Stawka za godzinę]]</f>
        <v>87.5</v>
      </c>
    </row>
    <row r="75" spans="1:11" x14ac:dyDescent="0.35">
      <c r="A75" t="s">
        <v>8</v>
      </c>
      <c r="B75" t="s">
        <v>9</v>
      </c>
      <c r="C75" s="1">
        <v>46044</v>
      </c>
      <c r="D75" s="2">
        <v>0.66666666666666663</v>
      </c>
      <c r="E75" s="2">
        <v>0.73958333333333337</v>
      </c>
      <c r="F75">
        <v>50</v>
      </c>
      <c r="G75" s="2">
        <f>kursanci35[[#This Row],[Godzina zakończenia]]-kursanci35[[#This Row],[Godzina rozpoczęcia]]</f>
        <v>7.2916666666666741E-2</v>
      </c>
      <c r="H75">
        <f>HOUR(kursanci35[[#This Row],[Długość lekcji w h]])</f>
        <v>1</v>
      </c>
      <c r="I75">
        <f>MINUTE(kursanci35[[#This Row],[Długość lekcji w h]])</f>
        <v>45</v>
      </c>
      <c r="J75">
        <f>kursanci35[[#This Row],[H]]+kursanci35[[#This Row],[M]]/60</f>
        <v>1.75</v>
      </c>
      <c r="K75">
        <f>kursanci35[[#This Row],[Czas numerycznie w h]]*kursanci35[[#This Row],[Stawka za godzinę]]</f>
        <v>87.5</v>
      </c>
    </row>
    <row r="76" spans="1:11" x14ac:dyDescent="0.35">
      <c r="A76" t="s">
        <v>19</v>
      </c>
      <c r="B76" t="s">
        <v>9</v>
      </c>
      <c r="C76" s="1">
        <v>46059</v>
      </c>
      <c r="D76" s="2">
        <v>0.375</v>
      </c>
      <c r="E76" s="2">
        <v>0.44791666666666669</v>
      </c>
      <c r="F76">
        <v>50</v>
      </c>
      <c r="G76" s="2">
        <f>kursanci35[[#This Row],[Godzina zakończenia]]-kursanci35[[#This Row],[Godzina rozpoczęcia]]</f>
        <v>7.2916666666666685E-2</v>
      </c>
      <c r="H76">
        <f>HOUR(kursanci35[[#This Row],[Długość lekcji w h]])</f>
        <v>1</v>
      </c>
      <c r="I76">
        <f>MINUTE(kursanci35[[#This Row],[Długość lekcji w h]])</f>
        <v>45</v>
      </c>
      <c r="J76">
        <f>kursanci35[[#This Row],[H]]+kursanci35[[#This Row],[M]]/60</f>
        <v>1.75</v>
      </c>
      <c r="K76">
        <f>kursanci35[[#This Row],[Czas numerycznie w h]]*kursanci35[[#This Row],[Stawka za godzinę]]</f>
        <v>87.5</v>
      </c>
    </row>
    <row r="77" spans="1:11" x14ac:dyDescent="0.35">
      <c r="A77" t="s">
        <v>8</v>
      </c>
      <c r="B77" t="s">
        <v>9</v>
      </c>
      <c r="C77" s="1">
        <v>46063</v>
      </c>
      <c r="D77" s="2">
        <v>0.5625</v>
      </c>
      <c r="E77" s="2">
        <v>0.63541666666666663</v>
      </c>
      <c r="F77">
        <v>50</v>
      </c>
      <c r="G77" s="2">
        <f>kursanci35[[#This Row],[Godzina zakończenia]]-kursanci35[[#This Row],[Godzina rozpoczęcia]]</f>
        <v>7.291666666666663E-2</v>
      </c>
      <c r="H77">
        <f>HOUR(kursanci35[[#This Row],[Długość lekcji w h]])</f>
        <v>1</v>
      </c>
      <c r="I77">
        <f>MINUTE(kursanci35[[#This Row],[Długość lekcji w h]])</f>
        <v>45</v>
      </c>
      <c r="J77">
        <f>kursanci35[[#This Row],[H]]+kursanci35[[#This Row],[M]]/60</f>
        <v>1.75</v>
      </c>
      <c r="K77">
        <f>kursanci35[[#This Row],[Czas numerycznie w h]]*kursanci35[[#This Row],[Stawka za godzinę]]</f>
        <v>87.5</v>
      </c>
    </row>
    <row r="78" spans="1:11" x14ac:dyDescent="0.35">
      <c r="A78" t="s">
        <v>8</v>
      </c>
      <c r="B78" t="s">
        <v>9</v>
      </c>
      <c r="C78" s="1">
        <v>46066</v>
      </c>
      <c r="D78" s="2">
        <v>0.60416666666666663</v>
      </c>
      <c r="E78" s="2">
        <v>0.67708333333333337</v>
      </c>
      <c r="F78">
        <v>50</v>
      </c>
      <c r="G78" s="2">
        <f>kursanci35[[#This Row],[Godzina zakończenia]]-kursanci35[[#This Row],[Godzina rozpoczęcia]]</f>
        <v>7.2916666666666741E-2</v>
      </c>
      <c r="H78">
        <f>HOUR(kursanci35[[#This Row],[Długość lekcji w h]])</f>
        <v>1</v>
      </c>
      <c r="I78">
        <f>MINUTE(kursanci35[[#This Row],[Długość lekcji w h]])</f>
        <v>45</v>
      </c>
      <c r="J78">
        <f>kursanci35[[#This Row],[H]]+kursanci35[[#This Row],[M]]/60</f>
        <v>1.75</v>
      </c>
      <c r="K78">
        <f>kursanci35[[#This Row],[Czas numerycznie w h]]*kursanci35[[#This Row],[Stawka za godzinę]]</f>
        <v>87.5</v>
      </c>
    </row>
    <row r="79" spans="1:11" x14ac:dyDescent="0.35">
      <c r="A79" t="s">
        <v>8</v>
      </c>
      <c r="B79" t="s">
        <v>9</v>
      </c>
      <c r="C79" s="1">
        <v>46070</v>
      </c>
      <c r="D79" s="2">
        <v>0.4375</v>
      </c>
      <c r="E79" s="2">
        <v>0.51041666666666663</v>
      </c>
      <c r="F79">
        <v>50</v>
      </c>
      <c r="G79" s="2">
        <f>kursanci35[[#This Row],[Godzina zakończenia]]-kursanci35[[#This Row],[Godzina rozpoczęcia]]</f>
        <v>7.291666666666663E-2</v>
      </c>
      <c r="H79">
        <f>HOUR(kursanci35[[#This Row],[Długość lekcji w h]])</f>
        <v>1</v>
      </c>
      <c r="I79">
        <f>MINUTE(kursanci35[[#This Row],[Długość lekcji w h]])</f>
        <v>45</v>
      </c>
      <c r="J79">
        <f>kursanci35[[#This Row],[H]]+kursanci35[[#This Row],[M]]/60</f>
        <v>1.75</v>
      </c>
      <c r="K79">
        <f>kursanci35[[#This Row],[Czas numerycznie w h]]*kursanci35[[#This Row],[Stawka za godzinę]]</f>
        <v>87.5</v>
      </c>
    </row>
    <row r="80" spans="1:11" x14ac:dyDescent="0.35">
      <c r="A80" t="s">
        <v>11</v>
      </c>
      <c r="B80" t="s">
        <v>12</v>
      </c>
      <c r="C80" s="1">
        <v>45936</v>
      </c>
      <c r="D80" s="2">
        <v>0.375</v>
      </c>
      <c r="E80" s="2">
        <v>0.45833333333333331</v>
      </c>
      <c r="F80">
        <v>40</v>
      </c>
      <c r="G80" s="2">
        <f>kursanci35[[#This Row],[Godzina zakończenia]]-kursanci35[[#This Row],[Godzina rozpoczęcia]]</f>
        <v>8.3333333333333315E-2</v>
      </c>
      <c r="H80">
        <f>HOUR(kursanci35[[#This Row],[Długość lekcji w h]])</f>
        <v>2</v>
      </c>
      <c r="I80">
        <f>MINUTE(kursanci35[[#This Row],[Długość lekcji w h]])</f>
        <v>0</v>
      </c>
      <c r="J80">
        <f>kursanci35[[#This Row],[H]]+kursanci35[[#This Row],[M]]/60</f>
        <v>2</v>
      </c>
      <c r="K80">
        <f>kursanci35[[#This Row],[Czas numerycznie w h]]*kursanci35[[#This Row],[Stawka za godzinę]]</f>
        <v>80</v>
      </c>
    </row>
    <row r="81" spans="1:11" x14ac:dyDescent="0.35">
      <c r="A81" t="s">
        <v>11</v>
      </c>
      <c r="B81" t="s">
        <v>12</v>
      </c>
      <c r="C81" s="1">
        <v>45943</v>
      </c>
      <c r="D81" s="2">
        <v>0.625</v>
      </c>
      <c r="E81" s="2">
        <v>0.70833333333333337</v>
      </c>
      <c r="F81">
        <v>40</v>
      </c>
      <c r="G81" s="2">
        <f>kursanci35[[#This Row],[Godzina zakończenia]]-kursanci35[[#This Row],[Godzina rozpoczęcia]]</f>
        <v>8.333333333333337E-2</v>
      </c>
      <c r="H81">
        <f>HOUR(kursanci35[[#This Row],[Długość lekcji w h]])</f>
        <v>2</v>
      </c>
      <c r="I81">
        <f>MINUTE(kursanci35[[#This Row],[Długość lekcji w h]])</f>
        <v>0</v>
      </c>
      <c r="J81">
        <f>kursanci35[[#This Row],[H]]+kursanci35[[#This Row],[M]]/60</f>
        <v>2</v>
      </c>
      <c r="K81">
        <f>kursanci35[[#This Row],[Czas numerycznie w h]]*kursanci35[[#This Row],[Stawka za godzinę]]</f>
        <v>80</v>
      </c>
    </row>
    <row r="82" spans="1:11" x14ac:dyDescent="0.35">
      <c r="A82" t="s">
        <v>18</v>
      </c>
      <c r="B82" t="s">
        <v>12</v>
      </c>
      <c r="C82" s="1">
        <v>45974</v>
      </c>
      <c r="D82" s="2">
        <v>0.375</v>
      </c>
      <c r="E82" s="2">
        <v>0.45833333333333331</v>
      </c>
      <c r="F82">
        <v>40</v>
      </c>
      <c r="G82" s="2">
        <f>kursanci35[[#This Row],[Godzina zakończenia]]-kursanci35[[#This Row],[Godzina rozpoczęcia]]</f>
        <v>8.3333333333333315E-2</v>
      </c>
      <c r="H82">
        <f>HOUR(kursanci35[[#This Row],[Długość lekcji w h]])</f>
        <v>2</v>
      </c>
      <c r="I82">
        <f>MINUTE(kursanci35[[#This Row],[Długość lekcji w h]])</f>
        <v>0</v>
      </c>
      <c r="J82">
        <f>kursanci35[[#This Row],[H]]+kursanci35[[#This Row],[M]]/60</f>
        <v>2</v>
      </c>
      <c r="K82">
        <f>kursanci35[[#This Row],[Czas numerycznie w h]]*kursanci35[[#This Row],[Stawka za godzinę]]</f>
        <v>80</v>
      </c>
    </row>
    <row r="83" spans="1:11" x14ac:dyDescent="0.35">
      <c r="A83" t="s">
        <v>20</v>
      </c>
      <c r="B83" t="s">
        <v>12</v>
      </c>
      <c r="C83" s="1">
        <v>45974</v>
      </c>
      <c r="D83" s="2">
        <v>0.66666666666666663</v>
      </c>
      <c r="E83" s="2">
        <v>0.75</v>
      </c>
      <c r="F83">
        <v>40</v>
      </c>
      <c r="G83" s="2">
        <f>kursanci35[[#This Row],[Godzina zakończenia]]-kursanci35[[#This Row],[Godzina rozpoczęcia]]</f>
        <v>8.333333333333337E-2</v>
      </c>
      <c r="H83">
        <f>HOUR(kursanci35[[#This Row],[Długość lekcji w h]])</f>
        <v>2</v>
      </c>
      <c r="I83">
        <f>MINUTE(kursanci35[[#This Row],[Długość lekcji w h]])</f>
        <v>0</v>
      </c>
      <c r="J83">
        <f>kursanci35[[#This Row],[H]]+kursanci35[[#This Row],[M]]/60</f>
        <v>2</v>
      </c>
      <c r="K83">
        <f>kursanci35[[#This Row],[Czas numerycznie w h]]*kursanci35[[#This Row],[Stawka za godzinę]]</f>
        <v>80</v>
      </c>
    </row>
    <row r="84" spans="1:11" x14ac:dyDescent="0.35">
      <c r="A84" t="s">
        <v>11</v>
      </c>
      <c r="B84" t="s">
        <v>12</v>
      </c>
      <c r="C84" s="1">
        <v>45975</v>
      </c>
      <c r="D84" s="2">
        <v>0.51041666666666663</v>
      </c>
      <c r="E84" s="2">
        <v>0.59375</v>
      </c>
      <c r="F84">
        <v>40</v>
      </c>
      <c r="G84" s="2">
        <f>kursanci35[[#This Row],[Godzina zakończenia]]-kursanci35[[#This Row],[Godzina rozpoczęcia]]</f>
        <v>8.333333333333337E-2</v>
      </c>
      <c r="H84">
        <f>HOUR(kursanci35[[#This Row],[Długość lekcji w h]])</f>
        <v>2</v>
      </c>
      <c r="I84">
        <f>MINUTE(kursanci35[[#This Row],[Długość lekcji w h]])</f>
        <v>0</v>
      </c>
      <c r="J84">
        <f>kursanci35[[#This Row],[H]]+kursanci35[[#This Row],[M]]/60</f>
        <v>2</v>
      </c>
      <c r="K84">
        <f>kursanci35[[#This Row],[Czas numerycznie w h]]*kursanci35[[#This Row],[Stawka za godzinę]]</f>
        <v>80</v>
      </c>
    </row>
    <row r="85" spans="1:11" x14ac:dyDescent="0.35">
      <c r="A85" t="s">
        <v>11</v>
      </c>
      <c r="B85" t="s">
        <v>12</v>
      </c>
      <c r="C85" s="1">
        <v>45978</v>
      </c>
      <c r="D85" s="2">
        <v>0.375</v>
      </c>
      <c r="E85" s="2">
        <v>0.45833333333333331</v>
      </c>
      <c r="F85">
        <v>40</v>
      </c>
      <c r="G85" s="2">
        <f>kursanci35[[#This Row],[Godzina zakończenia]]-kursanci35[[#This Row],[Godzina rozpoczęcia]]</f>
        <v>8.3333333333333315E-2</v>
      </c>
      <c r="H85">
        <f>HOUR(kursanci35[[#This Row],[Długość lekcji w h]])</f>
        <v>2</v>
      </c>
      <c r="I85">
        <f>MINUTE(kursanci35[[#This Row],[Długość lekcji w h]])</f>
        <v>0</v>
      </c>
      <c r="J85">
        <f>kursanci35[[#This Row],[H]]+kursanci35[[#This Row],[M]]/60</f>
        <v>2</v>
      </c>
      <c r="K85">
        <f>kursanci35[[#This Row],[Czas numerycznie w h]]*kursanci35[[#This Row],[Stawka za godzinę]]</f>
        <v>80</v>
      </c>
    </row>
    <row r="86" spans="1:11" x14ac:dyDescent="0.35">
      <c r="A86" t="s">
        <v>11</v>
      </c>
      <c r="B86" t="s">
        <v>12</v>
      </c>
      <c r="C86" s="1">
        <v>45981</v>
      </c>
      <c r="D86" s="2">
        <v>0.41666666666666669</v>
      </c>
      <c r="E86" s="2">
        <v>0.5</v>
      </c>
      <c r="F86">
        <v>40</v>
      </c>
      <c r="G86" s="2">
        <f>kursanci35[[#This Row],[Godzina zakończenia]]-kursanci35[[#This Row],[Godzina rozpoczęcia]]</f>
        <v>8.3333333333333315E-2</v>
      </c>
      <c r="H86">
        <f>HOUR(kursanci35[[#This Row],[Długość lekcji w h]])</f>
        <v>2</v>
      </c>
      <c r="I86">
        <f>MINUTE(kursanci35[[#This Row],[Długość lekcji w h]])</f>
        <v>0</v>
      </c>
      <c r="J86">
        <f>kursanci35[[#This Row],[H]]+kursanci35[[#This Row],[M]]/60</f>
        <v>2</v>
      </c>
      <c r="K86">
        <f>kursanci35[[#This Row],[Czas numerycznie w h]]*kursanci35[[#This Row],[Stawka za godzinę]]</f>
        <v>80</v>
      </c>
    </row>
    <row r="87" spans="1:11" x14ac:dyDescent="0.35">
      <c r="A87" t="s">
        <v>18</v>
      </c>
      <c r="B87" t="s">
        <v>12</v>
      </c>
      <c r="C87" s="1">
        <v>45987</v>
      </c>
      <c r="D87" s="2">
        <v>0.57291666666666663</v>
      </c>
      <c r="E87" s="2">
        <v>0.65625</v>
      </c>
      <c r="F87">
        <v>40</v>
      </c>
      <c r="G87" s="2">
        <f>kursanci35[[#This Row],[Godzina zakończenia]]-kursanci35[[#This Row],[Godzina rozpoczęcia]]</f>
        <v>8.333333333333337E-2</v>
      </c>
      <c r="H87">
        <f>HOUR(kursanci35[[#This Row],[Długość lekcji w h]])</f>
        <v>2</v>
      </c>
      <c r="I87">
        <f>MINUTE(kursanci35[[#This Row],[Długość lekcji w h]])</f>
        <v>0</v>
      </c>
      <c r="J87">
        <f>kursanci35[[#This Row],[H]]+kursanci35[[#This Row],[M]]/60</f>
        <v>2</v>
      </c>
      <c r="K87">
        <f>kursanci35[[#This Row],[Czas numerycznie w h]]*kursanci35[[#This Row],[Stawka za godzinę]]</f>
        <v>80</v>
      </c>
    </row>
    <row r="88" spans="1:11" x14ac:dyDescent="0.35">
      <c r="A88" t="s">
        <v>16</v>
      </c>
      <c r="B88" t="s">
        <v>12</v>
      </c>
      <c r="C88" s="1">
        <v>46035</v>
      </c>
      <c r="D88" s="2">
        <v>0.54166666666666663</v>
      </c>
      <c r="E88" s="2">
        <v>0.625</v>
      </c>
      <c r="F88">
        <v>40</v>
      </c>
      <c r="G88" s="2">
        <f>kursanci35[[#This Row],[Godzina zakończenia]]-kursanci35[[#This Row],[Godzina rozpoczęcia]]</f>
        <v>8.333333333333337E-2</v>
      </c>
      <c r="H88">
        <f>HOUR(kursanci35[[#This Row],[Długość lekcji w h]])</f>
        <v>2</v>
      </c>
      <c r="I88">
        <f>MINUTE(kursanci35[[#This Row],[Długość lekcji w h]])</f>
        <v>0</v>
      </c>
      <c r="J88">
        <f>kursanci35[[#This Row],[H]]+kursanci35[[#This Row],[M]]/60</f>
        <v>2</v>
      </c>
      <c r="K88">
        <f>kursanci35[[#This Row],[Czas numerycznie w h]]*kursanci35[[#This Row],[Stawka za godzinę]]</f>
        <v>80</v>
      </c>
    </row>
    <row r="89" spans="1:11" x14ac:dyDescent="0.35">
      <c r="A89" t="s">
        <v>19</v>
      </c>
      <c r="B89" t="s">
        <v>12</v>
      </c>
      <c r="C89" s="1">
        <v>46043</v>
      </c>
      <c r="D89" s="2">
        <v>0.48958333333333331</v>
      </c>
      <c r="E89" s="2">
        <v>0.57291666666666663</v>
      </c>
      <c r="F89">
        <v>40</v>
      </c>
      <c r="G89" s="2">
        <f>kursanci35[[#This Row],[Godzina zakończenia]]-kursanci35[[#This Row],[Godzina rozpoczęcia]]</f>
        <v>8.3333333333333315E-2</v>
      </c>
      <c r="H89">
        <f>HOUR(kursanci35[[#This Row],[Długość lekcji w h]])</f>
        <v>2</v>
      </c>
      <c r="I89">
        <f>MINUTE(kursanci35[[#This Row],[Długość lekcji w h]])</f>
        <v>0</v>
      </c>
      <c r="J89">
        <f>kursanci35[[#This Row],[H]]+kursanci35[[#This Row],[M]]/60</f>
        <v>2</v>
      </c>
      <c r="K89">
        <f>kursanci35[[#This Row],[Czas numerycznie w h]]*kursanci35[[#This Row],[Stawka za godzinę]]</f>
        <v>80</v>
      </c>
    </row>
    <row r="90" spans="1:11" x14ac:dyDescent="0.35">
      <c r="A90" t="s">
        <v>19</v>
      </c>
      <c r="B90" t="s">
        <v>12</v>
      </c>
      <c r="C90" s="1">
        <v>46049</v>
      </c>
      <c r="D90" s="2">
        <v>0.375</v>
      </c>
      <c r="E90" s="2">
        <v>0.45833333333333331</v>
      </c>
      <c r="F90">
        <v>40</v>
      </c>
      <c r="G90" s="2">
        <f>kursanci35[[#This Row],[Godzina zakończenia]]-kursanci35[[#This Row],[Godzina rozpoczęcia]]</f>
        <v>8.3333333333333315E-2</v>
      </c>
      <c r="H90">
        <f>HOUR(kursanci35[[#This Row],[Długość lekcji w h]])</f>
        <v>2</v>
      </c>
      <c r="I90">
        <f>MINUTE(kursanci35[[#This Row],[Długość lekcji w h]])</f>
        <v>0</v>
      </c>
      <c r="J90">
        <f>kursanci35[[#This Row],[H]]+kursanci35[[#This Row],[M]]/60</f>
        <v>2</v>
      </c>
      <c r="K90">
        <f>kursanci35[[#This Row],[Czas numerycznie w h]]*kursanci35[[#This Row],[Stawka za godzinę]]</f>
        <v>80</v>
      </c>
    </row>
    <row r="91" spans="1:11" x14ac:dyDescent="0.35">
      <c r="A91" t="s">
        <v>11</v>
      </c>
      <c r="B91" t="s">
        <v>12</v>
      </c>
      <c r="C91" s="1">
        <v>46059</v>
      </c>
      <c r="D91" s="2">
        <v>0.64583333333333337</v>
      </c>
      <c r="E91" s="2">
        <v>0.72916666666666663</v>
      </c>
      <c r="F91">
        <v>40</v>
      </c>
      <c r="G91" s="2">
        <f>kursanci35[[#This Row],[Godzina zakończenia]]-kursanci35[[#This Row],[Godzina rozpoczęcia]]</f>
        <v>8.3333333333333259E-2</v>
      </c>
      <c r="H91">
        <f>HOUR(kursanci35[[#This Row],[Długość lekcji w h]])</f>
        <v>2</v>
      </c>
      <c r="I91">
        <f>MINUTE(kursanci35[[#This Row],[Długość lekcji w h]])</f>
        <v>0</v>
      </c>
      <c r="J91">
        <f>kursanci35[[#This Row],[H]]+kursanci35[[#This Row],[M]]/60</f>
        <v>2</v>
      </c>
      <c r="K91">
        <f>kursanci35[[#This Row],[Czas numerycznie w h]]*kursanci35[[#This Row],[Stawka za godzinę]]</f>
        <v>80</v>
      </c>
    </row>
    <row r="92" spans="1:11" x14ac:dyDescent="0.35">
      <c r="A92" t="s">
        <v>11</v>
      </c>
      <c r="B92" t="s">
        <v>12</v>
      </c>
      <c r="C92" s="1">
        <v>46070</v>
      </c>
      <c r="D92" s="2">
        <v>0.55208333333333337</v>
      </c>
      <c r="E92" s="2">
        <v>0.63541666666666663</v>
      </c>
      <c r="F92">
        <v>40</v>
      </c>
      <c r="G92" s="2">
        <f>kursanci35[[#This Row],[Godzina zakończenia]]-kursanci35[[#This Row],[Godzina rozpoczęcia]]</f>
        <v>8.3333333333333259E-2</v>
      </c>
      <c r="H92">
        <f>HOUR(kursanci35[[#This Row],[Długość lekcji w h]])</f>
        <v>2</v>
      </c>
      <c r="I92">
        <f>MINUTE(kursanci35[[#This Row],[Długość lekcji w h]])</f>
        <v>0</v>
      </c>
      <c r="J92">
        <f>kursanci35[[#This Row],[H]]+kursanci35[[#This Row],[M]]/60</f>
        <v>2</v>
      </c>
      <c r="K92">
        <f>kursanci35[[#This Row],[Czas numerycznie w h]]*kursanci35[[#This Row],[Stawka za godzinę]]</f>
        <v>80</v>
      </c>
    </row>
    <row r="93" spans="1:11" x14ac:dyDescent="0.35">
      <c r="A93" t="s">
        <v>11</v>
      </c>
      <c r="B93" t="s">
        <v>12</v>
      </c>
      <c r="C93" s="1">
        <v>46073</v>
      </c>
      <c r="D93" s="2">
        <v>0.51041666666666663</v>
      </c>
      <c r="E93" s="2">
        <v>0.59375</v>
      </c>
      <c r="F93">
        <v>40</v>
      </c>
      <c r="G93" s="2">
        <f>kursanci35[[#This Row],[Godzina zakończenia]]-kursanci35[[#This Row],[Godzina rozpoczęcia]]</f>
        <v>8.333333333333337E-2</v>
      </c>
      <c r="H93">
        <f>HOUR(kursanci35[[#This Row],[Długość lekcji w h]])</f>
        <v>2</v>
      </c>
      <c r="I93">
        <f>MINUTE(kursanci35[[#This Row],[Długość lekcji w h]])</f>
        <v>0</v>
      </c>
      <c r="J93">
        <f>kursanci35[[#This Row],[H]]+kursanci35[[#This Row],[M]]/60</f>
        <v>2</v>
      </c>
      <c r="K93">
        <f>kursanci35[[#This Row],[Czas numerycznie w h]]*kursanci35[[#This Row],[Stawka za godzinę]]</f>
        <v>80</v>
      </c>
    </row>
    <row r="94" spans="1:11" x14ac:dyDescent="0.35">
      <c r="A94" t="s">
        <v>16</v>
      </c>
      <c r="B94" t="s">
        <v>12</v>
      </c>
      <c r="C94" s="1">
        <v>46079</v>
      </c>
      <c r="D94" s="2">
        <v>0.375</v>
      </c>
      <c r="E94" s="2">
        <v>0.45833333333333331</v>
      </c>
      <c r="F94">
        <v>40</v>
      </c>
      <c r="G94" s="2">
        <f>kursanci35[[#This Row],[Godzina zakończenia]]-kursanci35[[#This Row],[Godzina rozpoczęcia]]</f>
        <v>8.3333333333333315E-2</v>
      </c>
      <c r="H94">
        <f>HOUR(kursanci35[[#This Row],[Długość lekcji w h]])</f>
        <v>2</v>
      </c>
      <c r="I94">
        <f>MINUTE(kursanci35[[#This Row],[Długość lekcji w h]])</f>
        <v>0</v>
      </c>
      <c r="J94">
        <f>kursanci35[[#This Row],[H]]+kursanci35[[#This Row],[M]]/60</f>
        <v>2</v>
      </c>
      <c r="K94">
        <f>kursanci35[[#This Row],[Czas numerycznie w h]]*kursanci35[[#This Row],[Stawka za godzinę]]</f>
        <v>80</v>
      </c>
    </row>
    <row r="95" spans="1:11" x14ac:dyDescent="0.35">
      <c r="A95" t="s">
        <v>16</v>
      </c>
      <c r="B95" t="s">
        <v>7</v>
      </c>
      <c r="C95" s="1">
        <v>45943</v>
      </c>
      <c r="D95" s="2">
        <v>0.70833333333333337</v>
      </c>
      <c r="E95" s="2">
        <v>0.76041666666666663</v>
      </c>
      <c r="F95">
        <v>60</v>
      </c>
      <c r="G95" s="2">
        <f>kursanci35[[#This Row],[Godzina zakończenia]]-kursanci35[[#This Row],[Godzina rozpoczęcia]]</f>
        <v>5.2083333333333259E-2</v>
      </c>
      <c r="H95">
        <f>HOUR(kursanci35[[#This Row],[Długość lekcji w h]])</f>
        <v>1</v>
      </c>
      <c r="I95">
        <f>MINUTE(kursanci35[[#This Row],[Długość lekcji w h]])</f>
        <v>15</v>
      </c>
      <c r="J95">
        <f>kursanci35[[#This Row],[H]]+kursanci35[[#This Row],[M]]/60</f>
        <v>1.25</v>
      </c>
      <c r="K95">
        <f>kursanci35[[#This Row],[Czas numerycznie w h]]*kursanci35[[#This Row],[Stawka za godzinę]]</f>
        <v>75</v>
      </c>
    </row>
    <row r="96" spans="1:11" x14ac:dyDescent="0.35">
      <c r="A96" t="s">
        <v>8</v>
      </c>
      <c r="B96" t="s">
        <v>9</v>
      </c>
      <c r="C96" s="1">
        <v>45944</v>
      </c>
      <c r="D96" s="2">
        <v>0.53125</v>
      </c>
      <c r="E96" s="2">
        <v>0.59375</v>
      </c>
      <c r="F96">
        <v>50</v>
      </c>
      <c r="G96" s="2">
        <f>kursanci35[[#This Row],[Godzina zakończenia]]-kursanci35[[#This Row],[Godzina rozpoczęcia]]</f>
        <v>6.25E-2</v>
      </c>
      <c r="H96">
        <f>HOUR(kursanci35[[#This Row],[Długość lekcji w h]])</f>
        <v>1</v>
      </c>
      <c r="I96">
        <f>MINUTE(kursanci35[[#This Row],[Długość lekcji w h]])</f>
        <v>30</v>
      </c>
      <c r="J96">
        <f>kursanci35[[#This Row],[H]]+kursanci35[[#This Row],[M]]/60</f>
        <v>1.5</v>
      </c>
      <c r="K96">
        <f>kursanci35[[#This Row],[Czas numerycznie w h]]*kursanci35[[#This Row],[Stawka za godzinę]]</f>
        <v>75</v>
      </c>
    </row>
    <row r="97" spans="1:11" x14ac:dyDescent="0.35">
      <c r="A97" t="s">
        <v>14</v>
      </c>
      <c r="B97" t="s">
        <v>7</v>
      </c>
      <c r="C97" s="1">
        <v>45945</v>
      </c>
      <c r="D97" s="2">
        <v>0.42708333333333331</v>
      </c>
      <c r="E97" s="2">
        <v>0.47916666666666669</v>
      </c>
      <c r="F97">
        <v>60</v>
      </c>
      <c r="G97" s="2">
        <f>kursanci35[[#This Row],[Godzina zakończenia]]-kursanci35[[#This Row],[Godzina rozpoczęcia]]</f>
        <v>5.208333333333337E-2</v>
      </c>
      <c r="H97">
        <f>HOUR(kursanci35[[#This Row],[Długość lekcji w h]])</f>
        <v>1</v>
      </c>
      <c r="I97">
        <f>MINUTE(kursanci35[[#This Row],[Długość lekcji w h]])</f>
        <v>15</v>
      </c>
      <c r="J97">
        <f>kursanci35[[#This Row],[H]]+kursanci35[[#This Row],[M]]/60</f>
        <v>1.25</v>
      </c>
      <c r="K97">
        <f>kursanci35[[#This Row],[Czas numerycznie w h]]*kursanci35[[#This Row],[Stawka za godzinę]]</f>
        <v>75</v>
      </c>
    </row>
    <row r="98" spans="1:11" x14ac:dyDescent="0.35">
      <c r="A98" t="s">
        <v>8</v>
      </c>
      <c r="B98" t="s">
        <v>9</v>
      </c>
      <c r="C98" s="1">
        <v>45950</v>
      </c>
      <c r="D98" s="2">
        <v>0.375</v>
      </c>
      <c r="E98" s="2">
        <v>0.4375</v>
      </c>
      <c r="F98">
        <v>50</v>
      </c>
      <c r="G98" s="2">
        <f>kursanci35[[#This Row],[Godzina zakończenia]]-kursanci35[[#This Row],[Godzina rozpoczęcia]]</f>
        <v>6.25E-2</v>
      </c>
      <c r="H98">
        <f>HOUR(kursanci35[[#This Row],[Długość lekcji w h]])</f>
        <v>1</v>
      </c>
      <c r="I98">
        <f>MINUTE(kursanci35[[#This Row],[Długość lekcji w h]])</f>
        <v>30</v>
      </c>
      <c r="J98">
        <f>kursanci35[[#This Row],[H]]+kursanci35[[#This Row],[M]]/60</f>
        <v>1.5</v>
      </c>
      <c r="K98">
        <f>kursanci35[[#This Row],[Czas numerycznie w h]]*kursanci35[[#This Row],[Stawka za godzinę]]</f>
        <v>75</v>
      </c>
    </row>
    <row r="99" spans="1:11" x14ac:dyDescent="0.35">
      <c r="A99" t="s">
        <v>10</v>
      </c>
      <c r="B99" t="s">
        <v>7</v>
      </c>
      <c r="C99" s="1">
        <v>45972</v>
      </c>
      <c r="D99" s="2">
        <v>0.41666666666666669</v>
      </c>
      <c r="E99" s="2">
        <v>0.46875</v>
      </c>
      <c r="F99">
        <v>60</v>
      </c>
      <c r="G99" s="2">
        <f>kursanci35[[#This Row],[Godzina zakończenia]]-kursanci35[[#This Row],[Godzina rozpoczęcia]]</f>
        <v>5.2083333333333315E-2</v>
      </c>
      <c r="H99">
        <f>HOUR(kursanci35[[#This Row],[Długość lekcji w h]])</f>
        <v>1</v>
      </c>
      <c r="I99">
        <f>MINUTE(kursanci35[[#This Row],[Długość lekcji w h]])</f>
        <v>15</v>
      </c>
      <c r="J99">
        <f>kursanci35[[#This Row],[H]]+kursanci35[[#This Row],[M]]/60</f>
        <v>1.25</v>
      </c>
      <c r="K99">
        <f>kursanci35[[#This Row],[Czas numerycznie w h]]*kursanci35[[#This Row],[Stawka za godzinę]]</f>
        <v>75</v>
      </c>
    </row>
    <row r="100" spans="1:11" x14ac:dyDescent="0.35">
      <c r="A100" t="s">
        <v>13</v>
      </c>
      <c r="B100" t="s">
        <v>7</v>
      </c>
      <c r="C100" s="1">
        <v>45973</v>
      </c>
      <c r="D100" s="2">
        <v>0.57291666666666663</v>
      </c>
      <c r="E100" s="2">
        <v>0.625</v>
      </c>
      <c r="F100">
        <v>60</v>
      </c>
      <c r="G100" s="2">
        <f>kursanci35[[#This Row],[Godzina zakończenia]]-kursanci35[[#This Row],[Godzina rozpoczęcia]]</f>
        <v>5.208333333333337E-2</v>
      </c>
      <c r="H100">
        <f>HOUR(kursanci35[[#This Row],[Długość lekcji w h]])</f>
        <v>1</v>
      </c>
      <c r="I100">
        <f>MINUTE(kursanci35[[#This Row],[Długość lekcji w h]])</f>
        <v>15</v>
      </c>
      <c r="J100">
        <f>kursanci35[[#This Row],[H]]+kursanci35[[#This Row],[M]]/60</f>
        <v>1.25</v>
      </c>
      <c r="K100">
        <f>kursanci35[[#This Row],[Czas numerycznie w h]]*kursanci35[[#This Row],[Stawka za godzinę]]</f>
        <v>75</v>
      </c>
    </row>
    <row r="101" spans="1:11" x14ac:dyDescent="0.35">
      <c r="A101" t="s">
        <v>17</v>
      </c>
      <c r="B101" t="s">
        <v>9</v>
      </c>
      <c r="C101" s="1">
        <v>45980</v>
      </c>
      <c r="D101" s="2">
        <v>0.65625</v>
      </c>
      <c r="E101" s="2">
        <v>0.71875</v>
      </c>
      <c r="F101">
        <v>50</v>
      </c>
      <c r="G101" s="2">
        <f>kursanci35[[#This Row],[Godzina zakończenia]]-kursanci35[[#This Row],[Godzina rozpoczęcia]]</f>
        <v>6.25E-2</v>
      </c>
      <c r="H101">
        <f>HOUR(kursanci35[[#This Row],[Długość lekcji w h]])</f>
        <v>1</v>
      </c>
      <c r="I101">
        <f>MINUTE(kursanci35[[#This Row],[Długość lekcji w h]])</f>
        <v>30</v>
      </c>
      <c r="J101">
        <f>kursanci35[[#This Row],[H]]+kursanci35[[#This Row],[M]]/60</f>
        <v>1.5</v>
      </c>
      <c r="K101">
        <f>kursanci35[[#This Row],[Czas numerycznie w h]]*kursanci35[[#This Row],[Stawka za godzinę]]</f>
        <v>75</v>
      </c>
    </row>
    <row r="102" spans="1:11" x14ac:dyDescent="0.35">
      <c r="A102" t="s">
        <v>13</v>
      </c>
      <c r="B102" t="s">
        <v>7</v>
      </c>
      <c r="C102" s="1">
        <v>45986</v>
      </c>
      <c r="D102" s="2">
        <v>0.375</v>
      </c>
      <c r="E102" s="2">
        <v>0.42708333333333331</v>
      </c>
      <c r="F102">
        <v>60</v>
      </c>
      <c r="G102" s="2">
        <f>kursanci35[[#This Row],[Godzina zakończenia]]-kursanci35[[#This Row],[Godzina rozpoczęcia]]</f>
        <v>5.2083333333333315E-2</v>
      </c>
      <c r="H102">
        <f>HOUR(kursanci35[[#This Row],[Długość lekcji w h]])</f>
        <v>1</v>
      </c>
      <c r="I102">
        <f>MINUTE(kursanci35[[#This Row],[Długość lekcji w h]])</f>
        <v>15</v>
      </c>
      <c r="J102">
        <f>kursanci35[[#This Row],[H]]+kursanci35[[#This Row],[M]]/60</f>
        <v>1.25</v>
      </c>
      <c r="K102">
        <f>kursanci35[[#This Row],[Czas numerycznie w h]]*kursanci35[[#This Row],[Stawka za godzinę]]</f>
        <v>75</v>
      </c>
    </row>
    <row r="103" spans="1:11" x14ac:dyDescent="0.35">
      <c r="A103" t="s">
        <v>19</v>
      </c>
      <c r="B103" t="s">
        <v>9</v>
      </c>
      <c r="C103" s="1">
        <v>45994</v>
      </c>
      <c r="D103" s="2">
        <v>0.65625</v>
      </c>
      <c r="E103" s="2">
        <v>0.71875</v>
      </c>
      <c r="F103">
        <v>50</v>
      </c>
      <c r="G103" s="2">
        <f>kursanci35[[#This Row],[Godzina zakończenia]]-kursanci35[[#This Row],[Godzina rozpoczęcia]]</f>
        <v>6.25E-2</v>
      </c>
      <c r="H103">
        <f>HOUR(kursanci35[[#This Row],[Długość lekcji w h]])</f>
        <v>1</v>
      </c>
      <c r="I103">
        <f>MINUTE(kursanci35[[#This Row],[Długość lekcji w h]])</f>
        <v>30</v>
      </c>
      <c r="J103">
        <f>kursanci35[[#This Row],[H]]+kursanci35[[#This Row],[M]]/60</f>
        <v>1.5</v>
      </c>
      <c r="K103">
        <f>kursanci35[[#This Row],[Czas numerycznie w h]]*kursanci35[[#This Row],[Stawka za godzinę]]</f>
        <v>75</v>
      </c>
    </row>
    <row r="104" spans="1:11" x14ac:dyDescent="0.35">
      <c r="A104" t="s">
        <v>14</v>
      </c>
      <c r="B104" t="s">
        <v>7</v>
      </c>
      <c r="C104" s="1">
        <v>46000</v>
      </c>
      <c r="D104" s="2">
        <v>0.375</v>
      </c>
      <c r="E104" s="2">
        <v>0.42708333333333331</v>
      </c>
      <c r="F104">
        <v>60</v>
      </c>
      <c r="G104" s="2">
        <f>kursanci35[[#This Row],[Godzina zakończenia]]-kursanci35[[#This Row],[Godzina rozpoczęcia]]</f>
        <v>5.2083333333333315E-2</v>
      </c>
      <c r="H104">
        <f>HOUR(kursanci35[[#This Row],[Długość lekcji w h]])</f>
        <v>1</v>
      </c>
      <c r="I104">
        <f>MINUTE(kursanci35[[#This Row],[Długość lekcji w h]])</f>
        <v>15</v>
      </c>
      <c r="J104">
        <f>kursanci35[[#This Row],[H]]+kursanci35[[#This Row],[M]]/60</f>
        <v>1.25</v>
      </c>
      <c r="K104">
        <f>kursanci35[[#This Row],[Czas numerycznie w h]]*kursanci35[[#This Row],[Stawka za godzinę]]</f>
        <v>75</v>
      </c>
    </row>
    <row r="105" spans="1:11" x14ac:dyDescent="0.35">
      <c r="A105" t="s">
        <v>13</v>
      </c>
      <c r="B105" t="s">
        <v>7</v>
      </c>
      <c r="C105" s="1">
        <v>46001</v>
      </c>
      <c r="D105" s="2">
        <v>0.54166666666666663</v>
      </c>
      <c r="E105" s="2">
        <v>0.59375</v>
      </c>
      <c r="F105">
        <v>60</v>
      </c>
      <c r="G105" s="2">
        <f>kursanci35[[#This Row],[Godzina zakończenia]]-kursanci35[[#This Row],[Godzina rozpoczęcia]]</f>
        <v>5.208333333333337E-2</v>
      </c>
      <c r="H105">
        <f>HOUR(kursanci35[[#This Row],[Długość lekcji w h]])</f>
        <v>1</v>
      </c>
      <c r="I105">
        <f>MINUTE(kursanci35[[#This Row],[Długość lekcji w h]])</f>
        <v>15</v>
      </c>
      <c r="J105">
        <f>kursanci35[[#This Row],[H]]+kursanci35[[#This Row],[M]]/60</f>
        <v>1.25</v>
      </c>
      <c r="K105">
        <f>kursanci35[[#This Row],[Czas numerycznie w h]]*kursanci35[[#This Row],[Stawka za godzinę]]</f>
        <v>75</v>
      </c>
    </row>
    <row r="106" spans="1:11" x14ac:dyDescent="0.35">
      <c r="A106" t="s">
        <v>10</v>
      </c>
      <c r="B106" t="s">
        <v>7</v>
      </c>
      <c r="C106" s="1">
        <v>46002</v>
      </c>
      <c r="D106" s="2">
        <v>0.4375</v>
      </c>
      <c r="E106" s="2">
        <v>0.48958333333333331</v>
      </c>
      <c r="F106">
        <v>60</v>
      </c>
      <c r="G106" s="2">
        <f>kursanci35[[#This Row],[Godzina zakończenia]]-kursanci35[[#This Row],[Godzina rozpoczęcia]]</f>
        <v>5.2083333333333315E-2</v>
      </c>
      <c r="H106">
        <f>HOUR(kursanci35[[#This Row],[Długość lekcji w h]])</f>
        <v>1</v>
      </c>
      <c r="I106">
        <f>MINUTE(kursanci35[[#This Row],[Długość lekcji w h]])</f>
        <v>15</v>
      </c>
      <c r="J106">
        <f>kursanci35[[#This Row],[H]]+kursanci35[[#This Row],[M]]/60</f>
        <v>1.25</v>
      </c>
      <c r="K106">
        <f>kursanci35[[#This Row],[Czas numerycznie w h]]*kursanci35[[#This Row],[Stawka za godzinę]]</f>
        <v>75</v>
      </c>
    </row>
    <row r="107" spans="1:11" x14ac:dyDescent="0.35">
      <c r="A107" t="s">
        <v>8</v>
      </c>
      <c r="B107" t="s">
        <v>9</v>
      </c>
      <c r="C107" s="1">
        <v>46034</v>
      </c>
      <c r="D107" s="2">
        <v>0.375</v>
      </c>
      <c r="E107" s="2">
        <v>0.4375</v>
      </c>
      <c r="F107">
        <v>50</v>
      </c>
      <c r="G107" s="2">
        <f>kursanci35[[#This Row],[Godzina zakończenia]]-kursanci35[[#This Row],[Godzina rozpoczęcia]]</f>
        <v>6.25E-2</v>
      </c>
      <c r="H107">
        <f>HOUR(kursanci35[[#This Row],[Długość lekcji w h]])</f>
        <v>1</v>
      </c>
      <c r="I107">
        <f>MINUTE(kursanci35[[#This Row],[Długość lekcji w h]])</f>
        <v>30</v>
      </c>
      <c r="J107">
        <f>kursanci35[[#This Row],[H]]+kursanci35[[#This Row],[M]]/60</f>
        <v>1.5</v>
      </c>
      <c r="K107">
        <f>kursanci35[[#This Row],[Czas numerycznie w h]]*kursanci35[[#This Row],[Stawka za godzinę]]</f>
        <v>75</v>
      </c>
    </row>
    <row r="108" spans="1:11" x14ac:dyDescent="0.35">
      <c r="A108" t="s">
        <v>24</v>
      </c>
      <c r="B108" t="s">
        <v>7</v>
      </c>
      <c r="C108" s="1">
        <v>46034</v>
      </c>
      <c r="D108" s="2">
        <v>0.44791666666666669</v>
      </c>
      <c r="E108" s="2">
        <v>0.5</v>
      </c>
      <c r="F108">
        <v>60</v>
      </c>
      <c r="G108" s="2">
        <f>kursanci35[[#This Row],[Godzina zakończenia]]-kursanci35[[#This Row],[Godzina rozpoczęcia]]</f>
        <v>5.2083333333333315E-2</v>
      </c>
      <c r="H108">
        <f>HOUR(kursanci35[[#This Row],[Długość lekcji w h]])</f>
        <v>1</v>
      </c>
      <c r="I108">
        <f>MINUTE(kursanci35[[#This Row],[Długość lekcji w h]])</f>
        <v>15</v>
      </c>
      <c r="J108">
        <f>kursanci35[[#This Row],[H]]+kursanci35[[#This Row],[M]]/60</f>
        <v>1.25</v>
      </c>
      <c r="K108">
        <f>kursanci35[[#This Row],[Czas numerycznie w h]]*kursanci35[[#This Row],[Stawka za godzinę]]</f>
        <v>75</v>
      </c>
    </row>
    <row r="109" spans="1:11" x14ac:dyDescent="0.35">
      <c r="A109" t="s">
        <v>6</v>
      </c>
      <c r="B109" t="s">
        <v>7</v>
      </c>
      <c r="C109" s="1">
        <v>46037</v>
      </c>
      <c r="D109" s="2">
        <v>0.45833333333333331</v>
      </c>
      <c r="E109" s="2">
        <v>0.51041666666666663</v>
      </c>
      <c r="F109">
        <v>60</v>
      </c>
      <c r="G109" s="2">
        <f>kursanci35[[#This Row],[Godzina zakończenia]]-kursanci35[[#This Row],[Godzina rozpoczęcia]]</f>
        <v>5.2083333333333315E-2</v>
      </c>
      <c r="H109">
        <f>HOUR(kursanci35[[#This Row],[Długość lekcji w h]])</f>
        <v>1</v>
      </c>
      <c r="I109">
        <f>MINUTE(kursanci35[[#This Row],[Długość lekcji w h]])</f>
        <v>15</v>
      </c>
      <c r="J109">
        <f>kursanci35[[#This Row],[H]]+kursanci35[[#This Row],[M]]/60</f>
        <v>1.25</v>
      </c>
      <c r="K109">
        <f>kursanci35[[#This Row],[Czas numerycznie w h]]*kursanci35[[#This Row],[Stawka za godzinę]]</f>
        <v>75</v>
      </c>
    </row>
    <row r="110" spans="1:11" x14ac:dyDescent="0.35">
      <c r="A110" t="s">
        <v>8</v>
      </c>
      <c r="B110" t="s">
        <v>9</v>
      </c>
      <c r="C110" s="1">
        <v>46037</v>
      </c>
      <c r="D110" s="2">
        <v>0.52083333333333337</v>
      </c>
      <c r="E110" s="2">
        <v>0.58333333333333337</v>
      </c>
      <c r="F110">
        <v>50</v>
      </c>
      <c r="G110" s="2">
        <f>kursanci35[[#This Row],[Godzina zakończenia]]-kursanci35[[#This Row],[Godzina rozpoczęcia]]</f>
        <v>6.25E-2</v>
      </c>
      <c r="H110">
        <f>HOUR(kursanci35[[#This Row],[Długość lekcji w h]])</f>
        <v>1</v>
      </c>
      <c r="I110">
        <f>MINUTE(kursanci35[[#This Row],[Długość lekcji w h]])</f>
        <v>30</v>
      </c>
      <c r="J110">
        <f>kursanci35[[#This Row],[H]]+kursanci35[[#This Row],[M]]/60</f>
        <v>1.5</v>
      </c>
      <c r="K110">
        <f>kursanci35[[#This Row],[Czas numerycznie w h]]*kursanci35[[#This Row],[Stawka za godzinę]]</f>
        <v>75</v>
      </c>
    </row>
    <row r="111" spans="1:11" x14ac:dyDescent="0.35">
      <c r="A111" t="s">
        <v>8</v>
      </c>
      <c r="B111" t="s">
        <v>9</v>
      </c>
      <c r="C111" s="1">
        <v>46041</v>
      </c>
      <c r="D111" s="2">
        <v>0.375</v>
      </c>
      <c r="E111" s="2">
        <v>0.4375</v>
      </c>
      <c r="F111">
        <v>50</v>
      </c>
      <c r="G111" s="2">
        <f>kursanci35[[#This Row],[Godzina zakończenia]]-kursanci35[[#This Row],[Godzina rozpoczęcia]]</f>
        <v>6.25E-2</v>
      </c>
      <c r="H111">
        <f>HOUR(kursanci35[[#This Row],[Długość lekcji w h]])</f>
        <v>1</v>
      </c>
      <c r="I111">
        <f>MINUTE(kursanci35[[#This Row],[Długość lekcji w h]])</f>
        <v>30</v>
      </c>
      <c r="J111">
        <f>kursanci35[[#This Row],[H]]+kursanci35[[#This Row],[M]]/60</f>
        <v>1.5</v>
      </c>
      <c r="K111">
        <f>kursanci35[[#This Row],[Czas numerycznie w h]]*kursanci35[[#This Row],[Stawka za godzinę]]</f>
        <v>75</v>
      </c>
    </row>
    <row r="112" spans="1:11" x14ac:dyDescent="0.35">
      <c r="A112" t="s">
        <v>24</v>
      </c>
      <c r="B112" t="s">
        <v>7</v>
      </c>
      <c r="C112" s="1">
        <v>46044</v>
      </c>
      <c r="D112" s="2">
        <v>0.375</v>
      </c>
      <c r="E112" s="2">
        <v>0.42708333333333331</v>
      </c>
      <c r="F112">
        <v>60</v>
      </c>
      <c r="G112" s="2">
        <f>kursanci35[[#This Row],[Godzina zakończenia]]-kursanci35[[#This Row],[Godzina rozpoczęcia]]</f>
        <v>5.2083333333333315E-2</v>
      </c>
      <c r="H112">
        <f>HOUR(kursanci35[[#This Row],[Długość lekcji w h]])</f>
        <v>1</v>
      </c>
      <c r="I112">
        <f>MINUTE(kursanci35[[#This Row],[Długość lekcji w h]])</f>
        <v>15</v>
      </c>
      <c r="J112">
        <f>kursanci35[[#This Row],[H]]+kursanci35[[#This Row],[M]]/60</f>
        <v>1.25</v>
      </c>
      <c r="K112">
        <f>kursanci35[[#This Row],[Czas numerycznie w h]]*kursanci35[[#This Row],[Stawka za godzinę]]</f>
        <v>75</v>
      </c>
    </row>
    <row r="113" spans="1:11" x14ac:dyDescent="0.35">
      <c r="A113" t="s">
        <v>13</v>
      </c>
      <c r="B113" t="s">
        <v>9</v>
      </c>
      <c r="C113" s="1">
        <v>46045</v>
      </c>
      <c r="D113" s="2">
        <v>0.46875</v>
      </c>
      <c r="E113" s="2">
        <v>0.53125</v>
      </c>
      <c r="F113">
        <v>50</v>
      </c>
      <c r="G113" s="2">
        <f>kursanci35[[#This Row],[Godzina zakończenia]]-kursanci35[[#This Row],[Godzina rozpoczęcia]]</f>
        <v>6.25E-2</v>
      </c>
      <c r="H113">
        <f>HOUR(kursanci35[[#This Row],[Długość lekcji w h]])</f>
        <v>1</v>
      </c>
      <c r="I113">
        <f>MINUTE(kursanci35[[#This Row],[Długość lekcji w h]])</f>
        <v>30</v>
      </c>
      <c r="J113">
        <f>kursanci35[[#This Row],[H]]+kursanci35[[#This Row],[M]]/60</f>
        <v>1.5</v>
      </c>
      <c r="K113">
        <f>kursanci35[[#This Row],[Czas numerycznie w h]]*kursanci35[[#This Row],[Stawka za godzinę]]</f>
        <v>75</v>
      </c>
    </row>
    <row r="114" spans="1:11" x14ac:dyDescent="0.35">
      <c r="A114" t="s">
        <v>8</v>
      </c>
      <c r="B114" t="s">
        <v>9</v>
      </c>
      <c r="C114" s="1">
        <v>46051</v>
      </c>
      <c r="D114" s="2">
        <v>0.375</v>
      </c>
      <c r="E114" s="2">
        <v>0.4375</v>
      </c>
      <c r="F114">
        <v>50</v>
      </c>
      <c r="G114" s="2">
        <f>kursanci35[[#This Row],[Godzina zakończenia]]-kursanci35[[#This Row],[Godzina rozpoczęcia]]</f>
        <v>6.25E-2</v>
      </c>
      <c r="H114">
        <f>HOUR(kursanci35[[#This Row],[Długość lekcji w h]])</f>
        <v>1</v>
      </c>
      <c r="I114">
        <f>MINUTE(kursanci35[[#This Row],[Długość lekcji w h]])</f>
        <v>30</v>
      </c>
      <c r="J114">
        <f>kursanci35[[#This Row],[H]]+kursanci35[[#This Row],[M]]/60</f>
        <v>1.5</v>
      </c>
      <c r="K114">
        <f>kursanci35[[#This Row],[Czas numerycznie w h]]*kursanci35[[#This Row],[Stawka za godzinę]]</f>
        <v>75</v>
      </c>
    </row>
    <row r="115" spans="1:11" x14ac:dyDescent="0.35">
      <c r="A115" t="s">
        <v>16</v>
      </c>
      <c r="B115" t="s">
        <v>7</v>
      </c>
      <c r="C115" s="1">
        <v>46056</v>
      </c>
      <c r="D115" s="2">
        <v>0.375</v>
      </c>
      <c r="E115" s="2">
        <v>0.42708333333333331</v>
      </c>
      <c r="F115">
        <v>60</v>
      </c>
      <c r="G115" s="2">
        <f>kursanci35[[#This Row],[Godzina zakończenia]]-kursanci35[[#This Row],[Godzina rozpoczęcia]]</f>
        <v>5.2083333333333315E-2</v>
      </c>
      <c r="H115">
        <f>HOUR(kursanci35[[#This Row],[Długość lekcji w h]])</f>
        <v>1</v>
      </c>
      <c r="I115">
        <f>MINUTE(kursanci35[[#This Row],[Długość lekcji w h]])</f>
        <v>15</v>
      </c>
      <c r="J115">
        <f>kursanci35[[#This Row],[H]]+kursanci35[[#This Row],[M]]/60</f>
        <v>1.25</v>
      </c>
      <c r="K115">
        <f>kursanci35[[#This Row],[Czas numerycznie w h]]*kursanci35[[#This Row],[Stawka za godzinę]]</f>
        <v>75</v>
      </c>
    </row>
    <row r="116" spans="1:11" x14ac:dyDescent="0.35">
      <c r="A116" t="s">
        <v>24</v>
      </c>
      <c r="B116" t="s">
        <v>7</v>
      </c>
      <c r="C116" s="1">
        <v>46064</v>
      </c>
      <c r="D116" s="2">
        <v>0.44791666666666669</v>
      </c>
      <c r="E116" s="2">
        <v>0.5</v>
      </c>
      <c r="F116">
        <v>60</v>
      </c>
      <c r="G116" s="2">
        <f>kursanci35[[#This Row],[Godzina zakończenia]]-kursanci35[[#This Row],[Godzina rozpoczęcia]]</f>
        <v>5.2083333333333315E-2</v>
      </c>
      <c r="H116">
        <f>HOUR(kursanci35[[#This Row],[Długość lekcji w h]])</f>
        <v>1</v>
      </c>
      <c r="I116">
        <f>MINUTE(kursanci35[[#This Row],[Długość lekcji w h]])</f>
        <v>15</v>
      </c>
      <c r="J116">
        <f>kursanci35[[#This Row],[H]]+kursanci35[[#This Row],[M]]/60</f>
        <v>1.25</v>
      </c>
      <c r="K116">
        <f>kursanci35[[#This Row],[Czas numerycznie w h]]*kursanci35[[#This Row],[Stawka za godzinę]]</f>
        <v>75</v>
      </c>
    </row>
    <row r="117" spans="1:11" x14ac:dyDescent="0.35">
      <c r="A117" t="s">
        <v>16</v>
      </c>
      <c r="B117" t="s">
        <v>7</v>
      </c>
      <c r="C117" s="1">
        <v>46065</v>
      </c>
      <c r="D117" s="2">
        <v>0.55208333333333337</v>
      </c>
      <c r="E117" s="2">
        <v>0.60416666666666663</v>
      </c>
      <c r="F117">
        <v>60</v>
      </c>
      <c r="G117" s="2">
        <f>kursanci35[[#This Row],[Godzina zakończenia]]-kursanci35[[#This Row],[Godzina rozpoczęcia]]</f>
        <v>5.2083333333333259E-2</v>
      </c>
      <c r="H117">
        <f>HOUR(kursanci35[[#This Row],[Długość lekcji w h]])</f>
        <v>1</v>
      </c>
      <c r="I117">
        <f>MINUTE(kursanci35[[#This Row],[Długość lekcji w h]])</f>
        <v>15</v>
      </c>
      <c r="J117">
        <f>kursanci35[[#This Row],[H]]+kursanci35[[#This Row],[M]]/60</f>
        <v>1.25</v>
      </c>
      <c r="K117">
        <f>kursanci35[[#This Row],[Czas numerycznie w h]]*kursanci35[[#This Row],[Stawka za godzinę]]</f>
        <v>75</v>
      </c>
    </row>
    <row r="118" spans="1:11" x14ac:dyDescent="0.35">
      <c r="A118" t="s">
        <v>16</v>
      </c>
      <c r="B118" t="s">
        <v>7</v>
      </c>
      <c r="C118" s="1">
        <v>46066</v>
      </c>
      <c r="D118" s="2">
        <v>0.375</v>
      </c>
      <c r="E118" s="2">
        <v>0.42708333333333331</v>
      </c>
      <c r="F118">
        <v>60</v>
      </c>
      <c r="G118" s="2">
        <f>kursanci35[[#This Row],[Godzina zakończenia]]-kursanci35[[#This Row],[Godzina rozpoczęcia]]</f>
        <v>5.2083333333333315E-2</v>
      </c>
      <c r="H118">
        <f>HOUR(kursanci35[[#This Row],[Długość lekcji w h]])</f>
        <v>1</v>
      </c>
      <c r="I118">
        <f>MINUTE(kursanci35[[#This Row],[Długość lekcji w h]])</f>
        <v>15</v>
      </c>
      <c r="J118">
        <f>kursanci35[[#This Row],[H]]+kursanci35[[#This Row],[M]]/60</f>
        <v>1.25</v>
      </c>
      <c r="K118">
        <f>kursanci35[[#This Row],[Czas numerycznie w h]]*kursanci35[[#This Row],[Stawka za godzinę]]</f>
        <v>75</v>
      </c>
    </row>
    <row r="119" spans="1:11" x14ac:dyDescent="0.35">
      <c r="A119" t="s">
        <v>8</v>
      </c>
      <c r="B119" t="s">
        <v>9</v>
      </c>
      <c r="C119" s="1">
        <v>46069</v>
      </c>
      <c r="D119" s="2">
        <v>0.47916666666666669</v>
      </c>
      <c r="E119" s="2">
        <v>0.54166666666666663</v>
      </c>
      <c r="F119">
        <v>50</v>
      </c>
      <c r="G119" s="2">
        <f>kursanci35[[#This Row],[Godzina zakończenia]]-kursanci35[[#This Row],[Godzina rozpoczęcia]]</f>
        <v>6.2499999999999944E-2</v>
      </c>
      <c r="H119">
        <f>HOUR(kursanci35[[#This Row],[Długość lekcji w h]])</f>
        <v>1</v>
      </c>
      <c r="I119">
        <f>MINUTE(kursanci35[[#This Row],[Długość lekcji w h]])</f>
        <v>30</v>
      </c>
      <c r="J119">
        <f>kursanci35[[#This Row],[H]]+kursanci35[[#This Row],[M]]/60</f>
        <v>1.5</v>
      </c>
      <c r="K119">
        <f>kursanci35[[#This Row],[Czas numerycznie w h]]*kursanci35[[#This Row],[Stawka za godzinę]]</f>
        <v>75</v>
      </c>
    </row>
    <row r="120" spans="1:11" x14ac:dyDescent="0.35">
      <c r="A120" t="s">
        <v>15</v>
      </c>
      <c r="B120" t="s">
        <v>7</v>
      </c>
      <c r="C120" s="1">
        <v>46070</v>
      </c>
      <c r="D120" s="2">
        <v>0.375</v>
      </c>
      <c r="E120" s="2">
        <v>0.42708333333333331</v>
      </c>
      <c r="F120">
        <v>60</v>
      </c>
      <c r="G120" s="2">
        <f>kursanci35[[#This Row],[Godzina zakończenia]]-kursanci35[[#This Row],[Godzina rozpoczęcia]]</f>
        <v>5.2083333333333315E-2</v>
      </c>
      <c r="H120">
        <f>HOUR(kursanci35[[#This Row],[Długość lekcji w h]])</f>
        <v>1</v>
      </c>
      <c r="I120">
        <f>MINUTE(kursanci35[[#This Row],[Długość lekcji w h]])</f>
        <v>15</v>
      </c>
      <c r="J120">
        <f>kursanci35[[#This Row],[H]]+kursanci35[[#This Row],[M]]/60</f>
        <v>1.25</v>
      </c>
      <c r="K120">
        <f>kursanci35[[#This Row],[Czas numerycznie w h]]*kursanci35[[#This Row],[Stawka za godzinę]]</f>
        <v>75</v>
      </c>
    </row>
    <row r="121" spans="1:11" x14ac:dyDescent="0.35">
      <c r="A121" t="s">
        <v>10</v>
      </c>
      <c r="B121" t="s">
        <v>9</v>
      </c>
      <c r="C121" s="1">
        <v>46070</v>
      </c>
      <c r="D121" s="2">
        <v>0.63541666666666663</v>
      </c>
      <c r="E121" s="2">
        <v>0.69791666666666663</v>
      </c>
      <c r="F121">
        <v>50</v>
      </c>
      <c r="G121" s="2">
        <f>kursanci35[[#This Row],[Godzina zakończenia]]-kursanci35[[#This Row],[Godzina rozpoczęcia]]</f>
        <v>6.25E-2</v>
      </c>
      <c r="H121">
        <f>HOUR(kursanci35[[#This Row],[Długość lekcji w h]])</f>
        <v>1</v>
      </c>
      <c r="I121">
        <f>MINUTE(kursanci35[[#This Row],[Długość lekcji w h]])</f>
        <v>30</v>
      </c>
      <c r="J121">
        <f>kursanci35[[#This Row],[H]]+kursanci35[[#This Row],[M]]/60</f>
        <v>1.5</v>
      </c>
      <c r="K121">
        <f>kursanci35[[#This Row],[Czas numerycznie w h]]*kursanci35[[#This Row],[Stawka za godzinę]]</f>
        <v>75</v>
      </c>
    </row>
    <row r="122" spans="1:11" x14ac:dyDescent="0.35">
      <c r="A122" t="s">
        <v>8</v>
      </c>
      <c r="B122" t="s">
        <v>9</v>
      </c>
      <c r="C122" s="1">
        <v>46071</v>
      </c>
      <c r="D122" s="2">
        <v>0.375</v>
      </c>
      <c r="E122" s="2">
        <v>0.4375</v>
      </c>
      <c r="F122">
        <v>50</v>
      </c>
      <c r="G122" s="2">
        <f>kursanci35[[#This Row],[Godzina zakończenia]]-kursanci35[[#This Row],[Godzina rozpoczęcia]]</f>
        <v>6.25E-2</v>
      </c>
      <c r="H122">
        <f>HOUR(kursanci35[[#This Row],[Długość lekcji w h]])</f>
        <v>1</v>
      </c>
      <c r="I122">
        <f>MINUTE(kursanci35[[#This Row],[Długość lekcji w h]])</f>
        <v>30</v>
      </c>
      <c r="J122">
        <f>kursanci35[[#This Row],[H]]+kursanci35[[#This Row],[M]]/60</f>
        <v>1.5</v>
      </c>
      <c r="K122">
        <f>kursanci35[[#This Row],[Czas numerycznie w h]]*kursanci35[[#This Row],[Stawka za godzinę]]</f>
        <v>75</v>
      </c>
    </row>
    <row r="123" spans="1:11" x14ac:dyDescent="0.35">
      <c r="A123" t="s">
        <v>6</v>
      </c>
      <c r="B123" t="s">
        <v>7</v>
      </c>
      <c r="C123" s="1">
        <v>46073</v>
      </c>
      <c r="D123" s="2">
        <v>0.375</v>
      </c>
      <c r="E123" s="2">
        <v>0.42708333333333331</v>
      </c>
      <c r="F123">
        <v>60</v>
      </c>
      <c r="G123" s="2">
        <f>kursanci35[[#This Row],[Godzina zakończenia]]-kursanci35[[#This Row],[Godzina rozpoczęcia]]</f>
        <v>5.2083333333333315E-2</v>
      </c>
      <c r="H123">
        <f>HOUR(kursanci35[[#This Row],[Długość lekcji w h]])</f>
        <v>1</v>
      </c>
      <c r="I123">
        <f>MINUTE(kursanci35[[#This Row],[Długość lekcji w h]])</f>
        <v>15</v>
      </c>
      <c r="J123">
        <f>kursanci35[[#This Row],[H]]+kursanci35[[#This Row],[M]]/60</f>
        <v>1.25</v>
      </c>
      <c r="K123">
        <f>kursanci35[[#This Row],[Czas numerycznie w h]]*kursanci35[[#This Row],[Stawka za godzinę]]</f>
        <v>75</v>
      </c>
    </row>
    <row r="124" spans="1:11" x14ac:dyDescent="0.35">
      <c r="A124" t="s">
        <v>6</v>
      </c>
      <c r="B124" t="s">
        <v>7</v>
      </c>
      <c r="C124" s="1">
        <v>46073</v>
      </c>
      <c r="D124" s="2">
        <v>0.4375</v>
      </c>
      <c r="E124" s="2">
        <v>0.48958333333333331</v>
      </c>
      <c r="F124">
        <v>60</v>
      </c>
      <c r="G124" s="2">
        <f>kursanci35[[#This Row],[Godzina zakończenia]]-kursanci35[[#This Row],[Godzina rozpoczęcia]]</f>
        <v>5.2083333333333315E-2</v>
      </c>
      <c r="H124">
        <f>HOUR(kursanci35[[#This Row],[Długość lekcji w h]])</f>
        <v>1</v>
      </c>
      <c r="I124">
        <f>MINUTE(kursanci35[[#This Row],[Długość lekcji w h]])</f>
        <v>15</v>
      </c>
      <c r="J124">
        <f>kursanci35[[#This Row],[H]]+kursanci35[[#This Row],[M]]/60</f>
        <v>1.25</v>
      </c>
      <c r="K124">
        <f>kursanci35[[#This Row],[Czas numerycznie w h]]*kursanci35[[#This Row],[Stawka za godzinę]]</f>
        <v>75</v>
      </c>
    </row>
    <row r="125" spans="1:11" x14ac:dyDescent="0.35">
      <c r="A125" t="s">
        <v>10</v>
      </c>
      <c r="B125" t="s">
        <v>7</v>
      </c>
      <c r="C125" s="1">
        <v>46080</v>
      </c>
      <c r="D125" s="2">
        <v>0.53125</v>
      </c>
      <c r="E125" s="2">
        <v>0.58333333333333337</v>
      </c>
      <c r="F125">
        <v>60</v>
      </c>
      <c r="G125" s="2">
        <f>kursanci35[[#This Row],[Godzina zakończenia]]-kursanci35[[#This Row],[Godzina rozpoczęcia]]</f>
        <v>5.208333333333337E-2</v>
      </c>
      <c r="H125">
        <f>HOUR(kursanci35[[#This Row],[Długość lekcji w h]])</f>
        <v>1</v>
      </c>
      <c r="I125">
        <f>MINUTE(kursanci35[[#This Row],[Długość lekcji w h]])</f>
        <v>15</v>
      </c>
      <c r="J125">
        <f>kursanci35[[#This Row],[H]]+kursanci35[[#This Row],[M]]/60</f>
        <v>1.25</v>
      </c>
      <c r="K125">
        <f>kursanci35[[#This Row],[Czas numerycznie w h]]*kursanci35[[#This Row],[Stawka za godzinę]]</f>
        <v>75</v>
      </c>
    </row>
    <row r="126" spans="1:11" x14ac:dyDescent="0.35">
      <c r="A126" t="s">
        <v>13</v>
      </c>
      <c r="B126" t="s">
        <v>9</v>
      </c>
      <c r="C126" s="1">
        <v>46080</v>
      </c>
      <c r="D126" s="2">
        <v>0.59375</v>
      </c>
      <c r="E126" s="2">
        <v>0.65625</v>
      </c>
      <c r="F126">
        <v>50</v>
      </c>
      <c r="G126" s="2">
        <f>kursanci35[[#This Row],[Godzina zakończenia]]-kursanci35[[#This Row],[Godzina rozpoczęcia]]</f>
        <v>6.25E-2</v>
      </c>
      <c r="H126">
        <f>HOUR(kursanci35[[#This Row],[Długość lekcji w h]])</f>
        <v>1</v>
      </c>
      <c r="I126">
        <f>MINUTE(kursanci35[[#This Row],[Długość lekcji w h]])</f>
        <v>30</v>
      </c>
      <c r="J126">
        <f>kursanci35[[#This Row],[H]]+kursanci35[[#This Row],[M]]/60</f>
        <v>1.5</v>
      </c>
      <c r="K126">
        <f>kursanci35[[#This Row],[Czas numerycznie w h]]*kursanci35[[#This Row],[Stawka za godzinę]]</f>
        <v>75</v>
      </c>
    </row>
    <row r="127" spans="1:11" x14ac:dyDescent="0.35">
      <c r="A127" t="s">
        <v>11</v>
      </c>
      <c r="B127" t="s">
        <v>12</v>
      </c>
      <c r="C127" s="1">
        <v>45938</v>
      </c>
      <c r="D127" s="2">
        <v>0.52083333333333337</v>
      </c>
      <c r="E127" s="2">
        <v>0.59375</v>
      </c>
      <c r="F127">
        <v>40</v>
      </c>
      <c r="G127" s="2">
        <f>kursanci35[[#This Row],[Godzina zakończenia]]-kursanci35[[#This Row],[Godzina rozpoczęcia]]</f>
        <v>7.291666666666663E-2</v>
      </c>
      <c r="H127">
        <f>HOUR(kursanci35[[#This Row],[Długość lekcji w h]])</f>
        <v>1</v>
      </c>
      <c r="I127">
        <f>MINUTE(kursanci35[[#This Row],[Długość lekcji w h]])</f>
        <v>45</v>
      </c>
      <c r="J127">
        <f>kursanci35[[#This Row],[H]]+kursanci35[[#This Row],[M]]/60</f>
        <v>1.75</v>
      </c>
      <c r="K127">
        <f>kursanci35[[#This Row],[Czas numerycznie w h]]*kursanci35[[#This Row],[Stawka za godzinę]]</f>
        <v>70</v>
      </c>
    </row>
    <row r="128" spans="1:11" x14ac:dyDescent="0.35">
      <c r="A128" t="s">
        <v>18</v>
      </c>
      <c r="B128" t="s">
        <v>12</v>
      </c>
      <c r="C128" s="1">
        <v>45961</v>
      </c>
      <c r="D128" s="2">
        <v>0.53125</v>
      </c>
      <c r="E128" s="2">
        <v>0.60416666666666663</v>
      </c>
      <c r="F128">
        <v>40</v>
      </c>
      <c r="G128" s="2">
        <f>kursanci35[[#This Row],[Godzina zakończenia]]-kursanci35[[#This Row],[Godzina rozpoczęcia]]</f>
        <v>7.291666666666663E-2</v>
      </c>
      <c r="H128">
        <f>HOUR(kursanci35[[#This Row],[Długość lekcji w h]])</f>
        <v>1</v>
      </c>
      <c r="I128">
        <f>MINUTE(kursanci35[[#This Row],[Długość lekcji w h]])</f>
        <v>45</v>
      </c>
      <c r="J128">
        <f>kursanci35[[#This Row],[H]]+kursanci35[[#This Row],[M]]/60</f>
        <v>1.75</v>
      </c>
      <c r="K128">
        <f>kursanci35[[#This Row],[Czas numerycznie w h]]*kursanci35[[#This Row],[Stawka za godzinę]]</f>
        <v>70</v>
      </c>
    </row>
    <row r="129" spans="1:11" x14ac:dyDescent="0.35">
      <c r="A129" t="s">
        <v>15</v>
      </c>
      <c r="B129" t="s">
        <v>12</v>
      </c>
      <c r="C129" s="1">
        <v>45967</v>
      </c>
      <c r="D129" s="2">
        <v>0.57291666666666663</v>
      </c>
      <c r="E129" s="2">
        <v>0.64583333333333337</v>
      </c>
      <c r="F129">
        <v>40</v>
      </c>
      <c r="G129" s="2">
        <f>kursanci35[[#This Row],[Godzina zakończenia]]-kursanci35[[#This Row],[Godzina rozpoczęcia]]</f>
        <v>7.2916666666666741E-2</v>
      </c>
      <c r="H129">
        <f>HOUR(kursanci35[[#This Row],[Długość lekcji w h]])</f>
        <v>1</v>
      </c>
      <c r="I129">
        <f>MINUTE(kursanci35[[#This Row],[Długość lekcji w h]])</f>
        <v>45</v>
      </c>
      <c r="J129">
        <f>kursanci35[[#This Row],[H]]+kursanci35[[#This Row],[M]]/60</f>
        <v>1.75</v>
      </c>
      <c r="K129">
        <f>kursanci35[[#This Row],[Czas numerycznie w h]]*kursanci35[[#This Row],[Stawka za godzinę]]</f>
        <v>70</v>
      </c>
    </row>
    <row r="130" spans="1:11" x14ac:dyDescent="0.35">
      <c r="A130" t="s">
        <v>18</v>
      </c>
      <c r="B130" t="s">
        <v>12</v>
      </c>
      <c r="C130" s="1">
        <v>45980</v>
      </c>
      <c r="D130" s="2">
        <v>0.54166666666666663</v>
      </c>
      <c r="E130" s="2">
        <v>0.61458333333333337</v>
      </c>
      <c r="F130">
        <v>40</v>
      </c>
      <c r="G130" s="2">
        <f>kursanci35[[#This Row],[Godzina zakończenia]]-kursanci35[[#This Row],[Godzina rozpoczęcia]]</f>
        <v>7.2916666666666741E-2</v>
      </c>
      <c r="H130">
        <f>HOUR(kursanci35[[#This Row],[Długość lekcji w h]])</f>
        <v>1</v>
      </c>
      <c r="I130">
        <f>MINUTE(kursanci35[[#This Row],[Długość lekcji w h]])</f>
        <v>45</v>
      </c>
      <c r="J130">
        <f>kursanci35[[#This Row],[H]]+kursanci35[[#This Row],[M]]/60</f>
        <v>1.75</v>
      </c>
      <c r="K130">
        <f>kursanci35[[#This Row],[Czas numerycznie w h]]*kursanci35[[#This Row],[Stawka za godzinę]]</f>
        <v>70</v>
      </c>
    </row>
    <row r="131" spans="1:11" x14ac:dyDescent="0.35">
      <c r="A131" t="s">
        <v>19</v>
      </c>
      <c r="B131" t="s">
        <v>12</v>
      </c>
      <c r="C131" s="1">
        <v>45987</v>
      </c>
      <c r="D131" s="2">
        <v>0.45833333333333331</v>
      </c>
      <c r="E131" s="2">
        <v>0.53125</v>
      </c>
      <c r="F131">
        <v>40</v>
      </c>
      <c r="G131" s="2">
        <f>kursanci35[[#This Row],[Godzina zakończenia]]-kursanci35[[#This Row],[Godzina rozpoczęcia]]</f>
        <v>7.2916666666666685E-2</v>
      </c>
      <c r="H131">
        <f>HOUR(kursanci35[[#This Row],[Długość lekcji w h]])</f>
        <v>1</v>
      </c>
      <c r="I131">
        <f>MINUTE(kursanci35[[#This Row],[Długość lekcji w h]])</f>
        <v>45</v>
      </c>
      <c r="J131">
        <f>kursanci35[[#This Row],[H]]+kursanci35[[#This Row],[M]]/60</f>
        <v>1.75</v>
      </c>
      <c r="K131">
        <f>kursanci35[[#This Row],[Czas numerycznie w h]]*kursanci35[[#This Row],[Stawka za godzinę]]</f>
        <v>70</v>
      </c>
    </row>
    <row r="132" spans="1:11" x14ac:dyDescent="0.35">
      <c r="A132" t="s">
        <v>11</v>
      </c>
      <c r="B132" t="s">
        <v>12</v>
      </c>
      <c r="C132" s="1">
        <v>45999</v>
      </c>
      <c r="D132" s="2">
        <v>0.46875</v>
      </c>
      <c r="E132" s="2">
        <v>0.54166666666666663</v>
      </c>
      <c r="F132">
        <v>40</v>
      </c>
      <c r="G132" s="2">
        <f>kursanci35[[#This Row],[Godzina zakończenia]]-kursanci35[[#This Row],[Godzina rozpoczęcia]]</f>
        <v>7.291666666666663E-2</v>
      </c>
      <c r="H132">
        <f>HOUR(kursanci35[[#This Row],[Długość lekcji w h]])</f>
        <v>1</v>
      </c>
      <c r="I132">
        <f>MINUTE(kursanci35[[#This Row],[Długość lekcji w h]])</f>
        <v>45</v>
      </c>
      <c r="J132">
        <f>kursanci35[[#This Row],[H]]+kursanci35[[#This Row],[M]]/60</f>
        <v>1.75</v>
      </c>
      <c r="K132">
        <f>kursanci35[[#This Row],[Czas numerycznie w h]]*kursanci35[[#This Row],[Stawka za godzinę]]</f>
        <v>70</v>
      </c>
    </row>
    <row r="133" spans="1:11" x14ac:dyDescent="0.3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2">
        <f>kursanci35[[#This Row],[Godzina zakończenia]]-kursanci35[[#This Row],[Godzina rozpoczęcia]]</f>
        <v>7.2916666666666685E-2</v>
      </c>
      <c r="H133">
        <f>HOUR(kursanci35[[#This Row],[Długość lekcji w h]])</f>
        <v>1</v>
      </c>
      <c r="I133">
        <f>MINUTE(kursanci35[[#This Row],[Długość lekcji w h]])</f>
        <v>45</v>
      </c>
      <c r="J133">
        <f>kursanci35[[#This Row],[H]]+kursanci35[[#This Row],[M]]/60</f>
        <v>1.75</v>
      </c>
      <c r="K133">
        <f>kursanci35[[#This Row],[Czas numerycznie w h]]*kursanci35[[#This Row],[Stawka za godzinę]]</f>
        <v>70</v>
      </c>
    </row>
    <row r="134" spans="1:11" x14ac:dyDescent="0.35">
      <c r="A134" t="s">
        <v>16</v>
      </c>
      <c r="B134" t="s">
        <v>12</v>
      </c>
      <c r="C134" s="1">
        <v>46043</v>
      </c>
      <c r="D134" s="2">
        <v>0.375</v>
      </c>
      <c r="E134" s="2">
        <v>0.44791666666666669</v>
      </c>
      <c r="F134">
        <v>40</v>
      </c>
      <c r="G134" s="2">
        <f>kursanci35[[#This Row],[Godzina zakończenia]]-kursanci35[[#This Row],[Godzina rozpoczęcia]]</f>
        <v>7.2916666666666685E-2</v>
      </c>
      <c r="H134">
        <f>HOUR(kursanci35[[#This Row],[Długość lekcji w h]])</f>
        <v>1</v>
      </c>
      <c r="I134">
        <f>MINUTE(kursanci35[[#This Row],[Długość lekcji w h]])</f>
        <v>45</v>
      </c>
      <c r="J134">
        <f>kursanci35[[#This Row],[H]]+kursanci35[[#This Row],[M]]/60</f>
        <v>1.75</v>
      </c>
      <c r="K134">
        <f>kursanci35[[#This Row],[Czas numerycznie w h]]*kursanci35[[#This Row],[Stawka za godzinę]]</f>
        <v>70</v>
      </c>
    </row>
    <row r="135" spans="1:11" x14ac:dyDescent="0.35">
      <c r="A135" t="s">
        <v>18</v>
      </c>
      <c r="B135" t="s">
        <v>12</v>
      </c>
      <c r="C135" s="1">
        <v>46051</v>
      </c>
      <c r="D135" s="2">
        <v>0.4375</v>
      </c>
      <c r="E135" s="2">
        <v>0.51041666666666663</v>
      </c>
      <c r="F135">
        <v>40</v>
      </c>
      <c r="G135" s="2">
        <f>kursanci35[[#This Row],[Godzina zakończenia]]-kursanci35[[#This Row],[Godzina rozpoczęcia]]</f>
        <v>7.291666666666663E-2</v>
      </c>
      <c r="H135">
        <f>HOUR(kursanci35[[#This Row],[Długość lekcji w h]])</f>
        <v>1</v>
      </c>
      <c r="I135">
        <f>MINUTE(kursanci35[[#This Row],[Długość lekcji w h]])</f>
        <v>45</v>
      </c>
      <c r="J135">
        <f>kursanci35[[#This Row],[H]]+kursanci35[[#This Row],[M]]/60</f>
        <v>1.75</v>
      </c>
      <c r="K135">
        <f>kursanci35[[#This Row],[Czas numerycznie w h]]*kursanci35[[#This Row],[Stawka za godzinę]]</f>
        <v>70</v>
      </c>
    </row>
    <row r="136" spans="1:11" x14ac:dyDescent="0.35">
      <c r="A136" t="s">
        <v>18</v>
      </c>
      <c r="B136" t="s">
        <v>12</v>
      </c>
      <c r="C136" s="1">
        <v>46080</v>
      </c>
      <c r="D136" s="2">
        <v>0.375</v>
      </c>
      <c r="E136" s="2">
        <v>0.44791666666666669</v>
      </c>
      <c r="F136">
        <v>40</v>
      </c>
      <c r="G136" s="2">
        <f>kursanci35[[#This Row],[Godzina zakończenia]]-kursanci35[[#This Row],[Godzina rozpoczęcia]]</f>
        <v>7.2916666666666685E-2</v>
      </c>
      <c r="H136">
        <f>HOUR(kursanci35[[#This Row],[Długość lekcji w h]])</f>
        <v>1</v>
      </c>
      <c r="I136">
        <f>MINUTE(kursanci35[[#This Row],[Długość lekcji w h]])</f>
        <v>45</v>
      </c>
      <c r="J136">
        <f>kursanci35[[#This Row],[H]]+kursanci35[[#This Row],[M]]/60</f>
        <v>1.75</v>
      </c>
      <c r="K136">
        <f>kursanci35[[#This Row],[Czas numerycznie w h]]*kursanci35[[#This Row],[Stawka za godzinę]]</f>
        <v>70</v>
      </c>
    </row>
    <row r="137" spans="1:11" x14ac:dyDescent="0.35">
      <c r="A137" t="s">
        <v>19</v>
      </c>
      <c r="B137" t="s">
        <v>12</v>
      </c>
      <c r="C137" s="1">
        <v>46080</v>
      </c>
      <c r="D137" s="2">
        <v>0.45833333333333331</v>
      </c>
      <c r="E137" s="2">
        <v>0.53125</v>
      </c>
      <c r="F137">
        <v>40</v>
      </c>
      <c r="G137" s="2">
        <f>kursanci35[[#This Row],[Godzina zakończenia]]-kursanci35[[#This Row],[Godzina rozpoczęcia]]</f>
        <v>7.2916666666666685E-2</v>
      </c>
      <c r="H137">
        <f>HOUR(kursanci35[[#This Row],[Długość lekcji w h]])</f>
        <v>1</v>
      </c>
      <c r="I137">
        <f>MINUTE(kursanci35[[#This Row],[Długość lekcji w h]])</f>
        <v>45</v>
      </c>
      <c r="J137">
        <f>kursanci35[[#This Row],[H]]+kursanci35[[#This Row],[M]]/60</f>
        <v>1.75</v>
      </c>
      <c r="K137">
        <f>kursanci35[[#This Row],[Czas numerycznie w h]]*kursanci35[[#This Row],[Stawka za godzinę]]</f>
        <v>70</v>
      </c>
    </row>
    <row r="138" spans="1:11" x14ac:dyDescent="0.35">
      <c r="A138" t="s">
        <v>13</v>
      </c>
      <c r="B138" t="s">
        <v>9</v>
      </c>
      <c r="C138" s="1">
        <v>45937</v>
      </c>
      <c r="D138" s="2">
        <v>0.375</v>
      </c>
      <c r="E138" s="2">
        <v>0.42708333333333331</v>
      </c>
      <c r="F138">
        <v>50</v>
      </c>
      <c r="G138" s="2">
        <f>kursanci35[[#This Row],[Godzina zakończenia]]-kursanci35[[#This Row],[Godzina rozpoczęcia]]</f>
        <v>5.2083333333333315E-2</v>
      </c>
      <c r="H138">
        <f>HOUR(kursanci35[[#This Row],[Długość lekcji w h]])</f>
        <v>1</v>
      </c>
      <c r="I138">
        <f>MINUTE(kursanci35[[#This Row],[Długość lekcji w h]])</f>
        <v>15</v>
      </c>
      <c r="J138">
        <f>kursanci35[[#This Row],[H]]+kursanci35[[#This Row],[M]]/60</f>
        <v>1.25</v>
      </c>
      <c r="K138">
        <f>kursanci35[[#This Row],[Czas numerycznie w h]]*kursanci35[[#This Row],[Stawka za godzinę]]</f>
        <v>62.5</v>
      </c>
    </row>
    <row r="139" spans="1:11" x14ac:dyDescent="0.35">
      <c r="A139" t="s">
        <v>17</v>
      </c>
      <c r="B139" t="s">
        <v>9</v>
      </c>
      <c r="C139" s="1">
        <v>45944</v>
      </c>
      <c r="D139" s="2">
        <v>0.375</v>
      </c>
      <c r="E139" s="2">
        <v>0.42708333333333331</v>
      </c>
      <c r="F139">
        <v>50</v>
      </c>
      <c r="G139" s="2">
        <f>kursanci35[[#This Row],[Godzina zakończenia]]-kursanci35[[#This Row],[Godzina rozpoczęcia]]</f>
        <v>5.2083333333333315E-2</v>
      </c>
      <c r="H139">
        <f>HOUR(kursanci35[[#This Row],[Długość lekcji w h]])</f>
        <v>1</v>
      </c>
      <c r="I139">
        <f>MINUTE(kursanci35[[#This Row],[Długość lekcji w h]])</f>
        <v>15</v>
      </c>
      <c r="J139">
        <f>kursanci35[[#This Row],[H]]+kursanci35[[#This Row],[M]]/60</f>
        <v>1.25</v>
      </c>
      <c r="K139">
        <f>kursanci35[[#This Row],[Czas numerycznie w h]]*kursanci35[[#This Row],[Stawka za godzinę]]</f>
        <v>62.5</v>
      </c>
    </row>
    <row r="140" spans="1:11" x14ac:dyDescent="0.35">
      <c r="A140" t="s">
        <v>17</v>
      </c>
      <c r="B140" t="s">
        <v>9</v>
      </c>
      <c r="C140" s="1">
        <v>45945</v>
      </c>
      <c r="D140" s="2">
        <v>0.375</v>
      </c>
      <c r="E140" s="2">
        <v>0.42708333333333331</v>
      </c>
      <c r="F140">
        <v>50</v>
      </c>
      <c r="G140" s="2">
        <f>kursanci35[[#This Row],[Godzina zakończenia]]-kursanci35[[#This Row],[Godzina rozpoczęcia]]</f>
        <v>5.2083333333333315E-2</v>
      </c>
      <c r="H140">
        <f>HOUR(kursanci35[[#This Row],[Długość lekcji w h]])</f>
        <v>1</v>
      </c>
      <c r="I140">
        <f>MINUTE(kursanci35[[#This Row],[Długość lekcji w h]])</f>
        <v>15</v>
      </c>
      <c r="J140">
        <f>kursanci35[[#This Row],[H]]+kursanci35[[#This Row],[M]]/60</f>
        <v>1.25</v>
      </c>
      <c r="K140">
        <f>kursanci35[[#This Row],[Czas numerycznie w h]]*kursanci35[[#This Row],[Stawka za godzinę]]</f>
        <v>62.5</v>
      </c>
    </row>
    <row r="141" spans="1:11" x14ac:dyDescent="0.35">
      <c r="A141" t="s">
        <v>19</v>
      </c>
      <c r="B141" t="s">
        <v>9</v>
      </c>
      <c r="C141" s="1">
        <v>45952</v>
      </c>
      <c r="D141" s="2">
        <v>0.375</v>
      </c>
      <c r="E141" s="2">
        <v>0.42708333333333331</v>
      </c>
      <c r="F141">
        <v>50</v>
      </c>
      <c r="G141" s="2">
        <f>kursanci35[[#This Row],[Godzina zakończenia]]-kursanci35[[#This Row],[Godzina rozpoczęcia]]</f>
        <v>5.2083333333333315E-2</v>
      </c>
      <c r="H141">
        <f>HOUR(kursanci35[[#This Row],[Długość lekcji w h]])</f>
        <v>1</v>
      </c>
      <c r="I141">
        <f>MINUTE(kursanci35[[#This Row],[Długość lekcji w h]])</f>
        <v>15</v>
      </c>
      <c r="J141">
        <f>kursanci35[[#This Row],[H]]+kursanci35[[#This Row],[M]]/60</f>
        <v>1.25</v>
      </c>
      <c r="K141">
        <f>kursanci35[[#This Row],[Czas numerycznie w h]]*kursanci35[[#This Row],[Stawka za godzinę]]</f>
        <v>62.5</v>
      </c>
    </row>
    <row r="142" spans="1:11" x14ac:dyDescent="0.35">
      <c r="A142" t="s">
        <v>8</v>
      </c>
      <c r="B142" t="s">
        <v>9</v>
      </c>
      <c r="C142" s="1">
        <v>45975</v>
      </c>
      <c r="D142" s="2">
        <v>0.4375</v>
      </c>
      <c r="E142" s="2">
        <v>0.48958333333333331</v>
      </c>
      <c r="F142">
        <v>50</v>
      </c>
      <c r="G142" s="2">
        <f>kursanci35[[#This Row],[Godzina zakończenia]]-kursanci35[[#This Row],[Godzina rozpoczęcia]]</f>
        <v>5.2083333333333315E-2</v>
      </c>
      <c r="H142">
        <f>HOUR(kursanci35[[#This Row],[Długość lekcji w h]])</f>
        <v>1</v>
      </c>
      <c r="I142">
        <f>MINUTE(kursanci35[[#This Row],[Długość lekcji w h]])</f>
        <v>15</v>
      </c>
      <c r="J142">
        <f>kursanci35[[#This Row],[H]]+kursanci35[[#This Row],[M]]/60</f>
        <v>1.25</v>
      </c>
      <c r="K142">
        <f>kursanci35[[#This Row],[Czas numerycznie w h]]*kursanci35[[#This Row],[Stawka za godzinę]]</f>
        <v>62.5</v>
      </c>
    </row>
    <row r="143" spans="1:11" x14ac:dyDescent="0.35">
      <c r="A143" t="s">
        <v>10</v>
      </c>
      <c r="B143" t="s">
        <v>9</v>
      </c>
      <c r="C143" s="1">
        <v>46027</v>
      </c>
      <c r="D143" s="2">
        <v>0.64583333333333337</v>
      </c>
      <c r="E143" s="2">
        <v>0.69791666666666663</v>
      </c>
      <c r="F143">
        <v>50</v>
      </c>
      <c r="G143" s="2">
        <f>kursanci35[[#This Row],[Godzina zakończenia]]-kursanci35[[#This Row],[Godzina rozpoczęcia]]</f>
        <v>5.2083333333333259E-2</v>
      </c>
      <c r="H143">
        <f>HOUR(kursanci35[[#This Row],[Długość lekcji w h]])</f>
        <v>1</v>
      </c>
      <c r="I143">
        <f>MINUTE(kursanci35[[#This Row],[Długość lekcji w h]])</f>
        <v>15</v>
      </c>
      <c r="J143">
        <f>kursanci35[[#This Row],[H]]+kursanci35[[#This Row],[M]]/60</f>
        <v>1.25</v>
      </c>
      <c r="K143">
        <f>kursanci35[[#This Row],[Czas numerycznie w h]]*kursanci35[[#This Row],[Stawka za godzinę]]</f>
        <v>62.5</v>
      </c>
    </row>
    <row r="144" spans="1:11" x14ac:dyDescent="0.35">
      <c r="A144" t="s">
        <v>17</v>
      </c>
      <c r="B144" t="s">
        <v>9</v>
      </c>
      <c r="C144" s="1">
        <v>46044</v>
      </c>
      <c r="D144" s="2">
        <v>0.4375</v>
      </c>
      <c r="E144" s="2">
        <v>0.48958333333333331</v>
      </c>
      <c r="F144">
        <v>50</v>
      </c>
      <c r="G144" s="2">
        <f>kursanci35[[#This Row],[Godzina zakończenia]]-kursanci35[[#This Row],[Godzina rozpoczęcia]]</f>
        <v>5.2083333333333315E-2</v>
      </c>
      <c r="H144">
        <f>HOUR(kursanci35[[#This Row],[Długość lekcji w h]])</f>
        <v>1</v>
      </c>
      <c r="I144">
        <f>MINUTE(kursanci35[[#This Row],[Długość lekcji w h]])</f>
        <v>15</v>
      </c>
      <c r="J144">
        <f>kursanci35[[#This Row],[H]]+kursanci35[[#This Row],[M]]/60</f>
        <v>1.25</v>
      </c>
      <c r="K144">
        <f>kursanci35[[#This Row],[Czas numerycznie w h]]*kursanci35[[#This Row],[Stawka za godzinę]]</f>
        <v>62.5</v>
      </c>
    </row>
    <row r="145" spans="1:11" x14ac:dyDescent="0.35">
      <c r="A145" t="s">
        <v>8</v>
      </c>
      <c r="B145" t="s">
        <v>9</v>
      </c>
      <c r="C145" s="1">
        <v>46062</v>
      </c>
      <c r="D145" s="2">
        <v>0.375</v>
      </c>
      <c r="E145" s="2">
        <v>0.42708333333333331</v>
      </c>
      <c r="F145">
        <v>50</v>
      </c>
      <c r="G145" s="2">
        <f>kursanci35[[#This Row],[Godzina zakończenia]]-kursanci35[[#This Row],[Godzina rozpoczęcia]]</f>
        <v>5.2083333333333315E-2</v>
      </c>
      <c r="H145">
        <f>HOUR(kursanci35[[#This Row],[Długość lekcji w h]])</f>
        <v>1</v>
      </c>
      <c r="I145">
        <f>MINUTE(kursanci35[[#This Row],[Długość lekcji w h]])</f>
        <v>15</v>
      </c>
      <c r="J145">
        <f>kursanci35[[#This Row],[H]]+kursanci35[[#This Row],[M]]/60</f>
        <v>1.25</v>
      </c>
      <c r="K145">
        <f>kursanci35[[#This Row],[Czas numerycznie w h]]*kursanci35[[#This Row],[Stawka za godzinę]]</f>
        <v>62.5</v>
      </c>
    </row>
    <row r="146" spans="1:11" x14ac:dyDescent="0.35">
      <c r="A146" t="s">
        <v>10</v>
      </c>
      <c r="B146" t="s">
        <v>9</v>
      </c>
      <c r="C146" s="1">
        <v>46065</v>
      </c>
      <c r="D146" s="2">
        <v>0.45833333333333331</v>
      </c>
      <c r="E146" s="2">
        <v>0.51041666666666663</v>
      </c>
      <c r="F146">
        <v>50</v>
      </c>
      <c r="G146" s="2">
        <f>kursanci35[[#This Row],[Godzina zakończenia]]-kursanci35[[#This Row],[Godzina rozpoczęcia]]</f>
        <v>5.2083333333333315E-2</v>
      </c>
      <c r="H146">
        <f>HOUR(kursanci35[[#This Row],[Długość lekcji w h]])</f>
        <v>1</v>
      </c>
      <c r="I146">
        <f>MINUTE(kursanci35[[#This Row],[Długość lekcji w h]])</f>
        <v>15</v>
      </c>
      <c r="J146">
        <f>kursanci35[[#This Row],[H]]+kursanci35[[#This Row],[M]]/60</f>
        <v>1.25</v>
      </c>
      <c r="K146">
        <f>kursanci35[[#This Row],[Czas numerycznie w h]]*kursanci35[[#This Row],[Stawka za godzinę]]</f>
        <v>62.5</v>
      </c>
    </row>
    <row r="147" spans="1:11" x14ac:dyDescent="0.35">
      <c r="A147" t="s">
        <v>17</v>
      </c>
      <c r="B147" t="s">
        <v>9</v>
      </c>
      <c r="C147" s="1">
        <v>46066</v>
      </c>
      <c r="D147" s="2">
        <v>0.52083333333333337</v>
      </c>
      <c r="E147" s="2">
        <v>0.57291666666666663</v>
      </c>
      <c r="F147">
        <v>50</v>
      </c>
      <c r="G147" s="2">
        <f>kursanci35[[#This Row],[Godzina zakończenia]]-kursanci35[[#This Row],[Godzina rozpoczęcia]]</f>
        <v>5.2083333333333259E-2</v>
      </c>
      <c r="H147">
        <f>HOUR(kursanci35[[#This Row],[Długość lekcji w h]])</f>
        <v>1</v>
      </c>
      <c r="I147">
        <f>MINUTE(kursanci35[[#This Row],[Długość lekcji w h]])</f>
        <v>15</v>
      </c>
      <c r="J147">
        <f>kursanci35[[#This Row],[H]]+kursanci35[[#This Row],[M]]/60</f>
        <v>1.25</v>
      </c>
      <c r="K147">
        <f>kursanci35[[#This Row],[Czas numerycznie w h]]*kursanci35[[#This Row],[Stawka za godzinę]]</f>
        <v>62.5</v>
      </c>
    </row>
    <row r="148" spans="1:11" x14ac:dyDescent="0.35">
      <c r="A148" t="s">
        <v>17</v>
      </c>
      <c r="B148" t="s">
        <v>9</v>
      </c>
      <c r="C148" s="1">
        <v>46073</v>
      </c>
      <c r="D148" s="2">
        <v>0.60416666666666663</v>
      </c>
      <c r="E148" s="2">
        <v>0.65625</v>
      </c>
      <c r="F148">
        <v>50</v>
      </c>
      <c r="G148" s="2">
        <f>kursanci35[[#This Row],[Godzina zakończenia]]-kursanci35[[#This Row],[Godzina rozpoczęcia]]</f>
        <v>5.208333333333337E-2</v>
      </c>
      <c r="H148">
        <f>HOUR(kursanci35[[#This Row],[Długość lekcji w h]])</f>
        <v>1</v>
      </c>
      <c r="I148">
        <f>MINUTE(kursanci35[[#This Row],[Długość lekcji w h]])</f>
        <v>15</v>
      </c>
      <c r="J148">
        <f>kursanci35[[#This Row],[H]]+kursanci35[[#This Row],[M]]/60</f>
        <v>1.25</v>
      </c>
      <c r="K148">
        <f>kursanci35[[#This Row],[Czas numerycznie w h]]*kursanci35[[#This Row],[Stawka za godzinę]]</f>
        <v>62.5</v>
      </c>
    </row>
    <row r="149" spans="1:11" x14ac:dyDescent="0.35">
      <c r="A149" t="s">
        <v>6</v>
      </c>
      <c r="B149" t="s">
        <v>7</v>
      </c>
      <c r="C149" s="1">
        <v>45931</v>
      </c>
      <c r="D149" s="2">
        <v>0.375</v>
      </c>
      <c r="E149" s="2">
        <v>0.41666666666666669</v>
      </c>
      <c r="F149">
        <v>60</v>
      </c>
      <c r="G149" s="2">
        <f>kursanci35[[#This Row],[Godzina zakończenia]]-kursanci35[[#This Row],[Godzina rozpoczęcia]]</f>
        <v>4.1666666666666685E-2</v>
      </c>
      <c r="H149">
        <f>HOUR(kursanci35[[#This Row],[Długość lekcji w h]])</f>
        <v>1</v>
      </c>
      <c r="I149">
        <f>MINUTE(kursanci35[[#This Row],[Długość lekcji w h]])</f>
        <v>0</v>
      </c>
      <c r="J149">
        <f>kursanci35[[#This Row],[H]]+kursanci35[[#This Row],[M]]/60</f>
        <v>1</v>
      </c>
      <c r="K149">
        <f>kursanci35[[#This Row],[Czas numerycznie w h]]*kursanci35[[#This Row],[Stawka za godzinę]]</f>
        <v>60</v>
      </c>
    </row>
    <row r="150" spans="1:11" x14ac:dyDescent="0.35">
      <c r="A150" t="s">
        <v>14</v>
      </c>
      <c r="B150" t="s">
        <v>7</v>
      </c>
      <c r="C150" s="1">
        <v>45938</v>
      </c>
      <c r="D150" s="2">
        <v>0.375</v>
      </c>
      <c r="E150" s="2">
        <v>0.41666666666666669</v>
      </c>
      <c r="F150">
        <v>60</v>
      </c>
      <c r="G150" s="2">
        <f>kursanci35[[#This Row],[Godzina zakończenia]]-kursanci35[[#This Row],[Godzina rozpoczęcia]]</f>
        <v>4.1666666666666685E-2</v>
      </c>
      <c r="H150">
        <f>HOUR(kursanci35[[#This Row],[Długość lekcji w h]])</f>
        <v>1</v>
      </c>
      <c r="I150">
        <f>MINUTE(kursanci35[[#This Row],[Długość lekcji w h]])</f>
        <v>0</v>
      </c>
      <c r="J150">
        <f>kursanci35[[#This Row],[H]]+kursanci35[[#This Row],[M]]/60</f>
        <v>1</v>
      </c>
      <c r="K150">
        <f>kursanci35[[#This Row],[Czas numerycznie w h]]*kursanci35[[#This Row],[Stawka za godzinę]]</f>
        <v>60</v>
      </c>
    </row>
    <row r="151" spans="1:11" x14ac:dyDescent="0.35">
      <c r="A151" t="s">
        <v>11</v>
      </c>
      <c r="B151" t="s">
        <v>12</v>
      </c>
      <c r="C151" s="1">
        <v>45938</v>
      </c>
      <c r="D151" s="2">
        <v>0.44791666666666669</v>
      </c>
      <c r="E151" s="2">
        <v>0.51041666666666663</v>
      </c>
      <c r="F151">
        <v>40</v>
      </c>
      <c r="G151" s="2">
        <f>kursanci35[[#This Row],[Godzina zakończenia]]-kursanci35[[#This Row],[Godzina rozpoczęcia]]</f>
        <v>6.2499999999999944E-2</v>
      </c>
      <c r="H151">
        <f>HOUR(kursanci35[[#This Row],[Długość lekcji w h]])</f>
        <v>1</v>
      </c>
      <c r="I151">
        <f>MINUTE(kursanci35[[#This Row],[Długość lekcji w h]])</f>
        <v>30</v>
      </c>
      <c r="J151">
        <f>kursanci35[[#This Row],[H]]+kursanci35[[#This Row],[M]]/60</f>
        <v>1.5</v>
      </c>
      <c r="K151">
        <f>kursanci35[[#This Row],[Czas numerycznie w h]]*kursanci35[[#This Row],[Stawka za godzinę]]</f>
        <v>60</v>
      </c>
    </row>
    <row r="152" spans="1:11" x14ac:dyDescent="0.35">
      <c r="A152" t="s">
        <v>14</v>
      </c>
      <c r="B152" t="s">
        <v>7</v>
      </c>
      <c r="C152" s="1">
        <v>45940</v>
      </c>
      <c r="D152" s="2">
        <v>0.53125</v>
      </c>
      <c r="E152" s="2">
        <v>0.57291666666666663</v>
      </c>
      <c r="F152">
        <v>60</v>
      </c>
      <c r="G152" s="2">
        <f>kursanci35[[#This Row],[Godzina zakończenia]]-kursanci35[[#This Row],[Godzina rozpoczęcia]]</f>
        <v>4.166666666666663E-2</v>
      </c>
      <c r="H152">
        <f>HOUR(kursanci35[[#This Row],[Długość lekcji w h]])</f>
        <v>1</v>
      </c>
      <c r="I152">
        <f>MINUTE(kursanci35[[#This Row],[Długość lekcji w h]])</f>
        <v>0</v>
      </c>
      <c r="J152">
        <f>kursanci35[[#This Row],[H]]+kursanci35[[#This Row],[M]]/60</f>
        <v>1</v>
      </c>
      <c r="K152">
        <f>kursanci35[[#This Row],[Czas numerycznie w h]]*kursanci35[[#This Row],[Stawka za godzinę]]</f>
        <v>60</v>
      </c>
    </row>
    <row r="153" spans="1:11" x14ac:dyDescent="0.35">
      <c r="A153" t="s">
        <v>16</v>
      </c>
      <c r="B153" t="s">
        <v>7</v>
      </c>
      <c r="C153" s="1">
        <v>45950</v>
      </c>
      <c r="D153" s="2">
        <v>0.58333333333333337</v>
      </c>
      <c r="E153" s="2">
        <v>0.625</v>
      </c>
      <c r="F153">
        <v>60</v>
      </c>
      <c r="G153" s="2">
        <f>kursanci35[[#This Row],[Godzina zakończenia]]-kursanci35[[#This Row],[Godzina rozpoczęcia]]</f>
        <v>4.166666666666663E-2</v>
      </c>
      <c r="H153">
        <f>HOUR(kursanci35[[#This Row],[Długość lekcji w h]])</f>
        <v>1</v>
      </c>
      <c r="I153">
        <f>MINUTE(kursanci35[[#This Row],[Długość lekcji w h]])</f>
        <v>0</v>
      </c>
      <c r="J153">
        <f>kursanci35[[#This Row],[H]]+kursanci35[[#This Row],[M]]/60</f>
        <v>1</v>
      </c>
      <c r="K153">
        <f>kursanci35[[#This Row],[Czas numerycznie w h]]*kursanci35[[#This Row],[Stawka za godzinę]]</f>
        <v>60</v>
      </c>
    </row>
    <row r="154" spans="1:11" x14ac:dyDescent="0.35">
      <c r="A154" t="s">
        <v>11</v>
      </c>
      <c r="B154" t="s">
        <v>12</v>
      </c>
      <c r="C154" s="1">
        <v>45950</v>
      </c>
      <c r="D154" s="2">
        <v>0.63541666666666663</v>
      </c>
      <c r="E154" s="2">
        <v>0.69791666666666663</v>
      </c>
      <c r="F154">
        <v>40</v>
      </c>
      <c r="G154" s="2">
        <f>kursanci35[[#This Row],[Godzina zakończenia]]-kursanci35[[#This Row],[Godzina rozpoczęcia]]</f>
        <v>6.25E-2</v>
      </c>
      <c r="H154">
        <f>HOUR(kursanci35[[#This Row],[Długość lekcji w h]])</f>
        <v>1</v>
      </c>
      <c r="I154">
        <f>MINUTE(kursanci35[[#This Row],[Długość lekcji w h]])</f>
        <v>30</v>
      </c>
      <c r="J154">
        <f>kursanci35[[#This Row],[H]]+kursanci35[[#This Row],[M]]/60</f>
        <v>1.5</v>
      </c>
      <c r="K154">
        <f>kursanci35[[#This Row],[Czas numerycznie w h]]*kursanci35[[#This Row],[Stawka za godzinę]]</f>
        <v>60</v>
      </c>
    </row>
    <row r="155" spans="1:11" x14ac:dyDescent="0.35">
      <c r="A155" t="s">
        <v>13</v>
      </c>
      <c r="B155" t="s">
        <v>7</v>
      </c>
      <c r="C155" s="1">
        <v>45952</v>
      </c>
      <c r="D155" s="2">
        <v>0.44791666666666669</v>
      </c>
      <c r="E155" s="2">
        <v>0.48958333333333331</v>
      </c>
      <c r="F155">
        <v>60</v>
      </c>
      <c r="G155" s="2">
        <f>kursanci35[[#This Row],[Godzina zakończenia]]-kursanci35[[#This Row],[Godzina rozpoczęcia]]</f>
        <v>4.166666666666663E-2</v>
      </c>
      <c r="H155">
        <f>HOUR(kursanci35[[#This Row],[Długość lekcji w h]])</f>
        <v>1</v>
      </c>
      <c r="I155">
        <f>MINUTE(kursanci35[[#This Row],[Długość lekcji w h]])</f>
        <v>0</v>
      </c>
      <c r="J155">
        <f>kursanci35[[#This Row],[H]]+kursanci35[[#This Row],[M]]/60</f>
        <v>1</v>
      </c>
      <c r="K155">
        <f>kursanci35[[#This Row],[Czas numerycznie w h]]*kursanci35[[#This Row],[Stawka za godzinę]]</f>
        <v>60</v>
      </c>
    </row>
    <row r="156" spans="1:11" x14ac:dyDescent="0.35">
      <c r="A156" t="s">
        <v>6</v>
      </c>
      <c r="B156" t="s">
        <v>7</v>
      </c>
      <c r="C156" s="1">
        <v>45954</v>
      </c>
      <c r="D156" s="2">
        <v>0.375</v>
      </c>
      <c r="E156" s="2">
        <v>0.41666666666666669</v>
      </c>
      <c r="F156">
        <v>60</v>
      </c>
      <c r="G156" s="2">
        <f>kursanci35[[#This Row],[Godzina zakończenia]]-kursanci35[[#This Row],[Godzina rozpoczęcia]]</f>
        <v>4.1666666666666685E-2</v>
      </c>
      <c r="H156">
        <f>HOUR(kursanci35[[#This Row],[Długość lekcji w h]])</f>
        <v>1</v>
      </c>
      <c r="I156">
        <f>MINUTE(kursanci35[[#This Row],[Długość lekcji w h]])</f>
        <v>0</v>
      </c>
      <c r="J156">
        <f>kursanci35[[#This Row],[H]]+kursanci35[[#This Row],[M]]/60</f>
        <v>1</v>
      </c>
      <c r="K156">
        <f>kursanci35[[#This Row],[Czas numerycznie w h]]*kursanci35[[#This Row],[Stawka za godzinę]]</f>
        <v>60</v>
      </c>
    </row>
    <row r="157" spans="1:11" x14ac:dyDescent="0.35">
      <c r="A157" t="s">
        <v>14</v>
      </c>
      <c r="B157" t="s">
        <v>7</v>
      </c>
      <c r="C157" s="1">
        <v>45968</v>
      </c>
      <c r="D157" s="2">
        <v>0.375</v>
      </c>
      <c r="E157" s="2">
        <v>0.41666666666666669</v>
      </c>
      <c r="F157">
        <v>60</v>
      </c>
      <c r="G157" s="2">
        <f>kursanci35[[#This Row],[Godzina zakończenia]]-kursanci35[[#This Row],[Godzina rozpoczęcia]]</f>
        <v>4.1666666666666685E-2</v>
      </c>
      <c r="H157">
        <f>HOUR(kursanci35[[#This Row],[Długość lekcji w h]])</f>
        <v>1</v>
      </c>
      <c r="I157">
        <f>MINUTE(kursanci35[[#This Row],[Długość lekcji w h]])</f>
        <v>0</v>
      </c>
      <c r="J157">
        <f>kursanci35[[#This Row],[H]]+kursanci35[[#This Row],[M]]/60</f>
        <v>1</v>
      </c>
      <c r="K157">
        <f>kursanci35[[#This Row],[Czas numerycznie w h]]*kursanci35[[#This Row],[Stawka za godzinę]]</f>
        <v>60</v>
      </c>
    </row>
    <row r="158" spans="1:11" x14ac:dyDescent="0.35">
      <c r="A158" t="s">
        <v>13</v>
      </c>
      <c r="B158" t="s">
        <v>7</v>
      </c>
      <c r="C158" s="1">
        <v>45972</v>
      </c>
      <c r="D158" s="2">
        <v>0.46875</v>
      </c>
      <c r="E158" s="2">
        <v>0.51041666666666663</v>
      </c>
      <c r="F158">
        <v>60</v>
      </c>
      <c r="G158" s="2">
        <f>kursanci35[[#This Row],[Godzina zakończenia]]-kursanci35[[#This Row],[Godzina rozpoczęcia]]</f>
        <v>4.166666666666663E-2</v>
      </c>
      <c r="H158">
        <f>HOUR(kursanci35[[#This Row],[Długość lekcji w h]])</f>
        <v>1</v>
      </c>
      <c r="I158">
        <f>MINUTE(kursanci35[[#This Row],[Długość lekcji w h]])</f>
        <v>0</v>
      </c>
      <c r="J158">
        <f>kursanci35[[#This Row],[H]]+kursanci35[[#This Row],[M]]/60</f>
        <v>1</v>
      </c>
      <c r="K158">
        <f>kursanci35[[#This Row],[Czas numerycznie w h]]*kursanci35[[#This Row],[Stawka za godzinę]]</f>
        <v>60</v>
      </c>
    </row>
    <row r="159" spans="1:11" x14ac:dyDescent="0.35">
      <c r="A159" t="s">
        <v>6</v>
      </c>
      <c r="B159" t="s">
        <v>7</v>
      </c>
      <c r="C159" s="1">
        <v>45973</v>
      </c>
      <c r="D159" s="2">
        <v>0.53125</v>
      </c>
      <c r="E159" s="2">
        <v>0.57291666666666663</v>
      </c>
      <c r="F159">
        <v>60</v>
      </c>
      <c r="G159" s="2">
        <f>kursanci35[[#This Row],[Godzina zakończenia]]-kursanci35[[#This Row],[Godzina rozpoczęcia]]</f>
        <v>4.166666666666663E-2</v>
      </c>
      <c r="H159">
        <f>HOUR(kursanci35[[#This Row],[Długość lekcji w h]])</f>
        <v>1</v>
      </c>
      <c r="I159">
        <f>MINUTE(kursanci35[[#This Row],[Długość lekcji w h]])</f>
        <v>0</v>
      </c>
      <c r="J159">
        <f>kursanci35[[#This Row],[H]]+kursanci35[[#This Row],[M]]/60</f>
        <v>1</v>
      </c>
      <c r="K159">
        <f>kursanci35[[#This Row],[Czas numerycznie w h]]*kursanci35[[#This Row],[Stawka za godzinę]]</f>
        <v>60</v>
      </c>
    </row>
    <row r="160" spans="1:11" x14ac:dyDescent="0.35">
      <c r="A160" t="s">
        <v>18</v>
      </c>
      <c r="B160" t="s">
        <v>12</v>
      </c>
      <c r="C160" s="1">
        <v>45974</v>
      </c>
      <c r="D160" s="2">
        <v>0.46875</v>
      </c>
      <c r="E160" s="2">
        <v>0.53125</v>
      </c>
      <c r="F160">
        <v>40</v>
      </c>
      <c r="G160" s="2">
        <f>kursanci35[[#This Row],[Godzina zakończenia]]-kursanci35[[#This Row],[Godzina rozpoczęcia]]</f>
        <v>6.25E-2</v>
      </c>
      <c r="H160">
        <f>HOUR(kursanci35[[#This Row],[Długość lekcji w h]])</f>
        <v>1</v>
      </c>
      <c r="I160">
        <f>MINUTE(kursanci35[[#This Row],[Długość lekcji w h]])</f>
        <v>30</v>
      </c>
      <c r="J160">
        <f>kursanci35[[#This Row],[H]]+kursanci35[[#This Row],[M]]/60</f>
        <v>1.5</v>
      </c>
      <c r="K160">
        <f>kursanci35[[#This Row],[Czas numerycznie w h]]*kursanci35[[#This Row],[Stawka za godzinę]]</f>
        <v>60</v>
      </c>
    </row>
    <row r="161" spans="1:11" x14ac:dyDescent="0.35">
      <c r="A161" t="s">
        <v>10</v>
      </c>
      <c r="B161" t="s">
        <v>7</v>
      </c>
      <c r="C161" s="1">
        <v>45979</v>
      </c>
      <c r="D161" s="2">
        <v>0.375</v>
      </c>
      <c r="E161" s="2">
        <v>0.41666666666666669</v>
      </c>
      <c r="F161">
        <v>60</v>
      </c>
      <c r="G161" s="2">
        <f>kursanci35[[#This Row],[Godzina zakończenia]]-kursanci35[[#This Row],[Godzina rozpoczęcia]]</f>
        <v>4.1666666666666685E-2</v>
      </c>
      <c r="H161">
        <f>HOUR(kursanci35[[#This Row],[Długość lekcji w h]])</f>
        <v>1</v>
      </c>
      <c r="I161">
        <f>MINUTE(kursanci35[[#This Row],[Długość lekcji w h]])</f>
        <v>0</v>
      </c>
      <c r="J161">
        <f>kursanci35[[#This Row],[H]]+kursanci35[[#This Row],[M]]/60</f>
        <v>1</v>
      </c>
      <c r="K161">
        <f>kursanci35[[#This Row],[Czas numerycznie w h]]*kursanci35[[#This Row],[Stawka za godzinę]]</f>
        <v>60</v>
      </c>
    </row>
    <row r="162" spans="1:11" x14ac:dyDescent="0.35">
      <c r="A162" t="s">
        <v>21</v>
      </c>
      <c r="B162" t="s">
        <v>7</v>
      </c>
      <c r="C162" s="1">
        <v>45980</v>
      </c>
      <c r="D162" s="2">
        <v>0.46875</v>
      </c>
      <c r="E162" s="2">
        <v>0.51041666666666663</v>
      </c>
      <c r="F162">
        <v>60</v>
      </c>
      <c r="G162" s="2">
        <f>kursanci35[[#This Row],[Godzina zakończenia]]-kursanci35[[#This Row],[Godzina rozpoczęcia]]</f>
        <v>4.166666666666663E-2</v>
      </c>
      <c r="H162">
        <f>HOUR(kursanci35[[#This Row],[Długość lekcji w h]])</f>
        <v>1</v>
      </c>
      <c r="I162">
        <f>MINUTE(kursanci35[[#This Row],[Długość lekcji w h]])</f>
        <v>0</v>
      </c>
      <c r="J162">
        <f>kursanci35[[#This Row],[H]]+kursanci35[[#This Row],[M]]/60</f>
        <v>1</v>
      </c>
      <c r="K162">
        <f>kursanci35[[#This Row],[Czas numerycznie w h]]*kursanci35[[#This Row],[Stawka za godzinę]]</f>
        <v>60</v>
      </c>
    </row>
    <row r="163" spans="1:11" x14ac:dyDescent="0.35">
      <c r="A163" t="s">
        <v>11</v>
      </c>
      <c r="B163" t="s">
        <v>12</v>
      </c>
      <c r="C163" s="1">
        <v>45985</v>
      </c>
      <c r="D163" s="2">
        <v>0.375</v>
      </c>
      <c r="E163" s="2">
        <v>0.4375</v>
      </c>
      <c r="F163">
        <v>40</v>
      </c>
      <c r="G163" s="2">
        <f>kursanci35[[#This Row],[Godzina zakończenia]]-kursanci35[[#This Row],[Godzina rozpoczęcia]]</f>
        <v>6.25E-2</v>
      </c>
      <c r="H163">
        <f>HOUR(kursanci35[[#This Row],[Długość lekcji w h]])</f>
        <v>1</v>
      </c>
      <c r="I163">
        <f>MINUTE(kursanci35[[#This Row],[Długość lekcji w h]])</f>
        <v>30</v>
      </c>
      <c r="J163">
        <f>kursanci35[[#This Row],[H]]+kursanci35[[#This Row],[M]]/60</f>
        <v>1.5</v>
      </c>
      <c r="K163">
        <f>kursanci35[[#This Row],[Czas numerycznie w h]]*kursanci35[[#This Row],[Stawka za godzinę]]</f>
        <v>60</v>
      </c>
    </row>
    <row r="164" spans="1:11" x14ac:dyDescent="0.35">
      <c r="A164" t="s">
        <v>13</v>
      </c>
      <c r="B164" t="s">
        <v>7</v>
      </c>
      <c r="C164" s="1">
        <v>45987</v>
      </c>
      <c r="D164" s="2">
        <v>0.375</v>
      </c>
      <c r="E164" s="2">
        <v>0.41666666666666669</v>
      </c>
      <c r="F164">
        <v>60</v>
      </c>
      <c r="G164" s="2">
        <f>kursanci35[[#This Row],[Godzina zakończenia]]-kursanci35[[#This Row],[Godzina rozpoczęcia]]</f>
        <v>4.1666666666666685E-2</v>
      </c>
      <c r="H164">
        <f>HOUR(kursanci35[[#This Row],[Długość lekcji w h]])</f>
        <v>1</v>
      </c>
      <c r="I164">
        <f>MINUTE(kursanci35[[#This Row],[Długość lekcji w h]])</f>
        <v>0</v>
      </c>
      <c r="J164">
        <f>kursanci35[[#This Row],[H]]+kursanci35[[#This Row],[M]]/60</f>
        <v>1</v>
      </c>
      <c r="K164">
        <f>kursanci35[[#This Row],[Czas numerycznie w h]]*kursanci35[[#This Row],[Stawka za godzinę]]</f>
        <v>60</v>
      </c>
    </row>
    <row r="165" spans="1:11" x14ac:dyDescent="0.35">
      <c r="A165" t="s">
        <v>6</v>
      </c>
      <c r="B165" t="s">
        <v>7</v>
      </c>
      <c r="C165" s="1">
        <v>45987</v>
      </c>
      <c r="D165" s="2">
        <v>0.6875</v>
      </c>
      <c r="E165" s="2">
        <v>0.72916666666666663</v>
      </c>
      <c r="F165">
        <v>60</v>
      </c>
      <c r="G165" s="2">
        <f>kursanci35[[#This Row],[Godzina zakończenia]]-kursanci35[[#This Row],[Godzina rozpoczęcia]]</f>
        <v>4.166666666666663E-2</v>
      </c>
      <c r="H165">
        <f>HOUR(kursanci35[[#This Row],[Długość lekcji w h]])</f>
        <v>1</v>
      </c>
      <c r="I165">
        <f>MINUTE(kursanci35[[#This Row],[Długość lekcji w h]])</f>
        <v>0</v>
      </c>
      <c r="J165">
        <f>kursanci35[[#This Row],[H]]+kursanci35[[#This Row],[M]]/60</f>
        <v>1</v>
      </c>
      <c r="K165">
        <f>kursanci35[[#This Row],[Czas numerycznie w h]]*kursanci35[[#This Row],[Stawka za godzinę]]</f>
        <v>60</v>
      </c>
    </row>
    <row r="166" spans="1:11" x14ac:dyDescent="0.35">
      <c r="A166" t="s">
        <v>15</v>
      </c>
      <c r="B166" t="s">
        <v>7</v>
      </c>
      <c r="C166" s="1">
        <v>45993</v>
      </c>
      <c r="D166" s="2">
        <v>0.4375</v>
      </c>
      <c r="E166" s="2">
        <v>0.47916666666666669</v>
      </c>
      <c r="F166">
        <v>60</v>
      </c>
      <c r="G166" s="2">
        <f>kursanci35[[#This Row],[Godzina zakończenia]]-kursanci35[[#This Row],[Godzina rozpoczęcia]]</f>
        <v>4.1666666666666685E-2</v>
      </c>
      <c r="H166">
        <f>HOUR(kursanci35[[#This Row],[Długość lekcji w h]])</f>
        <v>1</v>
      </c>
      <c r="I166">
        <f>MINUTE(kursanci35[[#This Row],[Długość lekcji w h]])</f>
        <v>0</v>
      </c>
      <c r="J166">
        <f>kursanci35[[#This Row],[H]]+kursanci35[[#This Row],[M]]/60</f>
        <v>1</v>
      </c>
      <c r="K166">
        <f>kursanci35[[#This Row],[Czas numerycznie w h]]*kursanci35[[#This Row],[Stawka za godzinę]]</f>
        <v>60</v>
      </c>
    </row>
    <row r="167" spans="1:11" x14ac:dyDescent="0.35">
      <c r="A167" t="s">
        <v>18</v>
      </c>
      <c r="B167" t="s">
        <v>12</v>
      </c>
      <c r="C167" s="1">
        <v>45994</v>
      </c>
      <c r="D167" s="2">
        <v>0.47916666666666669</v>
      </c>
      <c r="E167" s="2">
        <v>0.54166666666666663</v>
      </c>
      <c r="F167">
        <v>40</v>
      </c>
      <c r="G167" s="2">
        <f>kursanci35[[#This Row],[Godzina zakończenia]]-kursanci35[[#This Row],[Godzina rozpoczęcia]]</f>
        <v>6.2499999999999944E-2</v>
      </c>
      <c r="H167">
        <f>HOUR(kursanci35[[#This Row],[Długość lekcji w h]])</f>
        <v>1</v>
      </c>
      <c r="I167">
        <f>MINUTE(kursanci35[[#This Row],[Długość lekcji w h]])</f>
        <v>30</v>
      </c>
      <c r="J167">
        <f>kursanci35[[#This Row],[H]]+kursanci35[[#This Row],[M]]/60</f>
        <v>1.5</v>
      </c>
      <c r="K167">
        <f>kursanci35[[#This Row],[Czas numerycznie w h]]*kursanci35[[#This Row],[Stawka za godzinę]]</f>
        <v>60</v>
      </c>
    </row>
    <row r="168" spans="1:11" x14ac:dyDescent="0.35">
      <c r="A168" t="s">
        <v>18</v>
      </c>
      <c r="B168" t="s">
        <v>12</v>
      </c>
      <c r="C168" s="1">
        <v>46001</v>
      </c>
      <c r="D168" s="2">
        <v>0.375</v>
      </c>
      <c r="E168" s="2">
        <v>0.4375</v>
      </c>
      <c r="F168">
        <v>40</v>
      </c>
      <c r="G168" s="2">
        <f>kursanci35[[#This Row],[Godzina zakończenia]]-kursanci35[[#This Row],[Godzina rozpoczęcia]]</f>
        <v>6.25E-2</v>
      </c>
      <c r="H168">
        <f>HOUR(kursanci35[[#This Row],[Długość lekcji w h]])</f>
        <v>1</v>
      </c>
      <c r="I168">
        <f>MINUTE(kursanci35[[#This Row],[Długość lekcji w h]])</f>
        <v>30</v>
      </c>
      <c r="J168">
        <f>kursanci35[[#This Row],[H]]+kursanci35[[#This Row],[M]]/60</f>
        <v>1.5</v>
      </c>
      <c r="K168">
        <f>kursanci35[[#This Row],[Czas numerycznie w h]]*kursanci35[[#This Row],[Stawka za godzinę]]</f>
        <v>60</v>
      </c>
    </row>
    <row r="169" spans="1:11" x14ac:dyDescent="0.35">
      <c r="A169" t="s">
        <v>16</v>
      </c>
      <c r="B169" t="s">
        <v>7</v>
      </c>
      <c r="C169" s="1">
        <v>46001</v>
      </c>
      <c r="D169" s="2">
        <v>0.61458333333333337</v>
      </c>
      <c r="E169" s="2">
        <v>0.65625</v>
      </c>
      <c r="F169">
        <v>60</v>
      </c>
      <c r="G169" s="2">
        <f>kursanci35[[#This Row],[Godzina zakończenia]]-kursanci35[[#This Row],[Godzina rozpoczęcia]]</f>
        <v>4.166666666666663E-2</v>
      </c>
      <c r="H169">
        <f>HOUR(kursanci35[[#This Row],[Długość lekcji w h]])</f>
        <v>1</v>
      </c>
      <c r="I169">
        <f>MINUTE(kursanci35[[#This Row],[Długość lekcji w h]])</f>
        <v>0</v>
      </c>
      <c r="J169">
        <f>kursanci35[[#This Row],[H]]+kursanci35[[#This Row],[M]]/60</f>
        <v>1</v>
      </c>
      <c r="K169">
        <f>kursanci35[[#This Row],[Czas numerycznie w h]]*kursanci35[[#This Row],[Stawka za godzinę]]</f>
        <v>60</v>
      </c>
    </row>
    <row r="170" spans="1:11" x14ac:dyDescent="0.35">
      <c r="A170" t="s">
        <v>11</v>
      </c>
      <c r="B170" t="s">
        <v>12</v>
      </c>
      <c r="C170" s="1">
        <v>46001</v>
      </c>
      <c r="D170" s="2">
        <v>0.67708333333333337</v>
      </c>
      <c r="E170" s="2">
        <v>0.73958333333333337</v>
      </c>
      <c r="F170">
        <v>40</v>
      </c>
      <c r="G170" s="2">
        <f>kursanci35[[#This Row],[Godzina zakończenia]]-kursanci35[[#This Row],[Godzina rozpoczęcia]]</f>
        <v>6.25E-2</v>
      </c>
      <c r="H170">
        <f>HOUR(kursanci35[[#This Row],[Długość lekcji w h]])</f>
        <v>1</v>
      </c>
      <c r="I170">
        <f>MINUTE(kursanci35[[#This Row],[Długość lekcji w h]])</f>
        <v>30</v>
      </c>
      <c r="J170">
        <f>kursanci35[[#This Row],[H]]+kursanci35[[#This Row],[M]]/60</f>
        <v>1.5</v>
      </c>
      <c r="K170">
        <f>kursanci35[[#This Row],[Czas numerycznie w h]]*kursanci35[[#This Row],[Stawka za godzinę]]</f>
        <v>60</v>
      </c>
    </row>
    <row r="171" spans="1:11" x14ac:dyDescent="0.35">
      <c r="A171" t="s">
        <v>15</v>
      </c>
      <c r="B171" t="s">
        <v>7</v>
      </c>
      <c r="C171" s="1">
        <v>46003</v>
      </c>
      <c r="D171" s="2">
        <v>0.4375</v>
      </c>
      <c r="E171" s="2">
        <v>0.47916666666666669</v>
      </c>
      <c r="F171">
        <v>60</v>
      </c>
      <c r="G171" s="2">
        <f>kursanci35[[#This Row],[Godzina zakończenia]]-kursanci35[[#This Row],[Godzina rozpoczęcia]]</f>
        <v>4.1666666666666685E-2</v>
      </c>
      <c r="H171">
        <f>HOUR(kursanci35[[#This Row],[Długość lekcji w h]])</f>
        <v>1</v>
      </c>
      <c r="I171">
        <f>MINUTE(kursanci35[[#This Row],[Długość lekcji w h]])</f>
        <v>0</v>
      </c>
      <c r="J171">
        <f>kursanci35[[#This Row],[H]]+kursanci35[[#This Row],[M]]/60</f>
        <v>1</v>
      </c>
      <c r="K171">
        <f>kursanci35[[#This Row],[Czas numerycznie w h]]*kursanci35[[#This Row],[Stawka za godzinę]]</f>
        <v>60</v>
      </c>
    </row>
    <row r="172" spans="1:11" x14ac:dyDescent="0.35">
      <c r="A172" t="s">
        <v>24</v>
      </c>
      <c r="B172" t="s">
        <v>7</v>
      </c>
      <c r="C172" s="1">
        <v>46007</v>
      </c>
      <c r="D172" s="2">
        <v>0.375</v>
      </c>
      <c r="E172" s="2">
        <v>0.41666666666666669</v>
      </c>
      <c r="F172">
        <v>60</v>
      </c>
      <c r="G172" s="2">
        <f>kursanci35[[#This Row],[Godzina zakończenia]]-kursanci35[[#This Row],[Godzina rozpoczęcia]]</f>
        <v>4.1666666666666685E-2</v>
      </c>
      <c r="H172">
        <f>HOUR(kursanci35[[#This Row],[Długość lekcji w h]])</f>
        <v>1</v>
      </c>
      <c r="I172">
        <f>MINUTE(kursanci35[[#This Row],[Długość lekcji w h]])</f>
        <v>0</v>
      </c>
      <c r="J172">
        <f>kursanci35[[#This Row],[H]]+kursanci35[[#This Row],[M]]/60</f>
        <v>1</v>
      </c>
      <c r="K172">
        <f>kursanci35[[#This Row],[Czas numerycznie w h]]*kursanci35[[#This Row],[Stawka za godzinę]]</f>
        <v>60</v>
      </c>
    </row>
    <row r="173" spans="1:11" x14ac:dyDescent="0.35">
      <c r="A173" t="s">
        <v>24</v>
      </c>
      <c r="B173" t="s">
        <v>7</v>
      </c>
      <c r="C173" s="1">
        <v>46027</v>
      </c>
      <c r="D173" s="2">
        <v>0.57291666666666663</v>
      </c>
      <c r="E173" s="2">
        <v>0.61458333333333337</v>
      </c>
      <c r="F173">
        <v>60</v>
      </c>
      <c r="G173" s="2">
        <f>kursanci35[[#This Row],[Godzina zakończenia]]-kursanci35[[#This Row],[Godzina rozpoczęcia]]</f>
        <v>4.1666666666666741E-2</v>
      </c>
      <c r="H173">
        <f>HOUR(kursanci35[[#This Row],[Długość lekcji w h]])</f>
        <v>1</v>
      </c>
      <c r="I173">
        <f>MINUTE(kursanci35[[#This Row],[Długość lekcji w h]])</f>
        <v>0</v>
      </c>
      <c r="J173">
        <f>kursanci35[[#This Row],[H]]+kursanci35[[#This Row],[M]]/60</f>
        <v>1</v>
      </c>
      <c r="K173">
        <f>kursanci35[[#This Row],[Czas numerycznie w h]]*kursanci35[[#This Row],[Stawka za godzinę]]</f>
        <v>60</v>
      </c>
    </row>
    <row r="174" spans="1:11" x14ac:dyDescent="0.35">
      <c r="A174" t="s">
        <v>24</v>
      </c>
      <c r="B174" t="s">
        <v>7</v>
      </c>
      <c r="C174" s="1">
        <v>46034</v>
      </c>
      <c r="D174" s="2">
        <v>0.5</v>
      </c>
      <c r="E174" s="2">
        <v>0.54166666666666663</v>
      </c>
      <c r="F174">
        <v>60</v>
      </c>
      <c r="G174" s="2">
        <f>kursanci35[[#This Row],[Godzina zakończenia]]-kursanci35[[#This Row],[Godzina rozpoczęcia]]</f>
        <v>4.166666666666663E-2</v>
      </c>
      <c r="H174">
        <f>HOUR(kursanci35[[#This Row],[Długość lekcji w h]])</f>
        <v>1</v>
      </c>
      <c r="I174">
        <f>MINUTE(kursanci35[[#This Row],[Długość lekcji w h]])</f>
        <v>0</v>
      </c>
      <c r="J174">
        <f>kursanci35[[#This Row],[H]]+kursanci35[[#This Row],[M]]/60</f>
        <v>1</v>
      </c>
      <c r="K174">
        <f>kursanci35[[#This Row],[Czas numerycznie w h]]*kursanci35[[#This Row],[Stawka za godzinę]]</f>
        <v>60</v>
      </c>
    </row>
    <row r="175" spans="1:11" x14ac:dyDescent="0.35">
      <c r="A175" t="s">
        <v>18</v>
      </c>
      <c r="B175" t="s">
        <v>12</v>
      </c>
      <c r="C175" s="1">
        <v>46042</v>
      </c>
      <c r="D175" s="2">
        <v>0.375</v>
      </c>
      <c r="E175" s="2">
        <v>0.4375</v>
      </c>
      <c r="F175">
        <v>40</v>
      </c>
      <c r="G175" s="2">
        <f>kursanci35[[#This Row],[Godzina zakończenia]]-kursanci35[[#This Row],[Godzina rozpoczęcia]]</f>
        <v>6.25E-2</v>
      </c>
      <c r="H175">
        <f>HOUR(kursanci35[[#This Row],[Długość lekcji w h]])</f>
        <v>1</v>
      </c>
      <c r="I175">
        <f>MINUTE(kursanci35[[#This Row],[Długość lekcji w h]])</f>
        <v>30</v>
      </c>
      <c r="J175">
        <f>kursanci35[[#This Row],[H]]+kursanci35[[#This Row],[M]]/60</f>
        <v>1.5</v>
      </c>
      <c r="K175">
        <f>kursanci35[[#This Row],[Czas numerycznie w h]]*kursanci35[[#This Row],[Stawka za godzinę]]</f>
        <v>60</v>
      </c>
    </row>
    <row r="176" spans="1:11" x14ac:dyDescent="0.35">
      <c r="A176" t="s">
        <v>16</v>
      </c>
      <c r="B176" t="s">
        <v>7</v>
      </c>
      <c r="C176" s="1">
        <v>46042</v>
      </c>
      <c r="D176" s="2">
        <v>0.4375</v>
      </c>
      <c r="E176" s="2">
        <v>0.47916666666666669</v>
      </c>
      <c r="F176">
        <v>60</v>
      </c>
      <c r="G176" s="2">
        <f>kursanci35[[#This Row],[Godzina zakończenia]]-kursanci35[[#This Row],[Godzina rozpoczęcia]]</f>
        <v>4.1666666666666685E-2</v>
      </c>
      <c r="H176">
        <f>HOUR(kursanci35[[#This Row],[Długość lekcji w h]])</f>
        <v>1</v>
      </c>
      <c r="I176">
        <f>MINUTE(kursanci35[[#This Row],[Długość lekcji w h]])</f>
        <v>0</v>
      </c>
      <c r="J176">
        <f>kursanci35[[#This Row],[H]]+kursanci35[[#This Row],[M]]/60</f>
        <v>1</v>
      </c>
      <c r="K176">
        <f>kursanci35[[#This Row],[Czas numerycznie w h]]*kursanci35[[#This Row],[Stawka za godzinę]]</f>
        <v>60</v>
      </c>
    </row>
    <row r="177" spans="1:11" x14ac:dyDescent="0.35">
      <c r="A177" t="s">
        <v>13</v>
      </c>
      <c r="B177" t="s">
        <v>7</v>
      </c>
      <c r="C177" s="1">
        <v>46045</v>
      </c>
      <c r="D177" s="2">
        <v>0.375</v>
      </c>
      <c r="E177" s="2">
        <v>0.41666666666666669</v>
      </c>
      <c r="F177">
        <v>60</v>
      </c>
      <c r="G177" s="2">
        <f>kursanci35[[#This Row],[Godzina zakończenia]]-kursanci35[[#This Row],[Godzina rozpoczęcia]]</f>
        <v>4.1666666666666685E-2</v>
      </c>
      <c r="H177">
        <f>HOUR(kursanci35[[#This Row],[Długość lekcji w h]])</f>
        <v>1</v>
      </c>
      <c r="I177">
        <f>MINUTE(kursanci35[[#This Row],[Długość lekcji w h]])</f>
        <v>0</v>
      </c>
      <c r="J177">
        <f>kursanci35[[#This Row],[H]]+kursanci35[[#This Row],[M]]/60</f>
        <v>1</v>
      </c>
      <c r="K177">
        <f>kursanci35[[#This Row],[Czas numerycznie w h]]*kursanci35[[#This Row],[Stawka za godzinę]]</f>
        <v>60</v>
      </c>
    </row>
    <row r="178" spans="1:11" x14ac:dyDescent="0.35">
      <c r="A178" t="s">
        <v>11</v>
      </c>
      <c r="B178" t="s">
        <v>12</v>
      </c>
      <c r="C178" s="1">
        <v>46045</v>
      </c>
      <c r="D178" s="2">
        <v>0.57291666666666663</v>
      </c>
      <c r="E178" s="2">
        <v>0.63541666666666663</v>
      </c>
      <c r="F178">
        <v>40</v>
      </c>
      <c r="G178" s="2">
        <f>kursanci35[[#This Row],[Godzina zakończenia]]-kursanci35[[#This Row],[Godzina rozpoczęcia]]</f>
        <v>6.25E-2</v>
      </c>
      <c r="H178">
        <f>HOUR(kursanci35[[#This Row],[Długość lekcji w h]])</f>
        <v>1</v>
      </c>
      <c r="I178">
        <f>MINUTE(kursanci35[[#This Row],[Długość lekcji w h]])</f>
        <v>30</v>
      </c>
      <c r="J178">
        <f>kursanci35[[#This Row],[H]]+kursanci35[[#This Row],[M]]/60</f>
        <v>1.5</v>
      </c>
      <c r="K178">
        <f>kursanci35[[#This Row],[Czas numerycznie w h]]*kursanci35[[#This Row],[Stawka za godzinę]]</f>
        <v>60</v>
      </c>
    </row>
    <row r="179" spans="1:11" x14ac:dyDescent="0.35">
      <c r="A179" t="s">
        <v>15</v>
      </c>
      <c r="B179" t="s">
        <v>7</v>
      </c>
      <c r="C179" s="1">
        <v>46051</v>
      </c>
      <c r="D179" s="2">
        <v>0.53125</v>
      </c>
      <c r="E179" s="2">
        <v>0.57291666666666663</v>
      </c>
      <c r="F179">
        <v>60</v>
      </c>
      <c r="G179" s="2">
        <f>kursanci35[[#This Row],[Godzina zakończenia]]-kursanci35[[#This Row],[Godzina rozpoczęcia]]</f>
        <v>4.166666666666663E-2</v>
      </c>
      <c r="H179">
        <f>HOUR(kursanci35[[#This Row],[Długość lekcji w h]])</f>
        <v>1</v>
      </c>
      <c r="I179">
        <f>MINUTE(kursanci35[[#This Row],[Długość lekcji w h]])</f>
        <v>0</v>
      </c>
      <c r="J179">
        <f>kursanci35[[#This Row],[H]]+kursanci35[[#This Row],[M]]/60</f>
        <v>1</v>
      </c>
      <c r="K179">
        <f>kursanci35[[#This Row],[Czas numerycznie w h]]*kursanci35[[#This Row],[Stawka za godzinę]]</f>
        <v>60</v>
      </c>
    </row>
    <row r="180" spans="1:11" x14ac:dyDescent="0.3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2">
        <f>kursanci35[[#This Row],[Godzina zakończenia]]-kursanci35[[#This Row],[Godzina rozpoczęcia]]</f>
        <v>6.25E-2</v>
      </c>
      <c r="H180">
        <f>HOUR(kursanci35[[#This Row],[Długość lekcji w h]])</f>
        <v>1</v>
      </c>
      <c r="I180">
        <f>MINUTE(kursanci35[[#This Row],[Długość lekcji w h]])</f>
        <v>30</v>
      </c>
      <c r="J180">
        <f>kursanci35[[#This Row],[H]]+kursanci35[[#This Row],[M]]/60</f>
        <v>1.5</v>
      </c>
      <c r="K180">
        <f>kursanci35[[#This Row],[Czas numerycznie w h]]*kursanci35[[#This Row],[Stawka za godzinę]]</f>
        <v>60</v>
      </c>
    </row>
    <row r="181" spans="1:11" x14ac:dyDescent="0.3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2">
        <f>kursanci35[[#This Row],[Godzina zakończenia]]-kursanci35[[#This Row],[Godzina rozpoczęcia]]</f>
        <v>4.1666666666666685E-2</v>
      </c>
      <c r="H181">
        <f>HOUR(kursanci35[[#This Row],[Długość lekcji w h]])</f>
        <v>1</v>
      </c>
      <c r="I181">
        <f>MINUTE(kursanci35[[#This Row],[Długość lekcji w h]])</f>
        <v>0</v>
      </c>
      <c r="J181">
        <f>kursanci35[[#This Row],[H]]+kursanci35[[#This Row],[M]]/60</f>
        <v>1</v>
      </c>
      <c r="K181">
        <f>kursanci35[[#This Row],[Czas numerycznie w h]]*kursanci35[[#This Row],[Stawka za godzinę]]</f>
        <v>60</v>
      </c>
    </row>
    <row r="182" spans="1:11" x14ac:dyDescent="0.3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2">
        <f>kursanci35[[#This Row],[Godzina zakończenia]]-kursanci35[[#This Row],[Godzina rozpoczęcia]]</f>
        <v>6.25E-2</v>
      </c>
      <c r="H182">
        <f>HOUR(kursanci35[[#This Row],[Długość lekcji w h]])</f>
        <v>1</v>
      </c>
      <c r="I182">
        <f>MINUTE(kursanci35[[#This Row],[Długość lekcji w h]])</f>
        <v>30</v>
      </c>
      <c r="J182">
        <f>kursanci35[[#This Row],[H]]+kursanci35[[#This Row],[M]]/60</f>
        <v>1.5</v>
      </c>
      <c r="K182">
        <f>kursanci35[[#This Row],[Czas numerycznie w h]]*kursanci35[[#This Row],[Stawka za godzinę]]</f>
        <v>60</v>
      </c>
    </row>
    <row r="183" spans="1:11" x14ac:dyDescent="0.35">
      <c r="A183" t="s">
        <v>10</v>
      </c>
      <c r="B183" t="s">
        <v>7</v>
      </c>
      <c r="C183" s="1">
        <v>46059</v>
      </c>
      <c r="D183" s="2">
        <v>0.57291666666666663</v>
      </c>
      <c r="E183" s="2">
        <v>0.61458333333333337</v>
      </c>
      <c r="F183">
        <v>60</v>
      </c>
      <c r="G183" s="2">
        <f>kursanci35[[#This Row],[Godzina zakończenia]]-kursanci35[[#This Row],[Godzina rozpoczęcia]]</f>
        <v>4.1666666666666741E-2</v>
      </c>
      <c r="H183">
        <f>HOUR(kursanci35[[#This Row],[Długość lekcji w h]])</f>
        <v>1</v>
      </c>
      <c r="I183">
        <f>MINUTE(kursanci35[[#This Row],[Długość lekcji w h]])</f>
        <v>0</v>
      </c>
      <c r="J183">
        <f>kursanci35[[#This Row],[H]]+kursanci35[[#This Row],[M]]/60</f>
        <v>1</v>
      </c>
      <c r="K183">
        <f>kursanci35[[#This Row],[Czas numerycznie w h]]*kursanci35[[#This Row],[Stawka za godzinę]]</f>
        <v>60</v>
      </c>
    </row>
    <row r="184" spans="1:11" x14ac:dyDescent="0.35">
      <c r="A184" t="s">
        <v>14</v>
      </c>
      <c r="B184" t="s">
        <v>7</v>
      </c>
      <c r="C184" s="1">
        <v>46063</v>
      </c>
      <c r="D184" s="2">
        <v>0.375</v>
      </c>
      <c r="E184" s="2">
        <v>0.41666666666666669</v>
      </c>
      <c r="F184">
        <v>60</v>
      </c>
      <c r="G184" s="2">
        <f>kursanci35[[#This Row],[Godzina zakończenia]]-kursanci35[[#This Row],[Godzina rozpoczęcia]]</f>
        <v>4.1666666666666685E-2</v>
      </c>
      <c r="H184">
        <f>HOUR(kursanci35[[#This Row],[Długość lekcji w h]])</f>
        <v>1</v>
      </c>
      <c r="I184">
        <f>MINUTE(kursanci35[[#This Row],[Długość lekcji w h]])</f>
        <v>0</v>
      </c>
      <c r="J184">
        <f>kursanci35[[#This Row],[H]]+kursanci35[[#This Row],[M]]/60</f>
        <v>1</v>
      </c>
      <c r="K184">
        <f>kursanci35[[#This Row],[Czas numerycznie w h]]*kursanci35[[#This Row],[Stawka za godzinę]]</f>
        <v>60</v>
      </c>
    </row>
    <row r="185" spans="1:11" x14ac:dyDescent="0.35">
      <c r="A185" t="s">
        <v>13</v>
      </c>
      <c r="B185" t="s">
        <v>7</v>
      </c>
      <c r="C185" s="1">
        <v>46064</v>
      </c>
      <c r="D185" s="2">
        <v>0.55208333333333337</v>
      </c>
      <c r="E185" s="2">
        <v>0.59375</v>
      </c>
      <c r="F185">
        <v>60</v>
      </c>
      <c r="G185" s="2">
        <f>kursanci35[[#This Row],[Godzina zakończenia]]-kursanci35[[#This Row],[Godzina rozpoczęcia]]</f>
        <v>4.166666666666663E-2</v>
      </c>
      <c r="H185">
        <f>HOUR(kursanci35[[#This Row],[Długość lekcji w h]])</f>
        <v>1</v>
      </c>
      <c r="I185">
        <f>MINUTE(kursanci35[[#This Row],[Długość lekcji w h]])</f>
        <v>0</v>
      </c>
      <c r="J185">
        <f>kursanci35[[#This Row],[H]]+kursanci35[[#This Row],[M]]/60</f>
        <v>1</v>
      </c>
      <c r="K185">
        <f>kursanci35[[#This Row],[Czas numerycznie w h]]*kursanci35[[#This Row],[Stawka za godzinę]]</f>
        <v>60</v>
      </c>
    </row>
    <row r="186" spans="1:11" x14ac:dyDescent="0.35">
      <c r="A186" t="s">
        <v>15</v>
      </c>
      <c r="B186" t="s">
        <v>12</v>
      </c>
      <c r="C186" s="1">
        <v>46069</v>
      </c>
      <c r="D186" s="2">
        <v>0.375</v>
      </c>
      <c r="E186" s="2">
        <v>0.4375</v>
      </c>
      <c r="F186">
        <v>40</v>
      </c>
      <c r="G186" s="2">
        <f>kursanci35[[#This Row],[Godzina zakończenia]]-kursanci35[[#This Row],[Godzina rozpoczęcia]]</f>
        <v>6.25E-2</v>
      </c>
      <c r="H186">
        <f>HOUR(kursanci35[[#This Row],[Długość lekcji w h]])</f>
        <v>1</v>
      </c>
      <c r="I186">
        <f>MINUTE(kursanci35[[#This Row],[Długość lekcji w h]])</f>
        <v>30</v>
      </c>
      <c r="J186">
        <f>kursanci35[[#This Row],[H]]+kursanci35[[#This Row],[M]]/60</f>
        <v>1.5</v>
      </c>
      <c r="K186">
        <f>kursanci35[[#This Row],[Czas numerycznie w h]]*kursanci35[[#This Row],[Stawka za godzinę]]</f>
        <v>60</v>
      </c>
    </row>
    <row r="187" spans="1:11" x14ac:dyDescent="0.35">
      <c r="A187" t="s">
        <v>15</v>
      </c>
      <c r="B187" t="s">
        <v>12</v>
      </c>
      <c r="C187" s="1">
        <v>46077</v>
      </c>
      <c r="D187" s="2">
        <v>0.375</v>
      </c>
      <c r="E187" s="2">
        <v>0.4375</v>
      </c>
      <c r="F187">
        <v>40</v>
      </c>
      <c r="G187" s="2">
        <f>kursanci35[[#This Row],[Godzina zakończenia]]-kursanci35[[#This Row],[Godzina rozpoczęcia]]</f>
        <v>6.25E-2</v>
      </c>
      <c r="H187">
        <f>HOUR(kursanci35[[#This Row],[Długość lekcji w h]])</f>
        <v>1</v>
      </c>
      <c r="I187">
        <f>MINUTE(kursanci35[[#This Row],[Długość lekcji w h]])</f>
        <v>30</v>
      </c>
      <c r="J187">
        <f>kursanci35[[#This Row],[H]]+kursanci35[[#This Row],[M]]/60</f>
        <v>1.5</v>
      </c>
      <c r="K187">
        <f>kursanci35[[#This Row],[Czas numerycznie w h]]*kursanci35[[#This Row],[Stawka za godzinę]]</f>
        <v>60</v>
      </c>
    </row>
    <row r="188" spans="1:11" x14ac:dyDescent="0.35">
      <c r="A188" t="s">
        <v>19</v>
      </c>
      <c r="B188" t="s">
        <v>12</v>
      </c>
      <c r="C188" s="1">
        <v>46077</v>
      </c>
      <c r="D188" s="2">
        <v>0.52083333333333337</v>
      </c>
      <c r="E188" s="2">
        <v>0.58333333333333337</v>
      </c>
      <c r="F188">
        <v>40</v>
      </c>
      <c r="G188" s="2">
        <f>kursanci35[[#This Row],[Godzina zakończenia]]-kursanci35[[#This Row],[Godzina rozpoczęcia]]</f>
        <v>6.25E-2</v>
      </c>
      <c r="H188">
        <f>HOUR(kursanci35[[#This Row],[Długość lekcji w h]])</f>
        <v>1</v>
      </c>
      <c r="I188">
        <f>MINUTE(kursanci35[[#This Row],[Długość lekcji w h]])</f>
        <v>30</v>
      </c>
      <c r="J188">
        <f>kursanci35[[#This Row],[H]]+kursanci35[[#This Row],[M]]/60</f>
        <v>1.5</v>
      </c>
      <c r="K188">
        <f>kursanci35[[#This Row],[Czas numerycznie w h]]*kursanci35[[#This Row],[Stawka za godzinę]]</f>
        <v>60</v>
      </c>
    </row>
    <row r="189" spans="1:11" x14ac:dyDescent="0.35">
      <c r="A189" t="s">
        <v>8</v>
      </c>
      <c r="B189" t="s">
        <v>9</v>
      </c>
      <c r="C189" s="1">
        <v>45936</v>
      </c>
      <c r="D189" s="2">
        <v>0.47916666666666669</v>
      </c>
      <c r="E189" s="2">
        <v>0.52083333333333337</v>
      </c>
      <c r="F189">
        <v>50</v>
      </c>
      <c r="G189" s="2">
        <f>kursanci35[[#This Row],[Godzina zakończenia]]-kursanci35[[#This Row],[Godzina rozpoczęcia]]</f>
        <v>4.1666666666666685E-2</v>
      </c>
      <c r="H189">
        <f>HOUR(kursanci35[[#This Row],[Długość lekcji w h]])</f>
        <v>1</v>
      </c>
      <c r="I189">
        <f>MINUTE(kursanci35[[#This Row],[Długość lekcji w h]])</f>
        <v>0</v>
      </c>
      <c r="J189">
        <f>kursanci35[[#This Row],[H]]+kursanci35[[#This Row],[M]]/60</f>
        <v>1</v>
      </c>
      <c r="K189">
        <f>kursanci35[[#This Row],[Czas numerycznie w h]]*kursanci35[[#This Row],[Stawka za godzinę]]</f>
        <v>50</v>
      </c>
    </row>
    <row r="190" spans="1:11" x14ac:dyDescent="0.35">
      <c r="A190" t="s">
        <v>15</v>
      </c>
      <c r="B190" t="s">
        <v>12</v>
      </c>
      <c r="C190" s="1">
        <v>45937</v>
      </c>
      <c r="D190" s="2">
        <v>0.5625</v>
      </c>
      <c r="E190" s="2">
        <v>0.61458333333333337</v>
      </c>
      <c r="F190">
        <v>40</v>
      </c>
      <c r="G190" s="2">
        <f>kursanci35[[#This Row],[Godzina zakończenia]]-kursanci35[[#This Row],[Godzina rozpoczęcia]]</f>
        <v>5.208333333333337E-2</v>
      </c>
      <c r="H190">
        <f>HOUR(kursanci35[[#This Row],[Długość lekcji w h]])</f>
        <v>1</v>
      </c>
      <c r="I190">
        <f>MINUTE(kursanci35[[#This Row],[Długość lekcji w h]])</f>
        <v>15</v>
      </c>
      <c r="J190">
        <f>kursanci35[[#This Row],[H]]+kursanci35[[#This Row],[M]]/60</f>
        <v>1.25</v>
      </c>
      <c r="K190">
        <f>kursanci35[[#This Row],[Czas numerycznie w h]]*kursanci35[[#This Row],[Stawka za godzinę]]</f>
        <v>50</v>
      </c>
    </row>
    <row r="191" spans="1:11" x14ac:dyDescent="0.35">
      <c r="A191" t="s">
        <v>8</v>
      </c>
      <c r="B191" t="s">
        <v>9</v>
      </c>
      <c r="C191" s="1">
        <v>45940</v>
      </c>
      <c r="D191" s="2">
        <v>0.375</v>
      </c>
      <c r="E191" s="2">
        <v>0.41666666666666669</v>
      </c>
      <c r="F191">
        <v>50</v>
      </c>
      <c r="G191" s="2">
        <f>kursanci35[[#This Row],[Godzina zakończenia]]-kursanci35[[#This Row],[Godzina rozpoczęcia]]</f>
        <v>4.1666666666666685E-2</v>
      </c>
      <c r="H191">
        <f>HOUR(kursanci35[[#This Row],[Długość lekcji w h]])</f>
        <v>1</v>
      </c>
      <c r="I191">
        <f>MINUTE(kursanci35[[#This Row],[Długość lekcji w h]])</f>
        <v>0</v>
      </c>
      <c r="J191">
        <f>kursanci35[[#This Row],[H]]+kursanci35[[#This Row],[M]]/60</f>
        <v>1</v>
      </c>
      <c r="K191">
        <f>kursanci35[[#This Row],[Czas numerycznie w h]]*kursanci35[[#This Row],[Stawka za godzinę]]</f>
        <v>50</v>
      </c>
    </row>
    <row r="192" spans="1:11" x14ac:dyDescent="0.35">
      <c r="A192" t="s">
        <v>11</v>
      </c>
      <c r="B192" t="s">
        <v>12</v>
      </c>
      <c r="C192" s="1">
        <v>45943</v>
      </c>
      <c r="D192" s="2">
        <v>0.46875</v>
      </c>
      <c r="E192" s="2">
        <v>0.52083333333333337</v>
      </c>
      <c r="F192">
        <v>40</v>
      </c>
      <c r="G192" s="2">
        <f>kursanci35[[#This Row],[Godzina zakończenia]]-kursanci35[[#This Row],[Godzina rozpoczęcia]]</f>
        <v>5.208333333333337E-2</v>
      </c>
      <c r="H192">
        <f>HOUR(kursanci35[[#This Row],[Długość lekcji w h]])</f>
        <v>1</v>
      </c>
      <c r="I192">
        <f>MINUTE(kursanci35[[#This Row],[Długość lekcji w h]])</f>
        <v>15</v>
      </c>
      <c r="J192">
        <f>kursanci35[[#This Row],[H]]+kursanci35[[#This Row],[M]]/60</f>
        <v>1.25</v>
      </c>
      <c r="K192">
        <f>kursanci35[[#This Row],[Czas numerycznie w h]]*kursanci35[[#This Row],[Stawka za godzinę]]</f>
        <v>50</v>
      </c>
    </row>
    <row r="193" spans="1:11" x14ac:dyDescent="0.35">
      <c r="A193" t="s">
        <v>18</v>
      </c>
      <c r="B193" t="s">
        <v>12</v>
      </c>
      <c r="C193" s="1">
        <v>45944</v>
      </c>
      <c r="D193" s="2">
        <v>0.47916666666666669</v>
      </c>
      <c r="E193" s="2">
        <v>0.53125</v>
      </c>
      <c r="F193">
        <v>40</v>
      </c>
      <c r="G193" s="2">
        <f>kursanci35[[#This Row],[Godzina zakończenia]]-kursanci35[[#This Row],[Godzina rozpoczęcia]]</f>
        <v>5.2083333333333315E-2</v>
      </c>
      <c r="H193">
        <f>HOUR(kursanci35[[#This Row],[Długość lekcji w h]])</f>
        <v>1</v>
      </c>
      <c r="I193">
        <f>MINUTE(kursanci35[[#This Row],[Długość lekcji w h]])</f>
        <v>15</v>
      </c>
      <c r="J193">
        <f>kursanci35[[#This Row],[H]]+kursanci35[[#This Row],[M]]/60</f>
        <v>1.25</v>
      </c>
      <c r="K193">
        <f>kursanci35[[#This Row],[Czas numerycznie w h]]*kursanci35[[#This Row],[Stawka za godzinę]]</f>
        <v>50</v>
      </c>
    </row>
    <row r="194" spans="1:11" x14ac:dyDescent="0.35">
      <c r="A194" t="s">
        <v>19</v>
      </c>
      <c r="B194" t="s">
        <v>9</v>
      </c>
      <c r="C194" s="1">
        <v>45944</v>
      </c>
      <c r="D194" s="2">
        <v>0.60416666666666663</v>
      </c>
      <c r="E194" s="2">
        <v>0.64583333333333337</v>
      </c>
      <c r="F194">
        <v>50</v>
      </c>
      <c r="G194" s="2">
        <f>kursanci35[[#This Row],[Godzina zakończenia]]-kursanci35[[#This Row],[Godzina rozpoczęcia]]</f>
        <v>4.1666666666666741E-2</v>
      </c>
      <c r="H194">
        <f>HOUR(kursanci35[[#This Row],[Długość lekcji w h]])</f>
        <v>1</v>
      </c>
      <c r="I194">
        <f>MINUTE(kursanci35[[#This Row],[Długość lekcji w h]])</f>
        <v>0</v>
      </c>
      <c r="J194">
        <f>kursanci35[[#This Row],[H]]+kursanci35[[#This Row],[M]]/60</f>
        <v>1</v>
      </c>
      <c r="K194">
        <f>kursanci35[[#This Row],[Czas numerycznie w h]]*kursanci35[[#This Row],[Stawka za godzinę]]</f>
        <v>50</v>
      </c>
    </row>
    <row r="195" spans="1:11" x14ac:dyDescent="0.35">
      <c r="A195" t="s">
        <v>8</v>
      </c>
      <c r="B195" t="s">
        <v>9</v>
      </c>
      <c r="C195" s="1">
        <v>45966</v>
      </c>
      <c r="D195" s="2">
        <v>0.375</v>
      </c>
      <c r="E195" s="2">
        <v>0.41666666666666669</v>
      </c>
      <c r="F195">
        <v>50</v>
      </c>
      <c r="G195" s="2">
        <f>kursanci35[[#This Row],[Godzina zakończenia]]-kursanci35[[#This Row],[Godzina rozpoczęcia]]</f>
        <v>4.1666666666666685E-2</v>
      </c>
      <c r="H195">
        <f>HOUR(kursanci35[[#This Row],[Długość lekcji w h]])</f>
        <v>1</v>
      </c>
      <c r="I195">
        <f>MINUTE(kursanci35[[#This Row],[Długość lekcji w h]])</f>
        <v>0</v>
      </c>
      <c r="J195">
        <f>kursanci35[[#This Row],[H]]+kursanci35[[#This Row],[M]]/60</f>
        <v>1</v>
      </c>
      <c r="K195">
        <f>kursanci35[[#This Row],[Czas numerycznie w h]]*kursanci35[[#This Row],[Stawka za godzinę]]</f>
        <v>50</v>
      </c>
    </row>
    <row r="196" spans="1:11" x14ac:dyDescent="0.35">
      <c r="A196" t="s">
        <v>10</v>
      </c>
      <c r="B196" t="s">
        <v>9</v>
      </c>
      <c r="C196" s="1">
        <v>45967</v>
      </c>
      <c r="D196" s="2">
        <v>0.70833333333333337</v>
      </c>
      <c r="E196" s="2">
        <v>0.75</v>
      </c>
      <c r="F196">
        <v>50</v>
      </c>
      <c r="G196" s="2">
        <f>kursanci35[[#This Row],[Godzina zakończenia]]-kursanci35[[#This Row],[Godzina rozpoczęcia]]</f>
        <v>4.166666666666663E-2</v>
      </c>
      <c r="H196">
        <f>HOUR(kursanci35[[#This Row],[Długość lekcji w h]])</f>
        <v>1</v>
      </c>
      <c r="I196">
        <f>MINUTE(kursanci35[[#This Row],[Długość lekcji w h]])</f>
        <v>0</v>
      </c>
      <c r="J196">
        <f>kursanci35[[#This Row],[H]]+kursanci35[[#This Row],[M]]/60</f>
        <v>1</v>
      </c>
      <c r="K196">
        <f>kursanci35[[#This Row],[Czas numerycznie w h]]*kursanci35[[#This Row],[Stawka za godzinę]]</f>
        <v>50</v>
      </c>
    </row>
    <row r="197" spans="1:11" x14ac:dyDescent="0.35">
      <c r="A197" t="s">
        <v>11</v>
      </c>
      <c r="B197" t="s">
        <v>12</v>
      </c>
      <c r="C197" s="1">
        <v>45971</v>
      </c>
      <c r="D197" s="2">
        <v>0.375</v>
      </c>
      <c r="E197" s="2">
        <v>0.42708333333333331</v>
      </c>
      <c r="F197">
        <v>40</v>
      </c>
      <c r="G197" s="2">
        <f>kursanci35[[#This Row],[Godzina zakończenia]]-kursanci35[[#This Row],[Godzina rozpoczęcia]]</f>
        <v>5.2083333333333315E-2</v>
      </c>
      <c r="H197">
        <f>HOUR(kursanci35[[#This Row],[Długość lekcji w h]])</f>
        <v>1</v>
      </c>
      <c r="I197">
        <f>MINUTE(kursanci35[[#This Row],[Długość lekcji w h]])</f>
        <v>15</v>
      </c>
      <c r="J197">
        <f>kursanci35[[#This Row],[H]]+kursanci35[[#This Row],[M]]/60</f>
        <v>1.25</v>
      </c>
      <c r="K197">
        <f>kursanci35[[#This Row],[Czas numerycznie w h]]*kursanci35[[#This Row],[Stawka za godzinę]]</f>
        <v>50</v>
      </c>
    </row>
    <row r="198" spans="1:11" x14ac:dyDescent="0.35">
      <c r="A198" t="s">
        <v>11</v>
      </c>
      <c r="B198" t="s">
        <v>12</v>
      </c>
      <c r="C198" s="1">
        <v>45971</v>
      </c>
      <c r="D198" s="2">
        <v>0.42708333333333331</v>
      </c>
      <c r="E198" s="2">
        <v>0.47916666666666669</v>
      </c>
      <c r="F198">
        <v>40</v>
      </c>
      <c r="G198" s="2">
        <f>kursanci35[[#This Row],[Godzina zakończenia]]-kursanci35[[#This Row],[Godzina rozpoczęcia]]</f>
        <v>5.208333333333337E-2</v>
      </c>
      <c r="H198">
        <f>HOUR(kursanci35[[#This Row],[Długość lekcji w h]])</f>
        <v>1</v>
      </c>
      <c r="I198">
        <f>MINUTE(kursanci35[[#This Row],[Długość lekcji w h]])</f>
        <v>15</v>
      </c>
      <c r="J198">
        <f>kursanci35[[#This Row],[H]]+kursanci35[[#This Row],[M]]/60</f>
        <v>1.25</v>
      </c>
      <c r="K198">
        <f>kursanci35[[#This Row],[Czas numerycznie w h]]*kursanci35[[#This Row],[Stawka za godzinę]]</f>
        <v>50</v>
      </c>
    </row>
    <row r="199" spans="1:11" x14ac:dyDescent="0.35">
      <c r="A199" t="s">
        <v>16</v>
      </c>
      <c r="B199" t="s">
        <v>12</v>
      </c>
      <c r="C199" s="1">
        <v>45975</v>
      </c>
      <c r="D199" s="2">
        <v>0.375</v>
      </c>
      <c r="E199" s="2">
        <v>0.42708333333333331</v>
      </c>
      <c r="F199">
        <v>40</v>
      </c>
      <c r="G199" s="2">
        <f>kursanci35[[#This Row],[Godzina zakończenia]]-kursanci35[[#This Row],[Godzina rozpoczęcia]]</f>
        <v>5.2083333333333315E-2</v>
      </c>
      <c r="H199">
        <f>HOUR(kursanci35[[#This Row],[Długość lekcji w h]])</f>
        <v>1</v>
      </c>
      <c r="I199">
        <f>MINUTE(kursanci35[[#This Row],[Długość lekcji w h]])</f>
        <v>15</v>
      </c>
      <c r="J199">
        <f>kursanci35[[#This Row],[H]]+kursanci35[[#This Row],[M]]/60</f>
        <v>1.25</v>
      </c>
      <c r="K199">
        <f>kursanci35[[#This Row],[Czas numerycznie w h]]*kursanci35[[#This Row],[Stawka za godzinę]]</f>
        <v>50</v>
      </c>
    </row>
    <row r="200" spans="1:11" x14ac:dyDescent="0.35">
      <c r="A200" t="s">
        <v>18</v>
      </c>
      <c r="B200" t="s">
        <v>12</v>
      </c>
      <c r="C200" s="1">
        <v>45979</v>
      </c>
      <c r="D200" s="2">
        <v>0.4375</v>
      </c>
      <c r="E200" s="2">
        <v>0.48958333333333331</v>
      </c>
      <c r="F200">
        <v>40</v>
      </c>
      <c r="G200" s="2">
        <f>kursanci35[[#This Row],[Godzina zakończenia]]-kursanci35[[#This Row],[Godzina rozpoczęcia]]</f>
        <v>5.2083333333333315E-2</v>
      </c>
      <c r="H200">
        <f>HOUR(kursanci35[[#This Row],[Długość lekcji w h]])</f>
        <v>1</v>
      </c>
      <c r="I200">
        <f>MINUTE(kursanci35[[#This Row],[Długość lekcji w h]])</f>
        <v>15</v>
      </c>
      <c r="J200">
        <f>kursanci35[[#This Row],[H]]+kursanci35[[#This Row],[M]]/60</f>
        <v>1.25</v>
      </c>
      <c r="K200">
        <f>kursanci35[[#This Row],[Czas numerycznie w h]]*kursanci35[[#This Row],[Stawka za godzinę]]</f>
        <v>50</v>
      </c>
    </row>
    <row r="201" spans="1:11" x14ac:dyDescent="0.35">
      <c r="A201" t="s">
        <v>8</v>
      </c>
      <c r="B201" t="s">
        <v>9</v>
      </c>
      <c r="C201" s="1">
        <v>45981</v>
      </c>
      <c r="D201" s="2">
        <v>0.375</v>
      </c>
      <c r="E201" s="2">
        <v>0.41666666666666669</v>
      </c>
      <c r="F201">
        <v>50</v>
      </c>
      <c r="G201" s="2">
        <f>kursanci35[[#This Row],[Godzina zakończenia]]-kursanci35[[#This Row],[Godzina rozpoczęcia]]</f>
        <v>4.1666666666666685E-2</v>
      </c>
      <c r="H201">
        <f>HOUR(kursanci35[[#This Row],[Długość lekcji w h]])</f>
        <v>1</v>
      </c>
      <c r="I201">
        <f>MINUTE(kursanci35[[#This Row],[Długość lekcji w h]])</f>
        <v>0</v>
      </c>
      <c r="J201">
        <f>kursanci35[[#This Row],[H]]+kursanci35[[#This Row],[M]]/60</f>
        <v>1</v>
      </c>
      <c r="K201">
        <f>kursanci35[[#This Row],[Czas numerycznie w h]]*kursanci35[[#This Row],[Stawka za godzinę]]</f>
        <v>50</v>
      </c>
    </row>
    <row r="202" spans="1:11" x14ac:dyDescent="0.35">
      <c r="A202" t="s">
        <v>8</v>
      </c>
      <c r="B202" t="s">
        <v>9</v>
      </c>
      <c r="C202" s="1">
        <v>45981</v>
      </c>
      <c r="D202" s="2">
        <v>0.59375</v>
      </c>
      <c r="E202" s="2">
        <v>0.63541666666666663</v>
      </c>
      <c r="F202">
        <v>50</v>
      </c>
      <c r="G202" s="2">
        <f>kursanci35[[#This Row],[Godzina zakończenia]]-kursanci35[[#This Row],[Godzina rozpoczęcia]]</f>
        <v>4.166666666666663E-2</v>
      </c>
      <c r="H202">
        <f>HOUR(kursanci35[[#This Row],[Długość lekcji w h]])</f>
        <v>1</v>
      </c>
      <c r="I202">
        <f>MINUTE(kursanci35[[#This Row],[Długość lekcji w h]])</f>
        <v>0</v>
      </c>
      <c r="J202">
        <f>kursanci35[[#This Row],[H]]+kursanci35[[#This Row],[M]]/60</f>
        <v>1</v>
      </c>
      <c r="K202">
        <f>kursanci35[[#This Row],[Czas numerycznie w h]]*kursanci35[[#This Row],[Stawka za godzinę]]</f>
        <v>50</v>
      </c>
    </row>
    <row r="203" spans="1:11" x14ac:dyDescent="0.35">
      <c r="A203" t="s">
        <v>19</v>
      </c>
      <c r="B203" t="s">
        <v>9</v>
      </c>
      <c r="C203" s="1">
        <v>45981</v>
      </c>
      <c r="D203" s="2">
        <v>0.63541666666666663</v>
      </c>
      <c r="E203" s="2">
        <v>0.67708333333333337</v>
      </c>
      <c r="F203">
        <v>50</v>
      </c>
      <c r="G203" s="2">
        <f>kursanci35[[#This Row],[Godzina zakończenia]]-kursanci35[[#This Row],[Godzina rozpoczęcia]]</f>
        <v>4.1666666666666741E-2</v>
      </c>
      <c r="H203">
        <f>HOUR(kursanci35[[#This Row],[Długość lekcji w h]])</f>
        <v>1</v>
      </c>
      <c r="I203">
        <f>MINUTE(kursanci35[[#This Row],[Długość lekcji w h]])</f>
        <v>0</v>
      </c>
      <c r="J203">
        <f>kursanci35[[#This Row],[H]]+kursanci35[[#This Row],[M]]/60</f>
        <v>1</v>
      </c>
      <c r="K203">
        <f>kursanci35[[#This Row],[Czas numerycznie w h]]*kursanci35[[#This Row],[Stawka za godzinę]]</f>
        <v>50</v>
      </c>
    </row>
    <row r="204" spans="1:11" x14ac:dyDescent="0.35">
      <c r="A204" t="s">
        <v>15</v>
      </c>
      <c r="B204" t="s">
        <v>12</v>
      </c>
      <c r="C204" s="1">
        <v>45985</v>
      </c>
      <c r="D204" s="2">
        <v>0.44791666666666669</v>
      </c>
      <c r="E204" s="2">
        <v>0.5</v>
      </c>
      <c r="F204">
        <v>40</v>
      </c>
      <c r="G204" s="2">
        <f>kursanci35[[#This Row],[Godzina zakończenia]]-kursanci35[[#This Row],[Godzina rozpoczęcia]]</f>
        <v>5.2083333333333315E-2</v>
      </c>
      <c r="H204">
        <f>HOUR(kursanci35[[#This Row],[Długość lekcji w h]])</f>
        <v>1</v>
      </c>
      <c r="I204">
        <f>MINUTE(kursanci35[[#This Row],[Długość lekcji w h]])</f>
        <v>15</v>
      </c>
      <c r="J204">
        <f>kursanci35[[#This Row],[H]]+kursanci35[[#This Row],[M]]/60</f>
        <v>1.25</v>
      </c>
      <c r="K204">
        <f>kursanci35[[#This Row],[Czas numerycznie w h]]*kursanci35[[#This Row],[Stawka za godzinę]]</f>
        <v>50</v>
      </c>
    </row>
    <row r="205" spans="1:11" x14ac:dyDescent="0.35">
      <c r="A205" t="s">
        <v>11</v>
      </c>
      <c r="B205" t="s">
        <v>12</v>
      </c>
      <c r="C205" s="1">
        <v>45989</v>
      </c>
      <c r="D205" s="2">
        <v>0.47916666666666669</v>
      </c>
      <c r="E205" s="2">
        <v>0.53125</v>
      </c>
      <c r="F205">
        <v>40</v>
      </c>
      <c r="G205" s="2">
        <f>kursanci35[[#This Row],[Godzina zakończenia]]-kursanci35[[#This Row],[Godzina rozpoczęcia]]</f>
        <v>5.2083333333333315E-2</v>
      </c>
      <c r="H205">
        <f>HOUR(kursanci35[[#This Row],[Długość lekcji w h]])</f>
        <v>1</v>
      </c>
      <c r="I205">
        <f>MINUTE(kursanci35[[#This Row],[Długość lekcji w h]])</f>
        <v>15</v>
      </c>
      <c r="J205">
        <f>kursanci35[[#This Row],[H]]+kursanci35[[#This Row],[M]]/60</f>
        <v>1.25</v>
      </c>
      <c r="K205">
        <f>kursanci35[[#This Row],[Czas numerycznie w h]]*kursanci35[[#This Row],[Stawka za godzinę]]</f>
        <v>50</v>
      </c>
    </row>
    <row r="206" spans="1:11" x14ac:dyDescent="0.35">
      <c r="A206" t="s">
        <v>22</v>
      </c>
      <c r="B206" t="s">
        <v>9</v>
      </c>
      <c r="C206" s="1">
        <v>45993</v>
      </c>
      <c r="D206" s="2">
        <v>0.375</v>
      </c>
      <c r="E206" s="2">
        <v>0.41666666666666669</v>
      </c>
      <c r="F206">
        <v>50</v>
      </c>
      <c r="G206" s="2">
        <f>kursanci35[[#This Row],[Godzina zakończenia]]-kursanci35[[#This Row],[Godzina rozpoczęcia]]</f>
        <v>4.1666666666666685E-2</v>
      </c>
      <c r="H206">
        <f>HOUR(kursanci35[[#This Row],[Długość lekcji w h]])</f>
        <v>1</v>
      </c>
      <c r="I206">
        <f>MINUTE(kursanci35[[#This Row],[Długość lekcji w h]])</f>
        <v>0</v>
      </c>
      <c r="J206">
        <f>kursanci35[[#This Row],[H]]+kursanci35[[#This Row],[M]]/60</f>
        <v>1</v>
      </c>
      <c r="K206">
        <f>kursanci35[[#This Row],[Czas numerycznie w h]]*kursanci35[[#This Row],[Stawka za godzinę]]</f>
        <v>50</v>
      </c>
    </row>
    <row r="207" spans="1:11" x14ac:dyDescent="0.35">
      <c r="A207" t="s">
        <v>17</v>
      </c>
      <c r="B207" t="s">
        <v>9</v>
      </c>
      <c r="C207" s="1">
        <v>45994</v>
      </c>
      <c r="D207" s="2">
        <v>0.57291666666666663</v>
      </c>
      <c r="E207" s="2">
        <v>0.61458333333333337</v>
      </c>
      <c r="F207">
        <v>50</v>
      </c>
      <c r="G207" s="2">
        <f>kursanci35[[#This Row],[Godzina zakończenia]]-kursanci35[[#This Row],[Godzina rozpoczęcia]]</f>
        <v>4.1666666666666741E-2</v>
      </c>
      <c r="H207">
        <f>HOUR(kursanci35[[#This Row],[Długość lekcji w h]])</f>
        <v>1</v>
      </c>
      <c r="I207">
        <f>MINUTE(kursanci35[[#This Row],[Długość lekcji w h]])</f>
        <v>0</v>
      </c>
      <c r="J207">
        <f>kursanci35[[#This Row],[H]]+kursanci35[[#This Row],[M]]/60</f>
        <v>1</v>
      </c>
      <c r="K207">
        <f>kursanci35[[#This Row],[Czas numerycznie w h]]*kursanci35[[#This Row],[Stawka za godzinę]]</f>
        <v>50</v>
      </c>
    </row>
    <row r="208" spans="1:11" x14ac:dyDescent="0.35">
      <c r="A208" t="s">
        <v>19</v>
      </c>
      <c r="B208" t="s">
        <v>9</v>
      </c>
      <c r="C208" s="1">
        <v>46000</v>
      </c>
      <c r="D208" s="2">
        <v>0.4375</v>
      </c>
      <c r="E208" s="2">
        <v>0.47916666666666669</v>
      </c>
      <c r="F208">
        <v>50</v>
      </c>
      <c r="G208" s="2">
        <f>kursanci35[[#This Row],[Godzina zakończenia]]-kursanci35[[#This Row],[Godzina rozpoczęcia]]</f>
        <v>4.1666666666666685E-2</v>
      </c>
      <c r="H208">
        <f>HOUR(kursanci35[[#This Row],[Długość lekcji w h]])</f>
        <v>1</v>
      </c>
      <c r="I208">
        <f>MINUTE(kursanci35[[#This Row],[Długość lekcji w h]])</f>
        <v>0</v>
      </c>
      <c r="J208">
        <f>kursanci35[[#This Row],[H]]+kursanci35[[#This Row],[M]]/60</f>
        <v>1</v>
      </c>
      <c r="K208">
        <f>kursanci35[[#This Row],[Czas numerycznie w h]]*kursanci35[[#This Row],[Stawka za godzinę]]</f>
        <v>50</v>
      </c>
    </row>
    <row r="209" spans="1:11" x14ac:dyDescent="0.35">
      <c r="A209" t="s">
        <v>15</v>
      </c>
      <c r="B209" t="s">
        <v>12</v>
      </c>
      <c r="C209" s="1">
        <v>46002</v>
      </c>
      <c r="D209" s="2">
        <v>0.375</v>
      </c>
      <c r="E209" s="2">
        <v>0.42708333333333331</v>
      </c>
      <c r="F209">
        <v>40</v>
      </c>
      <c r="G209" s="2">
        <f>kursanci35[[#This Row],[Godzina zakończenia]]-kursanci35[[#This Row],[Godzina rozpoczęcia]]</f>
        <v>5.2083333333333315E-2</v>
      </c>
      <c r="H209">
        <f>HOUR(kursanci35[[#This Row],[Długość lekcji w h]])</f>
        <v>1</v>
      </c>
      <c r="I209">
        <f>MINUTE(kursanci35[[#This Row],[Długość lekcji w h]])</f>
        <v>15</v>
      </c>
      <c r="J209">
        <f>kursanci35[[#This Row],[H]]+kursanci35[[#This Row],[M]]/60</f>
        <v>1.25</v>
      </c>
      <c r="K209">
        <f>kursanci35[[#This Row],[Czas numerycznie w h]]*kursanci35[[#This Row],[Stawka za godzinę]]</f>
        <v>50</v>
      </c>
    </row>
    <row r="210" spans="1:11" x14ac:dyDescent="0.35">
      <c r="A210" t="s">
        <v>11</v>
      </c>
      <c r="B210" t="s">
        <v>12</v>
      </c>
      <c r="C210" s="1">
        <v>46003</v>
      </c>
      <c r="D210" s="2">
        <v>0.375</v>
      </c>
      <c r="E210" s="2">
        <v>0.42708333333333331</v>
      </c>
      <c r="F210">
        <v>40</v>
      </c>
      <c r="G210" s="2">
        <f>kursanci35[[#This Row],[Godzina zakończenia]]-kursanci35[[#This Row],[Godzina rozpoczęcia]]</f>
        <v>5.2083333333333315E-2</v>
      </c>
      <c r="H210">
        <f>HOUR(kursanci35[[#This Row],[Długość lekcji w h]])</f>
        <v>1</v>
      </c>
      <c r="I210">
        <f>MINUTE(kursanci35[[#This Row],[Długość lekcji w h]])</f>
        <v>15</v>
      </c>
      <c r="J210">
        <f>kursanci35[[#This Row],[H]]+kursanci35[[#This Row],[M]]/60</f>
        <v>1.25</v>
      </c>
      <c r="K210">
        <f>kursanci35[[#This Row],[Czas numerycznie w h]]*kursanci35[[#This Row],[Stawka za godzinę]]</f>
        <v>50</v>
      </c>
    </row>
    <row r="211" spans="1:11" x14ac:dyDescent="0.35">
      <c r="A211" t="s">
        <v>8</v>
      </c>
      <c r="B211" t="s">
        <v>9</v>
      </c>
      <c r="C211" s="1">
        <v>46029</v>
      </c>
      <c r="D211" s="2">
        <v>0.58333333333333337</v>
      </c>
      <c r="E211" s="2">
        <v>0.625</v>
      </c>
      <c r="F211">
        <v>50</v>
      </c>
      <c r="G211" s="2">
        <f>kursanci35[[#This Row],[Godzina zakończenia]]-kursanci35[[#This Row],[Godzina rozpoczęcia]]</f>
        <v>4.166666666666663E-2</v>
      </c>
      <c r="H211">
        <f>HOUR(kursanci35[[#This Row],[Długość lekcji w h]])</f>
        <v>1</v>
      </c>
      <c r="I211">
        <f>MINUTE(kursanci35[[#This Row],[Długość lekcji w h]])</f>
        <v>0</v>
      </c>
      <c r="J211">
        <f>kursanci35[[#This Row],[H]]+kursanci35[[#This Row],[M]]/60</f>
        <v>1</v>
      </c>
      <c r="K211">
        <f>kursanci35[[#This Row],[Czas numerycznie w h]]*kursanci35[[#This Row],[Stawka za godzinę]]</f>
        <v>50</v>
      </c>
    </row>
    <row r="212" spans="1:11" x14ac:dyDescent="0.35">
      <c r="A212" t="s">
        <v>19</v>
      </c>
      <c r="B212" t="s">
        <v>9</v>
      </c>
      <c r="C212" s="1">
        <v>46035</v>
      </c>
      <c r="D212" s="2">
        <v>0.45833333333333331</v>
      </c>
      <c r="E212" s="2">
        <v>0.5</v>
      </c>
      <c r="F212">
        <v>50</v>
      </c>
      <c r="G212" s="2">
        <f>kursanci35[[#This Row],[Godzina zakończenia]]-kursanci35[[#This Row],[Godzina rozpoczęcia]]</f>
        <v>4.1666666666666685E-2</v>
      </c>
      <c r="H212">
        <f>HOUR(kursanci35[[#This Row],[Długość lekcji w h]])</f>
        <v>1</v>
      </c>
      <c r="I212">
        <f>MINUTE(kursanci35[[#This Row],[Długość lekcji w h]])</f>
        <v>0</v>
      </c>
      <c r="J212">
        <f>kursanci35[[#This Row],[H]]+kursanci35[[#This Row],[M]]/60</f>
        <v>1</v>
      </c>
      <c r="K212">
        <f>kursanci35[[#This Row],[Czas numerycznie w h]]*kursanci35[[#This Row],[Stawka za godzinę]]</f>
        <v>50</v>
      </c>
    </row>
    <row r="213" spans="1:11" x14ac:dyDescent="0.35">
      <c r="A213" t="s">
        <v>18</v>
      </c>
      <c r="B213" t="s">
        <v>12</v>
      </c>
      <c r="C213" s="1">
        <v>46041</v>
      </c>
      <c r="D213" s="2">
        <v>0.63541666666666663</v>
      </c>
      <c r="E213" s="2">
        <v>0.6875</v>
      </c>
      <c r="F213">
        <v>40</v>
      </c>
      <c r="G213" s="2">
        <f>kursanci35[[#This Row],[Godzina zakończenia]]-kursanci35[[#This Row],[Godzina rozpoczęcia]]</f>
        <v>5.208333333333337E-2</v>
      </c>
      <c r="H213">
        <f>HOUR(kursanci35[[#This Row],[Długość lekcji w h]])</f>
        <v>1</v>
      </c>
      <c r="I213">
        <f>MINUTE(kursanci35[[#This Row],[Długość lekcji w h]])</f>
        <v>15</v>
      </c>
      <c r="J213">
        <f>kursanci35[[#This Row],[H]]+kursanci35[[#This Row],[M]]/60</f>
        <v>1.25</v>
      </c>
      <c r="K213">
        <f>kursanci35[[#This Row],[Czas numerycznie w h]]*kursanci35[[#This Row],[Stawka za godzinę]]</f>
        <v>50</v>
      </c>
    </row>
    <row r="214" spans="1:11" x14ac:dyDescent="0.35">
      <c r="A214" t="s">
        <v>8</v>
      </c>
      <c r="B214" t="s">
        <v>9</v>
      </c>
      <c r="C214" s="1">
        <v>46044</v>
      </c>
      <c r="D214" s="2">
        <v>0.59375</v>
      </c>
      <c r="E214" s="2">
        <v>0.63541666666666663</v>
      </c>
      <c r="F214">
        <v>50</v>
      </c>
      <c r="G214" s="2">
        <f>kursanci35[[#This Row],[Godzina zakończenia]]-kursanci35[[#This Row],[Godzina rozpoczęcia]]</f>
        <v>4.166666666666663E-2</v>
      </c>
      <c r="H214">
        <f>HOUR(kursanci35[[#This Row],[Długość lekcji w h]])</f>
        <v>1</v>
      </c>
      <c r="I214">
        <f>MINUTE(kursanci35[[#This Row],[Długość lekcji w h]])</f>
        <v>0</v>
      </c>
      <c r="J214">
        <f>kursanci35[[#This Row],[H]]+kursanci35[[#This Row],[M]]/60</f>
        <v>1</v>
      </c>
      <c r="K214">
        <f>kursanci35[[#This Row],[Czas numerycznie w h]]*kursanci35[[#This Row],[Stawka za godzinę]]</f>
        <v>50</v>
      </c>
    </row>
    <row r="215" spans="1:11" x14ac:dyDescent="0.35">
      <c r="A215" t="s">
        <v>8</v>
      </c>
      <c r="B215" t="s">
        <v>9</v>
      </c>
      <c r="C215" s="1">
        <v>46045</v>
      </c>
      <c r="D215" s="2">
        <v>0.65625</v>
      </c>
      <c r="E215" s="2">
        <v>0.69791666666666663</v>
      </c>
      <c r="F215">
        <v>50</v>
      </c>
      <c r="G215" s="2">
        <f>kursanci35[[#This Row],[Godzina zakończenia]]-kursanci35[[#This Row],[Godzina rozpoczęcia]]</f>
        <v>4.166666666666663E-2</v>
      </c>
      <c r="H215">
        <f>HOUR(kursanci35[[#This Row],[Długość lekcji w h]])</f>
        <v>1</v>
      </c>
      <c r="I215">
        <f>MINUTE(kursanci35[[#This Row],[Długość lekcji w h]])</f>
        <v>0</v>
      </c>
      <c r="J215">
        <f>kursanci35[[#This Row],[H]]+kursanci35[[#This Row],[M]]/60</f>
        <v>1</v>
      </c>
      <c r="K215">
        <f>kursanci35[[#This Row],[Czas numerycznie w h]]*kursanci35[[#This Row],[Stawka za godzinę]]</f>
        <v>50</v>
      </c>
    </row>
    <row r="216" spans="1:11" x14ac:dyDescent="0.35">
      <c r="A216" t="s">
        <v>8</v>
      </c>
      <c r="B216" t="s">
        <v>9</v>
      </c>
      <c r="C216" s="1">
        <v>46057</v>
      </c>
      <c r="D216" s="2">
        <v>0.59375</v>
      </c>
      <c r="E216" s="2">
        <v>0.63541666666666663</v>
      </c>
      <c r="F216">
        <v>50</v>
      </c>
      <c r="G216" s="2">
        <f>kursanci35[[#This Row],[Godzina zakończenia]]-kursanci35[[#This Row],[Godzina rozpoczęcia]]</f>
        <v>4.166666666666663E-2</v>
      </c>
      <c r="H216">
        <f>HOUR(kursanci35[[#This Row],[Długość lekcji w h]])</f>
        <v>1</v>
      </c>
      <c r="I216">
        <f>MINUTE(kursanci35[[#This Row],[Długość lekcji w h]])</f>
        <v>0</v>
      </c>
      <c r="J216">
        <f>kursanci35[[#This Row],[H]]+kursanci35[[#This Row],[M]]/60</f>
        <v>1</v>
      </c>
      <c r="K216">
        <f>kursanci35[[#This Row],[Czas numerycznie w h]]*kursanci35[[#This Row],[Stawka za godzinę]]</f>
        <v>50</v>
      </c>
    </row>
    <row r="217" spans="1:11" x14ac:dyDescent="0.35">
      <c r="A217" t="s">
        <v>19</v>
      </c>
      <c r="B217" t="s">
        <v>9</v>
      </c>
      <c r="C217" s="1">
        <v>46063</v>
      </c>
      <c r="D217" s="2">
        <v>0.64583333333333337</v>
      </c>
      <c r="E217" s="2">
        <v>0.6875</v>
      </c>
      <c r="F217">
        <v>50</v>
      </c>
      <c r="G217" s="2">
        <f>kursanci35[[#This Row],[Godzina zakończenia]]-kursanci35[[#This Row],[Godzina rozpoczęcia]]</f>
        <v>4.166666666666663E-2</v>
      </c>
      <c r="H217">
        <f>HOUR(kursanci35[[#This Row],[Długość lekcji w h]])</f>
        <v>1</v>
      </c>
      <c r="I217">
        <f>MINUTE(kursanci35[[#This Row],[Długość lekcji w h]])</f>
        <v>0</v>
      </c>
      <c r="J217">
        <f>kursanci35[[#This Row],[H]]+kursanci35[[#This Row],[M]]/60</f>
        <v>1</v>
      </c>
      <c r="K217">
        <f>kursanci35[[#This Row],[Czas numerycznie w h]]*kursanci35[[#This Row],[Stawka za godzinę]]</f>
        <v>50</v>
      </c>
    </row>
    <row r="218" spans="1:11" x14ac:dyDescent="0.35">
      <c r="A218" t="s">
        <v>11</v>
      </c>
      <c r="B218" t="s">
        <v>12</v>
      </c>
      <c r="C218" s="1">
        <v>46064</v>
      </c>
      <c r="D218" s="2">
        <v>0.375</v>
      </c>
      <c r="E218" s="2">
        <v>0.42708333333333331</v>
      </c>
      <c r="F218">
        <v>40</v>
      </c>
      <c r="G218" s="2">
        <f>kursanci35[[#This Row],[Godzina zakończenia]]-kursanci35[[#This Row],[Godzina rozpoczęcia]]</f>
        <v>5.2083333333333315E-2</v>
      </c>
      <c r="H218">
        <f>HOUR(kursanci35[[#This Row],[Długość lekcji w h]])</f>
        <v>1</v>
      </c>
      <c r="I218">
        <f>MINUTE(kursanci35[[#This Row],[Długość lekcji w h]])</f>
        <v>15</v>
      </c>
      <c r="J218">
        <f>kursanci35[[#This Row],[H]]+kursanci35[[#This Row],[M]]/60</f>
        <v>1.25</v>
      </c>
      <c r="K218">
        <f>kursanci35[[#This Row],[Czas numerycznie w h]]*kursanci35[[#This Row],[Stawka za godzinę]]</f>
        <v>50</v>
      </c>
    </row>
    <row r="219" spans="1:11" x14ac:dyDescent="0.35">
      <c r="A219" t="s">
        <v>8</v>
      </c>
      <c r="B219" t="s">
        <v>9</v>
      </c>
      <c r="C219" s="1">
        <v>46064</v>
      </c>
      <c r="D219" s="2">
        <v>0.5</v>
      </c>
      <c r="E219" s="2">
        <v>0.54166666666666663</v>
      </c>
      <c r="F219">
        <v>50</v>
      </c>
      <c r="G219" s="2">
        <f>kursanci35[[#This Row],[Godzina zakończenia]]-kursanci35[[#This Row],[Godzina rozpoczęcia]]</f>
        <v>4.166666666666663E-2</v>
      </c>
      <c r="H219">
        <f>HOUR(kursanci35[[#This Row],[Długość lekcji w h]])</f>
        <v>1</v>
      </c>
      <c r="I219">
        <f>MINUTE(kursanci35[[#This Row],[Długość lekcji w h]])</f>
        <v>0</v>
      </c>
      <c r="J219">
        <f>kursanci35[[#This Row],[H]]+kursanci35[[#This Row],[M]]/60</f>
        <v>1</v>
      </c>
      <c r="K219">
        <f>kursanci35[[#This Row],[Czas numerycznie w h]]*kursanci35[[#This Row],[Stawka za godzinę]]</f>
        <v>50</v>
      </c>
    </row>
    <row r="220" spans="1:11" x14ac:dyDescent="0.35">
      <c r="A220" t="s">
        <v>16</v>
      </c>
      <c r="B220" t="s">
        <v>12</v>
      </c>
      <c r="C220" s="1">
        <v>46076</v>
      </c>
      <c r="D220" s="2">
        <v>0.375</v>
      </c>
      <c r="E220" s="2">
        <v>0.42708333333333331</v>
      </c>
      <c r="F220">
        <v>40</v>
      </c>
      <c r="G220" s="2">
        <f>kursanci35[[#This Row],[Godzina zakończenia]]-kursanci35[[#This Row],[Godzina rozpoczęcia]]</f>
        <v>5.2083333333333315E-2</v>
      </c>
      <c r="H220">
        <f>HOUR(kursanci35[[#This Row],[Długość lekcji w h]])</f>
        <v>1</v>
      </c>
      <c r="I220">
        <f>MINUTE(kursanci35[[#This Row],[Długość lekcji w h]])</f>
        <v>15</v>
      </c>
      <c r="J220">
        <f>kursanci35[[#This Row],[H]]+kursanci35[[#This Row],[M]]/60</f>
        <v>1.25</v>
      </c>
      <c r="K220">
        <f>kursanci35[[#This Row],[Czas numerycznie w h]]*kursanci35[[#This Row],[Stawka za godzinę]]</f>
        <v>50</v>
      </c>
    </row>
    <row r="221" spans="1:11" x14ac:dyDescent="0.35">
      <c r="A221" t="s">
        <v>18</v>
      </c>
      <c r="B221" t="s">
        <v>12</v>
      </c>
      <c r="C221" s="1">
        <v>46079</v>
      </c>
      <c r="D221" s="2">
        <v>0.45833333333333331</v>
      </c>
      <c r="E221" s="2">
        <v>0.51041666666666663</v>
      </c>
      <c r="F221">
        <v>40</v>
      </c>
      <c r="G221" s="2">
        <f>kursanci35[[#This Row],[Godzina zakończenia]]-kursanci35[[#This Row],[Godzina rozpoczęcia]]</f>
        <v>5.2083333333333315E-2</v>
      </c>
      <c r="H221">
        <f>HOUR(kursanci35[[#This Row],[Długość lekcji w h]])</f>
        <v>1</v>
      </c>
      <c r="I221">
        <f>MINUTE(kursanci35[[#This Row],[Długość lekcji w h]])</f>
        <v>15</v>
      </c>
      <c r="J221">
        <f>kursanci35[[#This Row],[H]]+kursanci35[[#This Row],[M]]/60</f>
        <v>1.25</v>
      </c>
      <c r="K221">
        <f>kursanci35[[#This Row],[Czas numerycznie w h]]*kursanci35[[#This Row],[Stawka za godzinę]]</f>
        <v>50</v>
      </c>
    </row>
    <row r="222" spans="1:11" x14ac:dyDescent="0.35">
      <c r="A222" t="s">
        <v>18</v>
      </c>
      <c r="B222" t="s">
        <v>12</v>
      </c>
      <c r="C222" s="1">
        <v>45944</v>
      </c>
      <c r="D222" s="2">
        <v>0.4375</v>
      </c>
      <c r="E222" s="2">
        <v>0.47916666666666669</v>
      </c>
      <c r="F222">
        <v>40</v>
      </c>
      <c r="G222" s="2">
        <f>kursanci35[[#This Row],[Godzina zakończenia]]-kursanci35[[#This Row],[Godzina rozpoczęcia]]</f>
        <v>4.1666666666666685E-2</v>
      </c>
      <c r="H222">
        <f>HOUR(kursanci35[[#This Row],[Długość lekcji w h]])</f>
        <v>1</v>
      </c>
      <c r="I222">
        <f>MINUTE(kursanci35[[#This Row],[Długość lekcji w h]])</f>
        <v>0</v>
      </c>
      <c r="J222">
        <f>kursanci35[[#This Row],[H]]+kursanci35[[#This Row],[M]]/60</f>
        <v>1</v>
      </c>
      <c r="K222">
        <f>kursanci35[[#This Row],[Czas numerycznie w h]]*kursanci35[[#This Row],[Stawka za godzinę]]</f>
        <v>40</v>
      </c>
    </row>
    <row r="223" spans="1:11" x14ac:dyDescent="0.35">
      <c r="A223" t="s">
        <v>19</v>
      </c>
      <c r="B223" t="s">
        <v>12</v>
      </c>
      <c r="C223" s="1">
        <v>45953</v>
      </c>
      <c r="D223" s="2">
        <v>0.375</v>
      </c>
      <c r="E223" s="2">
        <v>0.41666666666666669</v>
      </c>
      <c r="F223">
        <v>40</v>
      </c>
      <c r="G223" s="2">
        <f>kursanci35[[#This Row],[Godzina zakończenia]]-kursanci35[[#This Row],[Godzina rozpoczęcia]]</f>
        <v>4.1666666666666685E-2</v>
      </c>
      <c r="H223">
        <f>HOUR(kursanci35[[#This Row],[Długość lekcji w h]])</f>
        <v>1</v>
      </c>
      <c r="I223">
        <f>MINUTE(kursanci35[[#This Row],[Długość lekcji w h]])</f>
        <v>0</v>
      </c>
      <c r="J223">
        <f>kursanci35[[#This Row],[H]]+kursanci35[[#This Row],[M]]/60</f>
        <v>1</v>
      </c>
      <c r="K223">
        <f>kursanci35[[#This Row],[Czas numerycznie w h]]*kursanci35[[#This Row],[Stawka za godzinę]]</f>
        <v>40</v>
      </c>
    </row>
    <row r="224" spans="1:11" x14ac:dyDescent="0.35">
      <c r="A224" t="s">
        <v>18</v>
      </c>
      <c r="B224" t="s">
        <v>12</v>
      </c>
      <c r="C224" s="1">
        <v>45954</v>
      </c>
      <c r="D224" s="2">
        <v>0.4375</v>
      </c>
      <c r="E224" s="2">
        <v>0.47916666666666669</v>
      </c>
      <c r="F224">
        <v>40</v>
      </c>
      <c r="G224" s="2">
        <f>kursanci35[[#This Row],[Godzina zakończenia]]-kursanci35[[#This Row],[Godzina rozpoczęcia]]</f>
        <v>4.1666666666666685E-2</v>
      </c>
      <c r="H224">
        <f>HOUR(kursanci35[[#This Row],[Długość lekcji w h]])</f>
        <v>1</v>
      </c>
      <c r="I224">
        <f>MINUTE(kursanci35[[#This Row],[Długość lekcji w h]])</f>
        <v>0</v>
      </c>
      <c r="J224">
        <f>kursanci35[[#This Row],[H]]+kursanci35[[#This Row],[M]]/60</f>
        <v>1</v>
      </c>
      <c r="K224">
        <f>kursanci35[[#This Row],[Czas numerycznie w h]]*kursanci35[[#This Row],[Stawka za godzinę]]</f>
        <v>40</v>
      </c>
    </row>
    <row r="225" spans="1:11" x14ac:dyDescent="0.35">
      <c r="A225" t="s">
        <v>16</v>
      </c>
      <c r="B225" t="s">
        <v>12</v>
      </c>
      <c r="C225" s="1">
        <v>45972</v>
      </c>
      <c r="D225" s="2">
        <v>0.375</v>
      </c>
      <c r="E225" s="2">
        <v>0.41666666666666669</v>
      </c>
      <c r="F225">
        <v>40</v>
      </c>
      <c r="G225" s="2">
        <f>kursanci35[[#This Row],[Godzina zakończenia]]-kursanci35[[#This Row],[Godzina rozpoczęcia]]</f>
        <v>4.1666666666666685E-2</v>
      </c>
      <c r="H225">
        <f>HOUR(kursanci35[[#This Row],[Długość lekcji w h]])</f>
        <v>1</v>
      </c>
      <c r="I225">
        <f>MINUTE(kursanci35[[#This Row],[Długość lekcji w h]])</f>
        <v>0</v>
      </c>
      <c r="J225">
        <f>kursanci35[[#This Row],[H]]+kursanci35[[#This Row],[M]]/60</f>
        <v>1</v>
      </c>
      <c r="K225">
        <f>kursanci35[[#This Row],[Czas numerycznie w h]]*kursanci35[[#This Row],[Stawka za godzinę]]</f>
        <v>40</v>
      </c>
    </row>
    <row r="226" spans="1:11" x14ac:dyDescent="0.35">
      <c r="A226" t="s">
        <v>18</v>
      </c>
      <c r="B226" t="s">
        <v>12</v>
      </c>
      <c r="C226" s="1">
        <v>45973</v>
      </c>
      <c r="D226" s="2">
        <v>0.375</v>
      </c>
      <c r="E226" s="2">
        <v>0.41666666666666669</v>
      </c>
      <c r="F226">
        <v>40</v>
      </c>
      <c r="G226" s="2">
        <f>kursanci35[[#This Row],[Godzina zakończenia]]-kursanci35[[#This Row],[Godzina rozpoczęcia]]</f>
        <v>4.1666666666666685E-2</v>
      </c>
      <c r="H226">
        <f>HOUR(kursanci35[[#This Row],[Długość lekcji w h]])</f>
        <v>1</v>
      </c>
      <c r="I226">
        <f>MINUTE(kursanci35[[#This Row],[Długość lekcji w h]])</f>
        <v>0</v>
      </c>
      <c r="J226">
        <f>kursanci35[[#This Row],[H]]+kursanci35[[#This Row],[M]]/60</f>
        <v>1</v>
      </c>
      <c r="K226">
        <f>kursanci35[[#This Row],[Czas numerycznie w h]]*kursanci35[[#This Row],[Stawka za godzinę]]</f>
        <v>40</v>
      </c>
    </row>
    <row r="227" spans="1:11" x14ac:dyDescent="0.35">
      <c r="A227" t="s">
        <v>15</v>
      </c>
      <c r="B227" t="s">
        <v>12</v>
      </c>
      <c r="C227" s="1">
        <v>45981</v>
      </c>
      <c r="D227" s="2">
        <v>0.53125</v>
      </c>
      <c r="E227" s="2">
        <v>0.57291666666666663</v>
      </c>
      <c r="F227">
        <v>40</v>
      </c>
      <c r="G227" s="2">
        <f>kursanci35[[#This Row],[Godzina zakończenia]]-kursanci35[[#This Row],[Godzina rozpoczęcia]]</f>
        <v>4.166666666666663E-2</v>
      </c>
      <c r="H227">
        <f>HOUR(kursanci35[[#This Row],[Długość lekcji w h]])</f>
        <v>1</v>
      </c>
      <c r="I227">
        <f>MINUTE(kursanci35[[#This Row],[Długość lekcji w h]])</f>
        <v>0</v>
      </c>
      <c r="J227">
        <f>kursanci35[[#This Row],[H]]+kursanci35[[#This Row],[M]]/60</f>
        <v>1</v>
      </c>
      <c r="K227">
        <f>kursanci35[[#This Row],[Czas numerycznie w h]]*kursanci35[[#This Row],[Stawka za godzinę]]</f>
        <v>40</v>
      </c>
    </row>
    <row r="228" spans="1:11" x14ac:dyDescent="0.35">
      <c r="A228" t="s">
        <v>18</v>
      </c>
      <c r="B228" t="s">
        <v>12</v>
      </c>
      <c r="C228" s="1">
        <v>45985</v>
      </c>
      <c r="D228" s="2">
        <v>0.52083333333333337</v>
      </c>
      <c r="E228" s="2">
        <v>0.5625</v>
      </c>
      <c r="F228">
        <v>40</v>
      </c>
      <c r="G228" s="2">
        <f>kursanci35[[#This Row],[Godzina zakończenia]]-kursanci35[[#This Row],[Godzina rozpoczęcia]]</f>
        <v>4.166666666666663E-2</v>
      </c>
      <c r="H228">
        <f>HOUR(kursanci35[[#This Row],[Długość lekcji w h]])</f>
        <v>1</v>
      </c>
      <c r="I228">
        <f>MINUTE(kursanci35[[#This Row],[Długość lekcji w h]])</f>
        <v>0</v>
      </c>
      <c r="J228">
        <f>kursanci35[[#This Row],[H]]+kursanci35[[#This Row],[M]]/60</f>
        <v>1</v>
      </c>
      <c r="K228">
        <f>kursanci35[[#This Row],[Czas numerycznie w h]]*kursanci35[[#This Row],[Stawka za godzinę]]</f>
        <v>40</v>
      </c>
    </row>
    <row r="229" spans="1:11" x14ac:dyDescent="0.35">
      <c r="A229" t="s">
        <v>18</v>
      </c>
      <c r="B229" t="s">
        <v>12</v>
      </c>
      <c r="C229" s="1">
        <v>45994</v>
      </c>
      <c r="D229" s="2">
        <v>0.75</v>
      </c>
      <c r="E229" s="2">
        <v>0.79166666666666663</v>
      </c>
      <c r="F229">
        <v>40</v>
      </c>
      <c r="G229" s="2">
        <f>kursanci35[[#This Row],[Godzina zakończenia]]-kursanci35[[#This Row],[Godzina rozpoczęcia]]</f>
        <v>4.166666666666663E-2</v>
      </c>
      <c r="H229">
        <f>HOUR(kursanci35[[#This Row],[Długość lekcji w h]])</f>
        <v>1</v>
      </c>
      <c r="I229">
        <f>MINUTE(kursanci35[[#This Row],[Długość lekcji w h]])</f>
        <v>0</v>
      </c>
      <c r="J229">
        <f>kursanci35[[#This Row],[H]]+kursanci35[[#This Row],[M]]/60</f>
        <v>1</v>
      </c>
      <c r="K229">
        <f>kursanci35[[#This Row],[Czas numerycznie w h]]*kursanci35[[#This Row],[Stawka za godzinę]]</f>
        <v>40</v>
      </c>
    </row>
    <row r="230" spans="1:11" x14ac:dyDescent="0.35">
      <c r="A230" t="s">
        <v>16</v>
      </c>
      <c r="B230" t="s">
        <v>12</v>
      </c>
      <c r="C230" s="1">
        <v>45996</v>
      </c>
      <c r="D230" s="2">
        <v>0.45833333333333331</v>
      </c>
      <c r="E230" s="2">
        <v>0.5</v>
      </c>
      <c r="F230">
        <v>40</v>
      </c>
      <c r="G230" s="2">
        <f>kursanci35[[#This Row],[Godzina zakończenia]]-kursanci35[[#This Row],[Godzina rozpoczęcia]]</f>
        <v>4.1666666666666685E-2</v>
      </c>
      <c r="H230">
        <f>HOUR(kursanci35[[#This Row],[Długość lekcji w h]])</f>
        <v>1</v>
      </c>
      <c r="I230">
        <f>MINUTE(kursanci35[[#This Row],[Długość lekcji w h]])</f>
        <v>0</v>
      </c>
      <c r="J230">
        <f>kursanci35[[#This Row],[H]]+kursanci35[[#This Row],[M]]/60</f>
        <v>1</v>
      </c>
      <c r="K230">
        <f>kursanci35[[#This Row],[Czas numerycznie w h]]*kursanci35[[#This Row],[Stawka za godzinę]]</f>
        <v>40</v>
      </c>
    </row>
    <row r="231" spans="1:11" x14ac:dyDescent="0.35">
      <c r="A231" t="s">
        <v>11</v>
      </c>
      <c r="B231" t="s">
        <v>12</v>
      </c>
      <c r="C231" s="1">
        <v>46036</v>
      </c>
      <c r="D231" s="2">
        <v>0.57291666666666663</v>
      </c>
      <c r="E231" s="2">
        <v>0.61458333333333337</v>
      </c>
      <c r="F231">
        <v>40</v>
      </c>
      <c r="G231" s="2">
        <f>kursanci35[[#This Row],[Godzina zakończenia]]-kursanci35[[#This Row],[Godzina rozpoczęcia]]</f>
        <v>4.1666666666666741E-2</v>
      </c>
      <c r="H231">
        <f>HOUR(kursanci35[[#This Row],[Długość lekcji w h]])</f>
        <v>1</v>
      </c>
      <c r="I231">
        <f>MINUTE(kursanci35[[#This Row],[Długość lekcji w h]])</f>
        <v>0</v>
      </c>
      <c r="J231">
        <f>kursanci35[[#This Row],[H]]+kursanci35[[#This Row],[M]]/60</f>
        <v>1</v>
      </c>
      <c r="K231">
        <f>kursanci35[[#This Row],[Czas numerycznie w h]]*kursanci35[[#This Row],[Stawka za godzinę]]</f>
        <v>40</v>
      </c>
    </row>
    <row r="232" spans="1:11" x14ac:dyDescent="0.35">
      <c r="A232" t="s">
        <v>11</v>
      </c>
      <c r="B232" t="s">
        <v>12</v>
      </c>
      <c r="C232" s="1">
        <v>46045</v>
      </c>
      <c r="D232" s="2">
        <v>0.41666666666666669</v>
      </c>
      <c r="E232" s="2">
        <v>0.45833333333333331</v>
      </c>
      <c r="F232">
        <v>40</v>
      </c>
      <c r="G232" s="2">
        <f>kursanci35[[#This Row],[Godzina zakończenia]]-kursanci35[[#This Row],[Godzina rozpoczęcia]]</f>
        <v>4.166666666666663E-2</v>
      </c>
      <c r="H232">
        <f>HOUR(kursanci35[[#This Row],[Długość lekcji w h]])</f>
        <v>1</v>
      </c>
      <c r="I232">
        <f>MINUTE(kursanci35[[#This Row],[Długość lekcji w h]])</f>
        <v>0</v>
      </c>
      <c r="J232">
        <f>kursanci35[[#This Row],[H]]+kursanci35[[#This Row],[M]]/60</f>
        <v>1</v>
      </c>
      <c r="K232">
        <f>kursanci35[[#This Row],[Czas numerycznie w h]]*kursanci35[[#This Row],[Stawka za godzinę]]</f>
        <v>40</v>
      </c>
    </row>
    <row r="233" spans="1:11" x14ac:dyDescent="0.35">
      <c r="A233" t="s">
        <v>18</v>
      </c>
      <c r="B233" t="s">
        <v>12</v>
      </c>
      <c r="C233" s="1">
        <v>46050</v>
      </c>
      <c r="D233" s="2">
        <v>0.375</v>
      </c>
      <c r="E233" s="2">
        <v>0.41666666666666669</v>
      </c>
      <c r="F233">
        <v>40</v>
      </c>
      <c r="G233" s="2">
        <f>kursanci35[[#This Row],[Godzina zakończenia]]-kursanci35[[#This Row],[Godzina rozpoczęcia]]</f>
        <v>4.1666666666666685E-2</v>
      </c>
      <c r="H233">
        <f>HOUR(kursanci35[[#This Row],[Długość lekcji w h]])</f>
        <v>1</v>
      </c>
      <c r="I233">
        <f>MINUTE(kursanci35[[#This Row],[Długość lekcji w h]])</f>
        <v>0</v>
      </c>
      <c r="J233">
        <f>kursanci35[[#This Row],[H]]+kursanci35[[#This Row],[M]]/60</f>
        <v>1</v>
      </c>
      <c r="K233">
        <f>kursanci35[[#This Row],[Czas numerycznie w h]]*kursanci35[[#This Row],[Stawka za godzinę]]</f>
        <v>40</v>
      </c>
    </row>
    <row r="234" spans="1:11" x14ac:dyDescent="0.35">
      <c r="A234" t="s">
        <v>19</v>
      </c>
      <c r="B234" t="s">
        <v>12</v>
      </c>
      <c r="C234" s="1">
        <v>46058</v>
      </c>
      <c r="D234" s="2">
        <v>0.53125</v>
      </c>
      <c r="E234" s="2">
        <v>0.57291666666666663</v>
      </c>
      <c r="F234">
        <v>40</v>
      </c>
      <c r="G234" s="2">
        <f>kursanci35[[#This Row],[Godzina zakończenia]]-kursanci35[[#This Row],[Godzina rozpoczęcia]]</f>
        <v>4.166666666666663E-2</v>
      </c>
      <c r="H234">
        <f>HOUR(kursanci35[[#This Row],[Długość lekcji w h]])</f>
        <v>1</v>
      </c>
      <c r="I234">
        <f>MINUTE(kursanci35[[#This Row],[Długość lekcji w h]])</f>
        <v>0</v>
      </c>
      <c r="J234">
        <f>kursanci35[[#This Row],[H]]+kursanci35[[#This Row],[M]]/60</f>
        <v>1</v>
      </c>
      <c r="K234">
        <f>kursanci35[[#This Row],[Czas numerycznie w h]]*kursanci35[[#This Row],[Stawka za godzinę]]</f>
        <v>40</v>
      </c>
    </row>
    <row r="235" spans="1:11" x14ac:dyDescent="0.35">
      <c r="A235" t="s">
        <v>18</v>
      </c>
      <c r="B235" t="s">
        <v>12</v>
      </c>
      <c r="C235" s="1">
        <v>46064</v>
      </c>
      <c r="D235" s="2">
        <v>0.59375</v>
      </c>
      <c r="E235" s="2">
        <v>0.63541666666666663</v>
      </c>
      <c r="F235">
        <v>40</v>
      </c>
      <c r="G235" s="2">
        <f>kursanci35[[#This Row],[Godzina zakończenia]]-kursanci35[[#This Row],[Godzina rozpoczęcia]]</f>
        <v>4.166666666666663E-2</v>
      </c>
      <c r="H235">
        <f>HOUR(kursanci35[[#This Row],[Długość lekcji w h]])</f>
        <v>1</v>
      </c>
      <c r="I235">
        <f>MINUTE(kursanci35[[#This Row],[Długość lekcji w h]])</f>
        <v>0</v>
      </c>
      <c r="J235">
        <f>kursanci35[[#This Row],[H]]+kursanci35[[#This Row],[M]]/60</f>
        <v>1</v>
      </c>
      <c r="K235">
        <f>kursanci35[[#This Row],[Czas numerycznie w h]]*kursanci35[[#This Row],[Stawka za godzinę]]</f>
        <v>40</v>
      </c>
    </row>
    <row r="236" spans="1:11" x14ac:dyDescent="0.35">
      <c r="A236" t="s">
        <v>18</v>
      </c>
      <c r="B236" t="s">
        <v>12</v>
      </c>
      <c r="C236" s="1">
        <v>46066</v>
      </c>
      <c r="D236" s="2">
        <v>0.45833333333333331</v>
      </c>
      <c r="E236" s="2">
        <v>0.5</v>
      </c>
      <c r="F236">
        <v>40</v>
      </c>
      <c r="G236" s="2">
        <f>kursanci35[[#This Row],[Godzina zakończenia]]-kursanci35[[#This Row],[Godzina rozpoczęcia]]</f>
        <v>4.1666666666666685E-2</v>
      </c>
      <c r="H236">
        <f>HOUR(kursanci35[[#This Row],[Długość lekcji w h]])</f>
        <v>1</v>
      </c>
      <c r="I236">
        <f>MINUTE(kursanci35[[#This Row],[Długość lekcji w h]])</f>
        <v>0</v>
      </c>
      <c r="J236">
        <f>kursanci35[[#This Row],[H]]+kursanci35[[#This Row],[M]]/60</f>
        <v>1</v>
      </c>
      <c r="K236">
        <f>kursanci35[[#This Row],[Czas numerycznie w h]]*kursanci35[[#This Row],[Stawka za godzinę]]</f>
        <v>40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6AC7-84CB-4A5E-B0B2-07FE7064E241}">
  <dimension ref="A1:Z237"/>
  <sheetViews>
    <sheetView workbookViewId="0">
      <selection activeCell="AA14" sqref="AA14"/>
    </sheetView>
  </sheetViews>
  <sheetFormatPr defaultRowHeight="14.5" x14ac:dyDescent="0.35"/>
  <cols>
    <col min="1" max="1" width="14.6328125" bestFit="1" customWidth="1"/>
    <col min="2" max="2" width="11.7265625" bestFit="1" customWidth="1"/>
    <col min="3" max="3" width="9.90625" bestFit="1" customWidth="1"/>
    <col min="4" max="4" width="20.26953125" bestFit="1" customWidth="1"/>
    <col min="5" max="5" width="20.7265625" bestFit="1" customWidth="1"/>
    <col min="6" max="6" width="18.453125" bestFit="1" customWidth="1"/>
    <col min="7" max="7" width="15.08984375" customWidth="1"/>
    <col min="8" max="8" width="14.54296875" customWidth="1"/>
    <col min="9" max="9" width="17.1796875" customWidth="1"/>
    <col min="10" max="10" width="15.81640625" customWidth="1"/>
    <col min="11" max="11" width="13.453125" customWidth="1"/>
    <col min="25" max="25" width="17.363281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t="s">
        <v>36</v>
      </c>
      <c r="I1" t="s">
        <v>37</v>
      </c>
      <c r="J1" t="s">
        <v>38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</row>
    <row r="2" spans="1:26" x14ac:dyDescent="0.3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 t="s">
        <v>39</v>
      </c>
      <c r="Z2">
        <f>COUNTIF(kursanci6[[#Totals],[LicznikBartek]:[LicznikMarcin]],"PRAWDA")</f>
        <v>5</v>
      </c>
    </row>
    <row r="3" spans="1:26" x14ac:dyDescent="0.3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>
        <f>IF(kursanci6[[#This Row],[Imię kursanta]]="Bartek",G2+1,G2)</f>
        <v>1</v>
      </c>
      <c r="H3">
        <f>IF(kursanci6[[#This Row],[Imię kursanta]]="Wiktor",H2+1,H2)</f>
        <v>1</v>
      </c>
      <c r="I3">
        <f>IF(kursanci6[[#This Row],[Imię kursanta]]="Katarzyna",I2+1,I2)</f>
        <v>0</v>
      </c>
      <c r="J3">
        <f>IF(kursanci6[[#This Row],[Imię kursanta]]="Zuzanna",J2+1,J2)</f>
        <v>0</v>
      </c>
      <c r="K3">
        <f>IF(kursanci6[[#This Row],[Imię kursanta]]="Jan",K2+1,K2)</f>
        <v>0</v>
      </c>
      <c r="L3">
        <f>IF(kursanci6[[#This Row],[Imię kursanta]]="Julita",L2+1,L2)</f>
        <v>0</v>
      </c>
      <c r="M3">
        <f>IF(kursanci6[[#This Row],[Imię kursanta]]="Maciej",M2+1,M2)</f>
        <v>0</v>
      </c>
      <c r="N3">
        <f>IF(kursanci6[[#This Row],[Imię kursanta]]="Agnieszka",N2+1,N2)</f>
        <v>0</v>
      </c>
      <c r="O3">
        <f>IF(kursanci6[[#This Row],[Imię kursanta]]="Zdzisław",O2+1,O2)</f>
        <v>0</v>
      </c>
      <c r="P3">
        <f>IF(kursanci6[[#This Row],[Imię kursanta]]="Ewa",P2+1,P2)</f>
        <v>0</v>
      </c>
      <c r="Q3">
        <f>IF(kursanci6[[#This Row],[Imię kursanta]]="Zbigniew",Q2+1,Q2)</f>
        <v>0</v>
      </c>
      <c r="R3">
        <f>IF(kursanci6[[#This Row],[Imię kursanta]]="Anna",R2+1,R2)</f>
        <v>0</v>
      </c>
      <c r="S3">
        <f>IF(kursanci6[[#This Row],[Imię kursanta]]="Patrycja",S2+1,S2)</f>
        <v>0</v>
      </c>
      <c r="T3">
        <f>IF(kursanci6[[#This Row],[Imię kursanta]]="Ola",T2+1,T2)</f>
        <v>0</v>
      </c>
      <c r="U3">
        <f>IF(kursanci6[[#This Row],[Imię kursanta]]="Piotrek",U2+1,U2)</f>
        <v>0</v>
      </c>
      <c r="V3">
        <f>IF(kursanci6[[#This Row],[Imię kursanta]]="Andrzej",V2+1,V2)</f>
        <v>0</v>
      </c>
      <c r="W3">
        <f>IF(kursanci6[[#This Row],[Imię kursanta]]="Marcin",W2+1,W2)</f>
        <v>0</v>
      </c>
    </row>
    <row r="4" spans="1:26" x14ac:dyDescent="0.3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>
        <f>IF(kursanci6[[#This Row],[Imię kursanta]]="Bartek",G3+1,G3)</f>
        <v>1</v>
      </c>
      <c r="H4">
        <f>IF(kursanci6[[#This Row],[Imię kursanta]]="Wiktor",H3+1,H3)</f>
        <v>1</v>
      </c>
      <c r="I4">
        <f>IF(kursanci6[[#This Row],[Imię kursanta]]="Katarzyna",I3+1,I3)</f>
        <v>0</v>
      </c>
      <c r="J4">
        <f>IF(kursanci6[[#This Row],[Imię kursanta]]="Zuzanna",J3+1,J3)</f>
        <v>1</v>
      </c>
      <c r="K4">
        <f>IF(kursanci6[[#This Row],[Imię kursanta]]="Jan",K3+1,K3)</f>
        <v>0</v>
      </c>
      <c r="L4">
        <f>IF(kursanci6[[#This Row],[Imię kursanta]]="Julita",L3+1,L3)</f>
        <v>0</v>
      </c>
      <c r="M4">
        <f>IF(kursanci6[[#This Row],[Imię kursanta]]="Maciej",M3+1,M3)</f>
        <v>0</v>
      </c>
      <c r="N4">
        <f>IF(kursanci6[[#This Row],[Imię kursanta]]="Agnieszka",N3+1,N3)</f>
        <v>0</v>
      </c>
      <c r="O4">
        <f>IF(kursanci6[[#This Row],[Imię kursanta]]="Zdzisław",O3+1,O3)</f>
        <v>0</v>
      </c>
      <c r="P4">
        <f>IF(kursanci6[[#This Row],[Imię kursanta]]="Ewa",P3+1,P3)</f>
        <v>0</v>
      </c>
      <c r="Q4">
        <f>IF(kursanci6[[#This Row],[Imię kursanta]]="Zbigniew",Q3+1,Q3)</f>
        <v>0</v>
      </c>
      <c r="R4">
        <f>IF(kursanci6[[#This Row],[Imię kursanta]]="Anna",R3+1,R3)</f>
        <v>0</v>
      </c>
      <c r="S4">
        <f>IF(kursanci6[[#This Row],[Imię kursanta]]="Patrycja",S3+1,S3)</f>
        <v>0</v>
      </c>
      <c r="T4">
        <f>IF(kursanci6[[#This Row],[Imię kursanta]]="Ola",T3+1,T3)</f>
        <v>0</v>
      </c>
      <c r="U4">
        <f>IF(kursanci6[[#This Row],[Imię kursanta]]="Piotrek",U3+1,U3)</f>
        <v>0</v>
      </c>
      <c r="V4">
        <f>IF(kursanci6[[#This Row],[Imię kursanta]]="Andrzej",V3+1,V3)</f>
        <v>0</v>
      </c>
      <c r="W4">
        <f>IF(kursanci6[[#This Row],[Imię kursanta]]="Marcin",W3+1,W3)</f>
        <v>0</v>
      </c>
    </row>
    <row r="5" spans="1:26" x14ac:dyDescent="0.3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>
        <f>IF(kursanci6[[#This Row],[Imię kursanta]]="Bartek",G4+1,G4)</f>
        <v>1</v>
      </c>
      <c r="H5">
        <f>IF(kursanci6[[#This Row],[Imię kursanta]]="Wiktor",H4+1,H4)</f>
        <v>1</v>
      </c>
      <c r="I5">
        <f>IF(kursanci6[[#This Row],[Imię kursanta]]="Katarzyna",I4+1,I4)</f>
        <v>0</v>
      </c>
      <c r="J5">
        <f>IF(kursanci6[[#This Row],[Imię kursanta]]="Zuzanna",J4+1,J4)</f>
        <v>1</v>
      </c>
      <c r="K5">
        <f>IF(kursanci6[[#This Row],[Imię kursanta]]="Jan",K4+1,K4)</f>
        <v>1</v>
      </c>
      <c r="L5">
        <f>IF(kursanci6[[#This Row],[Imię kursanta]]="Julita",L4+1,L4)</f>
        <v>0</v>
      </c>
      <c r="M5">
        <f>IF(kursanci6[[#This Row],[Imię kursanta]]="Maciej",M4+1,M4)</f>
        <v>0</v>
      </c>
      <c r="N5">
        <f>IF(kursanci6[[#This Row],[Imię kursanta]]="Agnieszka",N4+1,N4)</f>
        <v>0</v>
      </c>
      <c r="O5">
        <f>IF(kursanci6[[#This Row],[Imię kursanta]]="Zdzisław",O4+1,O4)</f>
        <v>0</v>
      </c>
      <c r="P5">
        <f>IF(kursanci6[[#This Row],[Imię kursanta]]="Ewa",P4+1,P4)</f>
        <v>0</v>
      </c>
      <c r="Q5">
        <f>IF(kursanci6[[#This Row],[Imię kursanta]]="Zbigniew",Q4+1,Q4)</f>
        <v>0</v>
      </c>
      <c r="R5">
        <f>IF(kursanci6[[#This Row],[Imię kursanta]]="Anna",R4+1,R4)</f>
        <v>0</v>
      </c>
      <c r="S5">
        <f>IF(kursanci6[[#This Row],[Imię kursanta]]="Patrycja",S4+1,S4)</f>
        <v>0</v>
      </c>
      <c r="T5">
        <f>IF(kursanci6[[#This Row],[Imię kursanta]]="Ola",T4+1,T4)</f>
        <v>0</v>
      </c>
      <c r="U5">
        <f>IF(kursanci6[[#This Row],[Imię kursanta]]="Piotrek",U4+1,U4)</f>
        <v>0</v>
      </c>
      <c r="V5">
        <f>IF(kursanci6[[#This Row],[Imię kursanta]]="Andrzej",V4+1,V4)</f>
        <v>0</v>
      </c>
      <c r="W5">
        <f>IF(kursanci6[[#This Row],[Imię kursanta]]="Marcin",W4+1,W4)</f>
        <v>0</v>
      </c>
    </row>
    <row r="6" spans="1:26" x14ac:dyDescent="0.3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>
        <f>IF(kursanci6[[#This Row],[Imię kursanta]]="Bartek",G5+1,G5)</f>
        <v>1</v>
      </c>
      <c r="H6">
        <f>IF(kursanci6[[#This Row],[Imię kursanta]]="Wiktor",H5+1,H5)</f>
        <v>2</v>
      </c>
      <c r="I6">
        <f>IF(kursanci6[[#This Row],[Imię kursanta]]="Katarzyna",I5+1,I5)</f>
        <v>0</v>
      </c>
      <c r="J6">
        <f>IF(kursanci6[[#This Row],[Imię kursanta]]="Zuzanna",J5+1,J5)</f>
        <v>1</v>
      </c>
      <c r="K6">
        <f>IF(kursanci6[[#This Row],[Imię kursanta]]="Jan",K5+1,K5)</f>
        <v>1</v>
      </c>
      <c r="L6">
        <f>IF(kursanci6[[#This Row],[Imię kursanta]]="Julita",L5+1,L5)</f>
        <v>0</v>
      </c>
      <c r="M6">
        <f>IF(kursanci6[[#This Row],[Imię kursanta]]="Maciej",M5+1,M5)</f>
        <v>0</v>
      </c>
      <c r="N6">
        <f>IF(kursanci6[[#This Row],[Imię kursanta]]="Agnieszka",N5+1,N5)</f>
        <v>0</v>
      </c>
      <c r="O6">
        <f>IF(kursanci6[[#This Row],[Imię kursanta]]="Zdzisław",O5+1,O5)</f>
        <v>0</v>
      </c>
      <c r="P6">
        <f>IF(kursanci6[[#This Row],[Imię kursanta]]="Ewa",P5+1,P5)</f>
        <v>0</v>
      </c>
      <c r="Q6">
        <f>IF(kursanci6[[#This Row],[Imię kursanta]]="Zbigniew",Q5+1,Q5)</f>
        <v>0</v>
      </c>
      <c r="R6">
        <f>IF(kursanci6[[#This Row],[Imię kursanta]]="Anna",R5+1,R5)</f>
        <v>0</v>
      </c>
      <c r="S6">
        <f>IF(kursanci6[[#This Row],[Imię kursanta]]="Patrycja",S5+1,S5)</f>
        <v>0</v>
      </c>
      <c r="T6">
        <f>IF(kursanci6[[#This Row],[Imię kursanta]]="Ola",T5+1,T5)</f>
        <v>0</v>
      </c>
      <c r="U6">
        <f>IF(kursanci6[[#This Row],[Imię kursanta]]="Piotrek",U5+1,U5)</f>
        <v>0</v>
      </c>
      <c r="V6">
        <f>IF(kursanci6[[#This Row],[Imię kursanta]]="Andrzej",V5+1,V5)</f>
        <v>0</v>
      </c>
      <c r="W6">
        <f>IF(kursanci6[[#This Row],[Imię kursanta]]="Marcin",W5+1,W5)</f>
        <v>0</v>
      </c>
    </row>
    <row r="7" spans="1:26" x14ac:dyDescent="0.3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>
        <f>IF(kursanci6[[#This Row],[Imię kursanta]]="Bartek",G6+1,G6)</f>
        <v>1</v>
      </c>
      <c r="H7">
        <f>IF(kursanci6[[#This Row],[Imię kursanta]]="Wiktor",H6+1,H6)</f>
        <v>2</v>
      </c>
      <c r="I7">
        <f>IF(kursanci6[[#This Row],[Imię kursanta]]="Katarzyna",I6+1,I6)</f>
        <v>0</v>
      </c>
      <c r="J7">
        <f>IF(kursanci6[[#This Row],[Imię kursanta]]="Zuzanna",J6+1,J6)</f>
        <v>1</v>
      </c>
      <c r="K7">
        <f>IF(kursanci6[[#This Row],[Imię kursanta]]="Jan",K6+1,K6)</f>
        <v>1</v>
      </c>
      <c r="L7">
        <f>IF(kursanci6[[#This Row],[Imię kursanta]]="Julita",L6+1,L6)</f>
        <v>0</v>
      </c>
      <c r="M7">
        <f>IF(kursanci6[[#This Row],[Imię kursanta]]="Maciej",M6+1,M6)</f>
        <v>0</v>
      </c>
      <c r="N7">
        <f>IF(kursanci6[[#This Row],[Imię kursanta]]="Agnieszka",N6+1,N6)</f>
        <v>1</v>
      </c>
      <c r="O7">
        <f>IF(kursanci6[[#This Row],[Imię kursanta]]="Zdzisław",O6+1,O6)</f>
        <v>0</v>
      </c>
      <c r="P7">
        <f>IF(kursanci6[[#This Row],[Imię kursanta]]="Ewa",P6+1,P6)</f>
        <v>0</v>
      </c>
      <c r="Q7">
        <f>IF(kursanci6[[#This Row],[Imię kursanta]]="Zbigniew",Q6+1,Q6)</f>
        <v>0</v>
      </c>
      <c r="R7">
        <f>IF(kursanci6[[#This Row],[Imię kursanta]]="Anna",R6+1,R6)</f>
        <v>0</v>
      </c>
      <c r="S7">
        <f>IF(kursanci6[[#This Row],[Imię kursanta]]="Patrycja",S6+1,S6)</f>
        <v>0</v>
      </c>
      <c r="T7">
        <f>IF(kursanci6[[#This Row],[Imię kursanta]]="Ola",T6+1,T6)</f>
        <v>0</v>
      </c>
      <c r="U7">
        <f>IF(kursanci6[[#This Row],[Imię kursanta]]="Piotrek",U6+1,U6)</f>
        <v>0</v>
      </c>
      <c r="V7">
        <f>IF(kursanci6[[#This Row],[Imię kursanta]]="Andrzej",V6+1,V6)</f>
        <v>0</v>
      </c>
      <c r="W7">
        <f>IF(kursanci6[[#This Row],[Imię kursanta]]="Marcin",W6+1,W6)</f>
        <v>0</v>
      </c>
    </row>
    <row r="8" spans="1:26" x14ac:dyDescent="0.3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>
        <f>IF(kursanci6[[#This Row],[Imię kursanta]]="Bartek",G7+1,G7)</f>
        <v>1</v>
      </c>
      <c r="H8">
        <f>IF(kursanci6[[#This Row],[Imię kursanta]]="Wiktor",H7+1,H7)</f>
        <v>2</v>
      </c>
      <c r="I8">
        <f>IF(kursanci6[[#This Row],[Imię kursanta]]="Katarzyna",I7+1,I7)</f>
        <v>1</v>
      </c>
      <c r="J8">
        <f>IF(kursanci6[[#This Row],[Imię kursanta]]="Zuzanna",J7+1,J7)</f>
        <v>1</v>
      </c>
      <c r="K8">
        <f>IF(kursanci6[[#This Row],[Imię kursanta]]="Jan",K7+1,K7)</f>
        <v>1</v>
      </c>
      <c r="L8">
        <f>IF(kursanci6[[#This Row],[Imię kursanta]]="Julita",L7+1,L7)</f>
        <v>0</v>
      </c>
      <c r="M8">
        <f>IF(kursanci6[[#This Row],[Imię kursanta]]="Maciej",M7+1,M7)</f>
        <v>0</v>
      </c>
      <c r="N8">
        <f>IF(kursanci6[[#This Row],[Imię kursanta]]="Agnieszka",N7+1,N7)</f>
        <v>1</v>
      </c>
      <c r="O8">
        <f>IF(kursanci6[[#This Row],[Imię kursanta]]="Zdzisław",O7+1,O7)</f>
        <v>0</v>
      </c>
      <c r="P8">
        <f>IF(kursanci6[[#This Row],[Imię kursanta]]="Ewa",P7+1,P7)</f>
        <v>0</v>
      </c>
      <c r="Q8">
        <f>IF(kursanci6[[#This Row],[Imię kursanta]]="Zbigniew",Q7+1,Q7)</f>
        <v>0</v>
      </c>
      <c r="R8">
        <f>IF(kursanci6[[#This Row],[Imię kursanta]]="Anna",R7+1,R7)</f>
        <v>0</v>
      </c>
      <c r="S8">
        <f>IF(kursanci6[[#This Row],[Imię kursanta]]="Patrycja",S7+1,S7)</f>
        <v>0</v>
      </c>
      <c r="T8">
        <f>IF(kursanci6[[#This Row],[Imię kursanta]]="Ola",T7+1,T7)</f>
        <v>0</v>
      </c>
      <c r="U8">
        <f>IF(kursanci6[[#This Row],[Imię kursanta]]="Piotrek",U7+1,U7)</f>
        <v>0</v>
      </c>
      <c r="V8">
        <f>IF(kursanci6[[#This Row],[Imię kursanta]]="Andrzej",V7+1,V7)</f>
        <v>0</v>
      </c>
      <c r="W8">
        <f>IF(kursanci6[[#This Row],[Imię kursanta]]="Marcin",W7+1,W7)</f>
        <v>0</v>
      </c>
    </row>
    <row r="9" spans="1:26" x14ac:dyDescent="0.3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>
        <f>IF(kursanci6[[#This Row],[Imię kursanta]]="Bartek",G8+1,G8)</f>
        <v>1</v>
      </c>
      <c r="H9">
        <f>IF(kursanci6[[#This Row],[Imię kursanta]]="Wiktor",H8+1,H8)</f>
        <v>2</v>
      </c>
      <c r="I9">
        <f>IF(kursanci6[[#This Row],[Imię kursanta]]="Katarzyna",I8+1,I8)</f>
        <v>1</v>
      </c>
      <c r="J9">
        <f>IF(kursanci6[[#This Row],[Imię kursanta]]="Zuzanna",J8+1,J8)</f>
        <v>1</v>
      </c>
      <c r="K9">
        <f>IF(kursanci6[[#This Row],[Imię kursanta]]="Jan",K8+1,K8)</f>
        <v>1</v>
      </c>
      <c r="L9">
        <f>IF(kursanci6[[#This Row],[Imię kursanta]]="Julita",L8+1,L8)</f>
        <v>0</v>
      </c>
      <c r="M9">
        <f>IF(kursanci6[[#This Row],[Imię kursanta]]="Maciej",M8+1,M8)</f>
        <v>0</v>
      </c>
      <c r="N9">
        <f>IF(kursanci6[[#This Row],[Imię kursanta]]="Agnieszka",N8+1,N8)</f>
        <v>1</v>
      </c>
      <c r="O9">
        <f>IF(kursanci6[[#This Row],[Imię kursanta]]="Zdzisław",O8+1,O8)</f>
        <v>0</v>
      </c>
      <c r="P9">
        <f>IF(kursanci6[[#This Row],[Imię kursanta]]="Ewa",P8+1,P8)</f>
        <v>0</v>
      </c>
      <c r="Q9">
        <f>IF(kursanci6[[#This Row],[Imię kursanta]]="Zbigniew",Q8+1,Q8)</f>
        <v>1</v>
      </c>
      <c r="R9">
        <f>IF(kursanci6[[#This Row],[Imię kursanta]]="Anna",R8+1,R8)</f>
        <v>0</v>
      </c>
      <c r="S9">
        <f>IF(kursanci6[[#This Row],[Imię kursanta]]="Patrycja",S8+1,S8)</f>
        <v>0</v>
      </c>
      <c r="T9">
        <f>IF(kursanci6[[#This Row],[Imię kursanta]]="Ola",T8+1,T8)</f>
        <v>0</v>
      </c>
      <c r="U9">
        <f>IF(kursanci6[[#This Row],[Imię kursanta]]="Piotrek",U8+1,U8)</f>
        <v>0</v>
      </c>
      <c r="V9">
        <f>IF(kursanci6[[#This Row],[Imię kursanta]]="Andrzej",V8+1,V8)</f>
        <v>0</v>
      </c>
      <c r="W9">
        <f>IF(kursanci6[[#This Row],[Imię kursanta]]="Marcin",W8+1,W8)</f>
        <v>0</v>
      </c>
    </row>
    <row r="10" spans="1:26" x14ac:dyDescent="0.3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>
        <f>IF(kursanci6[[#This Row],[Imię kursanta]]="Bartek",G9+1,G9)</f>
        <v>1</v>
      </c>
      <c r="H10">
        <f>IF(kursanci6[[#This Row],[Imię kursanta]]="Wiktor",H9+1,H9)</f>
        <v>2</v>
      </c>
      <c r="I10">
        <f>IF(kursanci6[[#This Row],[Imię kursanta]]="Katarzyna",I9+1,I9)</f>
        <v>2</v>
      </c>
      <c r="J10">
        <f>IF(kursanci6[[#This Row],[Imię kursanta]]="Zuzanna",J9+1,J9)</f>
        <v>1</v>
      </c>
      <c r="K10">
        <f>IF(kursanci6[[#This Row],[Imię kursanta]]="Jan",K9+1,K9)</f>
        <v>1</v>
      </c>
      <c r="L10">
        <f>IF(kursanci6[[#This Row],[Imię kursanta]]="Julita",L9+1,L9)</f>
        <v>0</v>
      </c>
      <c r="M10">
        <f>IF(kursanci6[[#This Row],[Imię kursanta]]="Maciej",M9+1,M9)</f>
        <v>0</v>
      </c>
      <c r="N10">
        <f>IF(kursanci6[[#This Row],[Imię kursanta]]="Agnieszka",N9+1,N9)</f>
        <v>1</v>
      </c>
      <c r="O10">
        <f>IF(kursanci6[[#This Row],[Imię kursanta]]="Zdzisław",O9+1,O9)</f>
        <v>0</v>
      </c>
      <c r="P10">
        <f>IF(kursanci6[[#This Row],[Imię kursanta]]="Ewa",P9+1,P9)</f>
        <v>0</v>
      </c>
      <c r="Q10">
        <f>IF(kursanci6[[#This Row],[Imię kursanta]]="Zbigniew",Q9+1,Q9)</f>
        <v>1</v>
      </c>
      <c r="R10">
        <f>IF(kursanci6[[#This Row],[Imię kursanta]]="Anna",R9+1,R9)</f>
        <v>0</v>
      </c>
      <c r="S10">
        <f>IF(kursanci6[[#This Row],[Imię kursanta]]="Patrycja",S9+1,S9)</f>
        <v>0</v>
      </c>
      <c r="T10">
        <f>IF(kursanci6[[#This Row],[Imię kursanta]]="Ola",T9+1,T9)</f>
        <v>0</v>
      </c>
      <c r="U10">
        <f>IF(kursanci6[[#This Row],[Imię kursanta]]="Piotrek",U9+1,U9)</f>
        <v>0</v>
      </c>
      <c r="V10">
        <f>IF(kursanci6[[#This Row],[Imię kursanta]]="Andrzej",V9+1,V9)</f>
        <v>0</v>
      </c>
      <c r="W10">
        <f>IF(kursanci6[[#This Row],[Imię kursanta]]="Marcin",W9+1,W9)</f>
        <v>0</v>
      </c>
    </row>
    <row r="11" spans="1:26" x14ac:dyDescent="0.3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>
        <f>IF(kursanci6[[#This Row],[Imię kursanta]]="Bartek",G10+1,G10)</f>
        <v>1</v>
      </c>
      <c r="H11">
        <f>IF(kursanci6[[#This Row],[Imię kursanta]]="Wiktor",H10+1,H10)</f>
        <v>2</v>
      </c>
      <c r="I11">
        <f>IF(kursanci6[[#This Row],[Imię kursanta]]="Katarzyna",I10+1,I10)</f>
        <v>2</v>
      </c>
      <c r="J11">
        <f>IF(kursanci6[[#This Row],[Imię kursanta]]="Zuzanna",J10+1,J10)</f>
        <v>1</v>
      </c>
      <c r="K11">
        <f>IF(kursanci6[[#This Row],[Imię kursanta]]="Jan",K10+1,K10)</f>
        <v>2</v>
      </c>
      <c r="L11">
        <f>IF(kursanci6[[#This Row],[Imię kursanta]]="Julita",L10+1,L10)</f>
        <v>0</v>
      </c>
      <c r="M11">
        <f>IF(kursanci6[[#This Row],[Imię kursanta]]="Maciej",M10+1,M10)</f>
        <v>0</v>
      </c>
      <c r="N11">
        <f>IF(kursanci6[[#This Row],[Imię kursanta]]="Agnieszka",N10+1,N10)</f>
        <v>1</v>
      </c>
      <c r="O11">
        <f>IF(kursanci6[[#This Row],[Imię kursanta]]="Zdzisław",O10+1,O10)</f>
        <v>0</v>
      </c>
      <c r="P11">
        <f>IF(kursanci6[[#This Row],[Imię kursanta]]="Ewa",P10+1,P10)</f>
        <v>0</v>
      </c>
      <c r="Q11">
        <f>IF(kursanci6[[#This Row],[Imię kursanta]]="Zbigniew",Q10+1,Q10)</f>
        <v>1</v>
      </c>
      <c r="R11">
        <f>IF(kursanci6[[#This Row],[Imię kursanta]]="Anna",R10+1,R10)</f>
        <v>0</v>
      </c>
      <c r="S11">
        <f>IF(kursanci6[[#This Row],[Imię kursanta]]="Patrycja",S10+1,S10)</f>
        <v>0</v>
      </c>
      <c r="T11">
        <f>IF(kursanci6[[#This Row],[Imię kursanta]]="Ola",T10+1,T10)</f>
        <v>0</v>
      </c>
      <c r="U11">
        <f>IF(kursanci6[[#This Row],[Imię kursanta]]="Piotrek",U10+1,U10)</f>
        <v>0</v>
      </c>
      <c r="V11">
        <f>IF(kursanci6[[#This Row],[Imię kursanta]]="Andrzej",V10+1,V10)</f>
        <v>0</v>
      </c>
      <c r="W11">
        <f>IF(kursanci6[[#This Row],[Imię kursanta]]="Marcin",W10+1,W10)</f>
        <v>0</v>
      </c>
    </row>
    <row r="12" spans="1:26" x14ac:dyDescent="0.3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>
        <f>IF(kursanci6[[#This Row],[Imię kursanta]]="Bartek",G11+1,G11)</f>
        <v>1</v>
      </c>
      <c r="H12">
        <f>IF(kursanci6[[#This Row],[Imię kursanta]]="Wiktor",H11+1,H11)</f>
        <v>2</v>
      </c>
      <c r="I12">
        <f>IF(kursanci6[[#This Row],[Imię kursanta]]="Katarzyna",I11+1,I11)</f>
        <v>2</v>
      </c>
      <c r="J12">
        <f>IF(kursanci6[[#This Row],[Imię kursanta]]="Zuzanna",J11+1,J11)</f>
        <v>1</v>
      </c>
      <c r="K12">
        <f>IF(kursanci6[[#This Row],[Imię kursanta]]="Jan",K11+1,K11)</f>
        <v>3</v>
      </c>
      <c r="L12">
        <f>IF(kursanci6[[#This Row],[Imię kursanta]]="Julita",L11+1,L11)</f>
        <v>0</v>
      </c>
      <c r="M12">
        <f>IF(kursanci6[[#This Row],[Imię kursanta]]="Maciej",M11+1,M11)</f>
        <v>0</v>
      </c>
      <c r="N12">
        <f>IF(kursanci6[[#This Row],[Imię kursanta]]="Agnieszka",N11+1,N11)</f>
        <v>1</v>
      </c>
      <c r="O12">
        <f>IF(kursanci6[[#This Row],[Imię kursanta]]="Zdzisław",O11+1,O11)</f>
        <v>0</v>
      </c>
      <c r="P12">
        <f>IF(kursanci6[[#This Row],[Imię kursanta]]="Ewa",P11+1,P11)</f>
        <v>0</v>
      </c>
      <c r="Q12">
        <f>IF(kursanci6[[#This Row],[Imię kursanta]]="Zbigniew",Q11+1,Q11)</f>
        <v>1</v>
      </c>
      <c r="R12">
        <f>IF(kursanci6[[#This Row],[Imię kursanta]]="Anna",R11+1,R11)</f>
        <v>0</v>
      </c>
      <c r="S12">
        <f>IF(kursanci6[[#This Row],[Imię kursanta]]="Patrycja",S11+1,S11)</f>
        <v>0</v>
      </c>
      <c r="T12">
        <f>IF(kursanci6[[#This Row],[Imię kursanta]]="Ola",T11+1,T11)</f>
        <v>0</v>
      </c>
      <c r="U12">
        <f>IF(kursanci6[[#This Row],[Imię kursanta]]="Piotrek",U11+1,U11)</f>
        <v>0</v>
      </c>
      <c r="V12">
        <f>IF(kursanci6[[#This Row],[Imię kursanta]]="Andrzej",V11+1,V11)</f>
        <v>0</v>
      </c>
      <c r="W12">
        <f>IF(kursanci6[[#This Row],[Imię kursanta]]="Marcin",W11+1,W11)</f>
        <v>0</v>
      </c>
    </row>
    <row r="13" spans="1:26" x14ac:dyDescent="0.3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>
        <f>IF(kursanci6[[#This Row],[Imię kursanta]]="Bartek",G12+1,G12)</f>
        <v>1</v>
      </c>
      <c r="H13">
        <f>IF(kursanci6[[#This Row],[Imię kursanta]]="Wiktor",H12+1,H12)</f>
        <v>3</v>
      </c>
      <c r="I13">
        <f>IF(kursanci6[[#This Row],[Imię kursanta]]="Katarzyna",I12+1,I12)</f>
        <v>2</v>
      </c>
      <c r="J13">
        <f>IF(kursanci6[[#This Row],[Imię kursanta]]="Zuzanna",J12+1,J12)</f>
        <v>1</v>
      </c>
      <c r="K13">
        <f>IF(kursanci6[[#This Row],[Imię kursanta]]="Jan",K12+1,K12)</f>
        <v>3</v>
      </c>
      <c r="L13">
        <f>IF(kursanci6[[#This Row],[Imię kursanta]]="Julita",L12+1,L12)</f>
        <v>0</v>
      </c>
      <c r="M13">
        <f>IF(kursanci6[[#This Row],[Imię kursanta]]="Maciej",M12+1,M12)</f>
        <v>0</v>
      </c>
      <c r="N13">
        <f>IF(kursanci6[[#This Row],[Imię kursanta]]="Agnieszka",N12+1,N12)</f>
        <v>1</v>
      </c>
      <c r="O13">
        <f>IF(kursanci6[[#This Row],[Imię kursanta]]="Zdzisław",O12+1,O12)</f>
        <v>0</v>
      </c>
      <c r="P13">
        <f>IF(kursanci6[[#This Row],[Imię kursanta]]="Ewa",P12+1,P12)</f>
        <v>0</v>
      </c>
      <c r="Q13">
        <f>IF(kursanci6[[#This Row],[Imię kursanta]]="Zbigniew",Q12+1,Q12)</f>
        <v>1</v>
      </c>
      <c r="R13">
        <f>IF(kursanci6[[#This Row],[Imię kursanta]]="Anna",R12+1,R12)</f>
        <v>0</v>
      </c>
      <c r="S13">
        <f>IF(kursanci6[[#This Row],[Imię kursanta]]="Patrycja",S12+1,S12)</f>
        <v>0</v>
      </c>
      <c r="T13">
        <f>IF(kursanci6[[#This Row],[Imię kursanta]]="Ola",T12+1,T12)</f>
        <v>0</v>
      </c>
      <c r="U13">
        <f>IF(kursanci6[[#This Row],[Imię kursanta]]="Piotrek",U12+1,U12)</f>
        <v>0</v>
      </c>
      <c r="V13">
        <f>IF(kursanci6[[#This Row],[Imię kursanta]]="Andrzej",V12+1,V12)</f>
        <v>0</v>
      </c>
      <c r="W13">
        <f>IF(kursanci6[[#This Row],[Imię kursanta]]="Marcin",W12+1,W12)</f>
        <v>0</v>
      </c>
    </row>
    <row r="14" spans="1:26" x14ac:dyDescent="0.3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>
        <f>IF(kursanci6[[#This Row],[Imię kursanta]]="Bartek",G13+1,G13)</f>
        <v>2</v>
      </c>
      <c r="H14">
        <f>IF(kursanci6[[#This Row],[Imię kursanta]]="Wiktor",H13+1,H13)</f>
        <v>3</v>
      </c>
      <c r="I14">
        <f>IF(kursanci6[[#This Row],[Imię kursanta]]="Katarzyna",I13+1,I13)</f>
        <v>2</v>
      </c>
      <c r="J14">
        <f>IF(kursanci6[[#This Row],[Imię kursanta]]="Zuzanna",J13+1,J13)</f>
        <v>1</v>
      </c>
      <c r="K14">
        <f>IF(kursanci6[[#This Row],[Imię kursanta]]="Jan",K13+1,K13)</f>
        <v>3</v>
      </c>
      <c r="L14">
        <f>IF(kursanci6[[#This Row],[Imię kursanta]]="Julita",L13+1,L13)</f>
        <v>0</v>
      </c>
      <c r="M14">
        <f>IF(kursanci6[[#This Row],[Imię kursanta]]="Maciej",M13+1,M13)</f>
        <v>0</v>
      </c>
      <c r="N14">
        <f>IF(kursanci6[[#This Row],[Imię kursanta]]="Agnieszka",N13+1,N13)</f>
        <v>1</v>
      </c>
      <c r="O14">
        <f>IF(kursanci6[[#This Row],[Imię kursanta]]="Zdzisław",O13+1,O13)</f>
        <v>0</v>
      </c>
      <c r="P14">
        <f>IF(kursanci6[[#This Row],[Imię kursanta]]="Ewa",P13+1,P13)</f>
        <v>0</v>
      </c>
      <c r="Q14">
        <f>IF(kursanci6[[#This Row],[Imię kursanta]]="Zbigniew",Q13+1,Q13)</f>
        <v>1</v>
      </c>
      <c r="R14">
        <f>IF(kursanci6[[#This Row],[Imię kursanta]]="Anna",R13+1,R13)</f>
        <v>0</v>
      </c>
      <c r="S14">
        <f>IF(kursanci6[[#This Row],[Imię kursanta]]="Patrycja",S13+1,S13)</f>
        <v>0</v>
      </c>
      <c r="T14">
        <f>IF(kursanci6[[#This Row],[Imię kursanta]]="Ola",T13+1,T13)</f>
        <v>0</v>
      </c>
      <c r="U14">
        <f>IF(kursanci6[[#This Row],[Imię kursanta]]="Piotrek",U13+1,U13)</f>
        <v>0</v>
      </c>
      <c r="V14">
        <f>IF(kursanci6[[#This Row],[Imię kursanta]]="Andrzej",V13+1,V13)</f>
        <v>0</v>
      </c>
      <c r="W14">
        <f>IF(kursanci6[[#This Row],[Imię kursanta]]="Marcin",W13+1,W13)</f>
        <v>0</v>
      </c>
    </row>
    <row r="15" spans="1:26" x14ac:dyDescent="0.3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>
        <f>IF(kursanci6[[#This Row],[Imię kursanta]]="Bartek",G14+1,G14)</f>
        <v>2</v>
      </c>
      <c r="H15">
        <f>IF(kursanci6[[#This Row],[Imię kursanta]]="Wiktor",H14+1,H14)</f>
        <v>3</v>
      </c>
      <c r="I15">
        <f>IF(kursanci6[[#This Row],[Imię kursanta]]="Katarzyna",I14+1,I14)</f>
        <v>3</v>
      </c>
      <c r="J15">
        <f>IF(kursanci6[[#This Row],[Imię kursanta]]="Zuzanna",J14+1,J14)</f>
        <v>1</v>
      </c>
      <c r="K15">
        <f>IF(kursanci6[[#This Row],[Imię kursanta]]="Jan",K14+1,K14)</f>
        <v>3</v>
      </c>
      <c r="L15">
        <f>IF(kursanci6[[#This Row],[Imię kursanta]]="Julita",L14+1,L14)</f>
        <v>0</v>
      </c>
      <c r="M15">
        <f>IF(kursanci6[[#This Row],[Imię kursanta]]="Maciej",M14+1,M14)</f>
        <v>0</v>
      </c>
      <c r="N15">
        <f>IF(kursanci6[[#This Row],[Imię kursanta]]="Agnieszka",N14+1,N14)</f>
        <v>1</v>
      </c>
      <c r="O15">
        <f>IF(kursanci6[[#This Row],[Imię kursanta]]="Zdzisław",O14+1,O14)</f>
        <v>0</v>
      </c>
      <c r="P15">
        <f>IF(kursanci6[[#This Row],[Imię kursanta]]="Ewa",P14+1,P14)</f>
        <v>0</v>
      </c>
      <c r="Q15">
        <f>IF(kursanci6[[#This Row],[Imię kursanta]]="Zbigniew",Q14+1,Q14)</f>
        <v>1</v>
      </c>
      <c r="R15">
        <f>IF(kursanci6[[#This Row],[Imię kursanta]]="Anna",R14+1,R14)</f>
        <v>0</v>
      </c>
      <c r="S15">
        <f>IF(kursanci6[[#This Row],[Imię kursanta]]="Patrycja",S14+1,S14)</f>
        <v>0</v>
      </c>
      <c r="T15">
        <f>IF(kursanci6[[#This Row],[Imię kursanta]]="Ola",T14+1,T14)</f>
        <v>0</v>
      </c>
      <c r="U15">
        <f>IF(kursanci6[[#This Row],[Imię kursanta]]="Piotrek",U14+1,U14)</f>
        <v>0</v>
      </c>
      <c r="V15">
        <f>IF(kursanci6[[#This Row],[Imię kursanta]]="Andrzej",V14+1,V14)</f>
        <v>0</v>
      </c>
      <c r="W15">
        <f>IF(kursanci6[[#This Row],[Imię kursanta]]="Marcin",W14+1,W14)</f>
        <v>0</v>
      </c>
    </row>
    <row r="16" spans="1:26" x14ac:dyDescent="0.3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>
        <f>IF(kursanci6[[#This Row],[Imię kursanta]]="Bartek",G15+1,G15)</f>
        <v>3</v>
      </c>
      <c r="H16">
        <f>IF(kursanci6[[#This Row],[Imię kursanta]]="Wiktor",H15+1,H15)</f>
        <v>3</v>
      </c>
      <c r="I16">
        <f>IF(kursanci6[[#This Row],[Imię kursanta]]="Katarzyna",I15+1,I15)</f>
        <v>3</v>
      </c>
      <c r="J16">
        <f>IF(kursanci6[[#This Row],[Imię kursanta]]="Zuzanna",J15+1,J15)</f>
        <v>1</v>
      </c>
      <c r="K16">
        <f>IF(kursanci6[[#This Row],[Imię kursanta]]="Jan",K15+1,K15)</f>
        <v>3</v>
      </c>
      <c r="L16">
        <f>IF(kursanci6[[#This Row],[Imię kursanta]]="Julita",L15+1,L15)</f>
        <v>0</v>
      </c>
      <c r="M16">
        <f>IF(kursanci6[[#This Row],[Imię kursanta]]="Maciej",M15+1,M15)</f>
        <v>0</v>
      </c>
      <c r="N16">
        <f>IF(kursanci6[[#This Row],[Imię kursanta]]="Agnieszka",N15+1,N15)</f>
        <v>1</v>
      </c>
      <c r="O16">
        <f>IF(kursanci6[[#This Row],[Imię kursanta]]="Zdzisław",O15+1,O15)</f>
        <v>0</v>
      </c>
      <c r="P16">
        <f>IF(kursanci6[[#This Row],[Imię kursanta]]="Ewa",P15+1,P15)</f>
        <v>0</v>
      </c>
      <c r="Q16">
        <f>IF(kursanci6[[#This Row],[Imię kursanta]]="Zbigniew",Q15+1,Q15)</f>
        <v>1</v>
      </c>
      <c r="R16">
        <f>IF(kursanci6[[#This Row],[Imię kursanta]]="Anna",R15+1,R15)</f>
        <v>0</v>
      </c>
      <c r="S16">
        <f>IF(kursanci6[[#This Row],[Imię kursanta]]="Patrycja",S15+1,S15)</f>
        <v>0</v>
      </c>
      <c r="T16">
        <f>IF(kursanci6[[#This Row],[Imię kursanta]]="Ola",T15+1,T15)</f>
        <v>0</v>
      </c>
      <c r="U16">
        <f>IF(kursanci6[[#This Row],[Imię kursanta]]="Piotrek",U15+1,U15)</f>
        <v>0</v>
      </c>
      <c r="V16">
        <f>IF(kursanci6[[#This Row],[Imię kursanta]]="Andrzej",V15+1,V15)</f>
        <v>0</v>
      </c>
      <c r="W16">
        <f>IF(kursanci6[[#This Row],[Imię kursanta]]="Marcin",W15+1,W15)</f>
        <v>0</v>
      </c>
    </row>
    <row r="17" spans="1:23" x14ac:dyDescent="0.3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>
        <f>IF(kursanci6[[#This Row],[Imię kursanta]]="Bartek",G16+1,G16)</f>
        <v>3</v>
      </c>
      <c r="H17">
        <f>IF(kursanci6[[#This Row],[Imię kursanta]]="Wiktor",H16+1,H16)</f>
        <v>3</v>
      </c>
      <c r="I17">
        <f>IF(kursanci6[[#This Row],[Imię kursanta]]="Katarzyna",I16+1,I16)</f>
        <v>3</v>
      </c>
      <c r="J17">
        <f>IF(kursanci6[[#This Row],[Imię kursanta]]="Zuzanna",J16+1,J16)</f>
        <v>2</v>
      </c>
      <c r="K17">
        <f>IF(kursanci6[[#This Row],[Imię kursanta]]="Jan",K16+1,K16)</f>
        <v>3</v>
      </c>
      <c r="L17">
        <f>IF(kursanci6[[#This Row],[Imię kursanta]]="Julita",L16+1,L16)</f>
        <v>0</v>
      </c>
      <c r="M17">
        <f>IF(kursanci6[[#This Row],[Imię kursanta]]="Maciej",M16+1,M16)</f>
        <v>0</v>
      </c>
      <c r="N17">
        <f>IF(kursanci6[[#This Row],[Imię kursanta]]="Agnieszka",N16+1,N16)</f>
        <v>1</v>
      </c>
      <c r="O17">
        <f>IF(kursanci6[[#This Row],[Imię kursanta]]="Zdzisław",O16+1,O16)</f>
        <v>0</v>
      </c>
      <c r="P17">
        <f>IF(kursanci6[[#This Row],[Imię kursanta]]="Ewa",P16+1,P16)</f>
        <v>0</v>
      </c>
      <c r="Q17">
        <f>IF(kursanci6[[#This Row],[Imię kursanta]]="Zbigniew",Q16+1,Q16)</f>
        <v>1</v>
      </c>
      <c r="R17">
        <f>IF(kursanci6[[#This Row],[Imię kursanta]]="Anna",R16+1,R16)</f>
        <v>0</v>
      </c>
      <c r="S17">
        <f>IF(kursanci6[[#This Row],[Imię kursanta]]="Patrycja",S16+1,S16)</f>
        <v>0</v>
      </c>
      <c r="T17">
        <f>IF(kursanci6[[#This Row],[Imię kursanta]]="Ola",T16+1,T16)</f>
        <v>0</v>
      </c>
      <c r="U17">
        <f>IF(kursanci6[[#This Row],[Imię kursanta]]="Piotrek",U16+1,U16)</f>
        <v>0</v>
      </c>
      <c r="V17">
        <f>IF(kursanci6[[#This Row],[Imię kursanta]]="Andrzej",V16+1,V16)</f>
        <v>0</v>
      </c>
      <c r="W17">
        <f>IF(kursanci6[[#This Row],[Imię kursanta]]="Marcin",W16+1,W16)</f>
        <v>0</v>
      </c>
    </row>
    <row r="18" spans="1:23" x14ac:dyDescent="0.3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>
        <f>IF(kursanci6[[#This Row],[Imię kursanta]]="Bartek",G17+1,G17)</f>
        <v>3</v>
      </c>
      <c r="H18">
        <f>IF(kursanci6[[#This Row],[Imię kursanta]]="Wiktor",H17+1,H17)</f>
        <v>3</v>
      </c>
      <c r="I18">
        <f>IF(kursanci6[[#This Row],[Imię kursanta]]="Katarzyna",I17+1,I17)</f>
        <v>3</v>
      </c>
      <c r="J18">
        <f>IF(kursanci6[[#This Row],[Imię kursanta]]="Zuzanna",J17+1,J17)</f>
        <v>2</v>
      </c>
      <c r="K18">
        <f>IF(kursanci6[[#This Row],[Imię kursanta]]="Jan",K17+1,K17)</f>
        <v>4</v>
      </c>
      <c r="L18">
        <f>IF(kursanci6[[#This Row],[Imię kursanta]]="Julita",L17+1,L17)</f>
        <v>0</v>
      </c>
      <c r="M18">
        <f>IF(kursanci6[[#This Row],[Imię kursanta]]="Maciej",M17+1,M17)</f>
        <v>0</v>
      </c>
      <c r="N18">
        <f>IF(kursanci6[[#This Row],[Imię kursanta]]="Agnieszka",N17+1,N17)</f>
        <v>1</v>
      </c>
      <c r="O18">
        <f>IF(kursanci6[[#This Row],[Imię kursanta]]="Zdzisław",O17+1,O17)</f>
        <v>0</v>
      </c>
      <c r="P18">
        <f>IF(kursanci6[[#This Row],[Imię kursanta]]="Ewa",P17+1,P17)</f>
        <v>0</v>
      </c>
      <c r="Q18">
        <f>IF(kursanci6[[#This Row],[Imię kursanta]]="Zbigniew",Q17+1,Q17)</f>
        <v>1</v>
      </c>
      <c r="R18">
        <f>IF(kursanci6[[#This Row],[Imię kursanta]]="Anna",R17+1,R17)</f>
        <v>0</v>
      </c>
      <c r="S18">
        <f>IF(kursanci6[[#This Row],[Imię kursanta]]="Patrycja",S17+1,S17)</f>
        <v>0</v>
      </c>
      <c r="T18">
        <f>IF(kursanci6[[#This Row],[Imię kursanta]]="Ola",T17+1,T17)</f>
        <v>0</v>
      </c>
      <c r="U18">
        <f>IF(kursanci6[[#This Row],[Imię kursanta]]="Piotrek",U17+1,U17)</f>
        <v>0</v>
      </c>
      <c r="V18">
        <f>IF(kursanci6[[#This Row],[Imię kursanta]]="Andrzej",V17+1,V17)</f>
        <v>0</v>
      </c>
      <c r="W18">
        <f>IF(kursanci6[[#This Row],[Imię kursanta]]="Marcin",W17+1,W17)</f>
        <v>0</v>
      </c>
    </row>
    <row r="19" spans="1:23" x14ac:dyDescent="0.3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>
        <f>IF(kursanci6[[#This Row],[Imię kursanta]]="Bartek",G18+1,G18)</f>
        <v>3</v>
      </c>
      <c r="H19">
        <f>IF(kursanci6[[#This Row],[Imię kursanta]]="Wiktor",H18+1,H18)</f>
        <v>4</v>
      </c>
      <c r="I19">
        <f>IF(kursanci6[[#This Row],[Imię kursanta]]="Katarzyna",I18+1,I18)</f>
        <v>3</v>
      </c>
      <c r="J19">
        <f>IF(kursanci6[[#This Row],[Imię kursanta]]="Zuzanna",J18+1,J18)</f>
        <v>2</v>
      </c>
      <c r="K19">
        <f>IF(kursanci6[[#This Row],[Imię kursanta]]="Jan",K18+1,K18)</f>
        <v>4</v>
      </c>
      <c r="L19">
        <f>IF(kursanci6[[#This Row],[Imię kursanta]]="Julita",L18+1,L18)</f>
        <v>0</v>
      </c>
      <c r="M19">
        <f>IF(kursanci6[[#This Row],[Imię kursanta]]="Maciej",M18+1,M18)</f>
        <v>0</v>
      </c>
      <c r="N19">
        <f>IF(kursanci6[[#This Row],[Imię kursanta]]="Agnieszka",N18+1,N18)</f>
        <v>1</v>
      </c>
      <c r="O19">
        <f>IF(kursanci6[[#This Row],[Imię kursanta]]="Zdzisław",O18+1,O18)</f>
        <v>0</v>
      </c>
      <c r="P19">
        <f>IF(kursanci6[[#This Row],[Imię kursanta]]="Ewa",P18+1,P18)</f>
        <v>0</v>
      </c>
      <c r="Q19">
        <f>IF(kursanci6[[#This Row],[Imię kursanta]]="Zbigniew",Q18+1,Q18)</f>
        <v>1</v>
      </c>
      <c r="R19">
        <f>IF(kursanci6[[#This Row],[Imię kursanta]]="Anna",R18+1,R18)</f>
        <v>0</v>
      </c>
      <c r="S19">
        <f>IF(kursanci6[[#This Row],[Imię kursanta]]="Patrycja",S18+1,S18)</f>
        <v>0</v>
      </c>
      <c r="T19">
        <f>IF(kursanci6[[#This Row],[Imię kursanta]]="Ola",T18+1,T18)</f>
        <v>0</v>
      </c>
      <c r="U19">
        <f>IF(kursanci6[[#This Row],[Imię kursanta]]="Piotrek",U18+1,U18)</f>
        <v>0</v>
      </c>
      <c r="V19">
        <f>IF(kursanci6[[#This Row],[Imię kursanta]]="Andrzej",V18+1,V18)</f>
        <v>0</v>
      </c>
      <c r="W19">
        <f>IF(kursanci6[[#This Row],[Imię kursanta]]="Marcin",W18+1,W18)</f>
        <v>0</v>
      </c>
    </row>
    <row r="20" spans="1:23" x14ac:dyDescent="0.3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>
        <f>IF(kursanci6[[#This Row],[Imię kursanta]]="Bartek",G19+1,G19)</f>
        <v>3</v>
      </c>
      <c r="H20">
        <f>IF(kursanci6[[#This Row],[Imię kursanta]]="Wiktor",H19+1,H19)</f>
        <v>4</v>
      </c>
      <c r="I20">
        <f>IF(kursanci6[[#This Row],[Imię kursanta]]="Katarzyna",I19+1,I19)</f>
        <v>3</v>
      </c>
      <c r="J20">
        <f>IF(kursanci6[[#This Row],[Imię kursanta]]="Zuzanna",J19+1,J19)</f>
        <v>2</v>
      </c>
      <c r="K20">
        <f>IF(kursanci6[[#This Row],[Imię kursanta]]="Jan",K19+1,K19)</f>
        <v>5</v>
      </c>
      <c r="L20">
        <f>IF(kursanci6[[#This Row],[Imię kursanta]]="Julita",L19+1,L19)</f>
        <v>0</v>
      </c>
      <c r="M20">
        <f>IF(kursanci6[[#This Row],[Imię kursanta]]="Maciej",M19+1,M19)</f>
        <v>0</v>
      </c>
      <c r="N20">
        <f>IF(kursanci6[[#This Row],[Imię kursanta]]="Agnieszka",N19+1,N19)</f>
        <v>1</v>
      </c>
      <c r="O20">
        <f>IF(kursanci6[[#This Row],[Imię kursanta]]="Zdzisław",O19+1,O19)</f>
        <v>0</v>
      </c>
      <c r="P20">
        <f>IF(kursanci6[[#This Row],[Imię kursanta]]="Ewa",P19+1,P19)</f>
        <v>0</v>
      </c>
      <c r="Q20">
        <f>IF(kursanci6[[#This Row],[Imię kursanta]]="Zbigniew",Q19+1,Q19)</f>
        <v>1</v>
      </c>
      <c r="R20">
        <f>IF(kursanci6[[#This Row],[Imię kursanta]]="Anna",R19+1,R19)</f>
        <v>0</v>
      </c>
      <c r="S20">
        <f>IF(kursanci6[[#This Row],[Imię kursanta]]="Patrycja",S19+1,S19)</f>
        <v>0</v>
      </c>
      <c r="T20">
        <f>IF(kursanci6[[#This Row],[Imię kursanta]]="Ola",T19+1,T19)</f>
        <v>0</v>
      </c>
      <c r="U20">
        <f>IF(kursanci6[[#This Row],[Imię kursanta]]="Piotrek",U19+1,U19)</f>
        <v>0</v>
      </c>
      <c r="V20">
        <f>IF(kursanci6[[#This Row],[Imię kursanta]]="Andrzej",V19+1,V19)</f>
        <v>0</v>
      </c>
      <c r="W20">
        <f>IF(kursanci6[[#This Row],[Imię kursanta]]="Marcin",W19+1,W19)</f>
        <v>0</v>
      </c>
    </row>
    <row r="21" spans="1:23" x14ac:dyDescent="0.3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>
        <f>IF(kursanci6[[#This Row],[Imię kursanta]]="Bartek",G20+1,G20)</f>
        <v>3</v>
      </c>
      <c r="H21">
        <f>IF(kursanci6[[#This Row],[Imię kursanta]]="Wiktor",H20+1,H20)</f>
        <v>4</v>
      </c>
      <c r="I21">
        <f>IF(kursanci6[[#This Row],[Imię kursanta]]="Katarzyna",I20+1,I20)</f>
        <v>3</v>
      </c>
      <c r="J21">
        <f>IF(kursanci6[[#This Row],[Imię kursanta]]="Zuzanna",J20+1,J20)</f>
        <v>2</v>
      </c>
      <c r="K21">
        <f>IF(kursanci6[[#This Row],[Imię kursanta]]="Jan",K20+1,K20)</f>
        <v>5</v>
      </c>
      <c r="L21">
        <f>IF(kursanci6[[#This Row],[Imię kursanta]]="Julita",L20+1,L20)</f>
        <v>1</v>
      </c>
      <c r="M21">
        <f>IF(kursanci6[[#This Row],[Imię kursanta]]="Maciej",M20+1,M20)</f>
        <v>0</v>
      </c>
      <c r="N21">
        <f>IF(kursanci6[[#This Row],[Imię kursanta]]="Agnieszka",N20+1,N20)</f>
        <v>1</v>
      </c>
      <c r="O21">
        <f>IF(kursanci6[[#This Row],[Imię kursanta]]="Zdzisław",O20+1,O20)</f>
        <v>0</v>
      </c>
      <c r="P21">
        <f>IF(kursanci6[[#This Row],[Imię kursanta]]="Ewa",P20+1,P20)</f>
        <v>0</v>
      </c>
      <c r="Q21">
        <f>IF(kursanci6[[#This Row],[Imię kursanta]]="Zbigniew",Q20+1,Q20)</f>
        <v>1</v>
      </c>
      <c r="R21">
        <f>IF(kursanci6[[#This Row],[Imię kursanta]]="Anna",R20+1,R20)</f>
        <v>0</v>
      </c>
      <c r="S21">
        <f>IF(kursanci6[[#This Row],[Imię kursanta]]="Patrycja",S20+1,S20)</f>
        <v>0</v>
      </c>
      <c r="T21">
        <f>IF(kursanci6[[#This Row],[Imię kursanta]]="Ola",T20+1,T20)</f>
        <v>0</v>
      </c>
      <c r="U21">
        <f>IF(kursanci6[[#This Row],[Imię kursanta]]="Piotrek",U20+1,U20)</f>
        <v>0</v>
      </c>
      <c r="V21">
        <f>IF(kursanci6[[#This Row],[Imię kursanta]]="Andrzej",V20+1,V20)</f>
        <v>0</v>
      </c>
      <c r="W21">
        <f>IF(kursanci6[[#This Row],[Imię kursanta]]="Marcin",W20+1,W20)</f>
        <v>0</v>
      </c>
    </row>
    <row r="22" spans="1:23" x14ac:dyDescent="0.3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>
        <f>IF(kursanci6[[#This Row],[Imię kursanta]]="Bartek",G21+1,G21)</f>
        <v>3</v>
      </c>
      <c r="H22">
        <f>IF(kursanci6[[#This Row],[Imię kursanta]]="Wiktor",H21+1,H21)</f>
        <v>4</v>
      </c>
      <c r="I22">
        <f>IF(kursanci6[[#This Row],[Imię kursanta]]="Katarzyna",I21+1,I21)</f>
        <v>3</v>
      </c>
      <c r="J22">
        <f>IF(kursanci6[[#This Row],[Imię kursanta]]="Zuzanna",J21+1,J21)</f>
        <v>2</v>
      </c>
      <c r="K22">
        <f>IF(kursanci6[[#This Row],[Imię kursanta]]="Jan",K21+1,K21)</f>
        <v>5</v>
      </c>
      <c r="L22">
        <f>IF(kursanci6[[#This Row],[Imię kursanta]]="Julita",L21+1,L21)</f>
        <v>1</v>
      </c>
      <c r="M22">
        <f>IF(kursanci6[[#This Row],[Imię kursanta]]="Maciej",M21+1,M21)</f>
        <v>0</v>
      </c>
      <c r="N22">
        <f>IF(kursanci6[[#This Row],[Imię kursanta]]="Agnieszka",N21+1,N21)</f>
        <v>1</v>
      </c>
      <c r="O22">
        <f>IF(kursanci6[[#This Row],[Imię kursanta]]="Zdzisław",O21+1,O21)</f>
        <v>0</v>
      </c>
      <c r="P22">
        <f>IF(kursanci6[[#This Row],[Imię kursanta]]="Ewa",P21+1,P21)</f>
        <v>1</v>
      </c>
      <c r="Q22">
        <f>IF(kursanci6[[#This Row],[Imię kursanta]]="Zbigniew",Q21+1,Q21)</f>
        <v>1</v>
      </c>
      <c r="R22">
        <f>IF(kursanci6[[#This Row],[Imię kursanta]]="Anna",R21+1,R21)</f>
        <v>0</v>
      </c>
      <c r="S22">
        <f>IF(kursanci6[[#This Row],[Imię kursanta]]="Patrycja",S21+1,S21)</f>
        <v>0</v>
      </c>
      <c r="T22">
        <f>IF(kursanci6[[#This Row],[Imię kursanta]]="Ola",T21+1,T21)</f>
        <v>0</v>
      </c>
      <c r="U22">
        <f>IF(kursanci6[[#This Row],[Imię kursanta]]="Piotrek",U21+1,U21)</f>
        <v>0</v>
      </c>
      <c r="V22">
        <f>IF(kursanci6[[#This Row],[Imię kursanta]]="Andrzej",V21+1,V21)</f>
        <v>0</v>
      </c>
      <c r="W22">
        <f>IF(kursanci6[[#This Row],[Imię kursanta]]="Marcin",W21+1,W21)</f>
        <v>0</v>
      </c>
    </row>
    <row r="23" spans="1:23" x14ac:dyDescent="0.3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>
        <f>IF(kursanci6[[#This Row],[Imię kursanta]]="Bartek",G22+1,G22)</f>
        <v>3</v>
      </c>
      <c r="H23">
        <f>IF(kursanci6[[#This Row],[Imię kursanta]]="Wiktor",H22+1,H22)</f>
        <v>4</v>
      </c>
      <c r="I23">
        <f>IF(kursanci6[[#This Row],[Imię kursanta]]="Katarzyna",I22+1,I22)</f>
        <v>3</v>
      </c>
      <c r="J23">
        <f>IF(kursanci6[[#This Row],[Imię kursanta]]="Zuzanna",J22+1,J22)</f>
        <v>2</v>
      </c>
      <c r="K23">
        <f>IF(kursanci6[[#This Row],[Imię kursanta]]="Jan",K22+1,K22)</f>
        <v>5</v>
      </c>
      <c r="L23">
        <f>IF(kursanci6[[#This Row],[Imię kursanta]]="Julita",L22+1,L22)</f>
        <v>1</v>
      </c>
      <c r="M23">
        <f>IF(kursanci6[[#This Row],[Imię kursanta]]="Maciej",M22+1,M22)</f>
        <v>1</v>
      </c>
      <c r="N23">
        <f>IF(kursanci6[[#This Row],[Imię kursanta]]="Agnieszka",N22+1,N22)</f>
        <v>1</v>
      </c>
      <c r="O23">
        <f>IF(kursanci6[[#This Row],[Imię kursanta]]="Zdzisław",O22+1,O22)</f>
        <v>0</v>
      </c>
      <c r="P23">
        <f>IF(kursanci6[[#This Row],[Imię kursanta]]="Ewa",P22+1,P22)</f>
        <v>1</v>
      </c>
      <c r="Q23">
        <f>IF(kursanci6[[#This Row],[Imię kursanta]]="Zbigniew",Q22+1,Q22)</f>
        <v>1</v>
      </c>
      <c r="R23">
        <f>IF(kursanci6[[#This Row],[Imię kursanta]]="Anna",R22+1,R22)</f>
        <v>0</v>
      </c>
      <c r="S23">
        <f>IF(kursanci6[[#This Row],[Imię kursanta]]="Patrycja",S22+1,S22)</f>
        <v>0</v>
      </c>
      <c r="T23">
        <f>IF(kursanci6[[#This Row],[Imię kursanta]]="Ola",T22+1,T22)</f>
        <v>0</v>
      </c>
      <c r="U23">
        <f>IF(kursanci6[[#This Row],[Imię kursanta]]="Piotrek",U22+1,U22)</f>
        <v>0</v>
      </c>
      <c r="V23">
        <f>IF(kursanci6[[#This Row],[Imię kursanta]]="Andrzej",V22+1,V22)</f>
        <v>0</v>
      </c>
      <c r="W23">
        <f>IF(kursanci6[[#This Row],[Imię kursanta]]="Marcin",W22+1,W22)</f>
        <v>0</v>
      </c>
    </row>
    <row r="24" spans="1:23" x14ac:dyDescent="0.3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>
        <f>IF(kursanci6[[#This Row],[Imię kursanta]]="Bartek",G23+1,G23)</f>
        <v>3</v>
      </c>
      <c r="H24">
        <f>IF(kursanci6[[#This Row],[Imię kursanta]]="Wiktor",H23+1,H23)</f>
        <v>4</v>
      </c>
      <c r="I24">
        <f>IF(kursanci6[[#This Row],[Imię kursanta]]="Katarzyna",I23+1,I23)</f>
        <v>3</v>
      </c>
      <c r="J24">
        <f>IF(kursanci6[[#This Row],[Imię kursanta]]="Zuzanna",J23+1,J23)</f>
        <v>2</v>
      </c>
      <c r="K24">
        <f>IF(kursanci6[[#This Row],[Imię kursanta]]="Jan",K23+1,K23)</f>
        <v>5</v>
      </c>
      <c r="L24">
        <f>IF(kursanci6[[#This Row],[Imię kursanta]]="Julita",L23+1,L23)</f>
        <v>1</v>
      </c>
      <c r="M24">
        <f>IF(kursanci6[[#This Row],[Imię kursanta]]="Maciej",M23+1,M23)</f>
        <v>2</v>
      </c>
      <c r="N24">
        <f>IF(kursanci6[[#This Row],[Imię kursanta]]="Agnieszka",N23+1,N23)</f>
        <v>1</v>
      </c>
      <c r="O24">
        <f>IF(kursanci6[[#This Row],[Imię kursanta]]="Zdzisław",O23+1,O23)</f>
        <v>0</v>
      </c>
      <c r="P24">
        <f>IF(kursanci6[[#This Row],[Imię kursanta]]="Ewa",P23+1,P23)</f>
        <v>1</v>
      </c>
      <c r="Q24">
        <f>IF(kursanci6[[#This Row],[Imię kursanta]]="Zbigniew",Q23+1,Q23)</f>
        <v>1</v>
      </c>
      <c r="R24">
        <f>IF(kursanci6[[#This Row],[Imię kursanta]]="Anna",R23+1,R23)</f>
        <v>0</v>
      </c>
      <c r="S24">
        <f>IF(kursanci6[[#This Row],[Imię kursanta]]="Patrycja",S23+1,S23)</f>
        <v>0</v>
      </c>
      <c r="T24">
        <f>IF(kursanci6[[#This Row],[Imię kursanta]]="Ola",T23+1,T23)</f>
        <v>0</v>
      </c>
      <c r="U24">
        <f>IF(kursanci6[[#This Row],[Imię kursanta]]="Piotrek",U23+1,U23)</f>
        <v>0</v>
      </c>
      <c r="V24">
        <f>IF(kursanci6[[#This Row],[Imię kursanta]]="Andrzej",V23+1,V23)</f>
        <v>0</v>
      </c>
      <c r="W24">
        <f>IF(kursanci6[[#This Row],[Imię kursanta]]="Marcin",W23+1,W23)</f>
        <v>0</v>
      </c>
    </row>
    <row r="25" spans="1:23" x14ac:dyDescent="0.3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>
        <f>IF(kursanci6[[#This Row],[Imię kursanta]]="Bartek",G24+1,G24)</f>
        <v>3</v>
      </c>
      <c r="H25">
        <f>IF(kursanci6[[#This Row],[Imię kursanta]]="Wiktor",H24+1,H24)</f>
        <v>5</v>
      </c>
      <c r="I25">
        <f>IF(kursanci6[[#This Row],[Imię kursanta]]="Katarzyna",I24+1,I24)</f>
        <v>3</v>
      </c>
      <c r="J25">
        <f>IF(kursanci6[[#This Row],[Imię kursanta]]="Zuzanna",J24+1,J24)</f>
        <v>2</v>
      </c>
      <c r="K25">
        <f>IF(kursanci6[[#This Row],[Imię kursanta]]="Jan",K24+1,K24)</f>
        <v>5</v>
      </c>
      <c r="L25">
        <f>IF(kursanci6[[#This Row],[Imię kursanta]]="Julita",L24+1,L24)</f>
        <v>1</v>
      </c>
      <c r="M25">
        <f>IF(kursanci6[[#This Row],[Imię kursanta]]="Maciej",M24+1,M24)</f>
        <v>2</v>
      </c>
      <c r="N25">
        <f>IF(kursanci6[[#This Row],[Imię kursanta]]="Agnieszka",N24+1,N24)</f>
        <v>1</v>
      </c>
      <c r="O25">
        <f>IF(kursanci6[[#This Row],[Imię kursanta]]="Zdzisław",O24+1,O24)</f>
        <v>0</v>
      </c>
      <c r="P25">
        <f>IF(kursanci6[[#This Row],[Imię kursanta]]="Ewa",P24+1,P24)</f>
        <v>1</v>
      </c>
      <c r="Q25">
        <f>IF(kursanci6[[#This Row],[Imię kursanta]]="Zbigniew",Q24+1,Q24)</f>
        <v>1</v>
      </c>
      <c r="R25">
        <f>IF(kursanci6[[#This Row],[Imię kursanta]]="Anna",R24+1,R24)</f>
        <v>0</v>
      </c>
      <c r="S25">
        <f>IF(kursanci6[[#This Row],[Imię kursanta]]="Patrycja",S24+1,S24)</f>
        <v>0</v>
      </c>
      <c r="T25">
        <f>IF(kursanci6[[#This Row],[Imię kursanta]]="Ola",T24+1,T24)</f>
        <v>0</v>
      </c>
      <c r="U25">
        <f>IF(kursanci6[[#This Row],[Imię kursanta]]="Piotrek",U24+1,U24)</f>
        <v>0</v>
      </c>
      <c r="V25">
        <f>IF(kursanci6[[#This Row],[Imię kursanta]]="Andrzej",V24+1,V24)</f>
        <v>0</v>
      </c>
      <c r="W25">
        <f>IF(kursanci6[[#This Row],[Imię kursanta]]="Marcin",W24+1,W24)</f>
        <v>0</v>
      </c>
    </row>
    <row r="26" spans="1:23" x14ac:dyDescent="0.3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>
        <f>IF(kursanci6[[#This Row],[Imię kursanta]]="Bartek",G25+1,G25)</f>
        <v>3</v>
      </c>
      <c r="H26">
        <f>IF(kursanci6[[#This Row],[Imię kursanta]]="Wiktor",H25+1,H25)</f>
        <v>5</v>
      </c>
      <c r="I26">
        <f>IF(kursanci6[[#This Row],[Imię kursanta]]="Katarzyna",I25+1,I25)</f>
        <v>3</v>
      </c>
      <c r="J26">
        <f>IF(kursanci6[[#This Row],[Imię kursanta]]="Zuzanna",J25+1,J25)</f>
        <v>2</v>
      </c>
      <c r="K26">
        <f>IF(kursanci6[[#This Row],[Imię kursanta]]="Jan",K25+1,K25)</f>
        <v>5</v>
      </c>
      <c r="L26">
        <f>IF(kursanci6[[#This Row],[Imię kursanta]]="Julita",L25+1,L25)</f>
        <v>1</v>
      </c>
      <c r="M26">
        <f>IF(kursanci6[[#This Row],[Imię kursanta]]="Maciej",M25+1,M25)</f>
        <v>2</v>
      </c>
      <c r="N26">
        <f>IF(kursanci6[[#This Row],[Imię kursanta]]="Agnieszka",N25+1,N25)</f>
        <v>1</v>
      </c>
      <c r="O26">
        <f>IF(kursanci6[[#This Row],[Imię kursanta]]="Zdzisław",O25+1,O25)</f>
        <v>1</v>
      </c>
      <c r="P26">
        <f>IF(kursanci6[[#This Row],[Imię kursanta]]="Ewa",P25+1,P25)</f>
        <v>1</v>
      </c>
      <c r="Q26">
        <f>IF(kursanci6[[#This Row],[Imię kursanta]]="Zbigniew",Q25+1,Q25)</f>
        <v>1</v>
      </c>
      <c r="R26">
        <f>IF(kursanci6[[#This Row],[Imię kursanta]]="Anna",R25+1,R25)</f>
        <v>0</v>
      </c>
      <c r="S26">
        <f>IF(kursanci6[[#This Row],[Imię kursanta]]="Patrycja",S25+1,S25)</f>
        <v>0</v>
      </c>
      <c r="T26">
        <f>IF(kursanci6[[#This Row],[Imię kursanta]]="Ola",T25+1,T25)</f>
        <v>0</v>
      </c>
      <c r="U26">
        <f>IF(kursanci6[[#This Row],[Imię kursanta]]="Piotrek",U25+1,U25)</f>
        <v>0</v>
      </c>
      <c r="V26">
        <f>IF(kursanci6[[#This Row],[Imię kursanta]]="Andrzej",V25+1,V25)</f>
        <v>0</v>
      </c>
      <c r="W26">
        <f>IF(kursanci6[[#This Row],[Imię kursanta]]="Marcin",W25+1,W25)</f>
        <v>0</v>
      </c>
    </row>
    <row r="27" spans="1:23" x14ac:dyDescent="0.3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>
        <f>IF(kursanci6[[#This Row],[Imię kursanta]]="Bartek",G26+1,G26)</f>
        <v>3</v>
      </c>
      <c r="H27">
        <f>IF(kursanci6[[#This Row],[Imię kursanta]]="Wiktor",H26+1,H26)</f>
        <v>5</v>
      </c>
      <c r="I27">
        <f>IF(kursanci6[[#This Row],[Imię kursanta]]="Katarzyna",I26+1,I26)</f>
        <v>3</v>
      </c>
      <c r="J27">
        <f>IF(kursanci6[[#This Row],[Imię kursanta]]="Zuzanna",J26+1,J26)</f>
        <v>2</v>
      </c>
      <c r="K27">
        <f>IF(kursanci6[[#This Row],[Imię kursanta]]="Jan",K26+1,K26)</f>
        <v>5</v>
      </c>
      <c r="L27">
        <f>IF(kursanci6[[#This Row],[Imię kursanta]]="Julita",L26+1,L26)</f>
        <v>1</v>
      </c>
      <c r="M27">
        <f>IF(kursanci6[[#This Row],[Imię kursanta]]="Maciej",M26+1,M26)</f>
        <v>2</v>
      </c>
      <c r="N27">
        <f>IF(kursanci6[[#This Row],[Imię kursanta]]="Agnieszka",N26+1,N26)</f>
        <v>1</v>
      </c>
      <c r="O27">
        <f>IF(kursanci6[[#This Row],[Imię kursanta]]="Zdzisław",O26+1,O26)</f>
        <v>1</v>
      </c>
      <c r="P27">
        <f>IF(kursanci6[[#This Row],[Imię kursanta]]="Ewa",P26+1,P26)</f>
        <v>2</v>
      </c>
      <c r="Q27">
        <f>IF(kursanci6[[#This Row],[Imię kursanta]]="Zbigniew",Q26+1,Q26)</f>
        <v>1</v>
      </c>
      <c r="R27">
        <f>IF(kursanci6[[#This Row],[Imię kursanta]]="Anna",R26+1,R26)</f>
        <v>0</v>
      </c>
      <c r="S27">
        <f>IF(kursanci6[[#This Row],[Imię kursanta]]="Patrycja",S26+1,S26)</f>
        <v>0</v>
      </c>
      <c r="T27">
        <f>IF(kursanci6[[#This Row],[Imię kursanta]]="Ola",T26+1,T26)</f>
        <v>0</v>
      </c>
      <c r="U27">
        <f>IF(kursanci6[[#This Row],[Imię kursanta]]="Piotrek",U26+1,U26)</f>
        <v>0</v>
      </c>
      <c r="V27">
        <f>IF(kursanci6[[#This Row],[Imię kursanta]]="Andrzej",V26+1,V26)</f>
        <v>0</v>
      </c>
      <c r="W27">
        <f>IF(kursanci6[[#This Row],[Imię kursanta]]="Marcin",W26+1,W26)</f>
        <v>0</v>
      </c>
    </row>
    <row r="28" spans="1:23" x14ac:dyDescent="0.3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>
        <f>IF(kursanci6[[#This Row],[Imię kursanta]]="Bartek",G27+1,G27)</f>
        <v>3</v>
      </c>
      <c r="H28">
        <f>IF(kursanci6[[#This Row],[Imię kursanta]]="Wiktor",H27+1,H27)</f>
        <v>5</v>
      </c>
      <c r="I28">
        <f>IF(kursanci6[[#This Row],[Imię kursanta]]="Katarzyna",I27+1,I27)</f>
        <v>4</v>
      </c>
      <c r="J28">
        <f>IF(kursanci6[[#This Row],[Imię kursanta]]="Zuzanna",J27+1,J27)</f>
        <v>2</v>
      </c>
      <c r="K28">
        <f>IF(kursanci6[[#This Row],[Imię kursanta]]="Jan",K27+1,K27)</f>
        <v>5</v>
      </c>
      <c r="L28">
        <f>IF(kursanci6[[#This Row],[Imię kursanta]]="Julita",L27+1,L27)</f>
        <v>1</v>
      </c>
      <c r="M28">
        <f>IF(kursanci6[[#This Row],[Imię kursanta]]="Maciej",M27+1,M27)</f>
        <v>2</v>
      </c>
      <c r="N28">
        <f>IF(kursanci6[[#This Row],[Imię kursanta]]="Agnieszka",N27+1,N27)</f>
        <v>1</v>
      </c>
      <c r="O28">
        <f>IF(kursanci6[[#This Row],[Imię kursanta]]="Zdzisław",O27+1,O27)</f>
        <v>1</v>
      </c>
      <c r="P28">
        <f>IF(kursanci6[[#This Row],[Imię kursanta]]="Ewa",P27+1,P27)</f>
        <v>2</v>
      </c>
      <c r="Q28">
        <f>IF(kursanci6[[#This Row],[Imię kursanta]]="Zbigniew",Q27+1,Q27)</f>
        <v>1</v>
      </c>
      <c r="R28">
        <f>IF(kursanci6[[#This Row],[Imię kursanta]]="Anna",R27+1,R27)</f>
        <v>0</v>
      </c>
      <c r="S28">
        <f>IF(kursanci6[[#This Row],[Imię kursanta]]="Patrycja",S27+1,S27)</f>
        <v>0</v>
      </c>
      <c r="T28">
        <f>IF(kursanci6[[#This Row],[Imię kursanta]]="Ola",T27+1,T27)</f>
        <v>0</v>
      </c>
      <c r="U28">
        <f>IF(kursanci6[[#This Row],[Imię kursanta]]="Piotrek",U27+1,U27)</f>
        <v>0</v>
      </c>
      <c r="V28">
        <f>IF(kursanci6[[#This Row],[Imię kursanta]]="Andrzej",V27+1,V27)</f>
        <v>0</v>
      </c>
      <c r="W28">
        <f>IF(kursanci6[[#This Row],[Imię kursanta]]="Marcin",W27+1,W27)</f>
        <v>0</v>
      </c>
    </row>
    <row r="29" spans="1:23" x14ac:dyDescent="0.3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>
        <f>IF(kursanci6[[#This Row],[Imię kursanta]]="Bartek",G28+1,G28)</f>
        <v>3</v>
      </c>
      <c r="H29">
        <f>IF(kursanci6[[#This Row],[Imię kursanta]]="Wiktor",H28+1,H28)</f>
        <v>5</v>
      </c>
      <c r="I29">
        <f>IF(kursanci6[[#This Row],[Imię kursanta]]="Katarzyna",I28+1,I28)</f>
        <v>4</v>
      </c>
      <c r="J29">
        <f>IF(kursanci6[[#This Row],[Imię kursanta]]="Zuzanna",J28+1,J28)</f>
        <v>2</v>
      </c>
      <c r="K29">
        <f>IF(kursanci6[[#This Row],[Imię kursanta]]="Jan",K28+1,K28)</f>
        <v>5</v>
      </c>
      <c r="L29">
        <f>IF(kursanci6[[#This Row],[Imię kursanta]]="Julita",L28+1,L28)</f>
        <v>1</v>
      </c>
      <c r="M29">
        <f>IF(kursanci6[[#This Row],[Imię kursanta]]="Maciej",M28+1,M28)</f>
        <v>2</v>
      </c>
      <c r="N29">
        <f>IF(kursanci6[[#This Row],[Imię kursanta]]="Agnieszka",N28+1,N28)</f>
        <v>1</v>
      </c>
      <c r="O29">
        <f>IF(kursanci6[[#This Row],[Imię kursanta]]="Zdzisław",O28+1,O28)</f>
        <v>1</v>
      </c>
      <c r="P29">
        <f>IF(kursanci6[[#This Row],[Imię kursanta]]="Ewa",P28+1,P28)</f>
        <v>2</v>
      </c>
      <c r="Q29">
        <f>IF(kursanci6[[#This Row],[Imię kursanta]]="Zbigniew",Q28+1,Q28)</f>
        <v>2</v>
      </c>
      <c r="R29">
        <f>IF(kursanci6[[#This Row],[Imię kursanta]]="Anna",R28+1,R28)</f>
        <v>0</v>
      </c>
      <c r="S29">
        <f>IF(kursanci6[[#This Row],[Imię kursanta]]="Patrycja",S28+1,S28)</f>
        <v>0</v>
      </c>
      <c r="T29">
        <f>IF(kursanci6[[#This Row],[Imię kursanta]]="Ola",T28+1,T28)</f>
        <v>0</v>
      </c>
      <c r="U29">
        <f>IF(kursanci6[[#This Row],[Imię kursanta]]="Piotrek",U28+1,U28)</f>
        <v>0</v>
      </c>
      <c r="V29">
        <f>IF(kursanci6[[#This Row],[Imię kursanta]]="Andrzej",V28+1,V28)</f>
        <v>0</v>
      </c>
      <c r="W29">
        <f>IF(kursanci6[[#This Row],[Imię kursanta]]="Marcin",W28+1,W28)</f>
        <v>0</v>
      </c>
    </row>
    <row r="30" spans="1:23" x14ac:dyDescent="0.3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>
        <f>IF(kursanci6[[#This Row],[Imię kursanta]]="Bartek",G29+1,G29)</f>
        <v>3</v>
      </c>
      <c r="H30">
        <f>IF(kursanci6[[#This Row],[Imię kursanta]]="Wiktor",H29+1,H29)</f>
        <v>6</v>
      </c>
      <c r="I30">
        <f>IF(kursanci6[[#This Row],[Imię kursanta]]="Katarzyna",I29+1,I29)</f>
        <v>4</v>
      </c>
      <c r="J30">
        <f>IF(kursanci6[[#This Row],[Imię kursanta]]="Zuzanna",J29+1,J29)</f>
        <v>2</v>
      </c>
      <c r="K30">
        <f>IF(kursanci6[[#This Row],[Imię kursanta]]="Jan",K29+1,K29)</f>
        <v>5</v>
      </c>
      <c r="L30">
        <f>IF(kursanci6[[#This Row],[Imię kursanta]]="Julita",L29+1,L29)</f>
        <v>1</v>
      </c>
      <c r="M30">
        <f>IF(kursanci6[[#This Row],[Imię kursanta]]="Maciej",M29+1,M29)</f>
        <v>2</v>
      </c>
      <c r="N30">
        <f>IF(kursanci6[[#This Row],[Imię kursanta]]="Agnieszka",N29+1,N29)</f>
        <v>1</v>
      </c>
      <c r="O30">
        <f>IF(kursanci6[[#This Row],[Imię kursanta]]="Zdzisław",O29+1,O29)</f>
        <v>1</v>
      </c>
      <c r="P30">
        <f>IF(kursanci6[[#This Row],[Imię kursanta]]="Ewa",P29+1,P29)</f>
        <v>2</v>
      </c>
      <c r="Q30">
        <f>IF(kursanci6[[#This Row],[Imię kursanta]]="Zbigniew",Q29+1,Q29)</f>
        <v>2</v>
      </c>
      <c r="R30">
        <f>IF(kursanci6[[#This Row],[Imię kursanta]]="Anna",R29+1,R29)</f>
        <v>0</v>
      </c>
      <c r="S30">
        <f>IF(kursanci6[[#This Row],[Imię kursanta]]="Patrycja",S29+1,S29)</f>
        <v>0</v>
      </c>
      <c r="T30">
        <f>IF(kursanci6[[#This Row],[Imię kursanta]]="Ola",T29+1,T29)</f>
        <v>0</v>
      </c>
      <c r="U30">
        <f>IF(kursanci6[[#This Row],[Imię kursanta]]="Piotrek",U29+1,U29)</f>
        <v>0</v>
      </c>
      <c r="V30">
        <f>IF(kursanci6[[#This Row],[Imię kursanta]]="Andrzej",V29+1,V29)</f>
        <v>0</v>
      </c>
      <c r="W30">
        <f>IF(kursanci6[[#This Row],[Imię kursanta]]="Marcin",W29+1,W29)</f>
        <v>0</v>
      </c>
    </row>
    <row r="31" spans="1:23" x14ac:dyDescent="0.3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>
        <f>IF(kursanci6[[#This Row],[Imię kursanta]]="Bartek",G30+1,G30)</f>
        <v>3</v>
      </c>
      <c r="H31">
        <f>IF(kursanci6[[#This Row],[Imię kursanta]]="Wiktor",H30+1,H30)</f>
        <v>6</v>
      </c>
      <c r="I31">
        <f>IF(kursanci6[[#This Row],[Imię kursanta]]="Katarzyna",I30+1,I30)</f>
        <v>4</v>
      </c>
      <c r="J31">
        <f>IF(kursanci6[[#This Row],[Imię kursanta]]="Zuzanna",J30+1,J30)</f>
        <v>2</v>
      </c>
      <c r="K31">
        <f>IF(kursanci6[[#This Row],[Imię kursanta]]="Jan",K30+1,K30)</f>
        <v>5</v>
      </c>
      <c r="L31">
        <f>IF(kursanci6[[#This Row],[Imię kursanta]]="Julita",L30+1,L30)</f>
        <v>1</v>
      </c>
      <c r="M31">
        <f>IF(kursanci6[[#This Row],[Imię kursanta]]="Maciej",M30+1,M30)</f>
        <v>2</v>
      </c>
      <c r="N31">
        <f>IF(kursanci6[[#This Row],[Imię kursanta]]="Agnieszka",N30+1,N30)</f>
        <v>1</v>
      </c>
      <c r="O31">
        <f>IF(kursanci6[[#This Row],[Imię kursanta]]="Zdzisław",O30+1,O30)</f>
        <v>2</v>
      </c>
      <c r="P31">
        <f>IF(kursanci6[[#This Row],[Imię kursanta]]="Ewa",P30+1,P30)</f>
        <v>2</v>
      </c>
      <c r="Q31">
        <f>IF(kursanci6[[#This Row],[Imię kursanta]]="Zbigniew",Q30+1,Q30)</f>
        <v>2</v>
      </c>
      <c r="R31">
        <f>IF(kursanci6[[#This Row],[Imię kursanta]]="Anna",R30+1,R30)</f>
        <v>0</v>
      </c>
      <c r="S31">
        <f>IF(kursanci6[[#This Row],[Imię kursanta]]="Patrycja",S30+1,S30)</f>
        <v>0</v>
      </c>
      <c r="T31">
        <f>IF(kursanci6[[#This Row],[Imię kursanta]]="Ola",T30+1,T30)</f>
        <v>0</v>
      </c>
      <c r="U31">
        <f>IF(kursanci6[[#This Row],[Imię kursanta]]="Piotrek",U30+1,U30)</f>
        <v>0</v>
      </c>
      <c r="V31">
        <f>IF(kursanci6[[#This Row],[Imię kursanta]]="Andrzej",V30+1,V30)</f>
        <v>0</v>
      </c>
      <c r="W31">
        <f>IF(kursanci6[[#This Row],[Imię kursanta]]="Marcin",W30+1,W30)</f>
        <v>0</v>
      </c>
    </row>
    <row r="32" spans="1:23" x14ac:dyDescent="0.3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>
        <f>IF(kursanci6[[#This Row],[Imię kursanta]]="Bartek",G31+1,G31)</f>
        <v>3</v>
      </c>
      <c r="H32">
        <f>IF(kursanci6[[#This Row],[Imię kursanta]]="Wiktor",H31+1,H31)</f>
        <v>6</v>
      </c>
      <c r="I32">
        <f>IF(kursanci6[[#This Row],[Imię kursanta]]="Katarzyna",I31+1,I31)</f>
        <v>4</v>
      </c>
      <c r="J32">
        <f>IF(kursanci6[[#This Row],[Imię kursanta]]="Zuzanna",J31+1,J31)</f>
        <v>2</v>
      </c>
      <c r="K32">
        <f>IF(kursanci6[[#This Row],[Imię kursanta]]="Jan",K31+1,K31)</f>
        <v>5</v>
      </c>
      <c r="L32">
        <f>IF(kursanci6[[#This Row],[Imię kursanta]]="Julita",L31+1,L31)</f>
        <v>2</v>
      </c>
      <c r="M32">
        <f>IF(kursanci6[[#This Row],[Imię kursanta]]="Maciej",M31+1,M31)</f>
        <v>2</v>
      </c>
      <c r="N32">
        <f>IF(kursanci6[[#This Row],[Imię kursanta]]="Agnieszka",N31+1,N31)</f>
        <v>1</v>
      </c>
      <c r="O32">
        <f>IF(kursanci6[[#This Row],[Imię kursanta]]="Zdzisław",O31+1,O31)</f>
        <v>2</v>
      </c>
      <c r="P32">
        <f>IF(kursanci6[[#This Row],[Imię kursanta]]="Ewa",P31+1,P31)</f>
        <v>2</v>
      </c>
      <c r="Q32">
        <f>IF(kursanci6[[#This Row],[Imię kursanta]]="Zbigniew",Q31+1,Q31)</f>
        <v>2</v>
      </c>
      <c r="R32">
        <f>IF(kursanci6[[#This Row],[Imię kursanta]]="Anna",R31+1,R31)</f>
        <v>0</v>
      </c>
      <c r="S32">
        <f>IF(kursanci6[[#This Row],[Imię kursanta]]="Patrycja",S31+1,S31)</f>
        <v>0</v>
      </c>
      <c r="T32">
        <f>IF(kursanci6[[#This Row],[Imię kursanta]]="Ola",T31+1,T31)</f>
        <v>0</v>
      </c>
      <c r="U32">
        <f>IF(kursanci6[[#This Row],[Imię kursanta]]="Piotrek",U31+1,U31)</f>
        <v>0</v>
      </c>
      <c r="V32">
        <f>IF(kursanci6[[#This Row],[Imię kursanta]]="Andrzej",V31+1,V31)</f>
        <v>0</v>
      </c>
      <c r="W32">
        <f>IF(kursanci6[[#This Row],[Imię kursanta]]="Marcin",W31+1,W31)</f>
        <v>0</v>
      </c>
    </row>
    <row r="33" spans="1:23" x14ac:dyDescent="0.3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>
        <f>IF(kursanci6[[#This Row],[Imię kursanta]]="Bartek",G32+1,G32)</f>
        <v>3</v>
      </c>
      <c r="H33">
        <f>IF(kursanci6[[#This Row],[Imię kursanta]]="Wiktor",H32+1,H32)</f>
        <v>6</v>
      </c>
      <c r="I33">
        <f>IF(kursanci6[[#This Row],[Imię kursanta]]="Katarzyna",I32+1,I32)</f>
        <v>4</v>
      </c>
      <c r="J33">
        <f>IF(kursanci6[[#This Row],[Imię kursanta]]="Zuzanna",J32+1,J32)</f>
        <v>2</v>
      </c>
      <c r="K33">
        <f>IF(kursanci6[[#This Row],[Imię kursanta]]="Jan",K32+1,K32)</f>
        <v>6</v>
      </c>
      <c r="L33">
        <f>IF(kursanci6[[#This Row],[Imię kursanta]]="Julita",L32+1,L32)</f>
        <v>2</v>
      </c>
      <c r="M33">
        <f>IF(kursanci6[[#This Row],[Imię kursanta]]="Maciej",M32+1,M32)</f>
        <v>2</v>
      </c>
      <c r="N33">
        <f>IF(kursanci6[[#This Row],[Imię kursanta]]="Agnieszka",N32+1,N32)</f>
        <v>1</v>
      </c>
      <c r="O33">
        <f>IF(kursanci6[[#This Row],[Imię kursanta]]="Zdzisław",O32+1,O32)</f>
        <v>2</v>
      </c>
      <c r="P33">
        <f>IF(kursanci6[[#This Row],[Imię kursanta]]="Ewa",P32+1,P32)</f>
        <v>2</v>
      </c>
      <c r="Q33">
        <f>IF(kursanci6[[#This Row],[Imię kursanta]]="Zbigniew",Q32+1,Q32)</f>
        <v>2</v>
      </c>
      <c r="R33">
        <f>IF(kursanci6[[#This Row],[Imię kursanta]]="Anna",R32+1,R32)</f>
        <v>0</v>
      </c>
      <c r="S33">
        <f>IF(kursanci6[[#This Row],[Imię kursanta]]="Patrycja",S32+1,S32)</f>
        <v>0</v>
      </c>
      <c r="T33">
        <f>IF(kursanci6[[#This Row],[Imię kursanta]]="Ola",T32+1,T32)</f>
        <v>0</v>
      </c>
      <c r="U33">
        <f>IF(kursanci6[[#This Row],[Imię kursanta]]="Piotrek",U32+1,U32)</f>
        <v>0</v>
      </c>
      <c r="V33">
        <f>IF(kursanci6[[#This Row],[Imię kursanta]]="Andrzej",V32+1,V32)</f>
        <v>0</v>
      </c>
      <c r="W33">
        <f>IF(kursanci6[[#This Row],[Imię kursanta]]="Marcin",W32+1,W32)</f>
        <v>0</v>
      </c>
    </row>
    <row r="34" spans="1:23" x14ac:dyDescent="0.3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>
        <f>IF(kursanci6[[#This Row],[Imię kursanta]]="Bartek",G33+1,G33)</f>
        <v>3</v>
      </c>
      <c r="H34">
        <f>IF(kursanci6[[#This Row],[Imię kursanta]]="Wiktor",H33+1,H33)</f>
        <v>6</v>
      </c>
      <c r="I34">
        <f>IF(kursanci6[[#This Row],[Imię kursanta]]="Katarzyna",I33+1,I33)</f>
        <v>4</v>
      </c>
      <c r="J34">
        <f>IF(kursanci6[[#This Row],[Imię kursanta]]="Zuzanna",J33+1,J33)</f>
        <v>3</v>
      </c>
      <c r="K34">
        <f>IF(kursanci6[[#This Row],[Imię kursanta]]="Jan",K33+1,K33)</f>
        <v>6</v>
      </c>
      <c r="L34">
        <f>IF(kursanci6[[#This Row],[Imię kursanta]]="Julita",L33+1,L33)</f>
        <v>2</v>
      </c>
      <c r="M34">
        <f>IF(kursanci6[[#This Row],[Imię kursanta]]="Maciej",M33+1,M33)</f>
        <v>2</v>
      </c>
      <c r="N34">
        <f>IF(kursanci6[[#This Row],[Imię kursanta]]="Agnieszka",N33+1,N33)</f>
        <v>1</v>
      </c>
      <c r="O34">
        <f>IF(kursanci6[[#This Row],[Imię kursanta]]="Zdzisław",O33+1,O33)</f>
        <v>2</v>
      </c>
      <c r="P34">
        <f>IF(kursanci6[[#This Row],[Imię kursanta]]="Ewa",P33+1,P33)</f>
        <v>2</v>
      </c>
      <c r="Q34">
        <f>IF(kursanci6[[#This Row],[Imię kursanta]]="Zbigniew",Q33+1,Q33)</f>
        <v>2</v>
      </c>
      <c r="R34">
        <f>IF(kursanci6[[#This Row],[Imię kursanta]]="Anna",R33+1,R33)</f>
        <v>0</v>
      </c>
      <c r="S34">
        <f>IF(kursanci6[[#This Row],[Imię kursanta]]="Patrycja",S33+1,S33)</f>
        <v>0</v>
      </c>
      <c r="T34">
        <f>IF(kursanci6[[#This Row],[Imię kursanta]]="Ola",T33+1,T33)</f>
        <v>0</v>
      </c>
      <c r="U34">
        <f>IF(kursanci6[[#This Row],[Imię kursanta]]="Piotrek",U33+1,U33)</f>
        <v>0</v>
      </c>
      <c r="V34">
        <f>IF(kursanci6[[#This Row],[Imię kursanta]]="Andrzej",V33+1,V33)</f>
        <v>0</v>
      </c>
      <c r="W34">
        <f>IF(kursanci6[[#This Row],[Imię kursanta]]="Marcin",W33+1,W33)</f>
        <v>0</v>
      </c>
    </row>
    <row r="35" spans="1:23" x14ac:dyDescent="0.3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>
        <f>IF(kursanci6[[#This Row],[Imię kursanta]]="Bartek",G34+1,G34)</f>
        <v>3</v>
      </c>
      <c r="H35">
        <f>IF(kursanci6[[#This Row],[Imię kursanta]]="Wiktor",H34+1,H34)</f>
        <v>6</v>
      </c>
      <c r="I35">
        <f>IF(kursanci6[[#This Row],[Imię kursanta]]="Katarzyna",I34+1,I34)</f>
        <v>4</v>
      </c>
      <c r="J35">
        <f>IF(kursanci6[[#This Row],[Imię kursanta]]="Zuzanna",J34+1,J34)</f>
        <v>4</v>
      </c>
      <c r="K35">
        <f>IF(kursanci6[[#This Row],[Imię kursanta]]="Jan",K34+1,K34)</f>
        <v>6</v>
      </c>
      <c r="L35">
        <f>IF(kursanci6[[#This Row],[Imię kursanta]]="Julita",L34+1,L34)</f>
        <v>2</v>
      </c>
      <c r="M35">
        <f>IF(kursanci6[[#This Row],[Imię kursanta]]="Maciej",M34+1,M34)</f>
        <v>2</v>
      </c>
      <c r="N35">
        <f>IF(kursanci6[[#This Row],[Imię kursanta]]="Agnieszka",N34+1,N34)</f>
        <v>1</v>
      </c>
      <c r="O35">
        <f>IF(kursanci6[[#This Row],[Imię kursanta]]="Zdzisław",O34+1,O34)</f>
        <v>2</v>
      </c>
      <c r="P35">
        <f>IF(kursanci6[[#This Row],[Imię kursanta]]="Ewa",P34+1,P34)</f>
        <v>2</v>
      </c>
      <c r="Q35">
        <f>IF(kursanci6[[#This Row],[Imię kursanta]]="Zbigniew",Q34+1,Q34)</f>
        <v>2</v>
      </c>
      <c r="R35">
        <f>IF(kursanci6[[#This Row],[Imię kursanta]]="Anna",R34+1,R34)</f>
        <v>0</v>
      </c>
      <c r="S35">
        <f>IF(kursanci6[[#This Row],[Imię kursanta]]="Patrycja",S34+1,S34)</f>
        <v>0</v>
      </c>
      <c r="T35">
        <f>IF(kursanci6[[#This Row],[Imię kursanta]]="Ola",T34+1,T34)</f>
        <v>0</v>
      </c>
      <c r="U35">
        <f>IF(kursanci6[[#This Row],[Imię kursanta]]="Piotrek",U34+1,U34)</f>
        <v>0</v>
      </c>
      <c r="V35">
        <f>IF(kursanci6[[#This Row],[Imię kursanta]]="Andrzej",V34+1,V34)</f>
        <v>0</v>
      </c>
      <c r="W35">
        <f>IF(kursanci6[[#This Row],[Imię kursanta]]="Marcin",W34+1,W34)</f>
        <v>0</v>
      </c>
    </row>
    <row r="36" spans="1:23" x14ac:dyDescent="0.3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>
        <f>IF(kursanci6[[#This Row],[Imię kursanta]]="Bartek",G35+1,G35)</f>
        <v>3</v>
      </c>
      <c r="H36">
        <f>IF(kursanci6[[#This Row],[Imię kursanta]]="Wiktor",H35+1,H35)</f>
        <v>6</v>
      </c>
      <c r="I36">
        <f>IF(kursanci6[[#This Row],[Imię kursanta]]="Katarzyna",I35+1,I35)</f>
        <v>4</v>
      </c>
      <c r="J36">
        <f>IF(kursanci6[[#This Row],[Imię kursanta]]="Zuzanna",J35+1,J35)</f>
        <v>4</v>
      </c>
      <c r="K36">
        <f>IF(kursanci6[[#This Row],[Imię kursanta]]="Jan",K35+1,K35)</f>
        <v>6</v>
      </c>
      <c r="L36">
        <f>IF(kursanci6[[#This Row],[Imię kursanta]]="Julita",L35+1,L35)</f>
        <v>2</v>
      </c>
      <c r="M36">
        <f>IF(kursanci6[[#This Row],[Imię kursanta]]="Maciej",M35+1,M35)</f>
        <v>2</v>
      </c>
      <c r="N36">
        <f>IF(kursanci6[[#This Row],[Imię kursanta]]="Agnieszka",N35+1,N35)</f>
        <v>1</v>
      </c>
      <c r="O36">
        <f>IF(kursanci6[[#This Row],[Imię kursanta]]="Zdzisław",O35+1,O35)</f>
        <v>3</v>
      </c>
      <c r="P36">
        <f>IF(kursanci6[[#This Row],[Imię kursanta]]="Ewa",P35+1,P35)</f>
        <v>2</v>
      </c>
      <c r="Q36">
        <f>IF(kursanci6[[#This Row],[Imię kursanta]]="Zbigniew",Q35+1,Q35)</f>
        <v>2</v>
      </c>
      <c r="R36">
        <f>IF(kursanci6[[#This Row],[Imię kursanta]]="Anna",R35+1,R35)</f>
        <v>0</v>
      </c>
      <c r="S36">
        <f>IF(kursanci6[[#This Row],[Imię kursanta]]="Patrycja",S35+1,S35)</f>
        <v>0</v>
      </c>
      <c r="T36">
        <f>IF(kursanci6[[#This Row],[Imię kursanta]]="Ola",T35+1,T35)</f>
        <v>0</v>
      </c>
      <c r="U36">
        <f>IF(kursanci6[[#This Row],[Imię kursanta]]="Piotrek",U35+1,U35)</f>
        <v>0</v>
      </c>
      <c r="V36">
        <f>IF(kursanci6[[#This Row],[Imię kursanta]]="Andrzej",V35+1,V35)</f>
        <v>0</v>
      </c>
      <c r="W36">
        <f>IF(kursanci6[[#This Row],[Imię kursanta]]="Marcin",W35+1,W35)</f>
        <v>0</v>
      </c>
    </row>
    <row r="37" spans="1:23" x14ac:dyDescent="0.3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>
        <f>IF(kursanci6[[#This Row],[Imię kursanta]]="Bartek",G36+1,G36)</f>
        <v>3</v>
      </c>
      <c r="H37">
        <f>IF(kursanci6[[#This Row],[Imię kursanta]]="Wiktor",H36+1,H36)</f>
        <v>6</v>
      </c>
      <c r="I37">
        <f>IF(kursanci6[[#This Row],[Imię kursanta]]="Katarzyna",I36+1,I36)</f>
        <v>4</v>
      </c>
      <c r="J37">
        <f>IF(kursanci6[[#This Row],[Imię kursanta]]="Zuzanna",J36+1,J36)</f>
        <v>4</v>
      </c>
      <c r="K37">
        <f>IF(kursanci6[[#This Row],[Imię kursanta]]="Jan",K36+1,K36)</f>
        <v>6</v>
      </c>
      <c r="L37">
        <f>IF(kursanci6[[#This Row],[Imię kursanta]]="Julita",L36+1,L36)</f>
        <v>2</v>
      </c>
      <c r="M37">
        <f>IF(kursanci6[[#This Row],[Imię kursanta]]="Maciej",M36+1,M36)</f>
        <v>2</v>
      </c>
      <c r="N37">
        <f>IF(kursanci6[[#This Row],[Imię kursanta]]="Agnieszka",N36+1,N36)</f>
        <v>2</v>
      </c>
      <c r="O37">
        <f>IF(kursanci6[[#This Row],[Imię kursanta]]="Zdzisław",O36+1,O36)</f>
        <v>3</v>
      </c>
      <c r="P37">
        <f>IF(kursanci6[[#This Row],[Imię kursanta]]="Ewa",P36+1,P36)</f>
        <v>2</v>
      </c>
      <c r="Q37">
        <f>IF(kursanci6[[#This Row],[Imię kursanta]]="Zbigniew",Q36+1,Q36)</f>
        <v>2</v>
      </c>
      <c r="R37">
        <f>IF(kursanci6[[#This Row],[Imię kursanta]]="Anna",R36+1,R36)</f>
        <v>0</v>
      </c>
      <c r="S37">
        <f>IF(kursanci6[[#This Row],[Imię kursanta]]="Patrycja",S36+1,S36)</f>
        <v>0</v>
      </c>
      <c r="T37">
        <f>IF(kursanci6[[#This Row],[Imię kursanta]]="Ola",T36+1,T36)</f>
        <v>0</v>
      </c>
      <c r="U37">
        <f>IF(kursanci6[[#This Row],[Imię kursanta]]="Piotrek",U36+1,U36)</f>
        <v>0</v>
      </c>
      <c r="V37">
        <f>IF(kursanci6[[#This Row],[Imię kursanta]]="Andrzej",V36+1,V36)</f>
        <v>0</v>
      </c>
      <c r="W37">
        <f>IF(kursanci6[[#This Row],[Imię kursanta]]="Marcin",W36+1,W36)</f>
        <v>0</v>
      </c>
    </row>
    <row r="38" spans="1:23" x14ac:dyDescent="0.3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>
        <f>IF(kursanci6[[#This Row],[Imię kursanta]]="Bartek",G37+1,G37)</f>
        <v>3</v>
      </c>
      <c r="H38">
        <f>IF(kursanci6[[#This Row],[Imię kursanta]]="Wiktor",H37+1,H37)</f>
        <v>6</v>
      </c>
      <c r="I38">
        <f>IF(kursanci6[[#This Row],[Imię kursanta]]="Katarzyna",I37+1,I37)</f>
        <v>4</v>
      </c>
      <c r="J38">
        <f>IF(kursanci6[[#This Row],[Imię kursanta]]="Zuzanna",J37+1,J37)</f>
        <v>4</v>
      </c>
      <c r="K38">
        <f>IF(kursanci6[[#This Row],[Imię kursanta]]="Jan",K37+1,K37)</f>
        <v>6</v>
      </c>
      <c r="L38">
        <f>IF(kursanci6[[#This Row],[Imię kursanta]]="Julita",L37+1,L37)</f>
        <v>2</v>
      </c>
      <c r="M38">
        <f>IF(kursanci6[[#This Row],[Imię kursanta]]="Maciej",M37+1,M37)</f>
        <v>2</v>
      </c>
      <c r="N38">
        <f>IF(kursanci6[[#This Row],[Imię kursanta]]="Agnieszka",N37+1,N37)</f>
        <v>2</v>
      </c>
      <c r="O38">
        <f>IF(kursanci6[[#This Row],[Imię kursanta]]="Zdzisław",O37+1,O37)</f>
        <v>4</v>
      </c>
      <c r="P38">
        <f>IF(kursanci6[[#This Row],[Imię kursanta]]="Ewa",P37+1,P37)</f>
        <v>2</v>
      </c>
      <c r="Q38">
        <f>IF(kursanci6[[#This Row],[Imię kursanta]]="Zbigniew",Q37+1,Q37)</f>
        <v>2</v>
      </c>
      <c r="R38">
        <f>IF(kursanci6[[#This Row],[Imię kursanta]]="Anna",R37+1,R37)</f>
        <v>0</v>
      </c>
      <c r="S38">
        <f>IF(kursanci6[[#This Row],[Imię kursanta]]="Patrycja",S37+1,S37)</f>
        <v>0</v>
      </c>
      <c r="T38">
        <f>IF(kursanci6[[#This Row],[Imię kursanta]]="Ola",T37+1,T37)</f>
        <v>0</v>
      </c>
      <c r="U38">
        <f>IF(kursanci6[[#This Row],[Imię kursanta]]="Piotrek",U37+1,U37)</f>
        <v>0</v>
      </c>
      <c r="V38">
        <f>IF(kursanci6[[#This Row],[Imię kursanta]]="Andrzej",V37+1,V37)</f>
        <v>0</v>
      </c>
      <c r="W38">
        <f>IF(kursanci6[[#This Row],[Imię kursanta]]="Marcin",W37+1,W37)</f>
        <v>0</v>
      </c>
    </row>
    <row r="39" spans="1:23" x14ac:dyDescent="0.3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>
        <f>IF(kursanci6[[#This Row],[Imię kursanta]]="Bartek",G38+1,G38)</f>
        <v>4</v>
      </c>
      <c r="H39">
        <f>IF(kursanci6[[#This Row],[Imię kursanta]]="Wiktor",H38+1,H38)</f>
        <v>6</v>
      </c>
      <c r="I39">
        <f>IF(kursanci6[[#This Row],[Imię kursanta]]="Katarzyna",I38+1,I38)</f>
        <v>4</v>
      </c>
      <c r="J39">
        <f>IF(kursanci6[[#This Row],[Imię kursanta]]="Zuzanna",J38+1,J38)</f>
        <v>4</v>
      </c>
      <c r="K39">
        <f>IF(kursanci6[[#This Row],[Imię kursanta]]="Jan",K38+1,K38)</f>
        <v>6</v>
      </c>
      <c r="L39">
        <f>IF(kursanci6[[#This Row],[Imię kursanta]]="Julita",L38+1,L38)</f>
        <v>2</v>
      </c>
      <c r="M39">
        <f>IF(kursanci6[[#This Row],[Imię kursanta]]="Maciej",M38+1,M38)</f>
        <v>2</v>
      </c>
      <c r="N39">
        <f>IF(kursanci6[[#This Row],[Imię kursanta]]="Agnieszka",N38+1,N38)</f>
        <v>2</v>
      </c>
      <c r="O39">
        <f>IF(kursanci6[[#This Row],[Imię kursanta]]="Zdzisław",O38+1,O38)</f>
        <v>4</v>
      </c>
      <c r="P39">
        <f>IF(kursanci6[[#This Row],[Imię kursanta]]="Ewa",P38+1,P38)</f>
        <v>2</v>
      </c>
      <c r="Q39">
        <f>IF(kursanci6[[#This Row],[Imię kursanta]]="Zbigniew",Q38+1,Q38)</f>
        <v>2</v>
      </c>
      <c r="R39">
        <f>IF(kursanci6[[#This Row],[Imię kursanta]]="Anna",R38+1,R38)</f>
        <v>0</v>
      </c>
      <c r="S39">
        <f>IF(kursanci6[[#This Row],[Imię kursanta]]="Patrycja",S38+1,S38)</f>
        <v>0</v>
      </c>
      <c r="T39">
        <f>IF(kursanci6[[#This Row],[Imię kursanta]]="Ola",T38+1,T38)</f>
        <v>0</v>
      </c>
      <c r="U39">
        <f>IF(kursanci6[[#This Row],[Imię kursanta]]="Piotrek",U38+1,U38)</f>
        <v>0</v>
      </c>
      <c r="V39">
        <f>IF(kursanci6[[#This Row],[Imię kursanta]]="Andrzej",V38+1,V38)</f>
        <v>0</v>
      </c>
      <c r="W39">
        <f>IF(kursanci6[[#This Row],[Imię kursanta]]="Marcin",W38+1,W38)</f>
        <v>0</v>
      </c>
    </row>
    <row r="40" spans="1:23" x14ac:dyDescent="0.3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>
        <f>IF(kursanci6[[#This Row],[Imię kursanta]]="Bartek",G39+1,G39)</f>
        <v>4</v>
      </c>
      <c r="H40">
        <f>IF(kursanci6[[#This Row],[Imię kursanta]]="Wiktor",H39+1,H39)</f>
        <v>6</v>
      </c>
      <c r="I40">
        <f>IF(kursanci6[[#This Row],[Imię kursanta]]="Katarzyna",I39+1,I39)</f>
        <v>4</v>
      </c>
      <c r="J40">
        <f>IF(kursanci6[[#This Row],[Imię kursanta]]="Zuzanna",J39+1,J39)</f>
        <v>4</v>
      </c>
      <c r="K40">
        <f>IF(kursanci6[[#This Row],[Imię kursanta]]="Jan",K39+1,K39)</f>
        <v>6</v>
      </c>
      <c r="L40">
        <f>IF(kursanci6[[#This Row],[Imię kursanta]]="Julita",L39+1,L39)</f>
        <v>2</v>
      </c>
      <c r="M40">
        <f>IF(kursanci6[[#This Row],[Imię kursanta]]="Maciej",M39+1,M39)</f>
        <v>3</v>
      </c>
      <c r="N40">
        <f>IF(kursanci6[[#This Row],[Imię kursanta]]="Agnieszka",N39+1,N39)</f>
        <v>2</v>
      </c>
      <c r="O40">
        <f>IF(kursanci6[[#This Row],[Imię kursanta]]="Zdzisław",O39+1,O39)</f>
        <v>4</v>
      </c>
      <c r="P40">
        <f>IF(kursanci6[[#This Row],[Imię kursanta]]="Ewa",P39+1,P39)</f>
        <v>2</v>
      </c>
      <c r="Q40">
        <f>IF(kursanci6[[#This Row],[Imię kursanta]]="Zbigniew",Q39+1,Q39)</f>
        <v>2</v>
      </c>
      <c r="R40">
        <f>IF(kursanci6[[#This Row],[Imię kursanta]]="Anna",R39+1,R39)</f>
        <v>0</v>
      </c>
      <c r="S40">
        <f>IF(kursanci6[[#This Row],[Imię kursanta]]="Patrycja",S39+1,S39)</f>
        <v>0</v>
      </c>
      <c r="T40">
        <f>IF(kursanci6[[#This Row],[Imię kursanta]]="Ola",T39+1,T39)</f>
        <v>0</v>
      </c>
      <c r="U40">
        <f>IF(kursanci6[[#This Row],[Imię kursanta]]="Piotrek",U39+1,U39)</f>
        <v>0</v>
      </c>
      <c r="V40">
        <f>IF(kursanci6[[#This Row],[Imię kursanta]]="Andrzej",V39+1,V39)</f>
        <v>0</v>
      </c>
      <c r="W40">
        <f>IF(kursanci6[[#This Row],[Imię kursanta]]="Marcin",W39+1,W39)</f>
        <v>0</v>
      </c>
    </row>
    <row r="41" spans="1:23" x14ac:dyDescent="0.3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>
        <f>IF(kursanci6[[#This Row],[Imię kursanta]]="Bartek",G40+1,G40)</f>
        <v>4</v>
      </c>
      <c r="H41">
        <f>IF(kursanci6[[#This Row],[Imię kursanta]]="Wiktor",H40+1,H40)</f>
        <v>6</v>
      </c>
      <c r="I41">
        <f>IF(kursanci6[[#This Row],[Imię kursanta]]="Katarzyna",I40+1,I40)</f>
        <v>4</v>
      </c>
      <c r="J41">
        <f>IF(kursanci6[[#This Row],[Imię kursanta]]="Zuzanna",J40+1,J40)</f>
        <v>4</v>
      </c>
      <c r="K41">
        <f>IF(kursanci6[[#This Row],[Imię kursanta]]="Jan",K40+1,K40)</f>
        <v>6</v>
      </c>
      <c r="L41">
        <f>IF(kursanci6[[#This Row],[Imię kursanta]]="Julita",L40+1,L40)</f>
        <v>2</v>
      </c>
      <c r="M41">
        <f>IF(kursanci6[[#This Row],[Imię kursanta]]="Maciej",M40+1,M40)</f>
        <v>3</v>
      </c>
      <c r="N41">
        <f>IF(kursanci6[[#This Row],[Imię kursanta]]="Agnieszka",N40+1,N40)</f>
        <v>2</v>
      </c>
      <c r="O41">
        <f>IF(kursanci6[[#This Row],[Imię kursanta]]="Zdzisław",O40+1,O40)</f>
        <v>4</v>
      </c>
      <c r="P41">
        <f>IF(kursanci6[[#This Row],[Imię kursanta]]="Ewa",P40+1,P40)</f>
        <v>2</v>
      </c>
      <c r="Q41">
        <f>IF(kursanci6[[#This Row],[Imię kursanta]]="Zbigniew",Q40+1,Q40)</f>
        <v>3</v>
      </c>
      <c r="R41">
        <f>IF(kursanci6[[#This Row],[Imię kursanta]]="Anna",R40+1,R40)</f>
        <v>0</v>
      </c>
      <c r="S41">
        <f>IF(kursanci6[[#This Row],[Imię kursanta]]="Patrycja",S40+1,S40)</f>
        <v>0</v>
      </c>
      <c r="T41">
        <f>IF(kursanci6[[#This Row],[Imię kursanta]]="Ola",T40+1,T40)</f>
        <v>0</v>
      </c>
      <c r="U41">
        <f>IF(kursanci6[[#This Row],[Imię kursanta]]="Piotrek",U40+1,U40)</f>
        <v>0</v>
      </c>
      <c r="V41">
        <f>IF(kursanci6[[#This Row],[Imię kursanta]]="Andrzej",V40+1,V40)</f>
        <v>0</v>
      </c>
      <c r="W41">
        <f>IF(kursanci6[[#This Row],[Imię kursanta]]="Marcin",W40+1,W40)</f>
        <v>0</v>
      </c>
    </row>
    <row r="42" spans="1:23" x14ac:dyDescent="0.3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>
        <f>IF(kursanci6[[#This Row],[Imię kursanta]]="Bartek",G41+1,G41)</f>
        <v>4</v>
      </c>
      <c r="H42">
        <f>IF(kursanci6[[#This Row],[Imię kursanta]]="Wiktor",H41+1,H41)</f>
        <v>6</v>
      </c>
      <c r="I42">
        <f>IF(kursanci6[[#This Row],[Imię kursanta]]="Katarzyna",I41+1,I41)</f>
        <v>5</v>
      </c>
      <c r="J42">
        <f>IF(kursanci6[[#This Row],[Imię kursanta]]="Zuzanna",J41+1,J41)</f>
        <v>4</v>
      </c>
      <c r="K42">
        <f>IF(kursanci6[[#This Row],[Imię kursanta]]="Jan",K41+1,K41)</f>
        <v>6</v>
      </c>
      <c r="L42">
        <f>IF(kursanci6[[#This Row],[Imię kursanta]]="Julita",L41+1,L41)</f>
        <v>2</v>
      </c>
      <c r="M42">
        <f>IF(kursanci6[[#This Row],[Imię kursanta]]="Maciej",M41+1,M41)</f>
        <v>3</v>
      </c>
      <c r="N42">
        <f>IF(kursanci6[[#This Row],[Imię kursanta]]="Agnieszka",N41+1,N41)</f>
        <v>2</v>
      </c>
      <c r="O42">
        <f>IF(kursanci6[[#This Row],[Imię kursanta]]="Zdzisław",O41+1,O41)</f>
        <v>4</v>
      </c>
      <c r="P42">
        <f>IF(kursanci6[[#This Row],[Imię kursanta]]="Ewa",P41+1,P41)</f>
        <v>2</v>
      </c>
      <c r="Q42">
        <f>IF(kursanci6[[#This Row],[Imię kursanta]]="Zbigniew",Q41+1,Q41)</f>
        <v>3</v>
      </c>
      <c r="R42">
        <f>IF(kursanci6[[#This Row],[Imię kursanta]]="Anna",R41+1,R41)</f>
        <v>0</v>
      </c>
      <c r="S42">
        <f>IF(kursanci6[[#This Row],[Imię kursanta]]="Patrycja",S41+1,S41)</f>
        <v>0</v>
      </c>
      <c r="T42">
        <f>IF(kursanci6[[#This Row],[Imię kursanta]]="Ola",T41+1,T41)</f>
        <v>0</v>
      </c>
      <c r="U42">
        <f>IF(kursanci6[[#This Row],[Imię kursanta]]="Piotrek",U41+1,U41)</f>
        <v>0</v>
      </c>
      <c r="V42">
        <f>IF(kursanci6[[#This Row],[Imię kursanta]]="Andrzej",V41+1,V41)</f>
        <v>0</v>
      </c>
      <c r="W42">
        <f>IF(kursanci6[[#This Row],[Imię kursanta]]="Marcin",W41+1,W41)</f>
        <v>0</v>
      </c>
    </row>
    <row r="43" spans="1:23" x14ac:dyDescent="0.3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>
        <f>IF(kursanci6[[#This Row],[Imię kursanta]]="Bartek",G42+1,G42)</f>
        <v>4</v>
      </c>
      <c r="H43">
        <f>IF(kursanci6[[#This Row],[Imię kursanta]]="Wiktor",H42+1,H42)</f>
        <v>6</v>
      </c>
      <c r="I43">
        <f>IF(kursanci6[[#This Row],[Imię kursanta]]="Katarzyna",I42+1,I42)</f>
        <v>5</v>
      </c>
      <c r="J43">
        <f>IF(kursanci6[[#This Row],[Imię kursanta]]="Zuzanna",J42+1,J42)</f>
        <v>4</v>
      </c>
      <c r="K43">
        <f>IF(kursanci6[[#This Row],[Imię kursanta]]="Jan",K42+1,K42)</f>
        <v>6</v>
      </c>
      <c r="L43">
        <f>IF(kursanci6[[#This Row],[Imię kursanta]]="Julita",L42+1,L42)</f>
        <v>2</v>
      </c>
      <c r="M43">
        <f>IF(kursanci6[[#This Row],[Imię kursanta]]="Maciej",M42+1,M42)</f>
        <v>4</v>
      </c>
      <c r="N43">
        <f>IF(kursanci6[[#This Row],[Imię kursanta]]="Agnieszka",N42+1,N42)</f>
        <v>2</v>
      </c>
      <c r="O43">
        <f>IF(kursanci6[[#This Row],[Imię kursanta]]="Zdzisław",O42+1,O42)</f>
        <v>4</v>
      </c>
      <c r="P43">
        <f>IF(kursanci6[[#This Row],[Imię kursanta]]="Ewa",P42+1,P42)</f>
        <v>2</v>
      </c>
      <c r="Q43">
        <f>IF(kursanci6[[#This Row],[Imię kursanta]]="Zbigniew",Q42+1,Q42)</f>
        <v>3</v>
      </c>
      <c r="R43">
        <f>IF(kursanci6[[#This Row],[Imię kursanta]]="Anna",R42+1,R42)</f>
        <v>0</v>
      </c>
      <c r="S43">
        <f>IF(kursanci6[[#This Row],[Imię kursanta]]="Patrycja",S42+1,S42)</f>
        <v>0</v>
      </c>
      <c r="T43">
        <f>IF(kursanci6[[#This Row],[Imię kursanta]]="Ola",T42+1,T42)</f>
        <v>0</v>
      </c>
      <c r="U43">
        <f>IF(kursanci6[[#This Row],[Imię kursanta]]="Piotrek",U42+1,U42)</f>
        <v>0</v>
      </c>
      <c r="V43">
        <f>IF(kursanci6[[#This Row],[Imię kursanta]]="Andrzej",V42+1,V42)</f>
        <v>0</v>
      </c>
      <c r="W43">
        <f>IF(kursanci6[[#This Row],[Imię kursanta]]="Marcin",W42+1,W42)</f>
        <v>0</v>
      </c>
    </row>
    <row r="44" spans="1:23" x14ac:dyDescent="0.3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>
        <f>IF(kursanci6[[#This Row],[Imię kursanta]]="Bartek",G43+1,G43)</f>
        <v>5</v>
      </c>
      <c r="H44">
        <f>IF(kursanci6[[#This Row],[Imię kursanta]]="Wiktor",H43+1,H43)</f>
        <v>6</v>
      </c>
      <c r="I44">
        <f>IF(kursanci6[[#This Row],[Imię kursanta]]="Katarzyna",I43+1,I43)</f>
        <v>5</v>
      </c>
      <c r="J44">
        <f>IF(kursanci6[[#This Row],[Imię kursanta]]="Zuzanna",J43+1,J43)</f>
        <v>4</v>
      </c>
      <c r="K44">
        <f>IF(kursanci6[[#This Row],[Imię kursanta]]="Jan",K43+1,K43)</f>
        <v>6</v>
      </c>
      <c r="L44">
        <f>IF(kursanci6[[#This Row],[Imię kursanta]]="Julita",L43+1,L43)</f>
        <v>2</v>
      </c>
      <c r="M44">
        <f>IF(kursanci6[[#This Row],[Imię kursanta]]="Maciej",M43+1,M43)</f>
        <v>4</v>
      </c>
      <c r="N44">
        <f>IF(kursanci6[[#This Row],[Imię kursanta]]="Agnieszka",N43+1,N43)</f>
        <v>2</v>
      </c>
      <c r="O44">
        <f>IF(kursanci6[[#This Row],[Imię kursanta]]="Zdzisław",O43+1,O43)</f>
        <v>4</v>
      </c>
      <c r="P44">
        <f>IF(kursanci6[[#This Row],[Imię kursanta]]="Ewa",P43+1,P43)</f>
        <v>2</v>
      </c>
      <c r="Q44">
        <f>IF(kursanci6[[#This Row],[Imię kursanta]]="Zbigniew",Q43+1,Q43)</f>
        <v>3</v>
      </c>
      <c r="R44">
        <f>IF(kursanci6[[#This Row],[Imię kursanta]]="Anna",R43+1,R43)</f>
        <v>0</v>
      </c>
      <c r="S44">
        <f>IF(kursanci6[[#This Row],[Imię kursanta]]="Patrycja",S43+1,S43)</f>
        <v>0</v>
      </c>
      <c r="T44">
        <f>IF(kursanci6[[#This Row],[Imię kursanta]]="Ola",T43+1,T43)</f>
        <v>0</v>
      </c>
      <c r="U44">
        <f>IF(kursanci6[[#This Row],[Imię kursanta]]="Piotrek",U43+1,U43)</f>
        <v>0</v>
      </c>
      <c r="V44">
        <f>IF(kursanci6[[#This Row],[Imię kursanta]]="Andrzej",V43+1,V43)</f>
        <v>0</v>
      </c>
      <c r="W44">
        <f>IF(kursanci6[[#This Row],[Imię kursanta]]="Marcin",W43+1,W43)</f>
        <v>0</v>
      </c>
    </row>
    <row r="45" spans="1:23" x14ac:dyDescent="0.3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>
        <f>IF(kursanci6[[#This Row],[Imię kursanta]]="Bartek",G44+1,G44)</f>
        <v>5</v>
      </c>
      <c r="H45">
        <f>IF(kursanci6[[#This Row],[Imię kursanta]]="Wiktor",H44+1,H44)</f>
        <v>6</v>
      </c>
      <c r="I45">
        <f>IF(kursanci6[[#This Row],[Imię kursanta]]="Katarzyna",I44+1,I44)</f>
        <v>5</v>
      </c>
      <c r="J45">
        <f>IF(kursanci6[[#This Row],[Imię kursanta]]="Zuzanna",J44+1,J44)</f>
        <v>5</v>
      </c>
      <c r="K45">
        <f>IF(kursanci6[[#This Row],[Imię kursanta]]="Jan",K44+1,K44)</f>
        <v>6</v>
      </c>
      <c r="L45">
        <f>IF(kursanci6[[#This Row],[Imię kursanta]]="Julita",L44+1,L44)</f>
        <v>2</v>
      </c>
      <c r="M45">
        <f>IF(kursanci6[[#This Row],[Imię kursanta]]="Maciej",M44+1,M44)</f>
        <v>4</v>
      </c>
      <c r="N45">
        <f>IF(kursanci6[[#This Row],[Imię kursanta]]="Agnieszka",N44+1,N44)</f>
        <v>2</v>
      </c>
      <c r="O45">
        <f>IF(kursanci6[[#This Row],[Imię kursanta]]="Zdzisław",O44+1,O44)</f>
        <v>4</v>
      </c>
      <c r="P45">
        <f>IF(kursanci6[[#This Row],[Imię kursanta]]="Ewa",P44+1,P44)</f>
        <v>2</v>
      </c>
      <c r="Q45">
        <f>IF(kursanci6[[#This Row],[Imię kursanta]]="Zbigniew",Q44+1,Q44)</f>
        <v>3</v>
      </c>
      <c r="R45">
        <f>IF(kursanci6[[#This Row],[Imię kursanta]]="Anna",R44+1,R44)</f>
        <v>0</v>
      </c>
      <c r="S45">
        <f>IF(kursanci6[[#This Row],[Imię kursanta]]="Patrycja",S44+1,S44)</f>
        <v>0</v>
      </c>
      <c r="T45">
        <f>IF(kursanci6[[#This Row],[Imię kursanta]]="Ola",T44+1,T44)</f>
        <v>0</v>
      </c>
      <c r="U45">
        <f>IF(kursanci6[[#This Row],[Imię kursanta]]="Piotrek",U44+1,U44)</f>
        <v>0</v>
      </c>
      <c r="V45">
        <f>IF(kursanci6[[#This Row],[Imię kursanta]]="Andrzej",V44+1,V44)</f>
        <v>0</v>
      </c>
      <c r="W45">
        <f>IF(kursanci6[[#This Row],[Imię kursanta]]="Marcin",W44+1,W44)</f>
        <v>0</v>
      </c>
    </row>
    <row r="46" spans="1:23" x14ac:dyDescent="0.3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>
        <f>IF(kursanci6[[#This Row],[Imię kursanta]]="Bartek",G45+1,G45)</f>
        <v>5</v>
      </c>
      <c r="H46">
        <f>IF(kursanci6[[#This Row],[Imię kursanta]]="Wiktor",H45+1,H45)</f>
        <v>7</v>
      </c>
      <c r="I46">
        <f>IF(kursanci6[[#This Row],[Imię kursanta]]="Katarzyna",I45+1,I45)</f>
        <v>5</v>
      </c>
      <c r="J46">
        <f>IF(kursanci6[[#This Row],[Imię kursanta]]="Zuzanna",J45+1,J45)</f>
        <v>5</v>
      </c>
      <c r="K46">
        <f>IF(kursanci6[[#This Row],[Imię kursanta]]="Jan",K45+1,K45)</f>
        <v>6</v>
      </c>
      <c r="L46">
        <f>IF(kursanci6[[#This Row],[Imię kursanta]]="Julita",L45+1,L45)</f>
        <v>2</v>
      </c>
      <c r="M46">
        <f>IF(kursanci6[[#This Row],[Imię kursanta]]="Maciej",M45+1,M45)</f>
        <v>4</v>
      </c>
      <c r="N46">
        <f>IF(kursanci6[[#This Row],[Imię kursanta]]="Agnieszka",N45+1,N45)</f>
        <v>2</v>
      </c>
      <c r="O46">
        <f>IF(kursanci6[[#This Row],[Imię kursanta]]="Zdzisław",O45+1,O45)</f>
        <v>4</v>
      </c>
      <c r="P46">
        <f>IF(kursanci6[[#This Row],[Imię kursanta]]="Ewa",P45+1,P45)</f>
        <v>2</v>
      </c>
      <c r="Q46">
        <f>IF(kursanci6[[#This Row],[Imię kursanta]]="Zbigniew",Q45+1,Q45)</f>
        <v>3</v>
      </c>
      <c r="R46">
        <f>IF(kursanci6[[#This Row],[Imię kursanta]]="Anna",R45+1,R45)</f>
        <v>0</v>
      </c>
      <c r="S46">
        <f>IF(kursanci6[[#This Row],[Imię kursanta]]="Patrycja",S45+1,S45)</f>
        <v>0</v>
      </c>
      <c r="T46">
        <f>IF(kursanci6[[#This Row],[Imię kursanta]]="Ola",T45+1,T45)</f>
        <v>0</v>
      </c>
      <c r="U46">
        <f>IF(kursanci6[[#This Row],[Imię kursanta]]="Piotrek",U45+1,U45)</f>
        <v>0</v>
      </c>
      <c r="V46">
        <f>IF(kursanci6[[#This Row],[Imię kursanta]]="Andrzej",V45+1,V45)</f>
        <v>0</v>
      </c>
      <c r="W46">
        <f>IF(kursanci6[[#This Row],[Imię kursanta]]="Marcin",W45+1,W45)</f>
        <v>0</v>
      </c>
    </row>
    <row r="47" spans="1:23" x14ac:dyDescent="0.3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>
        <f>IF(kursanci6[[#This Row],[Imię kursanta]]="Bartek",G46+1,G46)</f>
        <v>5</v>
      </c>
      <c r="H47">
        <f>IF(kursanci6[[#This Row],[Imię kursanta]]="Wiktor",H46+1,H46)</f>
        <v>8</v>
      </c>
      <c r="I47">
        <f>IF(kursanci6[[#This Row],[Imię kursanta]]="Katarzyna",I46+1,I46)</f>
        <v>5</v>
      </c>
      <c r="J47">
        <f>IF(kursanci6[[#This Row],[Imię kursanta]]="Zuzanna",J46+1,J46)</f>
        <v>5</v>
      </c>
      <c r="K47">
        <f>IF(kursanci6[[#This Row],[Imię kursanta]]="Jan",K46+1,K46)</f>
        <v>6</v>
      </c>
      <c r="L47">
        <f>IF(kursanci6[[#This Row],[Imię kursanta]]="Julita",L46+1,L46)</f>
        <v>2</v>
      </c>
      <c r="M47">
        <f>IF(kursanci6[[#This Row],[Imię kursanta]]="Maciej",M46+1,M46)</f>
        <v>4</v>
      </c>
      <c r="N47">
        <f>IF(kursanci6[[#This Row],[Imię kursanta]]="Agnieszka",N46+1,N46)</f>
        <v>2</v>
      </c>
      <c r="O47">
        <f>IF(kursanci6[[#This Row],[Imię kursanta]]="Zdzisław",O46+1,O46)</f>
        <v>4</v>
      </c>
      <c r="P47">
        <f>IF(kursanci6[[#This Row],[Imię kursanta]]="Ewa",P46+1,P46)</f>
        <v>2</v>
      </c>
      <c r="Q47">
        <f>IF(kursanci6[[#This Row],[Imię kursanta]]="Zbigniew",Q46+1,Q46)</f>
        <v>3</v>
      </c>
      <c r="R47">
        <f>IF(kursanci6[[#This Row],[Imię kursanta]]="Anna",R46+1,R46)</f>
        <v>0</v>
      </c>
      <c r="S47">
        <f>IF(kursanci6[[#This Row],[Imię kursanta]]="Patrycja",S46+1,S46)</f>
        <v>0</v>
      </c>
      <c r="T47">
        <f>IF(kursanci6[[#This Row],[Imię kursanta]]="Ola",T46+1,T46)</f>
        <v>0</v>
      </c>
      <c r="U47">
        <f>IF(kursanci6[[#This Row],[Imię kursanta]]="Piotrek",U46+1,U46)</f>
        <v>0</v>
      </c>
      <c r="V47">
        <f>IF(kursanci6[[#This Row],[Imię kursanta]]="Andrzej",V46+1,V46)</f>
        <v>0</v>
      </c>
      <c r="W47">
        <f>IF(kursanci6[[#This Row],[Imię kursanta]]="Marcin",W46+1,W46)</f>
        <v>0</v>
      </c>
    </row>
    <row r="48" spans="1:23" x14ac:dyDescent="0.3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>
        <f>IF(kursanci6[[#This Row],[Imię kursanta]]="Bartek",G47+1,G47)</f>
        <v>5</v>
      </c>
      <c r="H48">
        <f>IF(kursanci6[[#This Row],[Imię kursanta]]="Wiktor",H47+1,H47)</f>
        <v>8</v>
      </c>
      <c r="I48">
        <f>IF(kursanci6[[#This Row],[Imię kursanta]]="Katarzyna",I47+1,I47)</f>
        <v>5</v>
      </c>
      <c r="J48">
        <f>IF(kursanci6[[#This Row],[Imię kursanta]]="Zuzanna",J47+1,J47)</f>
        <v>6</v>
      </c>
      <c r="K48">
        <f>IF(kursanci6[[#This Row],[Imię kursanta]]="Jan",K47+1,K47)</f>
        <v>6</v>
      </c>
      <c r="L48">
        <f>IF(kursanci6[[#This Row],[Imię kursanta]]="Julita",L47+1,L47)</f>
        <v>2</v>
      </c>
      <c r="M48">
        <f>IF(kursanci6[[#This Row],[Imię kursanta]]="Maciej",M47+1,M47)</f>
        <v>4</v>
      </c>
      <c r="N48">
        <f>IF(kursanci6[[#This Row],[Imię kursanta]]="Agnieszka",N47+1,N47)</f>
        <v>2</v>
      </c>
      <c r="O48">
        <f>IF(kursanci6[[#This Row],[Imię kursanta]]="Zdzisław",O47+1,O47)</f>
        <v>4</v>
      </c>
      <c r="P48">
        <f>IF(kursanci6[[#This Row],[Imię kursanta]]="Ewa",P47+1,P47)</f>
        <v>2</v>
      </c>
      <c r="Q48">
        <f>IF(kursanci6[[#This Row],[Imię kursanta]]="Zbigniew",Q47+1,Q47)</f>
        <v>3</v>
      </c>
      <c r="R48">
        <f>IF(kursanci6[[#This Row],[Imię kursanta]]="Anna",R47+1,R47)</f>
        <v>0</v>
      </c>
      <c r="S48">
        <f>IF(kursanci6[[#This Row],[Imię kursanta]]="Patrycja",S47+1,S47)</f>
        <v>0</v>
      </c>
      <c r="T48">
        <f>IF(kursanci6[[#This Row],[Imię kursanta]]="Ola",T47+1,T47)</f>
        <v>0</v>
      </c>
      <c r="U48">
        <f>IF(kursanci6[[#This Row],[Imię kursanta]]="Piotrek",U47+1,U47)</f>
        <v>0</v>
      </c>
      <c r="V48">
        <f>IF(kursanci6[[#This Row],[Imię kursanta]]="Andrzej",V47+1,V47)</f>
        <v>0</v>
      </c>
      <c r="W48">
        <f>IF(kursanci6[[#This Row],[Imię kursanta]]="Marcin",W47+1,W47)</f>
        <v>0</v>
      </c>
    </row>
    <row r="49" spans="1:23" x14ac:dyDescent="0.3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>
        <f>IF(kursanci6[[#This Row],[Imię kursanta]]="Bartek",G48+1,G48)</f>
        <v>6</v>
      </c>
      <c r="H49">
        <f>IF(kursanci6[[#This Row],[Imię kursanta]]="Wiktor",H48+1,H48)</f>
        <v>8</v>
      </c>
      <c r="I49">
        <f>IF(kursanci6[[#This Row],[Imię kursanta]]="Katarzyna",I48+1,I48)</f>
        <v>5</v>
      </c>
      <c r="J49">
        <f>IF(kursanci6[[#This Row],[Imię kursanta]]="Zuzanna",J48+1,J48)</f>
        <v>6</v>
      </c>
      <c r="K49">
        <f>IF(kursanci6[[#This Row],[Imię kursanta]]="Jan",K48+1,K48)</f>
        <v>6</v>
      </c>
      <c r="L49">
        <f>IF(kursanci6[[#This Row],[Imię kursanta]]="Julita",L48+1,L48)</f>
        <v>2</v>
      </c>
      <c r="M49">
        <f>IF(kursanci6[[#This Row],[Imię kursanta]]="Maciej",M48+1,M48)</f>
        <v>4</v>
      </c>
      <c r="N49">
        <f>IF(kursanci6[[#This Row],[Imię kursanta]]="Agnieszka",N48+1,N48)</f>
        <v>2</v>
      </c>
      <c r="O49">
        <f>IF(kursanci6[[#This Row],[Imię kursanta]]="Zdzisław",O48+1,O48)</f>
        <v>4</v>
      </c>
      <c r="P49">
        <f>IF(kursanci6[[#This Row],[Imię kursanta]]="Ewa",P48+1,P48)</f>
        <v>2</v>
      </c>
      <c r="Q49">
        <f>IF(kursanci6[[#This Row],[Imię kursanta]]="Zbigniew",Q48+1,Q48)</f>
        <v>3</v>
      </c>
      <c r="R49">
        <f>IF(kursanci6[[#This Row],[Imię kursanta]]="Anna",R48+1,R48)</f>
        <v>0</v>
      </c>
      <c r="S49">
        <f>IF(kursanci6[[#This Row],[Imię kursanta]]="Patrycja",S48+1,S48)</f>
        <v>0</v>
      </c>
      <c r="T49">
        <f>IF(kursanci6[[#This Row],[Imię kursanta]]="Ola",T48+1,T48)</f>
        <v>0</v>
      </c>
      <c r="U49">
        <f>IF(kursanci6[[#This Row],[Imię kursanta]]="Piotrek",U48+1,U48)</f>
        <v>0</v>
      </c>
      <c r="V49">
        <f>IF(kursanci6[[#This Row],[Imię kursanta]]="Andrzej",V48+1,V48)</f>
        <v>0</v>
      </c>
      <c r="W49">
        <f>IF(kursanci6[[#This Row],[Imię kursanta]]="Marcin",W48+1,W48)</f>
        <v>0</v>
      </c>
    </row>
    <row r="50" spans="1:23" x14ac:dyDescent="0.3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>
        <f>IF(kursanci6[[#This Row],[Imię kursanta]]="Bartek",G49+1,G49)</f>
        <v>6</v>
      </c>
      <c r="H50">
        <f>IF(kursanci6[[#This Row],[Imię kursanta]]="Wiktor",H49+1,H49)</f>
        <v>8</v>
      </c>
      <c r="I50">
        <f>IF(kursanci6[[#This Row],[Imię kursanta]]="Katarzyna",I49+1,I49)</f>
        <v>5</v>
      </c>
      <c r="J50">
        <f>IF(kursanci6[[#This Row],[Imię kursanta]]="Zuzanna",J49+1,J49)</f>
        <v>6</v>
      </c>
      <c r="K50">
        <f>IF(kursanci6[[#This Row],[Imię kursanta]]="Jan",K49+1,K49)</f>
        <v>6</v>
      </c>
      <c r="L50">
        <f>IF(kursanci6[[#This Row],[Imię kursanta]]="Julita",L49+1,L49)</f>
        <v>2</v>
      </c>
      <c r="M50">
        <f>IF(kursanci6[[#This Row],[Imię kursanta]]="Maciej",M49+1,M49)</f>
        <v>4</v>
      </c>
      <c r="N50">
        <f>IF(kursanci6[[#This Row],[Imię kursanta]]="Agnieszka",N49+1,N49)</f>
        <v>2</v>
      </c>
      <c r="O50">
        <f>IF(kursanci6[[#This Row],[Imię kursanta]]="Zdzisław",O49+1,O49)</f>
        <v>4</v>
      </c>
      <c r="P50">
        <f>IF(kursanci6[[#This Row],[Imię kursanta]]="Ewa",P49+1,P49)</f>
        <v>3</v>
      </c>
      <c r="Q50">
        <f>IF(kursanci6[[#This Row],[Imię kursanta]]="Zbigniew",Q49+1,Q49)</f>
        <v>3</v>
      </c>
      <c r="R50">
        <f>IF(kursanci6[[#This Row],[Imię kursanta]]="Anna",R49+1,R49)</f>
        <v>0</v>
      </c>
      <c r="S50">
        <f>IF(kursanci6[[#This Row],[Imię kursanta]]="Patrycja",S49+1,S49)</f>
        <v>0</v>
      </c>
      <c r="T50">
        <f>IF(kursanci6[[#This Row],[Imię kursanta]]="Ola",T49+1,T49)</f>
        <v>0</v>
      </c>
      <c r="U50">
        <f>IF(kursanci6[[#This Row],[Imię kursanta]]="Piotrek",U49+1,U49)</f>
        <v>0</v>
      </c>
      <c r="V50">
        <f>IF(kursanci6[[#This Row],[Imię kursanta]]="Andrzej",V49+1,V49)</f>
        <v>0</v>
      </c>
      <c r="W50">
        <f>IF(kursanci6[[#This Row],[Imię kursanta]]="Marcin",W49+1,W49)</f>
        <v>0</v>
      </c>
    </row>
    <row r="51" spans="1:23" x14ac:dyDescent="0.3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>
        <f>IF(kursanci6[[#This Row],[Imię kursanta]]="Bartek",G50+1,G50)</f>
        <v>6</v>
      </c>
      <c r="H51">
        <f>IF(kursanci6[[#This Row],[Imię kursanta]]="Wiktor",H50+1,H50)</f>
        <v>8</v>
      </c>
      <c r="I51">
        <f>IF(kursanci6[[#This Row],[Imię kursanta]]="Katarzyna",I50+1,I50)</f>
        <v>5</v>
      </c>
      <c r="J51">
        <f>IF(kursanci6[[#This Row],[Imię kursanta]]="Zuzanna",J50+1,J50)</f>
        <v>6</v>
      </c>
      <c r="K51">
        <f>IF(kursanci6[[#This Row],[Imię kursanta]]="Jan",K50+1,K50)</f>
        <v>6</v>
      </c>
      <c r="L51">
        <f>IF(kursanci6[[#This Row],[Imię kursanta]]="Julita",L50+1,L50)</f>
        <v>2</v>
      </c>
      <c r="M51">
        <f>IF(kursanci6[[#This Row],[Imię kursanta]]="Maciej",M50+1,M50)</f>
        <v>4</v>
      </c>
      <c r="N51">
        <f>IF(kursanci6[[#This Row],[Imię kursanta]]="Agnieszka",N50+1,N50)</f>
        <v>2</v>
      </c>
      <c r="O51">
        <f>IF(kursanci6[[#This Row],[Imię kursanta]]="Zdzisław",O50+1,O50)</f>
        <v>4</v>
      </c>
      <c r="P51">
        <f>IF(kursanci6[[#This Row],[Imię kursanta]]="Ewa",P50+1,P50)</f>
        <v>3</v>
      </c>
      <c r="Q51">
        <f>IF(kursanci6[[#This Row],[Imię kursanta]]="Zbigniew",Q50+1,Q50)</f>
        <v>4</v>
      </c>
      <c r="R51">
        <f>IF(kursanci6[[#This Row],[Imię kursanta]]="Anna",R50+1,R50)</f>
        <v>0</v>
      </c>
      <c r="S51">
        <f>IF(kursanci6[[#This Row],[Imię kursanta]]="Patrycja",S50+1,S50)</f>
        <v>0</v>
      </c>
      <c r="T51">
        <f>IF(kursanci6[[#This Row],[Imię kursanta]]="Ola",T50+1,T50)</f>
        <v>0</v>
      </c>
      <c r="U51">
        <f>IF(kursanci6[[#This Row],[Imię kursanta]]="Piotrek",U50+1,U50)</f>
        <v>0</v>
      </c>
      <c r="V51">
        <f>IF(kursanci6[[#This Row],[Imię kursanta]]="Andrzej",V50+1,V50)</f>
        <v>0</v>
      </c>
      <c r="W51">
        <f>IF(kursanci6[[#This Row],[Imię kursanta]]="Marcin",W50+1,W50)</f>
        <v>0</v>
      </c>
    </row>
    <row r="52" spans="1:23" x14ac:dyDescent="0.3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>
        <f>IF(kursanci6[[#This Row],[Imię kursanta]]="Bartek",G51+1,G51)</f>
        <v>6</v>
      </c>
      <c r="H52">
        <f>IF(kursanci6[[#This Row],[Imię kursanta]]="Wiktor",H51+1,H51)</f>
        <v>8</v>
      </c>
      <c r="I52">
        <f>IF(kursanci6[[#This Row],[Imię kursanta]]="Katarzyna",I51+1,I51)</f>
        <v>5</v>
      </c>
      <c r="J52">
        <f>IF(kursanci6[[#This Row],[Imię kursanta]]="Zuzanna",J51+1,J51)</f>
        <v>6</v>
      </c>
      <c r="K52">
        <f>IF(kursanci6[[#This Row],[Imię kursanta]]="Jan",K51+1,K51)</f>
        <v>6</v>
      </c>
      <c r="L52">
        <f>IF(kursanci6[[#This Row],[Imię kursanta]]="Julita",L51+1,L51)</f>
        <v>2</v>
      </c>
      <c r="M52">
        <f>IF(kursanci6[[#This Row],[Imię kursanta]]="Maciej",M51+1,M51)</f>
        <v>4</v>
      </c>
      <c r="N52">
        <f>IF(kursanci6[[#This Row],[Imię kursanta]]="Agnieszka",N51+1,N51)</f>
        <v>3</v>
      </c>
      <c r="O52">
        <f>IF(kursanci6[[#This Row],[Imię kursanta]]="Zdzisław",O51+1,O51)</f>
        <v>4</v>
      </c>
      <c r="P52">
        <f>IF(kursanci6[[#This Row],[Imię kursanta]]="Ewa",P51+1,P51)</f>
        <v>3</v>
      </c>
      <c r="Q52">
        <f>IF(kursanci6[[#This Row],[Imię kursanta]]="Zbigniew",Q51+1,Q51)</f>
        <v>4</v>
      </c>
      <c r="R52">
        <f>IF(kursanci6[[#This Row],[Imię kursanta]]="Anna",R51+1,R51)</f>
        <v>0</v>
      </c>
      <c r="S52">
        <f>IF(kursanci6[[#This Row],[Imię kursanta]]="Patrycja",S51+1,S51)</f>
        <v>0</v>
      </c>
      <c r="T52">
        <f>IF(kursanci6[[#This Row],[Imię kursanta]]="Ola",T51+1,T51)</f>
        <v>0</v>
      </c>
      <c r="U52">
        <f>IF(kursanci6[[#This Row],[Imię kursanta]]="Piotrek",U51+1,U51)</f>
        <v>0</v>
      </c>
      <c r="V52">
        <f>IF(kursanci6[[#This Row],[Imię kursanta]]="Andrzej",V51+1,V51)</f>
        <v>0</v>
      </c>
      <c r="W52">
        <f>IF(kursanci6[[#This Row],[Imię kursanta]]="Marcin",W51+1,W51)</f>
        <v>0</v>
      </c>
    </row>
    <row r="53" spans="1:23" x14ac:dyDescent="0.3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>
        <f>IF(kursanci6[[#This Row],[Imię kursanta]]="Bartek",G52+1,G52)</f>
        <v>6</v>
      </c>
      <c r="H53">
        <f>IF(kursanci6[[#This Row],[Imię kursanta]]="Wiktor",H52+1,H52)</f>
        <v>8</v>
      </c>
      <c r="I53">
        <f>IF(kursanci6[[#This Row],[Imię kursanta]]="Katarzyna",I52+1,I52)</f>
        <v>5</v>
      </c>
      <c r="J53">
        <f>IF(kursanci6[[#This Row],[Imię kursanta]]="Zuzanna",J52+1,J52)</f>
        <v>7</v>
      </c>
      <c r="K53">
        <f>IF(kursanci6[[#This Row],[Imię kursanta]]="Jan",K52+1,K52)</f>
        <v>6</v>
      </c>
      <c r="L53">
        <f>IF(kursanci6[[#This Row],[Imię kursanta]]="Julita",L52+1,L52)</f>
        <v>2</v>
      </c>
      <c r="M53">
        <f>IF(kursanci6[[#This Row],[Imię kursanta]]="Maciej",M52+1,M52)</f>
        <v>4</v>
      </c>
      <c r="N53">
        <f>IF(kursanci6[[#This Row],[Imię kursanta]]="Agnieszka",N52+1,N52)</f>
        <v>3</v>
      </c>
      <c r="O53">
        <f>IF(kursanci6[[#This Row],[Imię kursanta]]="Zdzisław",O52+1,O52)</f>
        <v>4</v>
      </c>
      <c r="P53">
        <f>IF(kursanci6[[#This Row],[Imię kursanta]]="Ewa",P52+1,P52)</f>
        <v>3</v>
      </c>
      <c r="Q53">
        <f>IF(kursanci6[[#This Row],[Imię kursanta]]="Zbigniew",Q52+1,Q52)</f>
        <v>4</v>
      </c>
      <c r="R53">
        <f>IF(kursanci6[[#This Row],[Imię kursanta]]="Anna",R52+1,R52)</f>
        <v>0</v>
      </c>
      <c r="S53">
        <f>IF(kursanci6[[#This Row],[Imię kursanta]]="Patrycja",S52+1,S52)</f>
        <v>0</v>
      </c>
      <c r="T53">
        <f>IF(kursanci6[[#This Row],[Imię kursanta]]="Ola",T52+1,T52)</f>
        <v>0</v>
      </c>
      <c r="U53">
        <f>IF(kursanci6[[#This Row],[Imię kursanta]]="Piotrek",U52+1,U52)</f>
        <v>0</v>
      </c>
      <c r="V53">
        <f>IF(kursanci6[[#This Row],[Imię kursanta]]="Andrzej",V52+1,V52)</f>
        <v>0</v>
      </c>
      <c r="W53">
        <f>IF(kursanci6[[#This Row],[Imię kursanta]]="Marcin",W52+1,W52)</f>
        <v>0</v>
      </c>
    </row>
    <row r="54" spans="1:23" x14ac:dyDescent="0.3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>
        <f>IF(kursanci6[[#This Row],[Imię kursanta]]="Bartek",G53+1,G53)</f>
        <v>6</v>
      </c>
      <c r="H54">
        <f>IF(kursanci6[[#This Row],[Imię kursanta]]="Wiktor",H53+1,H53)</f>
        <v>8</v>
      </c>
      <c r="I54">
        <f>IF(kursanci6[[#This Row],[Imię kursanta]]="Katarzyna",I53+1,I53)</f>
        <v>6</v>
      </c>
      <c r="J54">
        <f>IF(kursanci6[[#This Row],[Imię kursanta]]="Zuzanna",J53+1,J53)</f>
        <v>7</v>
      </c>
      <c r="K54">
        <f>IF(kursanci6[[#This Row],[Imię kursanta]]="Jan",K53+1,K53)</f>
        <v>6</v>
      </c>
      <c r="L54">
        <f>IF(kursanci6[[#This Row],[Imię kursanta]]="Julita",L53+1,L53)</f>
        <v>2</v>
      </c>
      <c r="M54">
        <f>IF(kursanci6[[#This Row],[Imię kursanta]]="Maciej",M53+1,M53)</f>
        <v>4</v>
      </c>
      <c r="N54">
        <f>IF(kursanci6[[#This Row],[Imię kursanta]]="Agnieszka",N53+1,N53)</f>
        <v>3</v>
      </c>
      <c r="O54">
        <f>IF(kursanci6[[#This Row],[Imię kursanta]]="Zdzisław",O53+1,O53)</f>
        <v>4</v>
      </c>
      <c r="P54">
        <f>IF(kursanci6[[#This Row],[Imię kursanta]]="Ewa",P53+1,P53)</f>
        <v>3</v>
      </c>
      <c r="Q54">
        <f>IF(kursanci6[[#This Row],[Imię kursanta]]="Zbigniew",Q53+1,Q53)</f>
        <v>4</v>
      </c>
      <c r="R54">
        <f>IF(kursanci6[[#This Row],[Imię kursanta]]="Anna",R53+1,R53)</f>
        <v>0</v>
      </c>
      <c r="S54">
        <f>IF(kursanci6[[#This Row],[Imię kursanta]]="Patrycja",S53+1,S53)</f>
        <v>0</v>
      </c>
      <c r="T54">
        <f>IF(kursanci6[[#This Row],[Imię kursanta]]="Ola",T53+1,T53)</f>
        <v>0</v>
      </c>
      <c r="U54">
        <f>IF(kursanci6[[#This Row],[Imię kursanta]]="Piotrek",U53+1,U53)</f>
        <v>0</v>
      </c>
      <c r="V54">
        <f>IF(kursanci6[[#This Row],[Imię kursanta]]="Andrzej",V53+1,V53)</f>
        <v>0</v>
      </c>
      <c r="W54">
        <f>IF(kursanci6[[#This Row],[Imię kursanta]]="Marcin",W53+1,W53)</f>
        <v>0</v>
      </c>
    </row>
    <row r="55" spans="1:23" x14ac:dyDescent="0.3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>
        <f>IF(kursanci6[[#This Row],[Imię kursanta]]="Bartek",G54+1,G54)</f>
        <v>6</v>
      </c>
      <c r="H55">
        <f>IF(kursanci6[[#This Row],[Imię kursanta]]="Wiktor",H54+1,H54)</f>
        <v>8</v>
      </c>
      <c r="I55">
        <f>IF(kursanci6[[#This Row],[Imię kursanta]]="Katarzyna",I54+1,I54)</f>
        <v>6</v>
      </c>
      <c r="J55">
        <f>IF(kursanci6[[#This Row],[Imię kursanta]]="Zuzanna",J54+1,J54)</f>
        <v>7</v>
      </c>
      <c r="K55">
        <f>IF(kursanci6[[#This Row],[Imię kursanta]]="Jan",K54+1,K54)</f>
        <v>6</v>
      </c>
      <c r="L55">
        <f>IF(kursanci6[[#This Row],[Imię kursanta]]="Julita",L54+1,L54)</f>
        <v>2</v>
      </c>
      <c r="M55">
        <f>IF(kursanci6[[#This Row],[Imię kursanta]]="Maciej",M54+1,M54)</f>
        <v>4</v>
      </c>
      <c r="N55">
        <f>IF(kursanci6[[#This Row],[Imię kursanta]]="Agnieszka",N54+1,N54)</f>
        <v>4</v>
      </c>
      <c r="O55">
        <f>IF(kursanci6[[#This Row],[Imię kursanta]]="Zdzisław",O54+1,O54)</f>
        <v>4</v>
      </c>
      <c r="P55">
        <f>IF(kursanci6[[#This Row],[Imię kursanta]]="Ewa",P54+1,P54)</f>
        <v>3</v>
      </c>
      <c r="Q55">
        <f>IF(kursanci6[[#This Row],[Imię kursanta]]="Zbigniew",Q54+1,Q54)</f>
        <v>4</v>
      </c>
      <c r="R55">
        <f>IF(kursanci6[[#This Row],[Imię kursanta]]="Anna",R54+1,R54)</f>
        <v>0</v>
      </c>
      <c r="S55">
        <f>IF(kursanci6[[#This Row],[Imię kursanta]]="Patrycja",S54+1,S54)</f>
        <v>0</v>
      </c>
      <c r="T55">
        <f>IF(kursanci6[[#This Row],[Imię kursanta]]="Ola",T54+1,T54)</f>
        <v>0</v>
      </c>
      <c r="U55">
        <f>IF(kursanci6[[#This Row],[Imię kursanta]]="Piotrek",U54+1,U54)</f>
        <v>0</v>
      </c>
      <c r="V55">
        <f>IF(kursanci6[[#This Row],[Imię kursanta]]="Andrzej",V54+1,V54)</f>
        <v>0</v>
      </c>
      <c r="W55">
        <f>IF(kursanci6[[#This Row],[Imię kursanta]]="Marcin",W54+1,W54)</f>
        <v>0</v>
      </c>
    </row>
    <row r="56" spans="1:23" x14ac:dyDescent="0.3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>
        <f>IF(kursanci6[[#This Row],[Imię kursanta]]="Bartek",G55+1,G55)</f>
        <v>6</v>
      </c>
      <c r="H56">
        <f>IF(kursanci6[[#This Row],[Imię kursanta]]="Wiktor",H55+1,H55)</f>
        <v>8</v>
      </c>
      <c r="I56">
        <f>IF(kursanci6[[#This Row],[Imię kursanta]]="Katarzyna",I55+1,I55)</f>
        <v>6</v>
      </c>
      <c r="J56">
        <f>IF(kursanci6[[#This Row],[Imię kursanta]]="Zuzanna",J55+1,J55)</f>
        <v>7</v>
      </c>
      <c r="K56">
        <f>IF(kursanci6[[#This Row],[Imię kursanta]]="Jan",K55+1,K55)</f>
        <v>7</v>
      </c>
      <c r="L56">
        <f>IF(kursanci6[[#This Row],[Imię kursanta]]="Julita",L55+1,L55)</f>
        <v>2</v>
      </c>
      <c r="M56">
        <f>IF(kursanci6[[#This Row],[Imię kursanta]]="Maciej",M55+1,M55)</f>
        <v>4</v>
      </c>
      <c r="N56">
        <f>IF(kursanci6[[#This Row],[Imię kursanta]]="Agnieszka",N55+1,N55)</f>
        <v>4</v>
      </c>
      <c r="O56">
        <f>IF(kursanci6[[#This Row],[Imię kursanta]]="Zdzisław",O55+1,O55)</f>
        <v>4</v>
      </c>
      <c r="P56">
        <f>IF(kursanci6[[#This Row],[Imię kursanta]]="Ewa",P55+1,P55)</f>
        <v>3</v>
      </c>
      <c r="Q56">
        <f>IF(kursanci6[[#This Row],[Imię kursanta]]="Zbigniew",Q55+1,Q55)</f>
        <v>4</v>
      </c>
      <c r="R56">
        <f>IF(kursanci6[[#This Row],[Imię kursanta]]="Anna",R55+1,R55)</f>
        <v>0</v>
      </c>
      <c r="S56">
        <f>IF(kursanci6[[#This Row],[Imię kursanta]]="Patrycja",S55+1,S55)</f>
        <v>0</v>
      </c>
      <c r="T56">
        <f>IF(kursanci6[[#This Row],[Imię kursanta]]="Ola",T55+1,T55)</f>
        <v>0</v>
      </c>
      <c r="U56">
        <f>IF(kursanci6[[#This Row],[Imię kursanta]]="Piotrek",U55+1,U55)</f>
        <v>0</v>
      </c>
      <c r="V56">
        <f>IF(kursanci6[[#This Row],[Imię kursanta]]="Andrzej",V55+1,V55)</f>
        <v>0</v>
      </c>
      <c r="W56">
        <f>IF(kursanci6[[#This Row],[Imię kursanta]]="Marcin",W55+1,W55)</f>
        <v>0</v>
      </c>
    </row>
    <row r="57" spans="1:23" x14ac:dyDescent="0.3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>
        <f>IF(kursanci6[[#This Row],[Imię kursanta]]="Bartek",G56+1,G56)</f>
        <v>6</v>
      </c>
      <c r="H57">
        <f>IF(kursanci6[[#This Row],[Imię kursanta]]="Wiktor",H56+1,H56)</f>
        <v>8</v>
      </c>
      <c r="I57">
        <f>IF(kursanci6[[#This Row],[Imię kursanta]]="Katarzyna",I56+1,I56)</f>
        <v>6</v>
      </c>
      <c r="J57">
        <f>IF(kursanci6[[#This Row],[Imię kursanta]]="Zuzanna",J56+1,J56)</f>
        <v>7</v>
      </c>
      <c r="K57">
        <f>IF(kursanci6[[#This Row],[Imię kursanta]]="Jan",K56+1,K56)</f>
        <v>8</v>
      </c>
      <c r="L57">
        <f>IF(kursanci6[[#This Row],[Imię kursanta]]="Julita",L56+1,L56)</f>
        <v>2</v>
      </c>
      <c r="M57">
        <f>IF(kursanci6[[#This Row],[Imię kursanta]]="Maciej",M56+1,M56)</f>
        <v>4</v>
      </c>
      <c r="N57">
        <f>IF(kursanci6[[#This Row],[Imię kursanta]]="Agnieszka",N56+1,N56)</f>
        <v>4</v>
      </c>
      <c r="O57">
        <f>IF(kursanci6[[#This Row],[Imię kursanta]]="Zdzisław",O56+1,O56)</f>
        <v>4</v>
      </c>
      <c r="P57">
        <f>IF(kursanci6[[#This Row],[Imię kursanta]]="Ewa",P56+1,P56)</f>
        <v>3</v>
      </c>
      <c r="Q57">
        <f>IF(kursanci6[[#This Row],[Imię kursanta]]="Zbigniew",Q56+1,Q56)</f>
        <v>4</v>
      </c>
      <c r="R57">
        <f>IF(kursanci6[[#This Row],[Imię kursanta]]="Anna",R56+1,R56)</f>
        <v>0</v>
      </c>
      <c r="S57">
        <f>IF(kursanci6[[#This Row],[Imię kursanta]]="Patrycja",S56+1,S56)</f>
        <v>0</v>
      </c>
      <c r="T57">
        <f>IF(kursanci6[[#This Row],[Imię kursanta]]="Ola",T56+1,T56)</f>
        <v>0</v>
      </c>
      <c r="U57">
        <f>IF(kursanci6[[#This Row],[Imię kursanta]]="Piotrek",U56+1,U56)</f>
        <v>0</v>
      </c>
      <c r="V57">
        <f>IF(kursanci6[[#This Row],[Imię kursanta]]="Andrzej",V56+1,V56)</f>
        <v>0</v>
      </c>
      <c r="W57">
        <f>IF(kursanci6[[#This Row],[Imię kursanta]]="Marcin",W56+1,W56)</f>
        <v>0</v>
      </c>
    </row>
    <row r="58" spans="1:23" x14ac:dyDescent="0.3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>
        <f>IF(kursanci6[[#This Row],[Imię kursanta]]="Bartek",G57+1,G57)</f>
        <v>6</v>
      </c>
      <c r="H58">
        <f>IF(kursanci6[[#This Row],[Imię kursanta]]="Wiktor",H57+1,H57)</f>
        <v>8</v>
      </c>
      <c r="I58">
        <f>IF(kursanci6[[#This Row],[Imię kursanta]]="Katarzyna",I57+1,I57)</f>
        <v>6</v>
      </c>
      <c r="J58">
        <f>IF(kursanci6[[#This Row],[Imię kursanta]]="Zuzanna",J57+1,J57)</f>
        <v>7</v>
      </c>
      <c r="K58">
        <f>IF(kursanci6[[#This Row],[Imię kursanta]]="Jan",K57+1,K57)</f>
        <v>8</v>
      </c>
      <c r="L58">
        <f>IF(kursanci6[[#This Row],[Imię kursanta]]="Julita",L57+1,L57)</f>
        <v>3</v>
      </c>
      <c r="M58">
        <f>IF(kursanci6[[#This Row],[Imię kursanta]]="Maciej",M57+1,M57)</f>
        <v>4</v>
      </c>
      <c r="N58">
        <f>IF(kursanci6[[#This Row],[Imię kursanta]]="Agnieszka",N57+1,N57)</f>
        <v>4</v>
      </c>
      <c r="O58">
        <f>IF(kursanci6[[#This Row],[Imię kursanta]]="Zdzisław",O57+1,O57)</f>
        <v>4</v>
      </c>
      <c r="P58">
        <f>IF(kursanci6[[#This Row],[Imię kursanta]]="Ewa",P57+1,P57)</f>
        <v>3</v>
      </c>
      <c r="Q58">
        <f>IF(kursanci6[[#This Row],[Imię kursanta]]="Zbigniew",Q57+1,Q57)</f>
        <v>4</v>
      </c>
      <c r="R58">
        <f>IF(kursanci6[[#This Row],[Imię kursanta]]="Anna",R57+1,R57)</f>
        <v>0</v>
      </c>
      <c r="S58">
        <f>IF(kursanci6[[#This Row],[Imię kursanta]]="Patrycja",S57+1,S57)</f>
        <v>0</v>
      </c>
      <c r="T58">
        <f>IF(kursanci6[[#This Row],[Imię kursanta]]="Ola",T57+1,T57)</f>
        <v>0</v>
      </c>
      <c r="U58">
        <f>IF(kursanci6[[#This Row],[Imię kursanta]]="Piotrek",U57+1,U57)</f>
        <v>0</v>
      </c>
      <c r="V58">
        <f>IF(kursanci6[[#This Row],[Imię kursanta]]="Andrzej",V57+1,V57)</f>
        <v>0</v>
      </c>
      <c r="W58">
        <f>IF(kursanci6[[#This Row],[Imię kursanta]]="Marcin",W57+1,W57)</f>
        <v>0</v>
      </c>
    </row>
    <row r="59" spans="1:23" x14ac:dyDescent="0.3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>
        <f>IF(kursanci6[[#This Row],[Imię kursanta]]="Bartek",G58+1,G58)</f>
        <v>6</v>
      </c>
      <c r="H59">
        <f>IF(kursanci6[[#This Row],[Imię kursanta]]="Wiktor",H58+1,H58)</f>
        <v>8</v>
      </c>
      <c r="I59">
        <f>IF(kursanci6[[#This Row],[Imię kursanta]]="Katarzyna",I58+1,I58)</f>
        <v>6</v>
      </c>
      <c r="J59">
        <f>IF(kursanci6[[#This Row],[Imię kursanta]]="Zuzanna",J58+1,J58)</f>
        <v>8</v>
      </c>
      <c r="K59">
        <f>IF(kursanci6[[#This Row],[Imię kursanta]]="Jan",K58+1,K58)</f>
        <v>8</v>
      </c>
      <c r="L59">
        <f>IF(kursanci6[[#This Row],[Imię kursanta]]="Julita",L58+1,L58)</f>
        <v>3</v>
      </c>
      <c r="M59">
        <f>IF(kursanci6[[#This Row],[Imię kursanta]]="Maciej",M58+1,M58)</f>
        <v>4</v>
      </c>
      <c r="N59">
        <f>IF(kursanci6[[#This Row],[Imię kursanta]]="Agnieszka",N58+1,N58)</f>
        <v>4</v>
      </c>
      <c r="O59">
        <f>IF(kursanci6[[#This Row],[Imię kursanta]]="Zdzisław",O58+1,O58)</f>
        <v>4</v>
      </c>
      <c r="P59">
        <f>IF(kursanci6[[#This Row],[Imię kursanta]]="Ewa",P58+1,P58)</f>
        <v>3</v>
      </c>
      <c r="Q59">
        <f>IF(kursanci6[[#This Row],[Imię kursanta]]="Zbigniew",Q58+1,Q58)</f>
        <v>4</v>
      </c>
      <c r="R59">
        <f>IF(kursanci6[[#This Row],[Imię kursanta]]="Anna",R58+1,R58)</f>
        <v>0</v>
      </c>
      <c r="S59">
        <f>IF(kursanci6[[#This Row],[Imię kursanta]]="Patrycja",S58+1,S58)</f>
        <v>0</v>
      </c>
      <c r="T59">
        <f>IF(kursanci6[[#This Row],[Imię kursanta]]="Ola",T58+1,T58)</f>
        <v>0</v>
      </c>
      <c r="U59">
        <f>IF(kursanci6[[#This Row],[Imię kursanta]]="Piotrek",U58+1,U58)</f>
        <v>0</v>
      </c>
      <c r="V59">
        <f>IF(kursanci6[[#This Row],[Imię kursanta]]="Andrzej",V58+1,V58)</f>
        <v>0</v>
      </c>
      <c r="W59">
        <f>IF(kursanci6[[#This Row],[Imię kursanta]]="Marcin",W58+1,W58)</f>
        <v>0</v>
      </c>
    </row>
    <row r="60" spans="1:23" x14ac:dyDescent="0.3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>
        <f>IF(kursanci6[[#This Row],[Imię kursanta]]="Bartek",G59+1,G59)</f>
        <v>6</v>
      </c>
      <c r="H60">
        <f>IF(kursanci6[[#This Row],[Imię kursanta]]="Wiktor",H59+1,H59)</f>
        <v>8</v>
      </c>
      <c r="I60">
        <f>IF(kursanci6[[#This Row],[Imię kursanta]]="Katarzyna",I59+1,I59)</f>
        <v>6</v>
      </c>
      <c r="J60">
        <f>IF(kursanci6[[#This Row],[Imię kursanta]]="Zuzanna",J59+1,J59)</f>
        <v>8</v>
      </c>
      <c r="K60">
        <f>IF(kursanci6[[#This Row],[Imię kursanta]]="Jan",K59+1,K59)</f>
        <v>8</v>
      </c>
      <c r="L60">
        <f>IF(kursanci6[[#This Row],[Imię kursanta]]="Julita",L59+1,L59)</f>
        <v>3</v>
      </c>
      <c r="M60">
        <f>IF(kursanci6[[#This Row],[Imię kursanta]]="Maciej",M59+1,M59)</f>
        <v>4</v>
      </c>
      <c r="N60">
        <f>IF(kursanci6[[#This Row],[Imię kursanta]]="Agnieszka",N59+1,N59)</f>
        <v>5</v>
      </c>
      <c r="O60">
        <f>IF(kursanci6[[#This Row],[Imię kursanta]]="Zdzisław",O59+1,O59)</f>
        <v>4</v>
      </c>
      <c r="P60">
        <f>IF(kursanci6[[#This Row],[Imię kursanta]]="Ewa",P59+1,P59)</f>
        <v>3</v>
      </c>
      <c r="Q60">
        <f>IF(kursanci6[[#This Row],[Imię kursanta]]="Zbigniew",Q59+1,Q59)</f>
        <v>4</v>
      </c>
      <c r="R60">
        <f>IF(kursanci6[[#This Row],[Imię kursanta]]="Anna",R59+1,R59)</f>
        <v>0</v>
      </c>
      <c r="S60">
        <f>IF(kursanci6[[#This Row],[Imię kursanta]]="Patrycja",S59+1,S59)</f>
        <v>0</v>
      </c>
      <c r="T60">
        <f>IF(kursanci6[[#This Row],[Imię kursanta]]="Ola",T59+1,T59)</f>
        <v>0</v>
      </c>
      <c r="U60">
        <f>IF(kursanci6[[#This Row],[Imię kursanta]]="Piotrek",U59+1,U59)</f>
        <v>0</v>
      </c>
      <c r="V60">
        <f>IF(kursanci6[[#This Row],[Imię kursanta]]="Andrzej",V59+1,V59)</f>
        <v>0</v>
      </c>
      <c r="W60">
        <f>IF(kursanci6[[#This Row],[Imię kursanta]]="Marcin",W59+1,W59)</f>
        <v>0</v>
      </c>
    </row>
    <row r="61" spans="1:23" x14ac:dyDescent="0.3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>
        <f>IF(kursanci6[[#This Row],[Imię kursanta]]="Bartek",G60+1,G60)</f>
        <v>6</v>
      </c>
      <c r="H61">
        <f>IF(kursanci6[[#This Row],[Imię kursanta]]="Wiktor",H60+1,H60)</f>
        <v>8</v>
      </c>
      <c r="I61">
        <f>IF(kursanci6[[#This Row],[Imię kursanta]]="Katarzyna",I60+1,I60)</f>
        <v>6</v>
      </c>
      <c r="J61">
        <f>IF(kursanci6[[#This Row],[Imię kursanta]]="Zuzanna",J60+1,J60)</f>
        <v>8</v>
      </c>
      <c r="K61">
        <f>IF(kursanci6[[#This Row],[Imię kursanta]]="Jan",K60+1,K60)</f>
        <v>8</v>
      </c>
      <c r="L61">
        <f>IF(kursanci6[[#This Row],[Imię kursanta]]="Julita",L60+1,L60)</f>
        <v>3</v>
      </c>
      <c r="M61">
        <f>IF(kursanci6[[#This Row],[Imię kursanta]]="Maciej",M60+1,M60)</f>
        <v>5</v>
      </c>
      <c r="N61">
        <f>IF(kursanci6[[#This Row],[Imię kursanta]]="Agnieszka",N60+1,N60)</f>
        <v>5</v>
      </c>
      <c r="O61">
        <f>IF(kursanci6[[#This Row],[Imię kursanta]]="Zdzisław",O60+1,O60)</f>
        <v>4</v>
      </c>
      <c r="P61">
        <f>IF(kursanci6[[#This Row],[Imię kursanta]]="Ewa",P60+1,P60)</f>
        <v>3</v>
      </c>
      <c r="Q61">
        <f>IF(kursanci6[[#This Row],[Imię kursanta]]="Zbigniew",Q60+1,Q60)</f>
        <v>4</v>
      </c>
      <c r="R61">
        <f>IF(kursanci6[[#This Row],[Imię kursanta]]="Anna",R60+1,R60)</f>
        <v>0</v>
      </c>
      <c r="S61">
        <f>IF(kursanci6[[#This Row],[Imię kursanta]]="Patrycja",S60+1,S60)</f>
        <v>0</v>
      </c>
      <c r="T61">
        <f>IF(kursanci6[[#This Row],[Imię kursanta]]="Ola",T60+1,T60)</f>
        <v>0</v>
      </c>
      <c r="U61">
        <f>IF(kursanci6[[#This Row],[Imię kursanta]]="Piotrek",U60+1,U60)</f>
        <v>0</v>
      </c>
      <c r="V61">
        <f>IF(kursanci6[[#This Row],[Imię kursanta]]="Andrzej",V60+1,V60)</f>
        <v>0</v>
      </c>
      <c r="W61">
        <f>IF(kursanci6[[#This Row],[Imię kursanta]]="Marcin",W60+1,W60)</f>
        <v>0</v>
      </c>
    </row>
    <row r="62" spans="1:23" x14ac:dyDescent="0.3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>
        <f>IF(kursanci6[[#This Row],[Imię kursanta]]="Bartek",G61+1,G61)</f>
        <v>6</v>
      </c>
      <c r="H62">
        <f>IF(kursanci6[[#This Row],[Imię kursanta]]="Wiktor",H61+1,H61)</f>
        <v>8</v>
      </c>
      <c r="I62">
        <f>IF(kursanci6[[#This Row],[Imię kursanta]]="Katarzyna",I61+1,I61)</f>
        <v>6</v>
      </c>
      <c r="J62">
        <f>IF(kursanci6[[#This Row],[Imię kursanta]]="Zuzanna",J61+1,J61)</f>
        <v>8</v>
      </c>
      <c r="K62">
        <f>IF(kursanci6[[#This Row],[Imię kursanta]]="Jan",K61+1,K61)</f>
        <v>8</v>
      </c>
      <c r="L62">
        <f>IF(kursanci6[[#This Row],[Imię kursanta]]="Julita",L61+1,L61)</f>
        <v>4</v>
      </c>
      <c r="M62">
        <f>IF(kursanci6[[#This Row],[Imię kursanta]]="Maciej",M61+1,M61)</f>
        <v>5</v>
      </c>
      <c r="N62">
        <f>IF(kursanci6[[#This Row],[Imię kursanta]]="Agnieszka",N61+1,N61)</f>
        <v>5</v>
      </c>
      <c r="O62">
        <f>IF(kursanci6[[#This Row],[Imię kursanta]]="Zdzisław",O61+1,O61)</f>
        <v>4</v>
      </c>
      <c r="P62">
        <f>IF(kursanci6[[#This Row],[Imię kursanta]]="Ewa",P61+1,P61)</f>
        <v>3</v>
      </c>
      <c r="Q62">
        <f>IF(kursanci6[[#This Row],[Imię kursanta]]="Zbigniew",Q61+1,Q61)</f>
        <v>4</v>
      </c>
      <c r="R62">
        <f>IF(kursanci6[[#This Row],[Imię kursanta]]="Anna",R61+1,R61)</f>
        <v>0</v>
      </c>
      <c r="S62">
        <f>IF(kursanci6[[#This Row],[Imię kursanta]]="Patrycja",S61+1,S61)</f>
        <v>0</v>
      </c>
      <c r="T62">
        <f>IF(kursanci6[[#This Row],[Imię kursanta]]="Ola",T61+1,T61)</f>
        <v>0</v>
      </c>
      <c r="U62">
        <f>IF(kursanci6[[#This Row],[Imię kursanta]]="Piotrek",U61+1,U61)</f>
        <v>0</v>
      </c>
      <c r="V62">
        <f>IF(kursanci6[[#This Row],[Imię kursanta]]="Andrzej",V61+1,V61)</f>
        <v>0</v>
      </c>
      <c r="W62">
        <f>IF(kursanci6[[#This Row],[Imię kursanta]]="Marcin",W61+1,W61)</f>
        <v>0</v>
      </c>
    </row>
    <row r="63" spans="1:23" x14ac:dyDescent="0.3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>
        <f>IF(kursanci6[[#This Row],[Imię kursanta]]="Bartek",G62+1,G62)</f>
        <v>7</v>
      </c>
      <c r="H63">
        <f>IF(kursanci6[[#This Row],[Imię kursanta]]="Wiktor",H62+1,H62)</f>
        <v>8</v>
      </c>
      <c r="I63">
        <f>IF(kursanci6[[#This Row],[Imię kursanta]]="Katarzyna",I62+1,I62)</f>
        <v>6</v>
      </c>
      <c r="J63">
        <f>IF(kursanci6[[#This Row],[Imię kursanta]]="Zuzanna",J62+1,J62)</f>
        <v>8</v>
      </c>
      <c r="K63">
        <f>IF(kursanci6[[#This Row],[Imię kursanta]]="Jan",K62+1,K62)</f>
        <v>8</v>
      </c>
      <c r="L63">
        <f>IF(kursanci6[[#This Row],[Imię kursanta]]="Julita",L62+1,L62)</f>
        <v>4</v>
      </c>
      <c r="M63">
        <f>IF(kursanci6[[#This Row],[Imię kursanta]]="Maciej",M62+1,M62)</f>
        <v>5</v>
      </c>
      <c r="N63">
        <f>IF(kursanci6[[#This Row],[Imię kursanta]]="Agnieszka",N62+1,N62)</f>
        <v>5</v>
      </c>
      <c r="O63">
        <f>IF(kursanci6[[#This Row],[Imię kursanta]]="Zdzisław",O62+1,O62)</f>
        <v>4</v>
      </c>
      <c r="P63">
        <f>IF(kursanci6[[#This Row],[Imię kursanta]]="Ewa",P62+1,P62)</f>
        <v>3</v>
      </c>
      <c r="Q63">
        <f>IF(kursanci6[[#This Row],[Imię kursanta]]="Zbigniew",Q62+1,Q62)</f>
        <v>4</v>
      </c>
      <c r="R63">
        <f>IF(kursanci6[[#This Row],[Imię kursanta]]="Anna",R62+1,R62)</f>
        <v>0</v>
      </c>
      <c r="S63">
        <f>IF(kursanci6[[#This Row],[Imię kursanta]]="Patrycja",S62+1,S62)</f>
        <v>0</v>
      </c>
      <c r="T63">
        <f>IF(kursanci6[[#This Row],[Imię kursanta]]="Ola",T62+1,T62)</f>
        <v>0</v>
      </c>
      <c r="U63">
        <f>IF(kursanci6[[#This Row],[Imię kursanta]]="Piotrek",U62+1,U62)</f>
        <v>0</v>
      </c>
      <c r="V63">
        <f>IF(kursanci6[[#This Row],[Imię kursanta]]="Andrzej",V62+1,V62)</f>
        <v>0</v>
      </c>
      <c r="W63">
        <f>IF(kursanci6[[#This Row],[Imię kursanta]]="Marcin",W62+1,W62)</f>
        <v>0</v>
      </c>
    </row>
    <row r="64" spans="1:23" x14ac:dyDescent="0.3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>
        <f>IF(kursanci6[[#This Row],[Imię kursanta]]="Bartek",G63+1,G63)</f>
        <v>7</v>
      </c>
      <c r="H64">
        <f>IF(kursanci6[[#This Row],[Imię kursanta]]="Wiktor",H63+1,H63)</f>
        <v>8</v>
      </c>
      <c r="I64">
        <f>IF(kursanci6[[#This Row],[Imię kursanta]]="Katarzyna",I63+1,I63)</f>
        <v>6</v>
      </c>
      <c r="J64">
        <f>IF(kursanci6[[#This Row],[Imię kursanta]]="Zuzanna",J63+1,J63)</f>
        <v>8</v>
      </c>
      <c r="K64">
        <f>IF(kursanci6[[#This Row],[Imię kursanta]]="Jan",K63+1,K63)</f>
        <v>8</v>
      </c>
      <c r="L64">
        <f>IF(kursanci6[[#This Row],[Imię kursanta]]="Julita",L63+1,L63)</f>
        <v>4</v>
      </c>
      <c r="M64">
        <f>IF(kursanci6[[#This Row],[Imię kursanta]]="Maciej",M63+1,M63)</f>
        <v>5</v>
      </c>
      <c r="N64">
        <f>IF(kursanci6[[#This Row],[Imię kursanta]]="Agnieszka",N63+1,N63)</f>
        <v>6</v>
      </c>
      <c r="O64">
        <f>IF(kursanci6[[#This Row],[Imię kursanta]]="Zdzisław",O63+1,O63)</f>
        <v>4</v>
      </c>
      <c r="P64">
        <f>IF(kursanci6[[#This Row],[Imię kursanta]]="Ewa",P63+1,P63)</f>
        <v>3</v>
      </c>
      <c r="Q64">
        <f>IF(kursanci6[[#This Row],[Imię kursanta]]="Zbigniew",Q63+1,Q63)</f>
        <v>4</v>
      </c>
      <c r="R64">
        <f>IF(kursanci6[[#This Row],[Imię kursanta]]="Anna",R63+1,R63)</f>
        <v>0</v>
      </c>
      <c r="S64">
        <f>IF(kursanci6[[#This Row],[Imię kursanta]]="Patrycja",S63+1,S63)</f>
        <v>0</v>
      </c>
      <c r="T64">
        <f>IF(kursanci6[[#This Row],[Imię kursanta]]="Ola",T63+1,T63)</f>
        <v>0</v>
      </c>
      <c r="U64">
        <f>IF(kursanci6[[#This Row],[Imię kursanta]]="Piotrek",U63+1,U63)</f>
        <v>0</v>
      </c>
      <c r="V64">
        <f>IF(kursanci6[[#This Row],[Imię kursanta]]="Andrzej",V63+1,V63)</f>
        <v>0</v>
      </c>
      <c r="W64">
        <f>IF(kursanci6[[#This Row],[Imię kursanta]]="Marcin",W63+1,W63)</f>
        <v>0</v>
      </c>
    </row>
    <row r="65" spans="1:23" x14ac:dyDescent="0.3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>
        <f>IF(kursanci6[[#This Row],[Imię kursanta]]="Bartek",G64+1,G64)</f>
        <v>7</v>
      </c>
      <c r="H65">
        <f>IF(kursanci6[[#This Row],[Imię kursanta]]="Wiktor",H64+1,H64)</f>
        <v>8</v>
      </c>
      <c r="I65">
        <f>IF(kursanci6[[#This Row],[Imię kursanta]]="Katarzyna",I64+1,I64)</f>
        <v>7</v>
      </c>
      <c r="J65">
        <f>IF(kursanci6[[#This Row],[Imię kursanta]]="Zuzanna",J64+1,J64)</f>
        <v>8</v>
      </c>
      <c r="K65">
        <f>IF(kursanci6[[#This Row],[Imię kursanta]]="Jan",K64+1,K64)</f>
        <v>8</v>
      </c>
      <c r="L65">
        <f>IF(kursanci6[[#This Row],[Imię kursanta]]="Julita",L64+1,L64)</f>
        <v>4</v>
      </c>
      <c r="M65">
        <f>IF(kursanci6[[#This Row],[Imię kursanta]]="Maciej",M64+1,M64)</f>
        <v>5</v>
      </c>
      <c r="N65">
        <f>IF(kursanci6[[#This Row],[Imię kursanta]]="Agnieszka",N64+1,N64)</f>
        <v>6</v>
      </c>
      <c r="O65">
        <f>IF(kursanci6[[#This Row],[Imię kursanta]]="Zdzisław",O64+1,O64)</f>
        <v>4</v>
      </c>
      <c r="P65">
        <f>IF(kursanci6[[#This Row],[Imię kursanta]]="Ewa",P64+1,P64)</f>
        <v>3</v>
      </c>
      <c r="Q65">
        <f>IF(kursanci6[[#This Row],[Imię kursanta]]="Zbigniew",Q64+1,Q64)</f>
        <v>4</v>
      </c>
      <c r="R65">
        <f>IF(kursanci6[[#This Row],[Imię kursanta]]="Anna",R64+1,R64)</f>
        <v>0</v>
      </c>
      <c r="S65">
        <f>IF(kursanci6[[#This Row],[Imię kursanta]]="Patrycja",S64+1,S64)</f>
        <v>0</v>
      </c>
      <c r="T65">
        <f>IF(kursanci6[[#This Row],[Imię kursanta]]="Ola",T64+1,T64)</f>
        <v>0</v>
      </c>
      <c r="U65">
        <f>IF(kursanci6[[#This Row],[Imię kursanta]]="Piotrek",U64+1,U64)</f>
        <v>0</v>
      </c>
      <c r="V65">
        <f>IF(kursanci6[[#This Row],[Imię kursanta]]="Andrzej",V64+1,V64)</f>
        <v>0</v>
      </c>
      <c r="W65">
        <f>IF(kursanci6[[#This Row],[Imię kursanta]]="Marcin",W64+1,W64)</f>
        <v>0</v>
      </c>
    </row>
    <row r="66" spans="1:23" x14ac:dyDescent="0.3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>
        <f>IF(kursanci6[[#This Row],[Imię kursanta]]="Bartek",G65+1,G65)</f>
        <v>7</v>
      </c>
      <c r="H66">
        <f>IF(kursanci6[[#This Row],[Imię kursanta]]="Wiktor",H65+1,H65)</f>
        <v>8</v>
      </c>
      <c r="I66">
        <f>IF(kursanci6[[#This Row],[Imię kursanta]]="Katarzyna",I65+1,I65)</f>
        <v>7</v>
      </c>
      <c r="J66">
        <f>IF(kursanci6[[#This Row],[Imię kursanta]]="Zuzanna",J65+1,J65)</f>
        <v>8</v>
      </c>
      <c r="K66">
        <f>IF(kursanci6[[#This Row],[Imię kursanta]]="Jan",K65+1,K65)</f>
        <v>8</v>
      </c>
      <c r="L66">
        <f>IF(kursanci6[[#This Row],[Imię kursanta]]="Julita",L65+1,L65)</f>
        <v>4</v>
      </c>
      <c r="M66">
        <f>IF(kursanci6[[#This Row],[Imię kursanta]]="Maciej",M65+1,M65)</f>
        <v>6</v>
      </c>
      <c r="N66">
        <f>IF(kursanci6[[#This Row],[Imię kursanta]]="Agnieszka",N65+1,N65)</f>
        <v>6</v>
      </c>
      <c r="O66">
        <f>IF(kursanci6[[#This Row],[Imię kursanta]]="Zdzisław",O65+1,O65)</f>
        <v>4</v>
      </c>
      <c r="P66">
        <f>IF(kursanci6[[#This Row],[Imię kursanta]]="Ewa",P65+1,P65)</f>
        <v>3</v>
      </c>
      <c r="Q66">
        <f>IF(kursanci6[[#This Row],[Imię kursanta]]="Zbigniew",Q65+1,Q65)</f>
        <v>4</v>
      </c>
      <c r="R66">
        <f>IF(kursanci6[[#This Row],[Imię kursanta]]="Anna",R65+1,R65)</f>
        <v>0</v>
      </c>
      <c r="S66">
        <f>IF(kursanci6[[#This Row],[Imię kursanta]]="Patrycja",S65+1,S65)</f>
        <v>0</v>
      </c>
      <c r="T66">
        <f>IF(kursanci6[[#This Row],[Imię kursanta]]="Ola",T65+1,T65)</f>
        <v>0</v>
      </c>
      <c r="U66">
        <f>IF(kursanci6[[#This Row],[Imię kursanta]]="Piotrek",U65+1,U65)</f>
        <v>0</v>
      </c>
      <c r="V66">
        <f>IF(kursanci6[[#This Row],[Imię kursanta]]="Andrzej",V65+1,V65)</f>
        <v>0</v>
      </c>
      <c r="W66">
        <f>IF(kursanci6[[#This Row],[Imię kursanta]]="Marcin",W65+1,W65)</f>
        <v>0</v>
      </c>
    </row>
    <row r="67" spans="1:23" x14ac:dyDescent="0.3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>
        <f>IF(kursanci6[[#This Row],[Imię kursanta]]="Bartek",G66+1,G66)</f>
        <v>7</v>
      </c>
      <c r="H67">
        <f>IF(kursanci6[[#This Row],[Imię kursanta]]="Wiktor",H66+1,H66)</f>
        <v>8</v>
      </c>
      <c r="I67">
        <f>IF(kursanci6[[#This Row],[Imię kursanta]]="Katarzyna",I66+1,I66)</f>
        <v>7</v>
      </c>
      <c r="J67">
        <f>IF(kursanci6[[#This Row],[Imię kursanta]]="Zuzanna",J66+1,J66)</f>
        <v>8</v>
      </c>
      <c r="K67">
        <f>IF(kursanci6[[#This Row],[Imię kursanta]]="Jan",K66+1,K66)</f>
        <v>8</v>
      </c>
      <c r="L67">
        <f>IF(kursanci6[[#This Row],[Imię kursanta]]="Julita",L66+1,L66)</f>
        <v>4</v>
      </c>
      <c r="M67">
        <f>IF(kursanci6[[#This Row],[Imię kursanta]]="Maciej",M66+1,M66)</f>
        <v>7</v>
      </c>
      <c r="N67">
        <f>IF(kursanci6[[#This Row],[Imię kursanta]]="Agnieszka",N66+1,N66)</f>
        <v>6</v>
      </c>
      <c r="O67">
        <f>IF(kursanci6[[#This Row],[Imię kursanta]]="Zdzisław",O66+1,O66)</f>
        <v>4</v>
      </c>
      <c r="P67">
        <f>IF(kursanci6[[#This Row],[Imię kursanta]]="Ewa",P66+1,P66)</f>
        <v>3</v>
      </c>
      <c r="Q67">
        <f>IF(kursanci6[[#This Row],[Imię kursanta]]="Zbigniew",Q66+1,Q66)</f>
        <v>4</v>
      </c>
      <c r="R67">
        <f>IF(kursanci6[[#This Row],[Imię kursanta]]="Anna",R66+1,R66)</f>
        <v>0</v>
      </c>
      <c r="S67">
        <f>IF(kursanci6[[#This Row],[Imię kursanta]]="Patrycja",S66+1,S66)</f>
        <v>0</v>
      </c>
      <c r="T67">
        <f>IF(kursanci6[[#This Row],[Imię kursanta]]="Ola",T66+1,T66)</f>
        <v>0</v>
      </c>
      <c r="U67">
        <f>IF(kursanci6[[#This Row],[Imię kursanta]]="Piotrek",U66+1,U66)</f>
        <v>0</v>
      </c>
      <c r="V67">
        <f>IF(kursanci6[[#This Row],[Imię kursanta]]="Andrzej",V66+1,V66)</f>
        <v>0</v>
      </c>
      <c r="W67">
        <f>IF(kursanci6[[#This Row],[Imię kursanta]]="Marcin",W66+1,W66)</f>
        <v>0</v>
      </c>
    </row>
    <row r="68" spans="1:23" x14ac:dyDescent="0.3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>
        <f>IF(kursanci6[[#This Row],[Imię kursanta]]="Bartek",G67+1,G67)</f>
        <v>7</v>
      </c>
      <c r="H68">
        <f>IF(kursanci6[[#This Row],[Imię kursanta]]="Wiktor",H67+1,H67)</f>
        <v>8</v>
      </c>
      <c r="I68">
        <f>IF(kursanci6[[#This Row],[Imię kursanta]]="Katarzyna",I67+1,I67)</f>
        <v>7</v>
      </c>
      <c r="J68">
        <f>IF(kursanci6[[#This Row],[Imię kursanta]]="Zuzanna",J67+1,J67)</f>
        <v>8</v>
      </c>
      <c r="K68">
        <f>IF(kursanci6[[#This Row],[Imię kursanta]]="Jan",K67+1,K67)</f>
        <v>8</v>
      </c>
      <c r="L68">
        <f>IF(kursanci6[[#This Row],[Imię kursanta]]="Julita",L67+1,L67)</f>
        <v>4</v>
      </c>
      <c r="M68">
        <f>IF(kursanci6[[#This Row],[Imię kursanta]]="Maciej",M67+1,M67)</f>
        <v>7</v>
      </c>
      <c r="N68">
        <f>IF(kursanci6[[#This Row],[Imię kursanta]]="Agnieszka",N67+1,N67)</f>
        <v>7</v>
      </c>
      <c r="O68">
        <f>IF(kursanci6[[#This Row],[Imię kursanta]]="Zdzisław",O67+1,O67)</f>
        <v>4</v>
      </c>
      <c r="P68">
        <f>IF(kursanci6[[#This Row],[Imię kursanta]]="Ewa",P67+1,P67)</f>
        <v>3</v>
      </c>
      <c r="Q68">
        <f>IF(kursanci6[[#This Row],[Imię kursanta]]="Zbigniew",Q67+1,Q67)</f>
        <v>4</v>
      </c>
      <c r="R68">
        <f>IF(kursanci6[[#This Row],[Imię kursanta]]="Anna",R67+1,R67)</f>
        <v>0</v>
      </c>
      <c r="S68">
        <f>IF(kursanci6[[#This Row],[Imię kursanta]]="Patrycja",S67+1,S67)</f>
        <v>0</v>
      </c>
      <c r="T68">
        <f>IF(kursanci6[[#This Row],[Imię kursanta]]="Ola",T67+1,T67)</f>
        <v>0</v>
      </c>
      <c r="U68">
        <f>IF(kursanci6[[#This Row],[Imię kursanta]]="Piotrek",U67+1,U67)</f>
        <v>0</v>
      </c>
      <c r="V68">
        <f>IF(kursanci6[[#This Row],[Imię kursanta]]="Andrzej",V67+1,V67)</f>
        <v>0</v>
      </c>
      <c r="W68">
        <f>IF(kursanci6[[#This Row],[Imię kursanta]]="Marcin",W67+1,W67)</f>
        <v>0</v>
      </c>
    </row>
    <row r="69" spans="1:23" x14ac:dyDescent="0.3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>
        <f>IF(kursanci6[[#This Row],[Imię kursanta]]="Bartek",G68+1,G68)</f>
        <v>7</v>
      </c>
      <c r="H69">
        <f>IF(kursanci6[[#This Row],[Imię kursanta]]="Wiktor",H68+1,H68)</f>
        <v>8</v>
      </c>
      <c r="I69">
        <f>IF(kursanci6[[#This Row],[Imię kursanta]]="Katarzyna",I68+1,I68)</f>
        <v>7</v>
      </c>
      <c r="J69">
        <f>IF(kursanci6[[#This Row],[Imię kursanta]]="Zuzanna",J68+1,J68)</f>
        <v>8</v>
      </c>
      <c r="K69">
        <f>IF(kursanci6[[#This Row],[Imię kursanta]]="Jan",K68+1,K68)</f>
        <v>8</v>
      </c>
      <c r="L69">
        <f>IF(kursanci6[[#This Row],[Imię kursanta]]="Julita",L68+1,L68)</f>
        <v>4</v>
      </c>
      <c r="M69">
        <f>IF(kursanci6[[#This Row],[Imię kursanta]]="Maciej",M68+1,M68)</f>
        <v>7</v>
      </c>
      <c r="N69">
        <f>IF(kursanci6[[#This Row],[Imię kursanta]]="Agnieszka",N68+1,N68)</f>
        <v>7</v>
      </c>
      <c r="O69">
        <f>IF(kursanci6[[#This Row],[Imię kursanta]]="Zdzisław",O68+1,O68)</f>
        <v>4</v>
      </c>
      <c r="P69">
        <f>IF(kursanci6[[#This Row],[Imię kursanta]]="Ewa",P68+1,P68)</f>
        <v>3</v>
      </c>
      <c r="Q69">
        <f>IF(kursanci6[[#This Row],[Imię kursanta]]="Zbigniew",Q68+1,Q68)</f>
        <v>4</v>
      </c>
      <c r="R69">
        <f>IF(kursanci6[[#This Row],[Imię kursanta]]="Anna",R68+1,R68)</f>
        <v>0</v>
      </c>
      <c r="S69">
        <f>IF(kursanci6[[#This Row],[Imię kursanta]]="Patrycja",S68+1,S68)</f>
        <v>0</v>
      </c>
      <c r="T69">
        <f>IF(kursanci6[[#This Row],[Imię kursanta]]="Ola",T68+1,T68)</f>
        <v>0</v>
      </c>
      <c r="U69">
        <f>IF(kursanci6[[#This Row],[Imię kursanta]]="Piotrek",U68+1,U68)</f>
        <v>1</v>
      </c>
      <c r="V69">
        <f>IF(kursanci6[[#This Row],[Imię kursanta]]="Andrzej",V68+1,V68)</f>
        <v>0</v>
      </c>
      <c r="W69">
        <f>IF(kursanci6[[#This Row],[Imię kursanta]]="Marcin",W68+1,W68)</f>
        <v>0</v>
      </c>
    </row>
    <row r="70" spans="1:23" x14ac:dyDescent="0.3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>
        <f>IF(kursanci6[[#This Row],[Imię kursanta]]="Bartek",G69+1,G69)</f>
        <v>7</v>
      </c>
      <c r="H70">
        <f>IF(kursanci6[[#This Row],[Imię kursanta]]="Wiktor",H69+1,H69)</f>
        <v>8</v>
      </c>
      <c r="I70">
        <f>IF(kursanci6[[#This Row],[Imię kursanta]]="Katarzyna",I69+1,I69)</f>
        <v>7</v>
      </c>
      <c r="J70">
        <f>IF(kursanci6[[#This Row],[Imię kursanta]]="Zuzanna",J69+1,J69)</f>
        <v>8</v>
      </c>
      <c r="K70">
        <f>IF(kursanci6[[#This Row],[Imię kursanta]]="Jan",K69+1,K69)</f>
        <v>8</v>
      </c>
      <c r="L70">
        <f>IF(kursanci6[[#This Row],[Imię kursanta]]="Julita",L69+1,L69)</f>
        <v>5</v>
      </c>
      <c r="M70">
        <f>IF(kursanci6[[#This Row],[Imię kursanta]]="Maciej",M69+1,M69)</f>
        <v>7</v>
      </c>
      <c r="N70">
        <f>IF(kursanci6[[#This Row],[Imię kursanta]]="Agnieszka",N69+1,N69)</f>
        <v>7</v>
      </c>
      <c r="O70">
        <f>IF(kursanci6[[#This Row],[Imię kursanta]]="Zdzisław",O69+1,O69)</f>
        <v>4</v>
      </c>
      <c r="P70">
        <f>IF(kursanci6[[#This Row],[Imię kursanta]]="Ewa",P69+1,P69)</f>
        <v>3</v>
      </c>
      <c r="Q70">
        <f>IF(kursanci6[[#This Row],[Imię kursanta]]="Zbigniew",Q69+1,Q69)</f>
        <v>4</v>
      </c>
      <c r="R70">
        <f>IF(kursanci6[[#This Row],[Imię kursanta]]="Anna",R69+1,R69)</f>
        <v>0</v>
      </c>
      <c r="S70">
        <f>IF(kursanci6[[#This Row],[Imię kursanta]]="Patrycja",S69+1,S69)</f>
        <v>0</v>
      </c>
      <c r="T70">
        <f>IF(kursanci6[[#This Row],[Imię kursanta]]="Ola",T69+1,T69)</f>
        <v>0</v>
      </c>
      <c r="U70">
        <f>IF(kursanci6[[#This Row],[Imię kursanta]]="Piotrek",U69+1,U69)</f>
        <v>1</v>
      </c>
      <c r="V70">
        <f>IF(kursanci6[[#This Row],[Imię kursanta]]="Andrzej",V69+1,V69)</f>
        <v>0</v>
      </c>
      <c r="W70">
        <f>IF(kursanci6[[#This Row],[Imię kursanta]]="Marcin",W69+1,W69)</f>
        <v>0</v>
      </c>
    </row>
    <row r="71" spans="1:23" x14ac:dyDescent="0.3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>
        <f>IF(kursanci6[[#This Row],[Imię kursanta]]="Bartek",G70+1,G70)</f>
        <v>7</v>
      </c>
      <c r="H71">
        <f>IF(kursanci6[[#This Row],[Imię kursanta]]="Wiktor",H70+1,H70)</f>
        <v>9</v>
      </c>
      <c r="I71">
        <f>IF(kursanci6[[#This Row],[Imię kursanta]]="Katarzyna",I70+1,I70)</f>
        <v>7</v>
      </c>
      <c r="J71">
        <f>IF(kursanci6[[#This Row],[Imię kursanta]]="Zuzanna",J70+1,J70)</f>
        <v>8</v>
      </c>
      <c r="K71">
        <f>IF(kursanci6[[#This Row],[Imię kursanta]]="Jan",K70+1,K70)</f>
        <v>8</v>
      </c>
      <c r="L71">
        <f>IF(kursanci6[[#This Row],[Imię kursanta]]="Julita",L70+1,L70)</f>
        <v>5</v>
      </c>
      <c r="M71">
        <f>IF(kursanci6[[#This Row],[Imię kursanta]]="Maciej",M70+1,M70)</f>
        <v>7</v>
      </c>
      <c r="N71">
        <f>IF(kursanci6[[#This Row],[Imię kursanta]]="Agnieszka",N70+1,N70)</f>
        <v>7</v>
      </c>
      <c r="O71">
        <f>IF(kursanci6[[#This Row],[Imię kursanta]]="Zdzisław",O70+1,O70)</f>
        <v>4</v>
      </c>
      <c r="P71">
        <f>IF(kursanci6[[#This Row],[Imię kursanta]]="Ewa",P70+1,P70)</f>
        <v>3</v>
      </c>
      <c r="Q71">
        <f>IF(kursanci6[[#This Row],[Imię kursanta]]="Zbigniew",Q70+1,Q70)</f>
        <v>4</v>
      </c>
      <c r="R71">
        <f>IF(kursanci6[[#This Row],[Imię kursanta]]="Anna",R70+1,R70)</f>
        <v>0</v>
      </c>
      <c r="S71">
        <f>IF(kursanci6[[#This Row],[Imię kursanta]]="Patrycja",S70+1,S70)</f>
        <v>0</v>
      </c>
      <c r="T71">
        <f>IF(kursanci6[[#This Row],[Imię kursanta]]="Ola",T70+1,T70)</f>
        <v>0</v>
      </c>
      <c r="U71">
        <f>IF(kursanci6[[#This Row],[Imię kursanta]]="Piotrek",U70+1,U70)</f>
        <v>1</v>
      </c>
      <c r="V71">
        <f>IF(kursanci6[[#This Row],[Imię kursanta]]="Andrzej",V70+1,V70)</f>
        <v>0</v>
      </c>
      <c r="W71">
        <f>IF(kursanci6[[#This Row],[Imię kursanta]]="Marcin",W70+1,W70)</f>
        <v>0</v>
      </c>
    </row>
    <row r="72" spans="1:23" x14ac:dyDescent="0.3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>
        <f>IF(kursanci6[[#This Row],[Imię kursanta]]="Bartek",G71+1,G71)</f>
        <v>7</v>
      </c>
      <c r="H72">
        <f>IF(kursanci6[[#This Row],[Imię kursanta]]="Wiktor",H71+1,H71)</f>
        <v>9</v>
      </c>
      <c r="I72">
        <f>IF(kursanci6[[#This Row],[Imię kursanta]]="Katarzyna",I71+1,I71)</f>
        <v>7</v>
      </c>
      <c r="J72">
        <f>IF(kursanci6[[#This Row],[Imię kursanta]]="Zuzanna",J71+1,J71)</f>
        <v>8</v>
      </c>
      <c r="K72">
        <f>IF(kursanci6[[#This Row],[Imię kursanta]]="Jan",K71+1,K71)</f>
        <v>9</v>
      </c>
      <c r="L72">
        <f>IF(kursanci6[[#This Row],[Imię kursanta]]="Julita",L71+1,L71)</f>
        <v>5</v>
      </c>
      <c r="M72">
        <f>IF(kursanci6[[#This Row],[Imię kursanta]]="Maciej",M71+1,M71)</f>
        <v>7</v>
      </c>
      <c r="N72">
        <f>IF(kursanci6[[#This Row],[Imię kursanta]]="Agnieszka",N71+1,N71)</f>
        <v>7</v>
      </c>
      <c r="O72">
        <f>IF(kursanci6[[#This Row],[Imię kursanta]]="Zdzisław",O71+1,O71)</f>
        <v>4</v>
      </c>
      <c r="P72">
        <f>IF(kursanci6[[#This Row],[Imię kursanta]]="Ewa",P71+1,P71)</f>
        <v>3</v>
      </c>
      <c r="Q72">
        <f>IF(kursanci6[[#This Row],[Imię kursanta]]="Zbigniew",Q71+1,Q71)</f>
        <v>4</v>
      </c>
      <c r="R72">
        <f>IF(kursanci6[[#This Row],[Imię kursanta]]="Anna",R71+1,R71)</f>
        <v>0</v>
      </c>
      <c r="S72">
        <f>IF(kursanci6[[#This Row],[Imię kursanta]]="Patrycja",S71+1,S71)</f>
        <v>0</v>
      </c>
      <c r="T72">
        <f>IF(kursanci6[[#This Row],[Imię kursanta]]="Ola",T71+1,T71)</f>
        <v>0</v>
      </c>
      <c r="U72">
        <f>IF(kursanci6[[#This Row],[Imię kursanta]]="Piotrek",U71+1,U71)</f>
        <v>1</v>
      </c>
      <c r="V72">
        <f>IF(kursanci6[[#This Row],[Imię kursanta]]="Andrzej",V71+1,V71)</f>
        <v>0</v>
      </c>
      <c r="W72">
        <f>IF(kursanci6[[#This Row],[Imię kursanta]]="Marcin",W71+1,W71)</f>
        <v>0</v>
      </c>
    </row>
    <row r="73" spans="1:23" x14ac:dyDescent="0.3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>
        <f>IF(kursanci6[[#This Row],[Imię kursanta]]="Bartek",G72+1,G72)</f>
        <v>7</v>
      </c>
      <c r="H73">
        <f>IF(kursanci6[[#This Row],[Imię kursanta]]="Wiktor",H72+1,H72)</f>
        <v>9</v>
      </c>
      <c r="I73">
        <f>IF(kursanci6[[#This Row],[Imię kursanta]]="Katarzyna",I72+1,I72)</f>
        <v>7</v>
      </c>
      <c r="J73">
        <f>IF(kursanci6[[#This Row],[Imię kursanta]]="Zuzanna",J72+1,J72)</f>
        <v>8</v>
      </c>
      <c r="K73">
        <f>IF(kursanci6[[#This Row],[Imię kursanta]]="Jan",K72+1,K72)</f>
        <v>10</v>
      </c>
      <c r="L73">
        <f>IF(kursanci6[[#This Row],[Imię kursanta]]="Julita",L72+1,L72)</f>
        <v>5</v>
      </c>
      <c r="M73">
        <f>IF(kursanci6[[#This Row],[Imię kursanta]]="Maciej",M72+1,M72)</f>
        <v>7</v>
      </c>
      <c r="N73">
        <f>IF(kursanci6[[#This Row],[Imię kursanta]]="Agnieszka",N72+1,N72)</f>
        <v>7</v>
      </c>
      <c r="O73">
        <f>IF(kursanci6[[#This Row],[Imię kursanta]]="Zdzisław",O72+1,O72)</f>
        <v>4</v>
      </c>
      <c r="P73">
        <f>IF(kursanci6[[#This Row],[Imię kursanta]]="Ewa",P72+1,P72)</f>
        <v>3</v>
      </c>
      <c r="Q73">
        <f>IF(kursanci6[[#This Row],[Imię kursanta]]="Zbigniew",Q72+1,Q72)</f>
        <v>4</v>
      </c>
      <c r="R73">
        <f>IF(kursanci6[[#This Row],[Imię kursanta]]="Anna",R72+1,R72)</f>
        <v>0</v>
      </c>
      <c r="S73">
        <f>IF(kursanci6[[#This Row],[Imię kursanta]]="Patrycja",S72+1,S72)</f>
        <v>0</v>
      </c>
      <c r="T73">
        <f>IF(kursanci6[[#This Row],[Imię kursanta]]="Ola",T72+1,T72)</f>
        <v>0</v>
      </c>
      <c r="U73">
        <f>IF(kursanci6[[#This Row],[Imię kursanta]]="Piotrek",U72+1,U72)</f>
        <v>1</v>
      </c>
      <c r="V73">
        <f>IF(kursanci6[[#This Row],[Imię kursanta]]="Andrzej",V72+1,V72)</f>
        <v>0</v>
      </c>
      <c r="W73">
        <f>IF(kursanci6[[#This Row],[Imię kursanta]]="Marcin",W72+1,W72)</f>
        <v>0</v>
      </c>
    </row>
    <row r="74" spans="1:23" x14ac:dyDescent="0.3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>
        <f>IF(kursanci6[[#This Row],[Imię kursanta]]="Bartek",G73+1,G73)</f>
        <v>8</v>
      </c>
      <c r="H74">
        <f>IF(kursanci6[[#This Row],[Imię kursanta]]="Wiktor",H73+1,H73)</f>
        <v>9</v>
      </c>
      <c r="I74">
        <f>IF(kursanci6[[#This Row],[Imię kursanta]]="Katarzyna",I73+1,I73)</f>
        <v>7</v>
      </c>
      <c r="J74">
        <f>IF(kursanci6[[#This Row],[Imię kursanta]]="Zuzanna",J73+1,J73)</f>
        <v>8</v>
      </c>
      <c r="K74">
        <f>IF(kursanci6[[#This Row],[Imię kursanta]]="Jan",K73+1,K73)</f>
        <v>10</v>
      </c>
      <c r="L74">
        <f>IF(kursanci6[[#This Row],[Imię kursanta]]="Julita",L73+1,L73)</f>
        <v>5</v>
      </c>
      <c r="M74">
        <f>IF(kursanci6[[#This Row],[Imię kursanta]]="Maciej",M73+1,M73)</f>
        <v>7</v>
      </c>
      <c r="N74">
        <f>IF(kursanci6[[#This Row],[Imię kursanta]]="Agnieszka",N73+1,N73)</f>
        <v>7</v>
      </c>
      <c r="O74">
        <f>IF(kursanci6[[#This Row],[Imię kursanta]]="Zdzisław",O73+1,O73)</f>
        <v>4</v>
      </c>
      <c r="P74">
        <f>IF(kursanci6[[#This Row],[Imię kursanta]]="Ewa",P73+1,P73)</f>
        <v>3</v>
      </c>
      <c r="Q74">
        <f>IF(kursanci6[[#This Row],[Imię kursanta]]="Zbigniew",Q73+1,Q73)</f>
        <v>4</v>
      </c>
      <c r="R74">
        <f>IF(kursanci6[[#This Row],[Imię kursanta]]="Anna",R73+1,R73)</f>
        <v>0</v>
      </c>
      <c r="S74">
        <f>IF(kursanci6[[#This Row],[Imię kursanta]]="Patrycja",S73+1,S73)</f>
        <v>0</v>
      </c>
      <c r="T74">
        <f>IF(kursanci6[[#This Row],[Imię kursanta]]="Ola",T73+1,T73)</f>
        <v>0</v>
      </c>
      <c r="U74">
        <f>IF(kursanci6[[#This Row],[Imię kursanta]]="Piotrek",U73+1,U73)</f>
        <v>1</v>
      </c>
      <c r="V74">
        <f>IF(kursanci6[[#This Row],[Imię kursanta]]="Andrzej",V73+1,V73)</f>
        <v>0</v>
      </c>
      <c r="W74">
        <f>IF(kursanci6[[#This Row],[Imię kursanta]]="Marcin",W73+1,W73)</f>
        <v>0</v>
      </c>
    </row>
    <row r="75" spans="1:23" x14ac:dyDescent="0.3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>
        <f>IF(kursanci6[[#This Row],[Imię kursanta]]="Bartek",G74+1,G74)</f>
        <v>9</v>
      </c>
      <c r="H75">
        <f>IF(kursanci6[[#This Row],[Imię kursanta]]="Wiktor",H74+1,H74)</f>
        <v>9</v>
      </c>
      <c r="I75">
        <f>IF(kursanci6[[#This Row],[Imię kursanta]]="Katarzyna",I74+1,I74)</f>
        <v>7</v>
      </c>
      <c r="J75">
        <f>IF(kursanci6[[#This Row],[Imię kursanta]]="Zuzanna",J74+1,J74)</f>
        <v>8</v>
      </c>
      <c r="K75">
        <f>IF(kursanci6[[#This Row],[Imię kursanta]]="Jan",K74+1,K74)</f>
        <v>10</v>
      </c>
      <c r="L75">
        <f>IF(kursanci6[[#This Row],[Imię kursanta]]="Julita",L74+1,L74)</f>
        <v>5</v>
      </c>
      <c r="M75">
        <f>IF(kursanci6[[#This Row],[Imię kursanta]]="Maciej",M74+1,M74)</f>
        <v>7</v>
      </c>
      <c r="N75">
        <f>IF(kursanci6[[#This Row],[Imię kursanta]]="Agnieszka",N74+1,N74)</f>
        <v>7</v>
      </c>
      <c r="O75">
        <f>IF(kursanci6[[#This Row],[Imię kursanta]]="Zdzisław",O74+1,O74)</f>
        <v>4</v>
      </c>
      <c r="P75">
        <f>IF(kursanci6[[#This Row],[Imię kursanta]]="Ewa",P74+1,P74)</f>
        <v>3</v>
      </c>
      <c r="Q75">
        <f>IF(kursanci6[[#This Row],[Imię kursanta]]="Zbigniew",Q74+1,Q74)</f>
        <v>4</v>
      </c>
      <c r="R75">
        <f>IF(kursanci6[[#This Row],[Imię kursanta]]="Anna",R74+1,R74)</f>
        <v>0</v>
      </c>
      <c r="S75">
        <f>IF(kursanci6[[#This Row],[Imię kursanta]]="Patrycja",S74+1,S74)</f>
        <v>0</v>
      </c>
      <c r="T75">
        <f>IF(kursanci6[[#This Row],[Imię kursanta]]="Ola",T74+1,T74)</f>
        <v>0</v>
      </c>
      <c r="U75">
        <f>IF(kursanci6[[#This Row],[Imię kursanta]]="Piotrek",U74+1,U74)</f>
        <v>1</v>
      </c>
      <c r="V75">
        <f>IF(kursanci6[[#This Row],[Imię kursanta]]="Andrzej",V74+1,V74)</f>
        <v>0</v>
      </c>
      <c r="W75">
        <f>IF(kursanci6[[#This Row],[Imię kursanta]]="Marcin",W74+1,W74)</f>
        <v>0</v>
      </c>
    </row>
    <row r="76" spans="1:23" x14ac:dyDescent="0.3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>
        <f>IF(kursanci6[[#This Row],[Imię kursanta]]="Bartek",G75+1,G75)</f>
        <v>9</v>
      </c>
      <c r="H76">
        <f>IF(kursanci6[[#This Row],[Imię kursanta]]="Wiktor",H75+1,H75)</f>
        <v>9</v>
      </c>
      <c r="I76">
        <f>IF(kursanci6[[#This Row],[Imię kursanta]]="Katarzyna",I75+1,I75)</f>
        <v>7</v>
      </c>
      <c r="J76">
        <f>IF(kursanci6[[#This Row],[Imię kursanta]]="Zuzanna",J75+1,J75)</f>
        <v>8</v>
      </c>
      <c r="K76">
        <f>IF(kursanci6[[#This Row],[Imię kursanta]]="Jan",K75+1,K75)</f>
        <v>10</v>
      </c>
      <c r="L76">
        <f>IF(kursanci6[[#This Row],[Imię kursanta]]="Julita",L75+1,L75)</f>
        <v>5</v>
      </c>
      <c r="M76">
        <f>IF(kursanci6[[#This Row],[Imię kursanta]]="Maciej",M75+1,M75)</f>
        <v>7</v>
      </c>
      <c r="N76">
        <f>IF(kursanci6[[#This Row],[Imię kursanta]]="Agnieszka",N75+1,N75)</f>
        <v>7</v>
      </c>
      <c r="O76">
        <f>IF(kursanci6[[#This Row],[Imię kursanta]]="Zdzisław",O75+1,O75)</f>
        <v>5</v>
      </c>
      <c r="P76">
        <f>IF(kursanci6[[#This Row],[Imię kursanta]]="Ewa",P75+1,P75)</f>
        <v>3</v>
      </c>
      <c r="Q76">
        <f>IF(kursanci6[[#This Row],[Imię kursanta]]="Zbigniew",Q75+1,Q75)</f>
        <v>4</v>
      </c>
      <c r="R76">
        <f>IF(kursanci6[[#This Row],[Imię kursanta]]="Anna",R75+1,R75)</f>
        <v>0</v>
      </c>
      <c r="S76">
        <f>IF(kursanci6[[#This Row],[Imię kursanta]]="Patrycja",S75+1,S75)</f>
        <v>0</v>
      </c>
      <c r="T76">
        <f>IF(kursanci6[[#This Row],[Imię kursanta]]="Ola",T75+1,T75)</f>
        <v>0</v>
      </c>
      <c r="U76">
        <f>IF(kursanci6[[#This Row],[Imię kursanta]]="Piotrek",U75+1,U75)</f>
        <v>1</v>
      </c>
      <c r="V76">
        <f>IF(kursanci6[[#This Row],[Imię kursanta]]="Andrzej",V75+1,V75)</f>
        <v>0</v>
      </c>
      <c r="W76">
        <f>IF(kursanci6[[#This Row],[Imię kursanta]]="Marcin",W75+1,W75)</f>
        <v>0</v>
      </c>
    </row>
    <row r="77" spans="1:23" x14ac:dyDescent="0.3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>
        <f>IF(kursanci6[[#This Row],[Imię kursanta]]="Bartek",G76+1,G76)</f>
        <v>9</v>
      </c>
      <c r="H77">
        <f>IF(kursanci6[[#This Row],[Imię kursanta]]="Wiktor",H76+1,H76)</f>
        <v>9</v>
      </c>
      <c r="I77">
        <f>IF(kursanci6[[#This Row],[Imię kursanta]]="Katarzyna",I76+1,I76)</f>
        <v>7</v>
      </c>
      <c r="J77">
        <f>IF(kursanci6[[#This Row],[Imię kursanta]]="Zuzanna",J76+1,J76)</f>
        <v>9</v>
      </c>
      <c r="K77">
        <f>IF(kursanci6[[#This Row],[Imię kursanta]]="Jan",K76+1,K76)</f>
        <v>10</v>
      </c>
      <c r="L77">
        <f>IF(kursanci6[[#This Row],[Imię kursanta]]="Julita",L76+1,L76)</f>
        <v>5</v>
      </c>
      <c r="M77">
        <f>IF(kursanci6[[#This Row],[Imię kursanta]]="Maciej",M76+1,M76)</f>
        <v>7</v>
      </c>
      <c r="N77">
        <f>IF(kursanci6[[#This Row],[Imię kursanta]]="Agnieszka",N76+1,N76)</f>
        <v>7</v>
      </c>
      <c r="O77">
        <f>IF(kursanci6[[#This Row],[Imię kursanta]]="Zdzisław",O76+1,O76)</f>
        <v>5</v>
      </c>
      <c r="P77">
        <f>IF(kursanci6[[#This Row],[Imię kursanta]]="Ewa",P76+1,P76)</f>
        <v>3</v>
      </c>
      <c r="Q77">
        <f>IF(kursanci6[[#This Row],[Imię kursanta]]="Zbigniew",Q76+1,Q76)</f>
        <v>4</v>
      </c>
      <c r="R77">
        <f>IF(kursanci6[[#This Row],[Imię kursanta]]="Anna",R76+1,R76)</f>
        <v>0</v>
      </c>
      <c r="S77">
        <f>IF(kursanci6[[#This Row],[Imię kursanta]]="Patrycja",S76+1,S76)</f>
        <v>0</v>
      </c>
      <c r="T77">
        <f>IF(kursanci6[[#This Row],[Imię kursanta]]="Ola",T76+1,T76)</f>
        <v>0</v>
      </c>
      <c r="U77">
        <f>IF(kursanci6[[#This Row],[Imię kursanta]]="Piotrek",U76+1,U76)</f>
        <v>1</v>
      </c>
      <c r="V77">
        <f>IF(kursanci6[[#This Row],[Imię kursanta]]="Andrzej",V76+1,V76)</f>
        <v>0</v>
      </c>
      <c r="W77">
        <f>IF(kursanci6[[#This Row],[Imię kursanta]]="Marcin",W76+1,W76)</f>
        <v>0</v>
      </c>
    </row>
    <row r="78" spans="1:23" x14ac:dyDescent="0.3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>
        <f>IF(kursanci6[[#This Row],[Imię kursanta]]="Bartek",G77+1,G77)</f>
        <v>9</v>
      </c>
      <c r="H78">
        <f>IF(kursanci6[[#This Row],[Imię kursanta]]="Wiktor",H77+1,H77)</f>
        <v>9</v>
      </c>
      <c r="I78">
        <f>IF(kursanci6[[#This Row],[Imię kursanta]]="Katarzyna",I77+1,I77)</f>
        <v>7</v>
      </c>
      <c r="J78">
        <f>IF(kursanci6[[#This Row],[Imię kursanta]]="Zuzanna",J77+1,J77)</f>
        <v>9</v>
      </c>
      <c r="K78">
        <f>IF(kursanci6[[#This Row],[Imię kursanta]]="Jan",K77+1,K77)</f>
        <v>10</v>
      </c>
      <c r="L78">
        <f>IF(kursanci6[[#This Row],[Imię kursanta]]="Julita",L77+1,L77)</f>
        <v>5</v>
      </c>
      <c r="M78">
        <f>IF(kursanci6[[#This Row],[Imię kursanta]]="Maciej",M77+1,M77)</f>
        <v>8</v>
      </c>
      <c r="N78">
        <f>IF(kursanci6[[#This Row],[Imię kursanta]]="Agnieszka",N77+1,N77)</f>
        <v>7</v>
      </c>
      <c r="O78">
        <f>IF(kursanci6[[#This Row],[Imię kursanta]]="Zdzisław",O77+1,O77)</f>
        <v>5</v>
      </c>
      <c r="P78">
        <f>IF(kursanci6[[#This Row],[Imię kursanta]]="Ewa",P77+1,P77)</f>
        <v>3</v>
      </c>
      <c r="Q78">
        <f>IF(kursanci6[[#This Row],[Imię kursanta]]="Zbigniew",Q77+1,Q77)</f>
        <v>4</v>
      </c>
      <c r="R78">
        <f>IF(kursanci6[[#This Row],[Imię kursanta]]="Anna",R77+1,R77)</f>
        <v>0</v>
      </c>
      <c r="S78">
        <f>IF(kursanci6[[#This Row],[Imię kursanta]]="Patrycja",S77+1,S77)</f>
        <v>0</v>
      </c>
      <c r="T78">
        <f>IF(kursanci6[[#This Row],[Imię kursanta]]="Ola",T77+1,T77)</f>
        <v>0</v>
      </c>
      <c r="U78">
        <f>IF(kursanci6[[#This Row],[Imię kursanta]]="Piotrek",U77+1,U77)</f>
        <v>1</v>
      </c>
      <c r="V78">
        <f>IF(kursanci6[[#This Row],[Imię kursanta]]="Andrzej",V77+1,V77)</f>
        <v>0</v>
      </c>
      <c r="W78">
        <f>IF(kursanci6[[#This Row],[Imię kursanta]]="Marcin",W77+1,W77)</f>
        <v>0</v>
      </c>
    </row>
    <row r="79" spans="1:23" x14ac:dyDescent="0.3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>
        <f>IF(kursanci6[[#This Row],[Imię kursanta]]="Bartek",G78+1,G78)</f>
        <v>9</v>
      </c>
      <c r="H79">
        <f>IF(kursanci6[[#This Row],[Imię kursanta]]="Wiktor",H78+1,H78)</f>
        <v>9</v>
      </c>
      <c r="I79">
        <f>IF(kursanci6[[#This Row],[Imię kursanta]]="Katarzyna",I78+1,I78)</f>
        <v>7</v>
      </c>
      <c r="J79">
        <f>IF(kursanci6[[#This Row],[Imię kursanta]]="Zuzanna",J78+1,J78)</f>
        <v>9</v>
      </c>
      <c r="K79">
        <f>IF(kursanci6[[#This Row],[Imię kursanta]]="Jan",K78+1,K78)</f>
        <v>10</v>
      </c>
      <c r="L79">
        <f>IF(kursanci6[[#This Row],[Imię kursanta]]="Julita",L78+1,L78)</f>
        <v>5</v>
      </c>
      <c r="M79">
        <f>IF(kursanci6[[#This Row],[Imię kursanta]]="Maciej",M78+1,M78)</f>
        <v>8</v>
      </c>
      <c r="N79">
        <f>IF(kursanci6[[#This Row],[Imię kursanta]]="Agnieszka",N78+1,N78)</f>
        <v>7</v>
      </c>
      <c r="O79">
        <f>IF(kursanci6[[#This Row],[Imię kursanta]]="Zdzisław",O78+1,O78)</f>
        <v>5</v>
      </c>
      <c r="P79">
        <f>IF(kursanci6[[#This Row],[Imię kursanta]]="Ewa",P78+1,P78)</f>
        <v>4</v>
      </c>
      <c r="Q79">
        <f>IF(kursanci6[[#This Row],[Imię kursanta]]="Zbigniew",Q78+1,Q78)</f>
        <v>4</v>
      </c>
      <c r="R79">
        <f>IF(kursanci6[[#This Row],[Imię kursanta]]="Anna",R78+1,R78)</f>
        <v>0</v>
      </c>
      <c r="S79">
        <f>IF(kursanci6[[#This Row],[Imię kursanta]]="Patrycja",S78+1,S78)</f>
        <v>0</v>
      </c>
      <c r="T79">
        <f>IF(kursanci6[[#This Row],[Imię kursanta]]="Ola",T78+1,T78)</f>
        <v>0</v>
      </c>
      <c r="U79">
        <f>IF(kursanci6[[#This Row],[Imię kursanta]]="Piotrek",U78+1,U78)</f>
        <v>1</v>
      </c>
      <c r="V79">
        <f>IF(kursanci6[[#This Row],[Imię kursanta]]="Andrzej",V78+1,V78)</f>
        <v>0</v>
      </c>
      <c r="W79">
        <f>IF(kursanci6[[#This Row],[Imię kursanta]]="Marcin",W78+1,W78)</f>
        <v>0</v>
      </c>
    </row>
    <row r="80" spans="1:23" x14ac:dyDescent="0.3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>
        <f>IF(kursanci6[[#This Row],[Imię kursanta]]="Bartek",G79+1,G79)</f>
        <v>9</v>
      </c>
      <c r="H80">
        <f>IF(kursanci6[[#This Row],[Imię kursanta]]="Wiktor",H79+1,H79)</f>
        <v>9</v>
      </c>
      <c r="I80">
        <f>IF(kursanci6[[#This Row],[Imię kursanta]]="Katarzyna",I79+1,I79)</f>
        <v>7</v>
      </c>
      <c r="J80">
        <f>IF(kursanci6[[#This Row],[Imię kursanta]]="Zuzanna",J79+1,J79)</f>
        <v>9</v>
      </c>
      <c r="K80">
        <f>IF(kursanci6[[#This Row],[Imię kursanta]]="Jan",K79+1,K79)</f>
        <v>10</v>
      </c>
      <c r="L80">
        <f>IF(kursanci6[[#This Row],[Imię kursanta]]="Julita",L79+1,L79)</f>
        <v>5</v>
      </c>
      <c r="M80">
        <f>IF(kursanci6[[#This Row],[Imię kursanta]]="Maciej",M79+1,M79)</f>
        <v>8</v>
      </c>
      <c r="N80">
        <f>IF(kursanci6[[#This Row],[Imię kursanta]]="Agnieszka",N79+1,N79)</f>
        <v>7</v>
      </c>
      <c r="O80">
        <f>IF(kursanci6[[#This Row],[Imię kursanta]]="Zdzisław",O79+1,O79)</f>
        <v>5</v>
      </c>
      <c r="P80">
        <f>IF(kursanci6[[#This Row],[Imię kursanta]]="Ewa",P79+1,P79)</f>
        <v>4</v>
      </c>
      <c r="Q80">
        <f>IF(kursanci6[[#This Row],[Imię kursanta]]="Zbigniew",Q79+1,Q79)</f>
        <v>4</v>
      </c>
      <c r="R80">
        <f>IF(kursanci6[[#This Row],[Imię kursanta]]="Anna",R79+1,R79)</f>
        <v>0</v>
      </c>
      <c r="S80">
        <f>IF(kursanci6[[#This Row],[Imię kursanta]]="Patrycja",S79+1,S79)</f>
        <v>0</v>
      </c>
      <c r="T80">
        <f>IF(kursanci6[[#This Row],[Imię kursanta]]="Ola",T79+1,T79)</f>
        <v>0</v>
      </c>
      <c r="U80">
        <f>IF(kursanci6[[#This Row],[Imię kursanta]]="Piotrek",U79+1,U79)</f>
        <v>1</v>
      </c>
      <c r="V80">
        <f>IF(kursanci6[[#This Row],[Imię kursanta]]="Andrzej",V79+1,V79)</f>
        <v>1</v>
      </c>
      <c r="W80">
        <f>IF(kursanci6[[#This Row],[Imię kursanta]]="Marcin",W79+1,W79)</f>
        <v>0</v>
      </c>
    </row>
    <row r="81" spans="1:23" x14ac:dyDescent="0.3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>
        <f>IF(kursanci6[[#This Row],[Imię kursanta]]="Bartek",G80+1,G80)</f>
        <v>9</v>
      </c>
      <c r="H81">
        <f>IF(kursanci6[[#This Row],[Imię kursanta]]="Wiktor",H80+1,H80)</f>
        <v>9</v>
      </c>
      <c r="I81">
        <f>IF(kursanci6[[#This Row],[Imię kursanta]]="Katarzyna",I80+1,I80)</f>
        <v>7</v>
      </c>
      <c r="J81">
        <f>IF(kursanci6[[#This Row],[Imię kursanta]]="Zuzanna",J80+1,J80)</f>
        <v>9</v>
      </c>
      <c r="K81">
        <f>IF(kursanci6[[#This Row],[Imię kursanta]]="Jan",K80+1,K80)</f>
        <v>10</v>
      </c>
      <c r="L81">
        <f>IF(kursanci6[[#This Row],[Imię kursanta]]="Julita",L80+1,L80)</f>
        <v>5</v>
      </c>
      <c r="M81">
        <f>IF(kursanci6[[#This Row],[Imię kursanta]]="Maciej",M80+1,M80)</f>
        <v>9</v>
      </c>
      <c r="N81">
        <f>IF(kursanci6[[#This Row],[Imię kursanta]]="Agnieszka",N80+1,N80)</f>
        <v>7</v>
      </c>
      <c r="O81">
        <f>IF(kursanci6[[#This Row],[Imię kursanta]]="Zdzisław",O80+1,O80)</f>
        <v>5</v>
      </c>
      <c r="P81">
        <f>IF(kursanci6[[#This Row],[Imię kursanta]]="Ewa",P80+1,P80)</f>
        <v>4</v>
      </c>
      <c r="Q81">
        <f>IF(kursanci6[[#This Row],[Imię kursanta]]="Zbigniew",Q80+1,Q80)</f>
        <v>4</v>
      </c>
      <c r="R81">
        <f>IF(kursanci6[[#This Row],[Imię kursanta]]="Anna",R80+1,R80)</f>
        <v>0</v>
      </c>
      <c r="S81">
        <f>IF(kursanci6[[#This Row],[Imię kursanta]]="Patrycja",S80+1,S80)</f>
        <v>0</v>
      </c>
      <c r="T81">
        <f>IF(kursanci6[[#This Row],[Imię kursanta]]="Ola",T80+1,T80)</f>
        <v>0</v>
      </c>
      <c r="U81">
        <f>IF(kursanci6[[#This Row],[Imię kursanta]]="Piotrek",U80+1,U80)</f>
        <v>1</v>
      </c>
      <c r="V81">
        <f>IF(kursanci6[[#This Row],[Imię kursanta]]="Andrzej",V80+1,V80)</f>
        <v>1</v>
      </c>
      <c r="W81">
        <f>IF(kursanci6[[#This Row],[Imię kursanta]]="Marcin",W80+1,W80)</f>
        <v>0</v>
      </c>
    </row>
    <row r="82" spans="1:23" x14ac:dyDescent="0.3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>
        <f>IF(kursanci6[[#This Row],[Imię kursanta]]="Bartek",G81+1,G81)</f>
        <v>9</v>
      </c>
      <c r="H82">
        <f>IF(kursanci6[[#This Row],[Imię kursanta]]="Wiktor",H81+1,H81)</f>
        <v>9</v>
      </c>
      <c r="I82">
        <f>IF(kursanci6[[#This Row],[Imię kursanta]]="Katarzyna",I81+1,I81)</f>
        <v>7</v>
      </c>
      <c r="J82">
        <f>IF(kursanci6[[#This Row],[Imię kursanta]]="Zuzanna",J81+1,J81)</f>
        <v>9</v>
      </c>
      <c r="K82">
        <f>IF(kursanci6[[#This Row],[Imię kursanta]]="Jan",K81+1,K81)</f>
        <v>10</v>
      </c>
      <c r="L82">
        <f>IF(kursanci6[[#This Row],[Imię kursanta]]="Julita",L81+1,L81)</f>
        <v>5</v>
      </c>
      <c r="M82">
        <f>IF(kursanci6[[#This Row],[Imię kursanta]]="Maciej",M81+1,M81)</f>
        <v>9</v>
      </c>
      <c r="N82">
        <f>IF(kursanci6[[#This Row],[Imię kursanta]]="Agnieszka",N81+1,N81)</f>
        <v>7</v>
      </c>
      <c r="O82">
        <f>IF(kursanci6[[#This Row],[Imię kursanta]]="Zdzisław",O81+1,O81)</f>
        <v>5</v>
      </c>
      <c r="P82">
        <f>IF(kursanci6[[#This Row],[Imię kursanta]]="Ewa",P81+1,P81)</f>
        <v>5</v>
      </c>
      <c r="Q82">
        <f>IF(kursanci6[[#This Row],[Imię kursanta]]="Zbigniew",Q81+1,Q81)</f>
        <v>4</v>
      </c>
      <c r="R82">
        <f>IF(kursanci6[[#This Row],[Imię kursanta]]="Anna",R81+1,R81)</f>
        <v>0</v>
      </c>
      <c r="S82">
        <f>IF(kursanci6[[#This Row],[Imię kursanta]]="Patrycja",S81+1,S81)</f>
        <v>0</v>
      </c>
      <c r="T82">
        <f>IF(kursanci6[[#This Row],[Imię kursanta]]="Ola",T81+1,T81)</f>
        <v>0</v>
      </c>
      <c r="U82">
        <f>IF(kursanci6[[#This Row],[Imię kursanta]]="Piotrek",U81+1,U81)</f>
        <v>1</v>
      </c>
      <c r="V82">
        <f>IF(kursanci6[[#This Row],[Imię kursanta]]="Andrzej",V81+1,V81)</f>
        <v>1</v>
      </c>
      <c r="W82">
        <f>IF(kursanci6[[#This Row],[Imię kursanta]]="Marcin",W81+1,W81)</f>
        <v>0</v>
      </c>
    </row>
    <row r="83" spans="1:23" x14ac:dyDescent="0.3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>
        <f>IF(kursanci6[[#This Row],[Imię kursanta]]="Bartek",G82+1,G82)</f>
        <v>9</v>
      </c>
      <c r="H83">
        <f>IF(kursanci6[[#This Row],[Imię kursanta]]="Wiktor",H82+1,H82)</f>
        <v>10</v>
      </c>
      <c r="I83">
        <f>IF(kursanci6[[#This Row],[Imię kursanta]]="Katarzyna",I82+1,I82)</f>
        <v>7</v>
      </c>
      <c r="J83">
        <f>IF(kursanci6[[#This Row],[Imię kursanta]]="Zuzanna",J82+1,J82)</f>
        <v>9</v>
      </c>
      <c r="K83">
        <f>IF(kursanci6[[#This Row],[Imię kursanta]]="Jan",K82+1,K82)</f>
        <v>10</v>
      </c>
      <c r="L83">
        <f>IF(kursanci6[[#This Row],[Imię kursanta]]="Julita",L82+1,L82)</f>
        <v>5</v>
      </c>
      <c r="M83">
        <f>IF(kursanci6[[#This Row],[Imię kursanta]]="Maciej",M82+1,M82)</f>
        <v>9</v>
      </c>
      <c r="N83">
        <f>IF(kursanci6[[#This Row],[Imię kursanta]]="Agnieszka",N82+1,N82)</f>
        <v>7</v>
      </c>
      <c r="O83">
        <f>IF(kursanci6[[#This Row],[Imię kursanta]]="Zdzisław",O82+1,O82)</f>
        <v>5</v>
      </c>
      <c r="P83">
        <f>IF(kursanci6[[#This Row],[Imię kursanta]]="Ewa",P82+1,P82)</f>
        <v>5</v>
      </c>
      <c r="Q83">
        <f>IF(kursanci6[[#This Row],[Imię kursanta]]="Zbigniew",Q82+1,Q82)</f>
        <v>4</v>
      </c>
      <c r="R83">
        <f>IF(kursanci6[[#This Row],[Imię kursanta]]="Anna",R82+1,R82)</f>
        <v>0</v>
      </c>
      <c r="S83">
        <f>IF(kursanci6[[#This Row],[Imię kursanta]]="Patrycja",S82+1,S82)</f>
        <v>0</v>
      </c>
      <c r="T83">
        <f>IF(kursanci6[[#This Row],[Imię kursanta]]="Ola",T82+1,T82)</f>
        <v>0</v>
      </c>
      <c r="U83">
        <f>IF(kursanci6[[#This Row],[Imię kursanta]]="Piotrek",U82+1,U82)</f>
        <v>1</v>
      </c>
      <c r="V83">
        <f>IF(kursanci6[[#This Row],[Imię kursanta]]="Andrzej",V82+1,V82)</f>
        <v>1</v>
      </c>
      <c r="W83">
        <f>IF(kursanci6[[#This Row],[Imię kursanta]]="Marcin",W82+1,W82)</f>
        <v>0</v>
      </c>
    </row>
    <row r="84" spans="1:23" x14ac:dyDescent="0.3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>
        <f>IF(kursanci6[[#This Row],[Imię kursanta]]="Bartek",G83+1,G83)</f>
        <v>9</v>
      </c>
      <c r="H84">
        <f>IF(kursanci6[[#This Row],[Imię kursanta]]="Wiktor",H83+1,H83)</f>
        <v>10</v>
      </c>
      <c r="I84">
        <f>IF(kursanci6[[#This Row],[Imię kursanta]]="Katarzyna",I83+1,I83)</f>
        <v>7</v>
      </c>
      <c r="J84">
        <f>IF(kursanci6[[#This Row],[Imię kursanta]]="Zuzanna",J83+1,J83)</f>
        <v>9</v>
      </c>
      <c r="K84">
        <f>IF(kursanci6[[#This Row],[Imię kursanta]]="Jan",K83+1,K83)</f>
        <v>11</v>
      </c>
      <c r="L84">
        <f>IF(kursanci6[[#This Row],[Imię kursanta]]="Julita",L83+1,L83)</f>
        <v>5</v>
      </c>
      <c r="M84">
        <f>IF(kursanci6[[#This Row],[Imię kursanta]]="Maciej",M83+1,M83)</f>
        <v>9</v>
      </c>
      <c r="N84">
        <f>IF(kursanci6[[#This Row],[Imię kursanta]]="Agnieszka",N83+1,N83)</f>
        <v>7</v>
      </c>
      <c r="O84">
        <f>IF(kursanci6[[#This Row],[Imię kursanta]]="Zdzisław",O83+1,O83)</f>
        <v>5</v>
      </c>
      <c r="P84">
        <f>IF(kursanci6[[#This Row],[Imię kursanta]]="Ewa",P83+1,P83)</f>
        <v>5</v>
      </c>
      <c r="Q84">
        <f>IF(kursanci6[[#This Row],[Imię kursanta]]="Zbigniew",Q83+1,Q83)</f>
        <v>4</v>
      </c>
      <c r="R84">
        <f>IF(kursanci6[[#This Row],[Imię kursanta]]="Anna",R83+1,R83)</f>
        <v>0</v>
      </c>
      <c r="S84">
        <f>IF(kursanci6[[#This Row],[Imię kursanta]]="Patrycja",S83+1,S83)</f>
        <v>0</v>
      </c>
      <c r="T84">
        <f>IF(kursanci6[[#This Row],[Imię kursanta]]="Ola",T83+1,T83)</f>
        <v>0</v>
      </c>
      <c r="U84">
        <f>IF(kursanci6[[#This Row],[Imię kursanta]]="Piotrek",U83+1,U83)</f>
        <v>1</v>
      </c>
      <c r="V84">
        <f>IF(kursanci6[[#This Row],[Imię kursanta]]="Andrzej",V83+1,V83)</f>
        <v>1</v>
      </c>
      <c r="W84">
        <f>IF(kursanci6[[#This Row],[Imię kursanta]]="Marcin",W83+1,W83)</f>
        <v>0</v>
      </c>
    </row>
    <row r="85" spans="1:23" x14ac:dyDescent="0.3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>
        <f>IF(kursanci6[[#This Row],[Imię kursanta]]="Bartek",G84+1,G84)</f>
        <v>9</v>
      </c>
      <c r="H85">
        <f>IF(kursanci6[[#This Row],[Imię kursanta]]="Wiktor",H84+1,H84)</f>
        <v>10</v>
      </c>
      <c r="I85">
        <f>IF(kursanci6[[#This Row],[Imię kursanta]]="Katarzyna",I84+1,I84)</f>
        <v>7</v>
      </c>
      <c r="J85">
        <f>IF(kursanci6[[#This Row],[Imię kursanta]]="Zuzanna",J84+1,J84)</f>
        <v>9</v>
      </c>
      <c r="K85">
        <f>IF(kursanci6[[#This Row],[Imię kursanta]]="Jan",K84+1,K84)</f>
        <v>11</v>
      </c>
      <c r="L85">
        <f>IF(kursanci6[[#This Row],[Imię kursanta]]="Julita",L84+1,L84)</f>
        <v>5</v>
      </c>
      <c r="M85">
        <f>IF(kursanci6[[#This Row],[Imię kursanta]]="Maciej",M84+1,M84)</f>
        <v>9</v>
      </c>
      <c r="N85">
        <f>IF(kursanci6[[#This Row],[Imię kursanta]]="Agnieszka",N84+1,N84)</f>
        <v>7</v>
      </c>
      <c r="O85">
        <f>IF(kursanci6[[#This Row],[Imię kursanta]]="Zdzisław",O84+1,O84)</f>
        <v>5</v>
      </c>
      <c r="P85">
        <f>IF(kursanci6[[#This Row],[Imię kursanta]]="Ewa",P84+1,P84)</f>
        <v>5</v>
      </c>
      <c r="Q85">
        <f>IF(kursanci6[[#This Row],[Imię kursanta]]="Zbigniew",Q84+1,Q84)</f>
        <v>5</v>
      </c>
      <c r="R85">
        <f>IF(kursanci6[[#This Row],[Imię kursanta]]="Anna",R84+1,R84)</f>
        <v>0</v>
      </c>
      <c r="S85">
        <f>IF(kursanci6[[#This Row],[Imię kursanta]]="Patrycja",S84+1,S84)</f>
        <v>0</v>
      </c>
      <c r="T85">
        <f>IF(kursanci6[[#This Row],[Imię kursanta]]="Ola",T84+1,T84)</f>
        <v>0</v>
      </c>
      <c r="U85">
        <f>IF(kursanci6[[#This Row],[Imię kursanta]]="Piotrek",U84+1,U84)</f>
        <v>1</v>
      </c>
      <c r="V85">
        <f>IF(kursanci6[[#This Row],[Imię kursanta]]="Andrzej",V84+1,V84)</f>
        <v>1</v>
      </c>
      <c r="W85">
        <f>IF(kursanci6[[#This Row],[Imię kursanta]]="Marcin",W84+1,W84)</f>
        <v>0</v>
      </c>
    </row>
    <row r="86" spans="1:23" x14ac:dyDescent="0.3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>
        <f>IF(kursanci6[[#This Row],[Imię kursanta]]="Bartek",G85+1,G85)</f>
        <v>9</v>
      </c>
      <c r="H86">
        <f>IF(kursanci6[[#This Row],[Imię kursanta]]="Wiktor",H85+1,H85)</f>
        <v>11</v>
      </c>
      <c r="I86">
        <f>IF(kursanci6[[#This Row],[Imię kursanta]]="Katarzyna",I85+1,I85)</f>
        <v>7</v>
      </c>
      <c r="J86">
        <f>IF(kursanci6[[#This Row],[Imię kursanta]]="Zuzanna",J85+1,J85)</f>
        <v>9</v>
      </c>
      <c r="K86">
        <f>IF(kursanci6[[#This Row],[Imię kursanta]]="Jan",K85+1,K85)</f>
        <v>11</v>
      </c>
      <c r="L86">
        <f>IF(kursanci6[[#This Row],[Imię kursanta]]="Julita",L85+1,L85)</f>
        <v>5</v>
      </c>
      <c r="M86">
        <f>IF(kursanci6[[#This Row],[Imię kursanta]]="Maciej",M85+1,M85)</f>
        <v>9</v>
      </c>
      <c r="N86">
        <f>IF(kursanci6[[#This Row],[Imię kursanta]]="Agnieszka",N85+1,N85)</f>
        <v>7</v>
      </c>
      <c r="O86">
        <f>IF(kursanci6[[#This Row],[Imię kursanta]]="Zdzisław",O85+1,O85)</f>
        <v>5</v>
      </c>
      <c r="P86">
        <f>IF(kursanci6[[#This Row],[Imię kursanta]]="Ewa",P85+1,P85)</f>
        <v>5</v>
      </c>
      <c r="Q86">
        <f>IF(kursanci6[[#This Row],[Imię kursanta]]="Zbigniew",Q85+1,Q85)</f>
        <v>5</v>
      </c>
      <c r="R86">
        <f>IF(kursanci6[[#This Row],[Imię kursanta]]="Anna",R85+1,R85)</f>
        <v>0</v>
      </c>
      <c r="S86">
        <f>IF(kursanci6[[#This Row],[Imię kursanta]]="Patrycja",S85+1,S85)</f>
        <v>0</v>
      </c>
      <c r="T86">
        <f>IF(kursanci6[[#This Row],[Imię kursanta]]="Ola",T85+1,T85)</f>
        <v>0</v>
      </c>
      <c r="U86">
        <f>IF(kursanci6[[#This Row],[Imię kursanta]]="Piotrek",U85+1,U85)</f>
        <v>1</v>
      </c>
      <c r="V86">
        <f>IF(kursanci6[[#This Row],[Imię kursanta]]="Andrzej",V85+1,V85)</f>
        <v>1</v>
      </c>
      <c r="W86">
        <f>IF(kursanci6[[#This Row],[Imię kursanta]]="Marcin",W85+1,W85)</f>
        <v>0</v>
      </c>
    </row>
    <row r="87" spans="1:23" x14ac:dyDescent="0.3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>
        <f>IF(kursanci6[[#This Row],[Imię kursanta]]="Bartek",G86+1,G86)</f>
        <v>9</v>
      </c>
      <c r="H87">
        <f>IF(kursanci6[[#This Row],[Imię kursanta]]="Wiktor",H86+1,H86)</f>
        <v>11</v>
      </c>
      <c r="I87">
        <f>IF(kursanci6[[#This Row],[Imię kursanta]]="Katarzyna",I86+1,I86)</f>
        <v>7</v>
      </c>
      <c r="J87">
        <f>IF(kursanci6[[#This Row],[Imię kursanta]]="Zuzanna",J86+1,J86)</f>
        <v>9</v>
      </c>
      <c r="K87">
        <f>IF(kursanci6[[#This Row],[Imię kursanta]]="Jan",K86+1,K86)</f>
        <v>11</v>
      </c>
      <c r="L87">
        <f>IF(kursanci6[[#This Row],[Imię kursanta]]="Julita",L86+1,L86)</f>
        <v>5</v>
      </c>
      <c r="M87">
        <f>IF(kursanci6[[#This Row],[Imię kursanta]]="Maciej",M86+1,M86)</f>
        <v>9</v>
      </c>
      <c r="N87">
        <f>IF(kursanci6[[#This Row],[Imię kursanta]]="Agnieszka",N86+1,N86)</f>
        <v>7</v>
      </c>
      <c r="O87">
        <f>IF(kursanci6[[#This Row],[Imię kursanta]]="Zdzisław",O86+1,O86)</f>
        <v>6</v>
      </c>
      <c r="P87">
        <f>IF(kursanci6[[#This Row],[Imię kursanta]]="Ewa",P86+1,P86)</f>
        <v>5</v>
      </c>
      <c r="Q87">
        <f>IF(kursanci6[[#This Row],[Imię kursanta]]="Zbigniew",Q86+1,Q86)</f>
        <v>5</v>
      </c>
      <c r="R87">
        <f>IF(kursanci6[[#This Row],[Imię kursanta]]="Anna",R86+1,R86)</f>
        <v>0</v>
      </c>
      <c r="S87">
        <f>IF(kursanci6[[#This Row],[Imię kursanta]]="Patrycja",S86+1,S86)</f>
        <v>0</v>
      </c>
      <c r="T87">
        <f>IF(kursanci6[[#This Row],[Imię kursanta]]="Ola",T86+1,T86)</f>
        <v>0</v>
      </c>
      <c r="U87">
        <f>IF(kursanci6[[#This Row],[Imię kursanta]]="Piotrek",U86+1,U86)</f>
        <v>1</v>
      </c>
      <c r="V87">
        <f>IF(kursanci6[[#This Row],[Imię kursanta]]="Andrzej",V86+1,V86)</f>
        <v>1</v>
      </c>
      <c r="W87">
        <f>IF(kursanci6[[#This Row],[Imię kursanta]]="Marcin",W86+1,W86)</f>
        <v>0</v>
      </c>
    </row>
    <row r="88" spans="1:23" x14ac:dyDescent="0.3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>
        <f>IF(kursanci6[[#This Row],[Imię kursanta]]="Bartek",G87+1,G87)</f>
        <v>9</v>
      </c>
      <c r="H88">
        <f>IF(kursanci6[[#This Row],[Imię kursanta]]="Wiktor",H87+1,H87)</f>
        <v>11</v>
      </c>
      <c r="I88">
        <f>IF(kursanci6[[#This Row],[Imię kursanta]]="Katarzyna",I87+1,I87)</f>
        <v>7</v>
      </c>
      <c r="J88">
        <f>IF(kursanci6[[#This Row],[Imię kursanta]]="Zuzanna",J87+1,J87)</f>
        <v>9</v>
      </c>
      <c r="K88">
        <f>IF(kursanci6[[#This Row],[Imię kursanta]]="Jan",K87+1,K87)</f>
        <v>12</v>
      </c>
      <c r="L88">
        <f>IF(kursanci6[[#This Row],[Imię kursanta]]="Julita",L87+1,L87)</f>
        <v>5</v>
      </c>
      <c r="M88">
        <f>IF(kursanci6[[#This Row],[Imię kursanta]]="Maciej",M87+1,M87)</f>
        <v>9</v>
      </c>
      <c r="N88">
        <f>IF(kursanci6[[#This Row],[Imię kursanta]]="Agnieszka",N87+1,N87)</f>
        <v>7</v>
      </c>
      <c r="O88">
        <f>IF(kursanci6[[#This Row],[Imię kursanta]]="Zdzisław",O87+1,O87)</f>
        <v>6</v>
      </c>
      <c r="P88">
        <f>IF(kursanci6[[#This Row],[Imię kursanta]]="Ewa",P87+1,P87)</f>
        <v>5</v>
      </c>
      <c r="Q88">
        <f>IF(kursanci6[[#This Row],[Imię kursanta]]="Zbigniew",Q87+1,Q87)</f>
        <v>5</v>
      </c>
      <c r="R88">
        <f>IF(kursanci6[[#This Row],[Imię kursanta]]="Anna",R87+1,R87)</f>
        <v>0</v>
      </c>
      <c r="S88">
        <f>IF(kursanci6[[#This Row],[Imię kursanta]]="Patrycja",S87+1,S87)</f>
        <v>0</v>
      </c>
      <c r="T88">
        <f>IF(kursanci6[[#This Row],[Imię kursanta]]="Ola",T87+1,T87)</f>
        <v>0</v>
      </c>
      <c r="U88">
        <f>IF(kursanci6[[#This Row],[Imię kursanta]]="Piotrek",U87+1,U87)</f>
        <v>1</v>
      </c>
      <c r="V88">
        <f>IF(kursanci6[[#This Row],[Imię kursanta]]="Andrzej",V87+1,V87)</f>
        <v>1</v>
      </c>
      <c r="W88">
        <f>IF(kursanci6[[#This Row],[Imię kursanta]]="Marcin",W87+1,W87)</f>
        <v>0</v>
      </c>
    </row>
    <row r="89" spans="1:23" x14ac:dyDescent="0.3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>
        <f>IF(kursanci6[[#This Row],[Imię kursanta]]="Bartek",G88+1,G88)</f>
        <v>9</v>
      </c>
      <c r="H89">
        <f>IF(kursanci6[[#This Row],[Imię kursanta]]="Wiktor",H88+1,H88)</f>
        <v>11</v>
      </c>
      <c r="I89">
        <f>IF(kursanci6[[#This Row],[Imię kursanta]]="Katarzyna",I88+1,I88)</f>
        <v>7</v>
      </c>
      <c r="J89">
        <f>IF(kursanci6[[#This Row],[Imię kursanta]]="Zuzanna",J88+1,J88)</f>
        <v>9</v>
      </c>
      <c r="K89">
        <f>IF(kursanci6[[#This Row],[Imię kursanta]]="Jan",K88+1,K88)</f>
        <v>12</v>
      </c>
      <c r="L89">
        <f>IF(kursanci6[[#This Row],[Imię kursanta]]="Julita",L88+1,L88)</f>
        <v>5</v>
      </c>
      <c r="M89">
        <f>IF(kursanci6[[#This Row],[Imię kursanta]]="Maciej",M88+1,M88)</f>
        <v>9</v>
      </c>
      <c r="N89">
        <f>IF(kursanci6[[#This Row],[Imię kursanta]]="Agnieszka",N88+1,N88)</f>
        <v>7</v>
      </c>
      <c r="O89">
        <f>IF(kursanci6[[#This Row],[Imię kursanta]]="Zdzisław",O88+1,O88)</f>
        <v>6</v>
      </c>
      <c r="P89">
        <f>IF(kursanci6[[#This Row],[Imię kursanta]]="Ewa",P88+1,P88)</f>
        <v>5</v>
      </c>
      <c r="Q89">
        <f>IF(kursanci6[[#This Row],[Imię kursanta]]="Zbigniew",Q88+1,Q88)</f>
        <v>6</v>
      </c>
      <c r="R89">
        <f>IF(kursanci6[[#This Row],[Imię kursanta]]="Anna",R88+1,R88)</f>
        <v>0</v>
      </c>
      <c r="S89">
        <f>IF(kursanci6[[#This Row],[Imię kursanta]]="Patrycja",S88+1,S88)</f>
        <v>0</v>
      </c>
      <c r="T89">
        <f>IF(kursanci6[[#This Row],[Imię kursanta]]="Ola",T88+1,T88)</f>
        <v>0</v>
      </c>
      <c r="U89">
        <f>IF(kursanci6[[#This Row],[Imię kursanta]]="Piotrek",U88+1,U88)</f>
        <v>1</v>
      </c>
      <c r="V89">
        <f>IF(kursanci6[[#This Row],[Imię kursanta]]="Andrzej",V88+1,V88)</f>
        <v>1</v>
      </c>
      <c r="W89">
        <f>IF(kursanci6[[#This Row],[Imię kursanta]]="Marcin",W88+1,W88)</f>
        <v>0</v>
      </c>
    </row>
    <row r="90" spans="1:23" x14ac:dyDescent="0.3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>
        <f>IF(kursanci6[[#This Row],[Imię kursanta]]="Bartek",G89+1,G89)</f>
        <v>9</v>
      </c>
      <c r="H90">
        <f>IF(kursanci6[[#This Row],[Imię kursanta]]="Wiktor",H89+1,H89)</f>
        <v>11</v>
      </c>
      <c r="I90">
        <f>IF(kursanci6[[#This Row],[Imię kursanta]]="Katarzyna",I89+1,I89)</f>
        <v>7</v>
      </c>
      <c r="J90">
        <f>IF(kursanci6[[#This Row],[Imię kursanta]]="Zuzanna",J89+1,J89)</f>
        <v>9</v>
      </c>
      <c r="K90">
        <f>IF(kursanci6[[#This Row],[Imię kursanta]]="Jan",K89+1,K89)</f>
        <v>12</v>
      </c>
      <c r="L90">
        <f>IF(kursanci6[[#This Row],[Imię kursanta]]="Julita",L89+1,L89)</f>
        <v>5</v>
      </c>
      <c r="M90">
        <f>IF(kursanci6[[#This Row],[Imię kursanta]]="Maciej",M89+1,M89)</f>
        <v>10</v>
      </c>
      <c r="N90">
        <f>IF(kursanci6[[#This Row],[Imię kursanta]]="Agnieszka",N89+1,N89)</f>
        <v>7</v>
      </c>
      <c r="O90">
        <f>IF(kursanci6[[#This Row],[Imię kursanta]]="Zdzisław",O89+1,O89)</f>
        <v>6</v>
      </c>
      <c r="P90">
        <f>IF(kursanci6[[#This Row],[Imię kursanta]]="Ewa",P89+1,P89)</f>
        <v>5</v>
      </c>
      <c r="Q90">
        <f>IF(kursanci6[[#This Row],[Imię kursanta]]="Zbigniew",Q89+1,Q89)</f>
        <v>6</v>
      </c>
      <c r="R90">
        <f>IF(kursanci6[[#This Row],[Imię kursanta]]="Anna",R89+1,R89)</f>
        <v>0</v>
      </c>
      <c r="S90">
        <f>IF(kursanci6[[#This Row],[Imię kursanta]]="Patrycja",S89+1,S89)</f>
        <v>0</v>
      </c>
      <c r="T90">
        <f>IF(kursanci6[[#This Row],[Imię kursanta]]="Ola",T89+1,T89)</f>
        <v>0</v>
      </c>
      <c r="U90">
        <f>IF(kursanci6[[#This Row],[Imię kursanta]]="Piotrek",U89+1,U89)</f>
        <v>1</v>
      </c>
      <c r="V90">
        <f>IF(kursanci6[[#This Row],[Imię kursanta]]="Andrzej",V89+1,V89)</f>
        <v>1</v>
      </c>
      <c r="W90">
        <f>IF(kursanci6[[#This Row],[Imię kursanta]]="Marcin",W89+1,W89)</f>
        <v>0</v>
      </c>
    </row>
    <row r="91" spans="1:23" x14ac:dyDescent="0.3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>
        <f>IF(kursanci6[[#This Row],[Imię kursanta]]="Bartek",G90+1,G90)</f>
        <v>9</v>
      </c>
      <c r="H91">
        <f>IF(kursanci6[[#This Row],[Imię kursanta]]="Wiktor",H90+1,H90)</f>
        <v>11</v>
      </c>
      <c r="I91">
        <f>IF(kursanci6[[#This Row],[Imię kursanta]]="Katarzyna",I90+1,I90)</f>
        <v>8</v>
      </c>
      <c r="J91">
        <f>IF(kursanci6[[#This Row],[Imię kursanta]]="Zuzanna",J90+1,J90)</f>
        <v>9</v>
      </c>
      <c r="K91">
        <f>IF(kursanci6[[#This Row],[Imię kursanta]]="Jan",K90+1,K90)</f>
        <v>12</v>
      </c>
      <c r="L91">
        <f>IF(kursanci6[[#This Row],[Imię kursanta]]="Julita",L90+1,L90)</f>
        <v>5</v>
      </c>
      <c r="M91">
        <f>IF(kursanci6[[#This Row],[Imię kursanta]]="Maciej",M90+1,M90)</f>
        <v>10</v>
      </c>
      <c r="N91">
        <f>IF(kursanci6[[#This Row],[Imię kursanta]]="Agnieszka",N90+1,N90)</f>
        <v>7</v>
      </c>
      <c r="O91">
        <f>IF(kursanci6[[#This Row],[Imię kursanta]]="Zdzisław",O90+1,O90)</f>
        <v>6</v>
      </c>
      <c r="P91">
        <f>IF(kursanci6[[#This Row],[Imię kursanta]]="Ewa",P90+1,P90)</f>
        <v>5</v>
      </c>
      <c r="Q91">
        <f>IF(kursanci6[[#This Row],[Imię kursanta]]="Zbigniew",Q90+1,Q90)</f>
        <v>6</v>
      </c>
      <c r="R91">
        <f>IF(kursanci6[[#This Row],[Imię kursanta]]="Anna",R90+1,R90)</f>
        <v>0</v>
      </c>
      <c r="S91">
        <f>IF(kursanci6[[#This Row],[Imię kursanta]]="Patrycja",S90+1,S90)</f>
        <v>0</v>
      </c>
      <c r="T91">
        <f>IF(kursanci6[[#This Row],[Imię kursanta]]="Ola",T90+1,T90)</f>
        <v>0</v>
      </c>
      <c r="U91">
        <f>IF(kursanci6[[#This Row],[Imię kursanta]]="Piotrek",U90+1,U90)</f>
        <v>1</v>
      </c>
      <c r="V91">
        <f>IF(kursanci6[[#This Row],[Imię kursanta]]="Andrzej",V90+1,V90)</f>
        <v>1</v>
      </c>
      <c r="W91">
        <f>IF(kursanci6[[#This Row],[Imię kursanta]]="Marcin",W90+1,W90)</f>
        <v>0</v>
      </c>
    </row>
    <row r="92" spans="1:23" x14ac:dyDescent="0.3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>
        <f>IF(kursanci6[[#This Row],[Imię kursanta]]="Bartek",G91+1,G91)</f>
        <v>9</v>
      </c>
      <c r="H92">
        <f>IF(kursanci6[[#This Row],[Imię kursanta]]="Wiktor",H91+1,H91)</f>
        <v>11</v>
      </c>
      <c r="I92">
        <f>IF(kursanci6[[#This Row],[Imię kursanta]]="Katarzyna",I91+1,I91)</f>
        <v>8</v>
      </c>
      <c r="J92">
        <f>IF(kursanci6[[#This Row],[Imię kursanta]]="Zuzanna",J91+1,J91)</f>
        <v>9</v>
      </c>
      <c r="K92">
        <f>IF(kursanci6[[#This Row],[Imię kursanta]]="Jan",K91+1,K91)</f>
        <v>12</v>
      </c>
      <c r="L92">
        <f>IF(kursanci6[[#This Row],[Imię kursanta]]="Julita",L91+1,L91)</f>
        <v>5</v>
      </c>
      <c r="M92">
        <f>IF(kursanci6[[#This Row],[Imię kursanta]]="Maciej",M91+1,M91)</f>
        <v>10</v>
      </c>
      <c r="N92">
        <f>IF(kursanci6[[#This Row],[Imię kursanta]]="Agnieszka",N91+1,N91)</f>
        <v>7</v>
      </c>
      <c r="O92">
        <f>IF(kursanci6[[#This Row],[Imię kursanta]]="Zdzisław",O91+1,O91)</f>
        <v>6</v>
      </c>
      <c r="P92">
        <f>IF(kursanci6[[#This Row],[Imię kursanta]]="Ewa",P91+1,P91)</f>
        <v>5</v>
      </c>
      <c r="Q92">
        <f>IF(kursanci6[[#This Row],[Imię kursanta]]="Zbigniew",Q91+1,Q91)</f>
        <v>7</v>
      </c>
      <c r="R92">
        <f>IF(kursanci6[[#This Row],[Imię kursanta]]="Anna",R91+1,R91)</f>
        <v>0</v>
      </c>
      <c r="S92">
        <f>IF(kursanci6[[#This Row],[Imię kursanta]]="Patrycja",S91+1,S91)</f>
        <v>0</v>
      </c>
      <c r="T92">
        <f>IF(kursanci6[[#This Row],[Imię kursanta]]="Ola",T91+1,T91)</f>
        <v>0</v>
      </c>
      <c r="U92">
        <f>IF(kursanci6[[#This Row],[Imię kursanta]]="Piotrek",U91+1,U91)</f>
        <v>1</v>
      </c>
      <c r="V92">
        <f>IF(kursanci6[[#This Row],[Imię kursanta]]="Andrzej",V91+1,V91)</f>
        <v>1</v>
      </c>
      <c r="W92">
        <f>IF(kursanci6[[#This Row],[Imię kursanta]]="Marcin",W91+1,W91)</f>
        <v>0</v>
      </c>
    </row>
    <row r="93" spans="1:23" x14ac:dyDescent="0.3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>
        <f>IF(kursanci6[[#This Row],[Imię kursanta]]="Bartek",G92+1,G92)</f>
        <v>9</v>
      </c>
      <c r="H93">
        <f>IF(kursanci6[[#This Row],[Imię kursanta]]="Wiktor",H92+1,H92)</f>
        <v>11</v>
      </c>
      <c r="I93">
        <f>IF(kursanci6[[#This Row],[Imię kursanta]]="Katarzyna",I92+1,I92)</f>
        <v>8</v>
      </c>
      <c r="J93">
        <f>IF(kursanci6[[#This Row],[Imię kursanta]]="Zuzanna",J92+1,J92)</f>
        <v>9</v>
      </c>
      <c r="K93">
        <f>IF(kursanci6[[#This Row],[Imię kursanta]]="Jan",K92+1,K92)</f>
        <v>12</v>
      </c>
      <c r="L93">
        <f>IF(kursanci6[[#This Row],[Imię kursanta]]="Julita",L92+1,L92)</f>
        <v>5</v>
      </c>
      <c r="M93">
        <f>IF(kursanci6[[#This Row],[Imię kursanta]]="Maciej",M92+1,M92)</f>
        <v>10</v>
      </c>
      <c r="N93">
        <f>IF(kursanci6[[#This Row],[Imię kursanta]]="Agnieszka",N92+1,N92)</f>
        <v>8</v>
      </c>
      <c r="O93">
        <f>IF(kursanci6[[#This Row],[Imię kursanta]]="Zdzisław",O92+1,O92)</f>
        <v>6</v>
      </c>
      <c r="P93">
        <f>IF(kursanci6[[#This Row],[Imię kursanta]]="Ewa",P92+1,P92)</f>
        <v>5</v>
      </c>
      <c r="Q93">
        <f>IF(kursanci6[[#This Row],[Imię kursanta]]="Zbigniew",Q92+1,Q92)</f>
        <v>7</v>
      </c>
      <c r="R93">
        <f>IF(kursanci6[[#This Row],[Imię kursanta]]="Anna",R92+1,R92)</f>
        <v>0</v>
      </c>
      <c r="S93">
        <f>IF(kursanci6[[#This Row],[Imię kursanta]]="Patrycja",S92+1,S92)</f>
        <v>0</v>
      </c>
      <c r="T93">
        <f>IF(kursanci6[[#This Row],[Imię kursanta]]="Ola",T92+1,T92)</f>
        <v>0</v>
      </c>
      <c r="U93">
        <f>IF(kursanci6[[#This Row],[Imię kursanta]]="Piotrek",U92+1,U92)</f>
        <v>1</v>
      </c>
      <c r="V93">
        <f>IF(kursanci6[[#This Row],[Imię kursanta]]="Andrzej",V92+1,V92)</f>
        <v>1</v>
      </c>
      <c r="W93">
        <f>IF(kursanci6[[#This Row],[Imię kursanta]]="Marcin",W92+1,W92)</f>
        <v>0</v>
      </c>
    </row>
    <row r="94" spans="1:23" x14ac:dyDescent="0.3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>
        <f>IF(kursanci6[[#This Row],[Imię kursanta]]="Bartek",G93+1,G93)</f>
        <v>9</v>
      </c>
      <c r="H94">
        <f>IF(kursanci6[[#This Row],[Imię kursanta]]="Wiktor",H93+1,H93)</f>
        <v>11</v>
      </c>
      <c r="I94">
        <f>IF(kursanci6[[#This Row],[Imię kursanta]]="Katarzyna",I93+1,I93)</f>
        <v>8</v>
      </c>
      <c r="J94">
        <f>IF(kursanci6[[#This Row],[Imię kursanta]]="Zuzanna",J93+1,J93)</f>
        <v>9</v>
      </c>
      <c r="K94">
        <f>IF(kursanci6[[#This Row],[Imię kursanta]]="Jan",K93+1,K93)</f>
        <v>12</v>
      </c>
      <c r="L94">
        <f>IF(kursanci6[[#This Row],[Imię kursanta]]="Julita",L93+1,L93)</f>
        <v>5</v>
      </c>
      <c r="M94">
        <f>IF(kursanci6[[#This Row],[Imię kursanta]]="Maciej",M93+1,M93)</f>
        <v>10</v>
      </c>
      <c r="N94">
        <f>IF(kursanci6[[#This Row],[Imię kursanta]]="Agnieszka",N93+1,N93)</f>
        <v>9</v>
      </c>
      <c r="O94">
        <f>IF(kursanci6[[#This Row],[Imię kursanta]]="Zdzisław",O93+1,O93)</f>
        <v>6</v>
      </c>
      <c r="P94">
        <f>IF(kursanci6[[#This Row],[Imię kursanta]]="Ewa",P93+1,P93)</f>
        <v>5</v>
      </c>
      <c r="Q94">
        <f>IF(kursanci6[[#This Row],[Imię kursanta]]="Zbigniew",Q93+1,Q93)</f>
        <v>7</v>
      </c>
      <c r="R94">
        <f>IF(kursanci6[[#This Row],[Imię kursanta]]="Anna",R93+1,R93)</f>
        <v>0</v>
      </c>
      <c r="S94">
        <f>IF(kursanci6[[#This Row],[Imię kursanta]]="Patrycja",S93+1,S93)</f>
        <v>0</v>
      </c>
      <c r="T94">
        <f>IF(kursanci6[[#This Row],[Imię kursanta]]="Ola",T93+1,T93)</f>
        <v>0</v>
      </c>
      <c r="U94">
        <f>IF(kursanci6[[#This Row],[Imię kursanta]]="Piotrek",U93+1,U93)</f>
        <v>1</v>
      </c>
      <c r="V94">
        <f>IF(kursanci6[[#This Row],[Imię kursanta]]="Andrzej",V93+1,V93)</f>
        <v>1</v>
      </c>
      <c r="W94">
        <f>IF(kursanci6[[#This Row],[Imię kursanta]]="Marcin",W93+1,W93)</f>
        <v>0</v>
      </c>
    </row>
    <row r="95" spans="1:23" x14ac:dyDescent="0.3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>
        <f>IF(kursanci6[[#This Row],[Imię kursanta]]="Bartek",G94+1,G94)</f>
        <v>9</v>
      </c>
      <c r="H95">
        <f>IF(kursanci6[[#This Row],[Imię kursanta]]="Wiktor",H94+1,H94)</f>
        <v>11</v>
      </c>
      <c r="I95">
        <f>IF(kursanci6[[#This Row],[Imię kursanta]]="Katarzyna",I94+1,I94)</f>
        <v>8</v>
      </c>
      <c r="J95">
        <f>IF(kursanci6[[#This Row],[Imię kursanta]]="Zuzanna",J94+1,J94)</f>
        <v>9</v>
      </c>
      <c r="K95">
        <f>IF(kursanci6[[#This Row],[Imię kursanta]]="Jan",K94+1,K94)</f>
        <v>12</v>
      </c>
      <c r="L95">
        <f>IF(kursanci6[[#This Row],[Imię kursanta]]="Julita",L94+1,L94)</f>
        <v>5</v>
      </c>
      <c r="M95">
        <f>IF(kursanci6[[#This Row],[Imię kursanta]]="Maciej",M94+1,M94)</f>
        <v>10</v>
      </c>
      <c r="N95">
        <f>IF(kursanci6[[#This Row],[Imię kursanta]]="Agnieszka",N94+1,N94)</f>
        <v>9</v>
      </c>
      <c r="O95">
        <f>IF(kursanci6[[#This Row],[Imię kursanta]]="Zdzisław",O94+1,O94)</f>
        <v>7</v>
      </c>
      <c r="P95">
        <f>IF(kursanci6[[#This Row],[Imię kursanta]]="Ewa",P94+1,P94)</f>
        <v>5</v>
      </c>
      <c r="Q95">
        <f>IF(kursanci6[[#This Row],[Imię kursanta]]="Zbigniew",Q94+1,Q94)</f>
        <v>7</v>
      </c>
      <c r="R95">
        <f>IF(kursanci6[[#This Row],[Imię kursanta]]="Anna",R94+1,R94)</f>
        <v>0</v>
      </c>
      <c r="S95">
        <f>IF(kursanci6[[#This Row],[Imię kursanta]]="Patrycja",S94+1,S94)</f>
        <v>0</v>
      </c>
      <c r="T95">
        <f>IF(kursanci6[[#This Row],[Imię kursanta]]="Ola",T94+1,T94)</f>
        <v>0</v>
      </c>
      <c r="U95">
        <f>IF(kursanci6[[#This Row],[Imię kursanta]]="Piotrek",U94+1,U94)</f>
        <v>1</v>
      </c>
      <c r="V95">
        <f>IF(kursanci6[[#This Row],[Imię kursanta]]="Andrzej",V94+1,V94)</f>
        <v>1</v>
      </c>
      <c r="W95">
        <f>IF(kursanci6[[#This Row],[Imię kursanta]]="Marcin",W94+1,W94)</f>
        <v>0</v>
      </c>
    </row>
    <row r="96" spans="1:23" x14ac:dyDescent="0.3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>
        <f>IF(kursanci6[[#This Row],[Imię kursanta]]="Bartek",G95+1,G95)</f>
        <v>9</v>
      </c>
      <c r="H96">
        <f>IF(kursanci6[[#This Row],[Imię kursanta]]="Wiktor",H95+1,H95)</f>
        <v>11</v>
      </c>
      <c r="I96">
        <f>IF(kursanci6[[#This Row],[Imię kursanta]]="Katarzyna",I95+1,I95)</f>
        <v>8</v>
      </c>
      <c r="J96">
        <f>IF(kursanci6[[#This Row],[Imię kursanta]]="Zuzanna",J95+1,J95)</f>
        <v>9</v>
      </c>
      <c r="K96">
        <f>IF(kursanci6[[#This Row],[Imię kursanta]]="Jan",K95+1,K95)</f>
        <v>12</v>
      </c>
      <c r="L96">
        <f>IF(kursanci6[[#This Row],[Imię kursanta]]="Julita",L95+1,L95)</f>
        <v>5</v>
      </c>
      <c r="M96">
        <f>IF(kursanci6[[#This Row],[Imię kursanta]]="Maciej",M95+1,M95)</f>
        <v>11</v>
      </c>
      <c r="N96">
        <f>IF(kursanci6[[#This Row],[Imię kursanta]]="Agnieszka",N95+1,N95)</f>
        <v>9</v>
      </c>
      <c r="O96">
        <f>IF(kursanci6[[#This Row],[Imię kursanta]]="Zdzisław",O95+1,O95)</f>
        <v>7</v>
      </c>
      <c r="P96">
        <f>IF(kursanci6[[#This Row],[Imię kursanta]]="Ewa",P95+1,P95)</f>
        <v>5</v>
      </c>
      <c r="Q96">
        <f>IF(kursanci6[[#This Row],[Imię kursanta]]="Zbigniew",Q95+1,Q95)</f>
        <v>7</v>
      </c>
      <c r="R96">
        <f>IF(kursanci6[[#This Row],[Imię kursanta]]="Anna",R95+1,R95)</f>
        <v>0</v>
      </c>
      <c r="S96">
        <f>IF(kursanci6[[#This Row],[Imię kursanta]]="Patrycja",S95+1,S95)</f>
        <v>0</v>
      </c>
      <c r="T96">
        <f>IF(kursanci6[[#This Row],[Imię kursanta]]="Ola",T95+1,T95)</f>
        <v>0</v>
      </c>
      <c r="U96">
        <f>IF(kursanci6[[#This Row],[Imię kursanta]]="Piotrek",U95+1,U95)</f>
        <v>1</v>
      </c>
      <c r="V96">
        <f>IF(kursanci6[[#This Row],[Imię kursanta]]="Andrzej",V95+1,V95)</f>
        <v>1</v>
      </c>
      <c r="W96">
        <f>IF(kursanci6[[#This Row],[Imię kursanta]]="Marcin",W95+1,W95)</f>
        <v>0</v>
      </c>
    </row>
    <row r="97" spans="1:23" x14ac:dyDescent="0.3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>
        <f>IF(kursanci6[[#This Row],[Imię kursanta]]="Bartek",G96+1,G96)</f>
        <v>10</v>
      </c>
      <c r="H97">
        <f>IF(kursanci6[[#This Row],[Imię kursanta]]="Wiktor",H96+1,H96)</f>
        <v>11</v>
      </c>
      <c r="I97">
        <f>IF(kursanci6[[#This Row],[Imię kursanta]]="Katarzyna",I96+1,I96)</f>
        <v>8</v>
      </c>
      <c r="J97">
        <f>IF(kursanci6[[#This Row],[Imię kursanta]]="Zuzanna",J96+1,J96)</f>
        <v>9</v>
      </c>
      <c r="K97">
        <f>IF(kursanci6[[#This Row],[Imię kursanta]]="Jan",K96+1,K96)</f>
        <v>12</v>
      </c>
      <c r="L97">
        <f>IF(kursanci6[[#This Row],[Imię kursanta]]="Julita",L96+1,L96)</f>
        <v>5</v>
      </c>
      <c r="M97">
        <f>IF(kursanci6[[#This Row],[Imię kursanta]]="Maciej",M96+1,M96)</f>
        <v>11</v>
      </c>
      <c r="N97">
        <f>IF(kursanci6[[#This Row],[Imię kursanta]]="Agnieszka",N96+1,N96)</f>
        <v>9</v>
      </c>
      <c r="O97">
        <f>IF(kursanci6[[#This Row],[Imię kursanta]]="Zdzisław",O96+1,O96)</f>
        <v>7</v>
      </c>
      <c r="P97">
        <f>IF(kursanci6[[#This Row],[Imię kursanta]]="Ewa",P96+1,P96)</f>
        <v>5</v>
      </c>
      <c r="Q97">
        <f>IF(kursanci6[[#This Row],[Imię kursanta]]="Zbigniew",Q96+1,Q96)</f>
        <v>7</v>
      </c>
      <c r="R97">
        <f>IF(kursanci6[[#This Row],[Imię kursanta]]="Anna",R96+1,R96)</f>
        <v>0</v>
      </c>
      <c r="S97">
        <f>IF(kursanci6[[#This Row],[Imię kursanta]]="Patrycja",S96+1,S96)</f>
        <v>0</v>
      </c>
      <c r="T97">
        <f>IF(kursanci6[[#This Row],[Imię kursanta]]="Ola",T96+1,T96)</f>
        <v>0</v>
      </c>
      <c r="U97">
        <f>IF(kursanci6[[#This Row],[Imię kursanta]]="Piotrek",U96+1,U96)</f>
        <v>1</v>
      </c>
      <c r="V97">
        <f>IF(kursanci6[[#This Row],[Imię kursanta]]="Andrzej",V96+1,V96)</f>
        <v>1</v>
      </c>
      <c r="W97">
        <f>IF(kursanci6[[#This Row],[Imię kursanta]]="Marcin",W96+1,W96)</f>
        <v>0</v>
      </c>
    </row>
    <row r="98" spans="1:23" x14ac:dyDescent="0.3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>
        <f>IF(kursanci6[[#This Row],[Imię kursanta]]="Bartek",G97+1,G97)</f>
        <v>10</v>
      </c>
      <c r="H98">
        <f>IF(kursanci6[[#This Row],[Imię kursanta]]="Wiktor",H97+1,H97)</f>
        <v>11</v>
      </c>
      <c r="I98">
        <f>IF(kursanci6[[#This Row],[Imię kursanta]]="Katarzyna",I97+1,I97)</f>
        <v>8</v>
      </c>
      <c r="J98">
        <f>IF(kursanci6[[#This Row],[Imię kursanta]]="Zuzanna",J97+1,J97)</f>
        <v>10</v>
      </c>
      <c r="K98">
        <f>IF(kursanci6[[#This Row],[Imię kursanta]]="Jan",K97+1,K97)</f>
        <v>12</v>
      </c>
      <c r="L98">
        <f>IF(kursanci6[[#This Row],[Imię kursanta]]="Julita",L97+1,L97)</f>
        <v>5</v>
      </c>
      <c r="M98">
        <f>IF(kursanci6[[#This Row],[Imię kursanta]]="Maciej",M97+1,M97)</f>
        <v>11</v>
      </c>
      <c r="N98">
        <f>IF(kursanci6[[#This Row],[Imię kursanta]]="Agnieszka",N97+1,N97)</f>
        <v>9</v>
      </c>
      <c r="O98">
        <f>IF(kursanci6[[#This Row],[Imię kursanta]]="Zdzisław",O97+1,O97)</f>
        <v>7</v>
      </c>
      <c r="P98">
        <f>IF(kursanci6[[#This Row],[Imię kursanta]]="Ewa",P97+1,P97)</f>
        <v>5</v>
      </c>
      <c r="Q98">
        <f>IF(kursanci6[[#This Row],[Imię kursanta]]="Zbigniew",Q97+1,Q97)</f>
        <v>7</v>
      </c>
      <c r="R98">
        <f>IF(kursanci6[[#This Row],[Imię kursanta]]="Anna",R97+1,R97)</f>
        <v>0</v>
      </c>
      <c r="S98">
        <f>IF(kursanci6[[#This Row],[Imię kursanta]]="Patrycja",S97+1,S97)</f>
        <v>0</v>
      </c>
      <c r="T98">
        <f>IF(kursanci6[[#This Row],[Imię kursanta]]="Ola",T97+1,T97)</f>
        <v>0</v>
      </c>
      <c r="U98">
        <f>IF(kursanci6[[#This Row],[Imię kursanta]]="Piotrek",U97+1,U97)</f>
        <v>1</v>
      </c>
      <c r="V98">
        <f>IF(kursanci6[[#This Row],[Imię kursanta]]="Andrzej",V97+1,V97)</f>
        <v>1</v>
      </c>
      <c r="W98">
        <f>IF(kursanci6[[#This Row],[Imię kursanta]]="Marcin",W97+1,W97)</f>
        <v>0</v>
      </c>
    </row>
    <row r="99" spans="1:23" x14ac:dyDescent="0.3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>
        <f>IF(kursanci6[[#This Row],[Imię kursanta]]="Bartek",G98+1,G98)</f>
        <v>10</v>
      </c>
      <c r="H99">
        <f>IF(kursanci6[[#This Row],[Imię kursanta]]="Wiktor",H98+1,H98)</f>
        <v>11</v>
      </c>
      <c r="I99">
        <f>IF(kursanci6[[#This Row],[Imię kursanta]]="Katarzyna",I98+1,I98)</f>
        <v>8</v>
      </c>
      <c r="J99">
        <f>IF(kursanci6[[#This Row],[Imię kursanta]]="Zuzanna",J98+1,J98)</f>
        <v>10</v>
      </c>
      <c r="K99">
        <f>IF(kursanci6[[#This Row],[Imię kursanta]]="Jan",K98+1,K98)</f>
        <v>13</v>
      </c>
      <c r="L99">
        <f>IF(kursanci6[[#This Row],[Imię kursanta]]="Julita",L98+1,L98)</f>
        <v>5</v>
      </c>
      <c r="M99">
        <f>IF(kursanci6[[#This Row],[Imię kursanta]]="Maciej",M98+1,M98)</f>
        <v>11</v>
      </c>
      <c r="N99">
        <f>IF(kursanci6[[#This Row],[Imię kursanta]]="Agnieszka",N98+1,N98)</f>
        <v>9</v>
      </c>
      <c r="O99">
        <f>IF(kursanci6[[#This Row],[Imię kursanta]]="Zdzisław",O98+1,O98)</f>
        <v>7</v>
      </c>
      <c r="P99">
        <f>IF(kursanci6[[#This Row],[Imię kursanta]]="Ewa",P98+1,P98)</f>
        <v>5</v>
      </c>
      <c r="Q99">
        <f>IF(kursanci6[[#This Row],[Imię kursanta]]="Zbigniew",Q98+1,Q98)</f>
        <v>7</v>
      </c>
      <c r="R99">
        <f>IF(kursanci6[[#This Row],[Imię kursanta]]="Anna",R98+1,R98)</f>
        <v>0</v>
      </c>
      <c r="S99">
        <f>IF(kursanci6[[#This Row],[Imię kursanta]]="Patrycja",S98+1,S98)</f>
        <v>0</v>
      </c>
      <c r="T99">
        <f>IF(kursanci6[[#This Row],[Imię kursanta]]="Ola",T98+1,T98)</f>
        <v>0</v>
      </c>
      <c r="U99">
        <f>IF(kursanci6[[#This Row],[Imię kursanta]]="Piotrek",U98+1,U98)</f>
        <v>1</v>
      </c>
      <c r="V99">
        <f>IF(kursanci6[[#This Row],[Imię kursanta]]="Andrzej",V98+1,V98)</f>
        <v>1</v>
      </c>
      <c r="W99">
        <f>IF(kursanci6[[#This Row],[Imię kursanta]]="Marcin",W98+1,W98)</f>
        <v>0</v>
      </c>
    </row>
    <row r="100" spans="1:23" x14ac:dyDescent="0.3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>
        <f>IF(kursanci6[[#This Row],[Imię kursanta]]="Bartek",G99+1,G99)</f>
        <v>10</v>
      </c>
      <c r="H100">
        <f>IF(kursanci6[[#This Row],[Imię kursanta]]="Wiktor",H99+1,H99)</f>
        <v>11</v>
      </c>
      <c r="I100">
        <f>IF(kursanci6[[#This Row],[Imię kursanta]]="Katarzyna",I99+1,I99)</f>
        <v>8</v>
      </c>
      <c r="J100">
        <f>IF(kursanci6[[#This Row],[Imię kursanta]]="Zuzanna",J99+1,J99)</f>
        <v>10</v>
      </c>
      <c r="K100">
        <f>IF(kursanci6[[#This Row],[Imię kursanta]]="Jan",K99+1,K99)</f>
        <v>13</v>
      </c>
      <c r="L100">
        <f>IF(kursanci6[[#This Row],[Imię kursanta]]="Julita",L99+1,L99)</f>
        <v>5</v>
      </c>
      <c r="M100">
        <f>IF(kursanci6[[#This Row],[Imię kursanta]]="Maciej",M99+1,M99)</f>
        <v>11</v>
      </c>
      <c r="N100">
        <f>IF(kursanci6[[#This Row],[Imię kursanta]]="Agnieszka",N99+1,N99)</f>
        <v>9</v>
      </c>
      <c r="O100">
        <f>IF(kursanci6[[#This Row],[Imię kursanta]]="Zdzisław",O99+1,O99)</f>
        <v>7</v>
      </c>
      <c r="P100">
        <f>IF(kursanci6[[#This Row],[Imię kursanta]]="Ewa",P99+1,P99)</f>
        <v>5</v>
      </c>
      <c r="Q100">
        <f>IF(kursanci6[[#This Row],[Imię kursanta]]="Zbigniew",Q99+1,Q99)</f>
        <v>7</v>
      </c>
      <c r="R100">
        <f>IF(kursanci6[[#This Row],[Imię kursanta]]="Anna",R99+1,R99)</f>
        <v>0</v>
      </c>
      <c r="S100">
        <f>IF(kursanci6[[#This Row],[Imię kursanta]]="Patrycja",S99+1,S99)</f>
        <v>0</v>
      </c>
      <c r="T100">
        <f>IF(kursanci6[[#This Row],[Imię kursanta]]="Ola",T99+1,T99)</f>
        <v>0</v>
      </c>
      <c r="U100">
        <f>IF(kursanci6[[#This Row],[Imię kursanta]]="Piotrek",U99+1,U99)</f>
        <v>1</v>
      </c>
      <c r="V100">
        <f>IF(kursanci6[[#This Row],[Imię kursanta]]="Andrzej",V99+1,V99)</f>
        <v>1</v>
      </c>
      <c r="W100">
        <f>IF(kursanci6[[#This Row],[Imię kursanta]]="Marcin",W99+1,W99)</f>
        <v>1</v>
      </c>
    </row>
    <row r="101" spans="1:23" x14ac:dyDescent="0.3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>
        <f>IF(kursanci6[[#This Row],[Imię kursanta]]="Bartek",G100+1,G100)</f>
        <v>10</v>
      </c>
      <c r="H101">
        <f>IF(kursanci6[[#This Row],[Imię kursanta]]="Wiktor",H100+1,H100)</f>
        <v>11</v>
      </c>
      <c r="I101">
        <f>IF(kursanci6[[#This Row],[Imię kursanta]]="Katarzyna",I100+1,I100)</f>
        <v>8</v>
      </c>
      <c r="J101">
        <f>IF(kursanci6[[#This Row],[Imię kursanta]]="Zuzanna",J100+1,J100)</f>
        <v>10</v>
      </c>
      <c r="K101">
        <f>IF(kursanci6[[#This Row],[Imię kursanta]]="Jan",K100+1,K100)</f>
        <v>13</v>
      </c>
      <c r="L101">
        <f>IF(kursanci6[[#This Row],[Imię kursanta]]="Julita",L100+1,L100)</f>
        <v>5</v>
      </c>
      <c r="M101">
        <f>IF(kursanci6[[#This Row],[Imię kursanta]]="Maciej",M100+1,M100)</f>
        <v>11</v>
      </c>
      <c r="N101">
        <f>IF(kursanci6[[#This Row],[Imię kursanta]]="Agnieszka",N100+1,N100)</f>
        <v>9</v>
      </c>
      <c r="O101">
        <f>IF(kursanci6[[#This Row],[Imię kursanta]]="Zdzisław",O100+1,O100)</f>
        <v>7</v>
      </c>
      <c r="P101">
        <f>IF(kursanci6[[#This Row],[Imię kursanta]]="Ewa",P100+1,P100)</f>
        <v>5</v>
      </c>
      <c r="Q101">
        <f>IF(kursanci6[[#This Row],[Imię kursanta]]="Zbigniew",Q100+1,Q100)</f>
        <v>8</v>
      </c>
      <c r="R101">
        <f>IF(kursanci6[[#This Row],[Imię kursanta]]="Anna",R100+1,R100)</f>
        <v>0</v>
      </c>
      <c r="S101">
        <f>IF(kursanci6[[#This Row],[Imię kursanta]]="Patrycja",S100+1,S100)</f>
        <v>0</v>
      </c>
      <c r="T101">
        <f>IF(kursanci6[[#This Row],[Imię kursanta]]="Ola",T100+1,T100)</f>
        <v>0</v>
      </c>
      <c r="U101">
        <f>IF(kursanci6[[#This Row],[Imię kursanta]]="Piotrek",U100+1,U100)</f>
        <v>1</v>
      </c>
      <c r="V101">
        <f>IF(kursanci6[[#This Row],[Imię kursanta]]="Andrzej",V100+1,V100)</f>
        <v>1</v>
      </c>
      <c r="W101">
        <f>IF(kursanci6[[#This Row],[Imię kursanta]]="Marcin",W100+1,W100)</f>
        <v>1</v>
      </c>
    </row>
    <row r="102" spans="1:23" x14ac:dyDescent="0.3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>
        <f>IF(kursanci6[[#This Row],[Imię kursanta]]="Bartek",G101+1,G101)</f>
        <v>11</v>
      </c>
      <c r="H102">
        <f>IF(kursanci6[[#This Row],[Imię kursanta]]="Wiktor",H101+1,H101)</f>
        <v>11</v>
      </c>
      <c r="I102">
        <f>IF(kursanci6[[#This Row],[Imię kursanta]]="Katarzyna",I101+1,I101)</f>
        <v>8</v>
      </c>
      <c r="J102">
        <f>IF(kursanci6[[#This Row],[Imię kursanta]]="Zuzanna",J101+1,J101)</f>
        <v>10</v>
      </c>
      <c r="K102">
        <f>IF(kursanci6[[#This Row],[Imię kursanta]]="Jan",K101+1,K101)</f>
        <v>13</v>
      </c>
      <c r="L102">
        <f>IF(kursanci6[[#This Row],[Imię kursanta]]="Julita",L101+1,L101)</f>
        <v>5</v>
      </c>
      <c r="M102">
        <f>IF(kursanci6[[#This Row],[Imię kursanta]]="Maciej",M101+1,M101)</f>
        <v>11</v>
      </c>
      <c r="N102">
        <f>IF(kursanci6[[#This Row],[Imię kursanta]]="Agnieszka",N101+1,N101)</f>
        <v>9</v>
      </c>
      <c r="O102">
        <f>IF(kursanci6[[#This Row],[Imię kursanta]]="Zdzisław",O101+1,O101)</f>
        <v>7</v>
      </c>
      <c r="P102">
        <f>IF(kursanci6[[#This Row],[Imię kursanta]]="Ewa",P101+1,P101)</f>
        <v>5</v>
      </c>
      <c r="Q102">
        <f>IF(kursanci6[[#This Row],[Imię kursanta]]="Zbigniew",Q101+1,Q101)</f>
        <v>8</v>
      </c>
      <c r="R102">
        <f>IF(kursanci6[[#This Row],[Imię kursanta]]="Anna",R101+1,R101)</f>
        <v>0</v>
      </c>
      <c r="S102">
        <f>IF(kursanci6[[#This Row],[Imię kursanta]]="Patrycja",S101+1,S101)</f>
        <v>0</v>
      </c>
      <c r="T102">
        <f>IF(kursanci6[[#This Row],[Imię kursanta]]="Ola",T101+1,T101)</f>
        <v>0</v>
      </c>
      <c r="U102">
        <f>IF(kursanci6[[#This Row],[Imię kursanta]]="Piotrek",U101+1,U101)</f>
        <v>1</v>
      </c>
      <c r="V102">
        <f>IF(kursanci6[[#This Row],[Imię kursanta]]="Andrzej",V101+1,V101)</f>
        <v>1</v>
      </c>
      <c r="W102">
        <f>IF(kursanci6[[#This Row],[Imię kursanta]]="Marcin",W101+1,W101)</f>
        <v>1</v>
      </c>
    </row>
    <row r="103" spans="1:23" x14ac:dyDescent="0.3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>
        <f>IF(kursanci6[[#This Row],[Imię kursanta]]="Bartek",G102+1,G102)</f>
        <v>11</v>
      </c>
      <c r="H103">
        <f>IF(kursanci6[[#This Row],[Imię kursanta]]="Wiktor",H102+1,H102)</f>
        <v>11</v>
      </c>
      <c r="I103">
        <f>IF(kursanci6[[#This Row],[Imię kursanta]]="Katarzyna",I102+1,I102)</f>
        <v>8</v>
      </c>
      <c r="J103">
        <f>IF(kursanci6[[#This Row],[Imię kursanta]]="Zuzanna",J102+1,J102)</f>
        <v>10</v>
      </c>
      <c r="K103">
        <f>IF(kursanci6[[#This Row],[Imię kursanta]]="Jan",K102+1,K102)</f>
        <v>13</v>
      </c>
      <c r="L103">
        <f>IF(kursanci6[[#This Row],[Imię kursanta]]="Julita",L102+1,L102)</f>
        <v>5</v>
      </c>
      <c r="M103">
        <f>IF(kursanci6[[#This Row],[Imię kursanta]]="Maciej",M102+1,M102)</f>
        <v>11</v>
      </c>
      <c r="N103">
        <f>IF(kursanci6[[#This Row],[Imię kursanta]]="Agnieszka",N102+1,N102)</f>
        <v>9</v>
      </c>
      <c r="O103">
        <f>IF(kursanci6[[#This Row],[Imię kursanta]]="Zdzisław",O102+1,O102)</f>
        <v>7</v>
      </c>
      <c r="P103">
        <f>IF(kursanci6[[#This Row],[Imię kursanta]]="Ewa",P102+1,P102)</f>
        <v>6</v>
      </c>
      <c r="Q103">
        <f>IF(kursanci6[[#This Row],[Imię kursanta]]="Zbigniew",Q102+1,Q102)</f>
        <v>8</v>
      </c>
      <c r="R103">
        <f>IF(kursanci6[[#This Row],[Imię kursanta]]="Anna",R102+1,R102)</f>
        <v>0</v>
      </c>
      <c r="S103">
        <f>IF(kursanci6[[#This Row],[Imię kursanta]]="Patrycja",S102+1,S102)</f>
        <v>0</v>
      </c>
      <c r="T103">
        <f>IF(kursanci6[[#This Row],[Imię kursanta]]="Ola",T102+1,T102)</f>
        <v>0</v>
      </c>
      <c r="U103">
        <f>IF(kursanci6[[#This Row],[Imię kursanta]]="Piotrek",U102+1,U102)</f>
        <v>1</v>
      </c>
      <c r="V103">
        <f>IF(kursanci6[[#This Row],[Imię kursanta]]="Andrzej",V102+1,V102)</f>
        <v>1</v>
      </c>
      <c r="W103">
        <f>IF(kursanci6[[#This Row],[Imię kursanta]]="Marcin",W102+1,W102)</f>
        <v>1</v>
      </c>
    </row>
    <row r="104" spans="1:23" x14ac:dyDescent="0.3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>
        <f>IF(kursanci6[[#This Row],[Imię kursanta]]="Bartek",G103+1,G103)</f>
        <v>11</v>
      </c>
      <c r="H104">
        <f>IF(kursanci6[[#This Row],[Imię kursanta]]="Wiktor",H103+1,H103)</f>
        <v>11</v>
      </c>
      <c r="I104">
        <f>IF(kursanci6[[#This Row],[Imię kursanta]]="Katarzyna",I103+1,I103)</f>
        <v>8</v>
      </c>
      <c r="J104">
        <f>IF(kursanci6[[#This Row],[Imię kursanta]]="Zuzanna",J103+1,J103)</f>
        <v>10</v>
      </c>
      <c r="K104">
        <f>IF(kursanci6[[#This Row],[Imię kursanta]]="Jan",K103+1,K103)</f>
        <v>13</v>
      </c>
      <c r="L104">
        <f>IF(kursanci6[[#This Row],[Imię kursanta]]="Julita",L103+1,L103)</f>
        <v>5</v>
      </c>
      <c r="M104">
        <f>IF(kursanci6[[#This Row],[Imię kursanta]]="Maciej",M103+1,M103)</f>
        <v>12</v>
      </c>
      <c r="N104">
        <f>IF(kursanci6[[#This Row],[Imię kursanta]]="Agnieszka",N103+1,N103)</f>
        <v>9</v>
      </c>
      <c r="O104">
        <f>IF(kursanci6[[#This Row],[Imię kursanta]]="Zdzisław",O103+1,O103)</f>
        <v>7</v>
      </c>
      <c r="P104">
        <f>IF(kursanci6[[#This Row],[Imię kursanta]]="Ewa",P103+1,P103)</f>
        <v>6</v>
      </c>
      <c r="Q104">
        <f>IF(kursanci6[[#This Row],[Imię kursanta]]="Zbigniew",Q103+1,Q103)</f>
        <v>8</v>
      </c>
      <c r="R104">
        <f>IF(kursanci6[[#This Row],[Imię kursanta]]="Anna",R103+1,R103)</f>
        <v>0</v>
      </c>
      <c r="S104">
        <f>IF(kursanci6[[#This Row],[Imię kursanta]]="Patrycja",S103+1,S103)</f>
        <v>0</v>
      </c>
      <c r="T104">
        <f>IF(kursanci6[[#This Row],[Imię kursanta]]="Ola",T103+1,T103)</f>
        <v>0</v>
      </c>
      <c r="U104">
        <f>IF(kursanci6[[#This Row],[Imię kursanta]]="Piotrek",U103+1,U103)</f>
        <v>1</v>
      </c>
      <c r="V104">
        <f>IF(kursanci6[[#This Row],[Imię kursanta]]="Andrzej",V103+1,V103)</f>
        <v>1</v>
      </c>
      <c r="W104">
        <f>IF(kursanci6[[#This Row],[Imię kursanta]]="Marcin",W103+1,W103)</f>
        <v>1</v>
      </c>
    </row>
    <row r="105" spans="1:23" x14ac:dyDescent="0.3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>
        <f>IF(kursanci6[[#This Row],[Imię kursanta]]="Bartek",G104+1,G104)</f>
        <v>11</v>
      </c>
      <c r="H105">
        <f>IF(kursanci6[[#This Row],[Imię kursanta]]="Wiktor",H104+1,H104)</f>
        <v>11</v>
      </c>
      <c r="I105">
        <f>IF(kursanci6[[#This Row],[Imię kursanta]]="Katarzyna",I104+1,I104)</f>
        <v>8</v>
      </c>
      <c r="J105">
        <f>IF(kursanci6[[#This Row],[Imię kursanta]]="Zuzanna",J104+1,J104)</f>
        <v>10</v>
      </c>
      <c r="K105">
        <f>IF(kursanci6[[#This Row],[Imię kursanta]]="Jan",K104+1,K104)</f>
        <v>13</v>
      </c>
      <c r="L105">
        <f>IF(kursanci6[[#This Row],[Imię kursanta]]="Julita",L104+1,L104)</f>
        <v>5</v>
      </c>
      <c r="M105">
        <f>IF(kursanci6[[#This Row],[Imię kursanta]]="Maciej",M104+1,M104)</f>
        <v>12</v>
      </c>
      <c r="N105">
        <f>IF(kursanci6[[#This Row],[Imię kursanta]]="Agnieszka",N104+1,N104)</f>
        <v>9</v>
      </c>
      <c r="O105">
        <f>IF(kursanci6[[#This Row],[Imię kursanta]]="Zdzisław",O104+1,O104)</f>
        <v>7</v>
      </c>
      <c r="P105">
        <f>IF(kursanci6[[#This Row],[Imię kursanta]]="Ewa",P104+1,P104)</f>
        <v>7</v>
      </c>
      <c r="Q105">
        <f>IF(kursanci6[[#This Row],[Imię kursanta]]="Zbigniew",Q104+1,Q104)</f>
        <v>8</v>
      </c>
      <c r="R105">
        <f>IF(kursanci6[[#This Row],[Imię kursanta]]="Anna",R104+1,R104)</f>
        <v>0</v>
      </c>
      <c r="S105">
        <f>IF(kursanci6[[#This Row],[Imię kursanta]]="Patrycja",S104+1,S104)</f>
        <v>0</v>
      </c>
      <c r="T105">
        <f>IF(kursanci6[[#This Row],[Imię kursanta]]="Ola",T104+1,T104)</f>
        <v>0</v>
      </c>
      <c r="U105">
        <f>IF(kursanci6[[#This Row],[Imię kursanta]]="Piotrek",U104+1,U104)</f>
        <v>1</v>
      </c>
      <c r="V105">
        <f>IF(kursanci6[[#This Row],[Imię kursanta]]="Andrzej",V104+1,V104)</f>
        <v>1</v>
      </c>
      <c r="W105">
        <f>IF(kursanci6[[#This Row],[Imię kursanta]]="Marcin",W104+1,W104)</f>
        <v>1</v>
      </c>
    </row>
    <row r="106" spans="1:23" x14ac:dyDescent="0.3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>
        <f>IF(kursanci6[[#This Row],[Imię kursanta]]="Bartek",G105+1,G105)</f>
        <v>11</v>
      </c>
      <c r="H106">
        <f>IF(kursanci6[[#This Row],[Imię kursanta]]="Wiktor",H105+1,H105)</f>
        <v>11</v>
      </c>
      <c r="I106">
        <f>IF(kursanci6[[#This Row],[Imię kursanta]]="Katarzyna",I105+1,I105)</f>
        <v>8</v>
      </c>
      <c r="J106">
        <f>IF(kursanci6[[#This Row],[Imię kursanta]]="Zuzanna",J105+1,J105)</f>
        <v>10</v>
      </c>
      <c r="K106">
        <f>IF(kursanci6[[#This Row],[Imię kursanta]]="Jan",K105+1,K105)</f>
        <v>13</v>
      </c>
      <c r="L106">
        <f>IF(kursanci6[[#This Row],[Imię kursanta]]="Julita",L105+1,L105)</f>
        <v>5</v>
      </c>
      <c r="M106">
        <f>IF(kursanci6[[#This Row],[Imię kursanta]]="Maciej",M105+1,M105)</f>
        <v>12</v>
      </c>
      <c r="N106">
        <f>IF(kursanci6[[#This Row],[Imię kursanta]]="Agnieszka",N105+1,N105)</f>
        <v>9</v>
      </c>
      <c r="O106">
        <f>IF(kursanci6[[#This Row],[Imię kursanta]]="Zdzisław",O105+1,O105)</f>
        <v>8</v>
      </c>
      <c r="P106">
        <f>IF(kursanci6[[#This Row],[Imię kursanta]]="Ewa",P105+1,P105)</f>
        <v>7</v>
      </c>
      <c r="Q106">
        <f>IF(kursanci6[[#This Row],[Imię kursanta]]="Zbigniew",Q105+1,Q105)</f>
        <v>8</v>
      </c>
      <c r="R106">
        <f>IF(kursanci6[[#This Row],[Imię kursanta]]="Anna",R105+1,R105)</f>
        <v>0</v>
      </c>
      <c r="S106">
        <f>IF(kursanci6[[#This Row],[Imię kursanta]]="Patrycja",S105+1,S105)</f>
        <v>0</v>
      </c>
      <c r="T106">
        <f>IF(kursanci6[[#This Row],[Imię kursanta]]="Ola",T105+1,T105)</f>
        <v>0</v>
      </c>
      <c r="U106">
        <f>IF(kursanci6[[#This Row],[Imię kursanta]]="Piotrek",U105+1,U105)</f>
        <v>1</v>
      </c>
      <c r="V106">
        <f>IF(kursanci6[[#This Row],[Imię kursanta]]="Andrzej",V105+1,V105)</f>
        <v>1</v>
      </c>
      <c r="W106">
        <f>IF(kursanci6[[#This Row],[Imię kursanta]]="Marcin",W105+1,W105)</f>
        <v>1</v>
      </c>
    </row>
    <row r="107" spans="1:23" x14ac:dyDescent="0.3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>
        <f>IF(kursanci6[[#This Row],[Imię kursanta]]="Bartek",G106+1,G106)</f>
        <v>11</v>
      </c>
      <c r="H107">
        <f>IF(kursanci6[[#This Row],[Imię kursanta]]="Wiktor",H106+1,H106)</f>
        <v>11</v>
      </c>
      <c r="I107">
        <f>IF(kursanci6[[#This Row],[Imię kursanta]]="Katarzyna",I106+1,I106)</f>
        <v>8</v>
      </c>
      <c r="J107">
        <f>IF(kursanci6[[#This Row],[Imię kursanta]]="Zuzanna",J106+1,J106)</f>
        <v>10</v>
      </c>
      <c r="K107">
        <f>IF(kursanci6[[#This Row],[Imię kursanta]]="Jan",K106+1,K106)</f>
        <v>13</v>
      </c>
      <c r="L107">
        <f>IF(kursanci6[[#This Row],[Imię kursanta]]="Julita",L106+1,L106)</f>
        <v>5</v>
      </c>
      <c r="M107">
        <f>IF(kursanci6[[#This Row],[Imię kursanta]]="Maciej",M106+1,M106)</f>
        <v>13</v>
      </c>
      <c r="N107">
        <f>IF(kursanci6[[#This Row],[Imię kursanta]]="Agnieszka",N106+1,N106)</f>
        <v>9</v>
      </c>
      <c r="O107">
        <f>IF(kursanci6[[#This Row],[Imię kursanta]]="Zdzisław",O106+1,O106)</f>
        <v>8</v>
      </c>
      <c r="P107">
        <f>IF(kursanci6[[#This Row],[Imię kursanta]]="Ewa",P106+1,P106)</f>
        <v>7</v>
      </c>
      <c r="Q107">
        <f>IF(kursanci6[[#This Row],[Imię kursanta]]="Zbigniew",Q106+1,Q106)</f>
        <v>8</v>
      </c>
      <c r="R107">
        <f>IF(kursanci6[[#This Row],[Imię kursanta]]="Anna",R106+1,R106)</f>
        <v>0</v>
      </c>
      <c r="S107">
        <f>IF(kursanci6[[#This Row],[Imię kursanta]]="Patrycja",S106+1,S106)</f>
        <v>0</v>
      </c>
      <c r="T107">
        <f>IF(kursanci6[[#This Row],[Imię kursanta]]="Ola",T106+1,T106)</f>
        <v>0</v>
      </c>
      <c r="U107">
        <f>IF(kursanci6[[#This Row],[Imię kursanta]]="Piotrek",U106+1,U106)</f>
        <v>1</v>
      </c>
      <c r="V107">
        <f>IF(kursanci6[[#This Row],[Imię kursanta]]="Andrzej",V106+1,V106)</f>
        <v>1</v>
      </c>
      <c r="W107">
        <f>IF(kursanci6[[#This Row],[Imię kursanta]]="Marcin",W106+1,W106)</f>
        <v>1</v>
      </c>
    </row>
    <row r="108" spans="1:23" x14ac:dyDescent="0.3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>
        <f>IF(kursanci6[[#This Row],[Imię kursanta]]="Bartek",G107+1,G107)</f>
        <v>11</v>
      </c>
      <c r="H108">
        <f>IF(kursanci6[[#This Row],[Imię kursanta]]="Wiktor",H107+1,H107)</f>
        <v>11</v>
      </c>
      <c r="I108">
        <f>IF(kursanci6[[#This Row],[Imię kursanta]]="Katarzyna",I107+1,I107)</f>
        <v>9</v>
      </c>
      <c r="J108">
        <f>IF(kursanci6[[#This Row],[Imię kursanta]]="Zuzanna",J107+1,J107)</f>
        <v>10</v>
      </c>
      <c r="K108">
        <f>IF(kursanci6[[#This Row],[Imię kursanta]]="Jan",K107+1,K107)</f>
        <v>13</v>
      </c>
      <c r="L108">
        <f>IF(kursanci6[[#This Row],[Imię kursanta]]="Julita",L107+1,L107)</f>
        <v>5</v>
      </c>
      <c r="M108">
        <f>IF(kursanci6[[#This Row],[Imię kursanta]]="Maciej",M107+1,M107)</f>
        <v>13</v>
      </c>
      <c r="N108">
        <f>IF(kursanci6[[#This Row],[Imię kursanta]]="Agnieszka",N107+1,N107)</f>
        <v>9</v>
      </c>
      <c r="O108">
        <f>IF(kursanci6[[#This Row],[Imię kursanta]]="Zdzisław",O107+1,O107)</f>
        <v>8</v>
      </c>
      <c r="P108">
        <f>IF(kursanci6[[#This Row],[Imię kursanta]]="Ewa",P107+1,P107)</f>
        <v>7</v>
      </c>
      <c r="Q108">
        <f>IF(kursanci6[[#This Row],[Imię kursanta]]="Zbigniew",Q107+1,Q107)</f>
        <v>8</v>
      </c>
      <c r="R108">
        <f>IF(kursanci6[[#This Row],[Imię kursanta]]="Anna",R107+1,R107)</f>
        <v>0</v>
      </c>
      <c r="S108">
        <f>IF(kursanci6[[#This Row],[Imię kursanta]]="Patrycja",S107+1,S107)</f>
        <v>0</v>
      </c>
      <c r="T108">
        <f>IF(kursanci6[[#This Row],[Imię kursanta]]="Ola",T107+1,T107)</f>
        <v>0</v>
      </c>
      <c r="U108">
        <f>IF(kursanci6[[#This Row],[Imię kursanta]]="Piotrek",U107+1,U107)</f>
        <v>1</v>
      </c>
      <c r="V108">
        <f>IF(kursanci6[[#This Row],[Imię kursanta]]="Andrzej",V107+1,V107)</f>
        <v>1</v>
      </c>
      <c r="W108">
        <f>IF(kursanci6[[#This Row],[Imię kursanta]]="Marcin",W107+1,W107)</f>
        <v>1</v>
      </c>
    </row>
    <row r="109" spans="1:23" x14ac:dyDescent="0.3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>
        <f>IF(kursanci6[[#This Row],[Imię kursanta]]="Bartek",G108+1,G108)</f>
        <v>11</v>
      </c>
      <c r="H109">
        <f>IF(kursanci6[[#This Row],[Imię kursanta]]="Wiktor",H108+1,H108)</f>
        <v>11</v>
      </c>
      <c r="I109">
        <f>IF(kursanci6[[#This Row],[Imię kursanta]]="Katarzyna",I108+1,I108)</f>
        <v>9</v>
      </c>
      <c r="J109">
        <f>IF(kursanci6[[#This Row],[Imię kursanta]]="Zuzanna",J108+1,J108)</f>
        <v>10</v>
      </c>
      <c r="K109">
        <f>IF(kursanci6[[#This Row],[Imię kursanta]]="Jan",K108+1,K108)</f>
        <v>13</v>
      </c>
      <c r="L109">
        <f>IF(kursanci6[[#This Row],[Imię kursanta]]="Julita",L108+1,L108)</f>
        <v>6</v>
      </c>
      <c r="M109">
        <f>IF(kursanci6[[#This Row],[Imię kursanta]]="Maciej",M108+1,M108)</f>
        <v>13</v>
      </c>
      <c r="N109">
        <f>IF(kursanci6[[#This Row],[Imię kursanta]]="Agnieszka",N108+1,N108)</f>
        <v>9</v>
      </c>
      <c r="O109">
        <f>IF(kursanci6[[#This Row],[Imię kursanta]]="Zdzisław",O108+1,O108)</f>
        <v>8</v>
      </c>
      <c r="P109">
        <f>IF(kursanci6[[#This Row],[Imię kursanta]]="Ewa",P108+1,P108)</f>
        <v>7</v>
      </c>
      <c r="Q109">
        <f>IF(kursanci6[[#This Row],[Imię kursanta]]="Zbigniew",Q108+1,Q108)</f>
        <v>8</v>
      </c>
      <c r="R109">
        <f>IF(kursanci6[[#This Row],[Imię kursanta]]="Anna",R108+1,R108)</f>
        <v>0</v>
      </c>
      <c r="S109">
        <f>IF(kursanci6[[#This Row],[Imię kursanta]]="Patrycja",S108+1,S108)</f>
        <v>0</v>
      </c>
      <c r="T109">
        <f>IF(kursanci6[[#This Row],[Imię kursanta]]="Ola",T108+1,T108)</f>
        <v>0</v>
      </c>
      <c r="U109">
        <f>IF(kursanci6[[#This Row],[Imię kursanta]]="Piotrek",U108+1,U108)</f>
        <v>1</v>
      </c>
      <c r="V109">
        <f>IF(kursanci6[[#This Row],[Imię kursanta]]="Andrzej",V108+1,V108)</f>
        <v>1</v>
      </c>
      <c r="W109">
        <f>IF(kursanci6[[#This Row],[Imię kursanta]]="Marcin",W108+1,W108)</f>
        <v>1</v>
      </c>
    </row>
    <row r="110" spans="1:23" x14ac:dyDescent="0.3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>
        <f>IF(kursanci6[[#This Row],[Imię kursanta]]="Bartek",G109+1,G109)</f>
        <v>11</v>
      </c>
      <c r="H110">
        <f>IF(kursanci6[[#This Row],[Imię kursanta]]="Wiktor",H109+1,H109)</f>
        <v>11</v>
      </c>
      <c r="I110">
        <f>IF(kursanci6[[#This Row],[Imię kursanta]]="Katarzyna",I109+1,I109)</f>
        <v>9</v>
      </c>
      <c r="J110">
        <f>IF(kursanci6[[#This Row],[Imię kursanta]]="Zuzanna",J109+1,J109)</f>
        <v>11</v>
      </c>
      <c r="K110">
        <f>IF(kursanci6[[#This Row],[Imię kursanta]]="Jan",K109+1,K109)</f>
        <v>13</v>
      </c>
      <c r="L110">
        <f>IF(kursanci6[[#This Row],[Imię kursanta]]="Julita",L109+1,L109)</f>
        <v>6</v>
      </c>
      <c r="M110">
        <f>IF(kursanci6[[#This Row],[Imię kursanta]]="Maciej",M109+1,M109)</f>
        <v>13</v>
      </c>
      <c r="N110">
        <f>IF(kursanci6[[#This Row],[Imię kursanta]]="Agnieszka",N109+1,N109)</f>
        <v>9</v>
      </c>
      <c r="O110">
        <f>IF(kursanci6[[#This Row],[Imię kursanta]]="Zdzisław",O109+1,O109)</f>
        <v>8</v>
      </c>
      <c r="P110">
        <f>IF(kursanci6[[#This Row],[Imię kursanta]]="Ewa",P109+1,P109)</f>
        <v>7</v>
      </c>
      <c r="Q110">
        <f>IF(kursanci6[[#This Row],[Imię kursanta]]="Zbigniew",Q109+1,Q109)</f>
        <v>8</v>
      </c>
      <c r="R110">
        <f>IF(kursanci6[[#This Row],[Imię kursanta]]="Anna",R109+1,R109)</f>
        <v>0</v>
      </c>
      <c r="S110">
        <f>IF(kursanci6[[#This Row],[Imię kursanta]]="Patrycja",S109+1,S109)</f>
        <v>0</v>
      </c>
      <c r="T110">
        <f>IF(kursanci6[[#This Row],[Imię kursanta]]="Ola",T109+1,T109)</f>
        <v>0</v>
      </c>
      <c r="U110">
        <f>IF(kursanci6[[#This Row],[Imię kursanta]]="Piotrek",U109+1,U109)</f>
        <v>1</v>
      </c>
      <c r="V110">
        <f>IF(kursanci6[[#This Row],[Imię kursanta]]="Andrzej",V109+1,V109)</f>
        <v>1</v>
      </c>
      <c r="W110">
        <f>IF(kursanci6[[#This Row],[Imię kursanta]]="Marcin",W109+1,W109)</f>
        <v>1</v>
      </c>
    </row>
    <row r="111" spans="1:23" x14ac:dyDescent="0.3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>
        <f>IF(kursanci6[[#This Row],[Imię kursanta]]="Bartek",G110+1,G110)</f>
        <v>11</v>
      </c>
      <c r="H111">
        <f>IF(kursanci6[[#This Row],[Imię kursanta]]="Wiktor",H110+1,H110)</f>
        <v>11</v>
      </c>
      <c r="I111">
        <f>IF(kursanci6[[#This Row],[Imię kursanta]]="Katarzyna",I110+1,I110)</f>
        <v>9</v>
      </c>
      <c r="J111">
        <f>IF(kursanci6[[#This Row],[Imię kursanta]]="Zuzanna",J110+1,J110)</f>
        <v>11</v>
      </c>
      <c r="K111">
        <f>IF(kursanci6[[#This Row],[Imię kursanta]]="Jan",K110+1,K110)</f>
        <v>13</v>
      </c>
      <c r="L111">
        <f>IF(kursanci6[[#This Row],[Imię kursanta]]="Julita",L110+1,L110)</f>
        <v>6</v>
      </c>
      <c r="M111">
        <f>IF(kursanci6[[#This Row],[Imię kursanta]]="Maciej",M110+1,M110)</f>
        <v>13</v>
      </c>
      <c r="N111">
        <f>IF(kursanci6[[#This Row],[Imię kursanta]]="Agnieszka",N110+1,N110)</f>
        <v>9</v>
      </c>
      <c r="O111">
        <f>IF(kursanci6[[#This Row],[Imię kursanta]]="Zdzisław",O110+1,O110)</f>
        <v>8</v>
      </c>
      <c r="P111">
        <f>IF(kursanci6[[#This Row],[Imię kursanta]]="Ewa",P110+1,P110)</f>
        <v>7</v>
      </c>
      <c r="Q111">
        <f>IF(kursanci6[[#This Row],[Imię kursanta]]="Zbigniew",Q110+1,Q110)</f>
        <v>8</v>
      </c>
      <c r="R111">
        <f>IF(kursanci6[[#This Row],[Imię kursanta]]="Anna",R110+1,R110)</f>
        <v>0</v>
      </c>
      <c r="S111">
        <f>IF(kursanci6[[#This Row],[Imię kursanta]]="Patrycja",S110+1,S110)</f>
        <v>1</v>
      </c>
      <c r="T111">
        <f>IF(kursanci6[[#This Row],[Imię kursanta]]="Ola",T110+1,T110)</f>
        <v>0</v>
      </c>
      <c r="U111">
        <f>IF(kursanci6[[#This Row],[Imię kursanta]]="Piotrek",U110+1,U110)</f>
        <v>1</v>
      </c>
      <c r="V111">
        <f>IF(kursanci6[[#This Row],[Imię kursanta]]="Andrzej",V110+1,V110)</f>
        <v>1</v>
      </c>
      <c r="W111">
        <f>IF(kursanci6[[#This Row],[Imię kursanta]]="Marcin",W110+1,W110)</f>
        <v>1</v>
      </c>
    </row>
    <row r="112" spans="1:23" x14ac:dyDescent="0.3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>
        <f>IF(kursanci6[[#This Row],[Imię kursanta]]="Bartek",G111+1,G111)</f>
        <v>11</v>
      </c>
      <c r="H112">
        <f>IF(kursanci6[[#This Row],[Imię kursanta]]="Wiktor",H111+1,H111)</f>
        <v>11</v>
      </c>
      <c r="I112">
        <f>IF(kursanci6[[#This Row],[Imię kursanta]]="Katarzyna",I111+1,I111)</f>
        <v>9</v>
      </c>
      <c r="J112">
        <f>IF(kursanci6[[#This Row],[Imię kursanta]]="Zuzanna",J111+1,J111)</f>
        <v>11</v>
      </c>
      <c r="K112">
        <f>IF(kursanci6[[#This Row],[Imię kursanta]]="Jan",K111+1,K111)</f>
        <v>14</v>
      </c>
      <c r="L112">
        <f>IF(kursanci6[[#This Row],[Imię kursanta]]="Julita",L111+1,L111)</f>
        <v>6</v>
      </c>
      <c r="M112">
        <f>IF(kursanci6[[#This Row],[Imię kursanta]]="Maciej",M111+1,M111)</f>
        <v>13</v>
      </c>
      <c r="N112">
        <f>IF(kursanci6[[#This Row],[Imię kursanta]]="Agnieszka",N111+1,N111)</f>
        <v>9</v>
      </c>
      <c r="O112">
        <f>IF(kursanci6[[#This Row],[Imię kursanta]]="Zdzisław",O111+1,O111)</f>
        <v>8</v>
      </c>
      <c r="P112">
        <f>IF(kursanci6[[#This Row],[Imię kursanta]]="Ewa",P111+1,P111)</f>
        <v>7</v>
      </c>
      <c r="Q112">
        <f>IF(kursanci6[[#This Row],[Imię kursanta]]="Zbigniew",Q111+1,Q111)</f>
        <v>8</v>
      </c>
      <c r="R112">
        <f>IF(kursanci6[[#This Row],[Imię kursanta]]="Anna",R111+1,R111)</f>
        <v>0</v>
      </c>
      <c r="S112">
        <f>IF(kursanci6[[#This Row],[Imię kursanta]]="Patrycja",S111+1,S111)</f>
        <v>1</v>
      </c>
      <c r="T112">
        <f>IF(kursanci6[[#This Row],[Imię kursanta]]="Ola",T111+1,T111)</f>
        <v>0</v>
      </c>
      <c r="U112">
        <f>IF(kursanci6[[#This Row],[Imię kursanta]]="Piotrek",U111+1,U111)</f>
        <v>1</v>
      </c>
      <c r="V112">
        <f>IF(kursanci6[[#This Row],[Imię kursanta]]="Andrzej",V111+1,V111)</f>
        <v>1</v>
      </c>
      <c r="W112">
        <f>IF(kursanci6[[#This Row],[Imię kursanta]]="Marcin",W111+1,W111)</f>
        <v>1</v>
      </c>
    </row>
    <row r="113" spans="1:23" x14ac:dyDescent="0.3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>
        <f>IF(kursanci6[[#This Row],[Imię kursanta]]="Bartek",G112+1,G112)</f>
        <v>11</v>
      </c>
      <c r="H113">
        <f>IF(kursanci6[[#This Row],[Imię kursanta]]="Wiktor",H112+1,H112)</f>
        <v>11</v>
      </c>
      <c r="I113">
        <f>IF(kursanci6[[#This Row],[Imię kursanta]]="Katarzyna",I112+1,I112)</f>
        <v>10</v>
      </c>
      <c r="J113">
        <f>IF(kursanci6[[#This Row],[Imię kursanta]]="Zuzanna",J112+1,J112)</f>
        <v>11</v>
      </c>
      <c r="K113">
        <f>IF(kursanci6[[#This Row],[Imię kursanta]]="Jan",K112+1,K112)</f>
        <v>14</v>
      </c>
      <c r="L113">
        <f>IF(kursanci6[[#This Row],[Imię kursanta]]="Julita",L112+1,L112)</f>
        <v>6</v>
      </c>
      <c r="M113">
        <f>IF(kursanci6[[#This Row],[Imię kursanta]]="Maciej",M112+1,M112)</f>
        <v>13</v>
      </c>
      <c r="N113">
        <f>IF(kursanci6[[#This Row],[Imię kursanta]]="Agnieszka",N112+1,N112)</f>
        <v>9</v>
      </c>
      <c r="O113">
        <f>IF(kursanci6[[#This Row],[Imię kursanta]]="Zdzisław",O112+1,O112)</f>
        <v>8</v>
      </c>
      <c r="P113">
        <f>IF(kursanci6[[#This Row],[Imię kursanta]]="Ewa",P112+1,P112)</f>
        <v>7</v>
      </c>
      <c r="Q113">
        <f>IF(kursanci6[[#This Row],[Imię kursanta]]="Zbigniew",Q112+1,Q112)</f>
        <v>8</v>
      </c>
      <c r="R113">
        <f>IF(kursanci6[[#This Row],[Imię kursanta]]="Anna",R112+1,R112)</f>
        <v>0</v>
      </c>
      <c r="S113">
        <f>IF(kursanci6[[#This Row],[Imię kursanta]]="Patrycja",S112+1,S112)</f>
        <v>1</v>
      </c>
      <c r="T113">
        <f>IF(kursanci6[[#This Row],[Imię kursanta]]="Ola",T112+1,T112)</f>
        <v>0</v>
      </c>
      <c r="U113">
        <f>IF(kursanci6[[#This Row],[Imię kursanta]]="Piotrek",U112+1,U112)</f>
        <v>1</v>
      </c>
      <c r="V113">
        <f>IF(kursanci6[[#This Row],[Imię kursanta]]="Andrzej",V112+1,V112)</f>
        <v>1</v>
      </c>
      <c r="W113">
        <f>IF(kursanci6[[#This Row],[Imię kursanta]]="Marcin",W112+1,W112)</f>
        <v>1</v>
      </c>
    </row>
    <row r="114" spans="1:23" x14ac:dyDescent="0.3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>
        <f>IF(kursanci6[[#This Row],[Imię kursanta]]="Bartek",G113+1,G113)</f>
        <v>11</v>
      </c>
      <c r="H114">
        <f>IF(kursanci6[[#This Row],[Imię kursanta]]="Wiktor",H113+1,H113)</f>
        <v>11</v>
      </c>
      <c r="I114">
        <f>IF(kursanci6[[#This Row],[Imię kursanta]]="Katarzyna",I113+1,I113)</f>
        <v>10</v>
      </c>
      <c r="J114">
        <f>IF(kursanci6[[#This Row],[Imię kursanta]]="Zuzanna",J113+1,J113)</f>
        <v>11</v>
      </c>
      <c r="K114">
        <f>IF(kursanci6[[#This Row],[Imię kursanta]]="Jan",K113+1,K113)</f>
        <v>14</v>
      </c>
      <c r="L114">
        <f>IF(kursanci6[[#This Row],[Imię kursanta]]="Julita",L113+1,L113)</f>
        <v>6</v>
      </c>
      <c r="M114">
        <f>IF(kursanci6[[#This Row],[Imię kursanta]]="Maciej",M113+1,M113)</f>
        <v>13</v>
      </c>
      <c r="N114">
        <f>IF(kursanci6[[#This Row],[Imię kursanta]]="Agnieszka",N113+1,N113)</f>
        <v>9</v>
      </c>
      <c r="O114">
        <f>IF(kursanci6[[#This Row],[Imię kursanta]]="Zdzisław",O113+1,O113)</f>
        <v>9</v>
      </c>
      <c r="P114">
        <f>IF(kursanci6[[#This Row],[Imię kursanta]]="Ewa",P113+1,P113)</f>
        <v>7</v>
      </c>
      <c r="Q114">
        <f>IF(kursanci6[[#This Row],[Imię kursanta]]="Zbigniew",Q113+1,Q113)</f>
        <v>8</v>
      </c>
      <c r="R114">
        <f>IF(kursanci6[[#This Row],[Imię kursanta]]="Anna",R113+1,R113)</f>
        <v>0</v>
      </c>
      <c r="S114">
        <f>IF(kursanci6[[#This Row],[Imię kursanta]]="Patrycja",S113+1,S113)</f>
        <v>1</v>
      </c>
      <c r="T114">
        <f>IF(kursanci6[[#This Row],[Imię kursanta]]="Ola",T113+1,T113)</f>
        <v>0</v>
      </c>
      <c r="U114">
        <f>IF(kursanci6[[#This Row],[Imię kursanta]]="Piotrek",U113+1,U113)</f>
        <v>1</v>
      </c>
      <c r="V114">
        <f>IF(kursanci6[[#This Row],[Imię kursanta]]="Andrzej",V113+1,V113)</f>
        <v>1</v>
      </c>
      <c r="W114">
        <f>IF(kursanci6[[#This Row],[Imię kursanta]]="Marcin",W113+1,W113)</f>
        <v>1</v>
      </c>
    </row>
    <row r="115" spans="1:23" x14ac:dyDescent="0.3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>
        <f>IF(kursanci6[[#This Row],[Imię kursanta]]="Bartek",G114+1,G114)</f>
        <v>11</v>
      </c>
      <c r="H115">
        <f>IF(kursanci6[[#This Row],[Imię kursanta]]="Wiktor",H114+1,H114)</f>
        <v>11</v>
      </c>
      <c r="I115">
        <f>IF(kursanci6[[#This Row],[Imię kursanta]]="Katarzyna",I114+1,I114)</f>
        <v>10</v>
      </c>
      <c r="J115">
        <f>IF(kursanci6[[#This Row],[Imię kursanta]]="Zuzanna",J114+1,J114)</f>
        <v>11</v>
      </c>
      <c r="K115">
        <f>IF(kursanci6[[#This Row],[Imię kursanta]]="Jan",K114+1,K114)</f>
        <v>14</v>
      </c>
      <c r="L115">
        <f>IF(kursanci6[[#This Row],[Imię kursanta]]="Julita",L114+1,L114)</f>
        <v>6</v>
      </c>
      <c r="M115">
        <f>IF(kursanci6[[#This Row],[Imię kursanta]]="Maciej",M114+1,M114)</f>
        <v>14</v>
      </c>
      <c r="N115">
        <f>IF(kursanci6[[#This Row],[Imię kursanta]]="Agnieszka",N114+1,N114)</f>
        <v>9</v>
      </c>
      <c r="O115">
        <f>IF(kursanci6[[#This Row],[Imię kursanta]]="Zdzisław",O114+1,O114)</f>
        <v>9</v>
      </c>
      <c r="P115">
        <f>IF(kursanci6[[#This Row],[Imię kursanta]]="Ewa",P114+1,P114)</f>
        <v>7</v>
      </c>
      <c r="Q115">
        <f>IF(kursanci6[[#This Row],[Imię kursanta]]="Zbigniew",Q114+1,Q114)</f>
        <v>8</v>
      </c>
      <c r="R115">
        <f>IF(kursanci6[[#This Row],[Imię kursanta]]="Anna",R114+1,R114)</f>
        <v>0</v>
      </c>
      <c r="S115">
        <f>IF(kursanci6[[#This Row],[Imię kursanta]]="Patrycja",S114+1,S114)</f>
        <v>1</v>
      </c>
      <c r="T115">
        <f>IF(kursanci6[[#This Row],[Imię kursanta]]="Ola",T114+1,T114)</f>
        <v>0</v>
      </c>
      <c r="U115">
        <f>IF(kursanci6[[#This Row],[Imię kursanta]]="Piotrek",U114+1,U114)</f>
        <v>1</v>
      </c>
      <c r="V115">
        <f>IF(kursanci6[[#This Row],[Imię kursanta]]="Andrzej",V114+1,V114)</f>
        <v>1</v>
      </c>
      <c r="W115">
        <f>IF(kursanci6[[#This Row],[Imię kursanta]]="Marcin",W114+1,W114)</f>
        <v>1</v>
      </c>
    </row>
    <row r="116" spans="1:23" x14ac:dyDescent="0.3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>
        <f>IF(kursanci6[[#This Row],[Imię kursanta]]="Bartek",G115+1,G115)</f>
        <v>11</v>
      </c>
      <c r="H116">
        <f>IF(kursanci6[[#This Row],[Imię kursanta]]="Wiktor",H115+1,H115)</f>
        <v>11</v>
      </c>
      <c r="I116">
        <f>IF(kursanci6[[#This Row],[Imię kursanta]]="Katarzyna",I115+1,I115)</f>
        <v>10</v>
      </c>
      <c r="J116">
        <f>IF(kursanci6[[#This Row],[Imię kursanta]]="Zuzanna",J115+1,J115)</f>
        <v>11</v>
      </c>
      <c r="K116">
        <f>IF(kursanci6[[#This Row],[Imię kursanta]]="Jan",K115+1,K115)</f>
        <v>14</v>
      </c>
      <c r="L116">
        <f>IF(kursanci6[[#This Row],[Imię kursanta]]="Julita",L115+1,L115)</f>
        <v>6</v>
      </c>
      <c r="M116">
        <f>IF(kursanci6[[#This Row],[Imię kursanta]]="Maciej",M115+1,M115)</f>
        <v>14</v>
      </c>
      <c r="N116">
        <f>IF(kursanci6[[#This Row],[Imię kursanta]]="Agnieszka",N115+1,N115)</f>
        <v>9</v>
      </c>
      <c r="O116">
        <f>IF(kursanci6[[#This Row],[Imię kursanta]]="Zdzisław",O115+1,O115)</f>
        <v>9</v>
      </c>
      <c r="P116">
        <f>IF(kursanci6[[#This Row],[Imię kursanta]]="Ewa",P115+1,P115)</f>
        <v>7</v>
      </c>
      <c r="Q116">
        <f>IF(kursanci6[[#This Row],[Imię kursanta]]="Zbigniew",Q115+1,Q115)</f>
        <v>8</v>
      </c>
      <c r="R116">
        <f>IF(kursanci6[[#This Row],[Imię kursanta]]="Anna",R115+1,R115)</f>
        <v>1</v>
      </c>
      <c r="S116">
        <f>IF(kursanci6[[#This Row],[Imię kursanta]]="Patrycja",S115+1,S115)</f>
        <v>1</v>
      </c>
      <c r="T116">
        <f>IF(kursanci6[[#This Row],[Imię kursanta]]="Ola",T115+1,T115)</f>
        <v>0</v>
      </c>
      <c r="U116">
        <f>IF(kursanci6[[#This Row],[Imię kursanta]]="Piotrek",U115+1,U115)</f>
        <v>1</v>
      </c>
      <c r="V116">
        <f>IF(kursanci6[[#This Row],[Imię kursanta]]="Andrzej",V115+1,V115)</f>
        <v>1</v>
      </c>
      <c r="W116">
        <f>IF(kursanci6[[#This Row],[Imię kursanta]]="Marcin",W115+1,W115)</f>
        <v>1</v>
      </c>
    </row>
    <row r="117" spans="1:23" x14ac:dyDescent="0.3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>
        <f>IF(kursanci6[[#This Row],[Imię kursanta]]="Bartek",G116+1,G116)</f>
        <v>11</v>
      </c>
      <c r="H117">
        <f>IF(kursanci6[[#This Row],[Imię kursanta]]="Wiktor",H116+1,H116)</f>
        <v>11</v>
      </c>
      <c r="I117">
        <f>IF(kursanci6[[#This Row],[Imię kursanta]]="Katarzyna",I116+1,I116)</f>
        <v>10</v>
      </c>
      <c r="J117">
        <f>IF(kursanci6[[#This Row],[Imię kursanta]]="Zuzanna",J116+1,J116)</f>
        <v>11</v>
      </c>
      <c r="K117">
        <f>IF(kursanci6[[#This Row],[Imię kursanta]]="Jan",K116+1,K116)</f>
        <v>14</v>
      </c>
      <c r="L117">
        <f>IF(kursanci6[[#This Row],[Imię kursanta]]="Julita",L116+1,L116)</f>
        <v>6</v>
      </c>
      <c r="M117">
        <f>IF(kursanci6[[#This Row],[Imię kursanta]]="Maciej",M116+1,M116)</f>
        <v>14</v>
      </c>
      <c r="N117">
        <f>IF(kursanci6[[#This Row],[Imię kursanta]]="Agnieszka",N116+1,N116)</f>
        <v>10</v>
      </c>
      <c r="O117">
        <f>IF(kursanci6[[#This Row],[Imię kursanta]]="Zdzisław",O116+1,O116)</f>
        <v>9</v>
      </c>
      <c r="P117">
        <f>IF(kursanci6[[#This Row],[Imię kursanta]]="Ewa",P116+1,P116)</f>
        <v>7</v>
      </c>
      <c r="Q117">
        <f>IF(kursanci6[[#This Row],[Imię kursanta]]="Zbigniew",Q116+1,Q116)</f>
        <v>8</v>
      </c>
      <c r="R117">
        <f>IF(kursanci6[[#This Row],[Imię kursanta]]="Anna",R116+1,R116)</f>
        <v>1</v>
      </c>
      <c r="S117">
        <f>IF(kursanci6[[#This Row],[Imię kursanta]]="Patrycja",S116+1,S116)</f>
        <v>1</v>
      </c>
      <c r="T117">
        <f>IF(kursanci6[[#This Row],[Imię kursanta]]="Ola",T116+1,T116)</f>
        <v>0</v>
      </c>
      <c r="U117">
        <f>IF(kursanci6[[#This Row],[Imię kursanta]]="Piotrek",U116+1,U116)</f>
        <v>1</v>
      </c>
      <c r="V117">
        <f>IF(kursanci6[[#This Row],[Imię kursanta]]="Andrzej",V116+1,V116)</f>
        <v>1</v>
      </c>
      <c r="W117">
        <f>IF(kursanci6[[#This Row],[Imię kursanta]]="Marcin",W116+1,W116)</f>
        <v>1</v>
      </c>
    </row>
    <row r="118" spans="1:23" x14ac:dyDescent="0.3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>
        <f>IF(kursanci6[[#This Row],[Imię kursanta]]="Bartek",G117+1,G117)</f>
        <v>11</v>
      </c>
      <c r="H118">
        <f>IF(kursanci6[[#This Row],[Imię kursanta]]="Wiktor",H117+1,H117)</f>
        <v>11</v>
      </c>
      <c r="I118">
        <f>IF(kursanci6[[#This Row],[Imię kursanta]]="Katarzyna",I117+1,I117)</f>
        <v>10</v>
      </c>
      <c r="J118">
        <f>IF(kursanci6[[#This Row],[Imię kursanta]]="Zuzanna",J117+1,J117)</f>
        <v>11</v>
      </c>
      <c r="K118">
        <f>IF(kursanci6[[#This Row],[Imię kursanta]]="Jan",K117+1,K117)</f>
        <v>14</v>
      </c>
      <c r="L118">
        <f>IF(kursanci6[[#This Row],[Imię kursanta]]="Julita",L117+1,L117)</f>
        <v>7</v>
      </c>
      <c r="M118">
        <f>IF(kursanci6[[#This Row],[Imię kursanta]]="Maciej",M117+1,M117)</f>
        <v>14</v>
      </c>
      <c r="N118">
        <f>IF(kursanci6[[#This Row],[Imię kursanta]]="Agnieszka",N117+1,N117)</f>
        <v>10</v>
      </c>
      <c r="O118">
        <f>IF(kursanci6[[#This Row],[Imię kursanta]]="Zdzisław",O117+1,O117)</f>
        <v>9</v>
      </c>
      <c r="P118">
        <f>IF(kursanci6[[#This Row],[Imię kursanta]]="Ewa",P117+1,P117)</f>
        <v>7</v>
      </c>
      <c r="Q118">
        <f>IF(kursanci6[[#This Row],[Imię kursanta]]="Zbigniew",Q117+1,Q117)</f>
        <v>8</v>
      </c>
      <c r="R118">
        <f>IF(kursanci6[[#This Row],[Imię kursanta]]="Anna",R117+1,R117)</f>
        <v>1</v>
      </c>
      <c r="S118">
        <f>IF(kursanci6[[#This Row],[Imię kursanta]]="Patrycja",S117+1,S117)</f>
        <v>1</v>
      </c>
      <c r="T118">
        <f>IF(kursanci6[[#This Row],[Imię kursanta]]="Ola",T117+1,T117)</f>
        <v>0</v>
      </c>
      <c r="U118">
        <f>IF(kursanci6[[#This Row],[Imię kursanta]]="Piotrek",U117+1,U117)</f>
        <v>1</v>
      </c>
      <c r="V118">
        <f>IF(kursanci6[[#This Row],[Imię kursanta]]="Andrzej",V117+1,V117)</f>
        <v>1</v>
      </c>
      <c r="W118">
        <f>IF(kursanci6[[#This Row],[Imię kursanta]]="Marcin",W117+1,W117)</f>
        <v>1</v>
      </c>
    </row>
    <row r="119" spans="1:23" x14ac:dyDescent="0.3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>
        <f>IF(kursanci6[[#This Row],[Imię kursanta]]="Bartek",G118+1,G118)</f>
        <v>11</v>
      </c>
      <c r="H119">
        <f>IF(kursanci6[[#This Row],[Imię kursanta]]="Wiktor",H118+1,H118)</f>
        <v>11</v>
      </c>
      <c r="I119">
        <f>IF(kursanci6[[#This Row],[Imię kursanta]]="Katarzyna",I118+1,I118)</f>
        <v>10</v>
      </c>
      <c r="J119">
        <f>IF(kursanci6[[#This Row],[Imię kursanta]]="Zuzanna",J118+1,J118)</f>
        <v>11</v>
      </c>
      <c r="K119">
        <f>IF(kursanci6[[#This Row],[Imię kursanta]]="Jan",K118+1,K118)</f>
        <v>15</v>
      </c>
      <c r="L119">
        <f>IF(kursanci6[[#This Row],[Imię kursanta]]="Julita",L118+1,L118)</f>
        <v>7</v>
      </c>
      <c r="M119">
        <f>IF(kursanci6[[#This Row],[Imię kursanta]]="Maciej",M118+1,M118)</f>
        <v>14</v>
      </c>
      <c r="N119">
        <f>IF(kursanci6[[#This Row],[Imię kursanta]]="Agnieszka",N118+1,N118)</f>
        <v>10</v>
      </c>
      <c r="O119">
        <f>IF(kursanci6[[#This Row],[Imię kursanta]]="Zdzisław",O118+1,O118)</f>
        <v>9</v>
      </c>
      <c r="P119">
        <f>IF(kursanci6[[#This Row],[Imię kursanta]]="Ewa",P118+1,P118)</f>
        <v>7</v>
      </c>
      <c r="Q119">
        <f>IF(kursanci6[[#This Row],[Imię kursanta]]="Zbigniew",Q118+1,Q118)</f>
        <v>8</v>
      </c>
      <c r="R119">
        <f>IF(kursanci6[[#This Row],[Imię kursanta]]="Anna",R118+1,R118)</f>
        <v>1</v>
      </c>
      <c r="S119">
        <f>IF(kursanci6[[#This Row],[Imię kursanta]]="Patrycja",S118+1,S118)</f>
        <v>1</v>
      </c>
      <c r="T119">
        <f>IF(kursanci6[[#This Row],[Imię kursanta]]="Ola",T118+1,T118)</f>
        <v>0</v>
      </c>
      <c r="U119">
        <f>IF(kursanci6[[#This Row],[Imię kursanta]]="Piotrek",U118+1,U118)</f>
        <v>1</v>
      </c>
      <c r="V119">
        <f>IF(kursanci6[[#This Row],[Imię kursanta]]="Andrzej",V118+1,V118)</f>
        <v>1</v>
      </c>
      <c r="W119">
        <f>IF(kursanci6[[#This Row],[Imię kursanta]]="Marcin",W118+1,W118)</f>
        <v>1</v>
      </c>
    </row>
    <row r="120" spans="1:23" x14ac:dyDescent="0.3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>
        <f>IF(kursanci6[[#This Row],[Imię kursanta]]="Bartek",G119+1,G119)</f>
        <v>11</v>
      </c>
      <c r="H120">
        <f>IF(kursanci6[[#This Row],[Imię kursanta]]="Wiktor",H119+1,H119)</f>
        <v>11</v>
      </c>
      <c r="I120">
        <f>IF(kursanci6[[#This Row],[Imię kursanta]]="Katarzyna",I119+1,I119)</f>
        <v>10</v>
      </c>
      <c r="J120">
        <f>IF(kursanci6[[#This Row],[Imię kursanta]]="Zuzanna",J119+1,J119)</f>
        <v>11</v>
      </c>
      <c r="K120">
        <f>IF(kursanci6[[#This Row],[Imię kursanta]]="Jan",K119+1,K119)</f>
        <v>15</v>
      </c>
      <c r="L120">
        <f>IF(kursanci6[[#This Row],[Imię kursanta]]="Julita",L119+1,L119)</f>
        <v>7</v>
      </c>
      <c r="M120">
        <f>IF(kursanci6[[#This Row],[Imię kursanta]]="Maciej",M119+1,M119)</f>
        <v>14</v>
      </c>
      <c r="N120">
        <f>IF(kursanci6[[#This Row],[Imię kursanta]]="Agnieszka",N119+1,N119)</f>
        <v>10</v>
      </c>
      <c r="O120">
        <f>IF(kursanci6[[#This Row],[Imię kursanta]]="Zdzisław",O119+1,O119)</f>
        <v>9</v>
      </c>
      <c r="P120">
        <f>IF(kursanci6[[#This Row],[Imię kursanta]]="Ewa",P119+1,P119)</f>
        <v>7</v>
      </c>
      <c r="Q120">
        <f>IF(kursanci6[[#This Row],[Imię kursanta]]="Zbigniew",Q119+1,Q119)</f>
        <v>9</v>
      </c>
      <c r="R120">
        <f>IF(kursanci6[[#This Row],[Imię kursanta]]="Anna",R119+1,R119)</f>
        <v>1</v>
      </c>
      <c r="S120">
        <f>IF(kursanci6[[#This Row],[Imię kursanta]]="Patrycja",S119+1,S119)</f>
        <v>1</v>
      </c>
      <c r="T120">
        <f>IF(kursanci6[[#This Row],[Imię kursanta]]="Ola",T119+1,T119)</f>
        <v>0</v>
      </c>
      <c r="U120">
        <f>IF(kursanci6[[#This Row],[Imię kursanta]]="Piotrek",U119+1,U119)</f>
        <v>1</v>
      </c>
      <c r="V120">
        <f>IF(kursanci6[[#This Row],[Imię kursanta]]="Andrzej",V119+1,V119)</f>
        <v>1</v>
      </c>
      <c r="W120">
        <f>IF(kursanci6[[#This Row],[Imię kursanta]]="Marcin",W119+1,W119)</f>
        <v>1</v>
      </c>
    </row>
    <row r="121" spans="1:23" x14ac:dyDescent="0.3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>
        <f>IF(kursanci6[[#This Row],[Imię kursanta]]="Bartek",G120+1,G120)</f>
        <v>11</v>
      </c>
      <c r="H121">
        <f>IF(kursanci6[[#This Row],[Imię kursanta]]="Wiktor",H120+1,H120)</f>
        <v>11</v>
      </c>
      <c r="I121">
        <f>IF(kursanci6[[#This Row],[Imię kursanta]]="Katarzyna",I120+1,I120)</f>
        <v>10</v>
      </c>
      <c r="J121">
        <f>IF(kursanci6[[#This Row],[Imię kursanta]]="Zuzanna",J120+1,J120)</f>
        <v>12</v>
      </c>
      <c r="K121">
        <f>IF(kursanci6[[#This Row],[Imię kursanta]]="Jan",K120+1,K120)</f>
        <v>15</v>
      </c>
      <c r="L121">
        <f>IF(kursanci6[[#This Row],[Imię kursanta]]="Julita",L120+1,L120)</f>
        <v>7</v>
      </c>
      <c r="M121">
        <f>IF(kursanci6[[#This Row],[Imię kursanta]]="Maciej",M120+1,M120)</f>
        <v>14</v>
      </c>
      <c r="N121">
        <f>IF(kursanci6[[#This Row],[Imię kursanta]]="Agnieszka",N120+1,N120)</f>
        <v>10</v>
      </c>
      <c r="O121">
        <f>IF(kursanci6[[#This Row],[Imię kursanta]]="Zdzisław",O120+1,O120)</f>
        <v>9</v>
      </c>
      <c r="P121">
        <f>IF(kursanci6[[#This Row],[Imię kursanta]]="Ewa",P120+1,P120)</f>
        <v>7</v>
      </c>
      <c r="Q121">
        <f>IF(kursanci6[[#This Row],[Imię kursanta]]="Zbigniew",Q120+1,Q120)</f>
        <v>9</v>
      </c>
      <c r="R121">
        <f>IF(kursanci6[[#This Row],[Imię kursanta]]="Anna",R120+1,R120)</f>
        <v>1</v>
      </c>
      <c r="S121">
        <f>IF(kursanci6[[#This Row],[Imię kursanta]]="Patrycja",S120+1,S120)</f>
        <v>1</v>
      </c>
      <c r="T121">
        <f>IF(kursanci6[[#This Row],[Imię kursanta]]="Ola",T120+1,T120)</f>
        <v>0</v>
      </c>
      <c r="U121">
        <f>IF(kursanci6[[#This Row],[Imię kursanta]]="Piotrek",U120+1,U120)</f>
        <v>1</v>
      </c>
      <c r="V121">
        <f>IF(kursanci6[[#This Row],[Imię kursanta]]="Andrzej",V120+1,V120)</f>
        <v>1</v>
      </c>
      <c r="W121">
        <f>IF(kursanci6[[#This Row],[Imię kursanta]]="Marcin",W120+1,W120)</f>
        <v>1</v>
      </c>
    </row>
    <row r="122" spans="1:23" x14ac:dyDescent="0.3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>
        <f>IF(kursanci6[[#This Row],[Imię kursanta]]="Bartek",G121+1,G121)</f>
        <v>11</v>
      </c>
      <c r="H122">
        <f>IF(kursanci6[[#This Row],[Imię kursanta]]="Wiktor",H121+1,H121)</f>
        <v>11</v>
      </c>
      <c r="I122">
        <f>IF(kursanci6[[#This Row],[Imię kursanta]]="Katarzyna",I121+1,I121)</f>
        <v>10</v>
      </c>
      <c r="J122">
        <f>IF(kursanci6[[#This Row],[Imię kursanta]]="Zuzanna",J121+1,J121)</f>
        <v>12</v>
      </c>
      <c r="K122">
        <f>IF(kursanci6[[#This Row],[Imię kursanta]]="Jan",K121+1,K121)</f>
        <v>16</v>
      </c>
      <c r="L122">
        <f>IF(kursanci6[[#This Row],[Imię kursanta]]="Julita",L121+1,L121)</f>
        <v>7</v>
      </c>
      <c r="M122">
        <f>IF(kursanci6[[#This Row],[Imię kursanta]]="Maciej",M121+1,M121)</f>
        <v>14</v>
      </c>
      <c r="N122">
        <f>IF(kursanci6[[#This Row],[Imię kursanta]]="Agnieszka",N121+1,N121)</f>
        <v>10</v>
      </c>
      <c r="O122">
        <f>IF(kursanci6[[#This Row],[Imię kursanta]]="Zdzisław",O121+1,O121)</f>
        <v>9</v>
      </c>
      <c r="P122">
        <f>IF(kursanci6[[#This Row],[Imię kursanta]]="Ewa",P121+1,P121)</f>
        <v>7</v>
      </c>
      <c r="Q122">
        <f>IF(kursanci6[[#This Row],[Imię kursanta]]="Zbigniew",Q121+1,Q121)</f>
        <v>9</v>
      </c>
      <c r="R122">
        <f>IF(kursanci6[[#This Row],[Imię kursanta]]="Anna",R121+1,R121)</f>
        <v>1</v>
      </c>
      <c r="S122">
        <f>IF(kursanci6[[#This Row],[Imię kursanta]]="Patrycja",S121+1,S121)</f>
        <v>1</v>
      </c>
      <c r="T122">
        <f>IF(kursanci6[[#This Row],[Imię kursanta]]="Ola",T121+1,T121)</f>
        <v>0</v>
      </c>
      <c r="U122">
        <f>IF(kursanci6[[#This Row],[Imię kursanta]]="Piotrek",U121+1,U121)</f>
        <v>1</v>
      </c>
      <c r="V122">
        <f>IF(kursanci6[[#This Row],[Imię kursanta]]="Andrzej",V121+1,V121)</f>
        <v>1</v>
      </c>
      <c r="W122">
        <f>IF(kursanci6[[#This Row],[Imię kursanta]]="Marcin",W121+1,W121)</f>
        <v>1</v>
      </c>
    </row>
    <row r="123" spans="1:23" x14ac:dyDescent="0.3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>
        <f>IF(kursanci6[[#This Row],[Imię kursanta]]="Bartek",G122+1,G122)</f>
        <v>11</v>
      </c>
      <c r="H123">
        <f>IF(kursanci6[[#This Row],[Imię kursanta]]="Wiktor",H122+1,H122)</f>
        <v>11</v>
      </c>
      <c r="I123">
        <f>IF(kursanci6[[#This Row],[Imię kursanta]]="Katarzyna",I122+1,I122)</f>
        <v>10</v>
      </c>
      <c r="J123">
        <f>IF(kursanci6[[#This Row],[Imię kursanta]]="Zuzanna",J122+1,J122)</f>
        <v>12</v>
      </c>
      <c r="K123">
        <f>IF(kursanci6[[#This Row],[Imię kursanta]]="Jan",K122+1,K122)</f>
        <v>16</v>
      </c>
      <c r="L123">
        <f>IF(kursanci6[[#This Row],[Imię kursanta]]="Julita",L122+1,L122)</f>
        <v>7</v>
      </c>
      <c r="M123">
        <f>IF(kursanci6[[#This Row],[Imię kursanta]]="Maciej",M122+1,M122)</f>
        <v>14</v>
      </c>
      <c r="N123">
        <f>IF(kursanci6[[#This Row],[Imię kursanta]]="Agnieszka",N122+1,N122)</f>
        <v>10</v>
      </c>
      <c r="O123">
        <f>IF(kursanci6[[#This Row],[Imię kursanta]]="Zdzisław",O122+1,O122)</f>
        <v>9</v>
      </c>
      <c r="P123">
        <f>IF(kursanci6[[#This Row],[Imię kursanta]]="Ewa",P122+1,P122)</f>
        <v>7</v>
      </c>
      <c r="Q123">
        <f>IF(kursanci6[[#This Row],[Imię kursanta]]="Zbigniew",Q122+1,Q122)</f>
        <v>10</v>
      </c>
      <c r="R123">
        <f>IF(kursanci6[[#This Row],[Imię kursanta]]="Anna",R122+1,R122)</f>
        <v>1</v>
      </c>
      <c r="S123">
        <f>IF(kursanci6[[#This Row],[Imię kursanta]]="Patrycja",S122+1,S122)</f>
        <v>1</v>
      </c>
      <c r="T123">
        <f>IF(kursanci6[[#This Row],[Imię kursanta]]="Ola",T122+1,T122)</f>
        <v>0</v>
      </c>
      <c r="U123">
        <f>IF(kursanci6[[#This Row],[Imię kursanta]]="Piotrek",U122+1,U122)</f>
        <v>1</v>
      </c>
      <c r="V123">
        <f>IF(kursanci6[[#This Row],[Imię kursanta]]="Andrzej",V122+1,V122)</f>
        <v>1</v>
      </c>
      <c r="W123">
        <f>IF(kursanci6[[#This Row],[Imię kursanta]]="Marcin",W122+1,W122)</f>
        <v>1</v>
      </c>
    </row>
    <row r="124" spans="1:23" x14ac:dyDescent="0.3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>
        <f>IF(kursanci6[[#This Row],[Imię kursanta]]="Bartek",G123+1,G123)</f>
        <v>12</v>
      </c>
      <c r="H124">
        <f>IF(kursanci6[[#This Row],[Imię kursanta]]="Wiktor",H123+1,H123)</f>
        <v>11</v>
      </c>
      <c r="I124">
        <f>IF(kursanci6[[#This Row],[Imię kursanta]]="Katarzyna",I123+1,I123)</f>
        <v>10</v>
      </c>
      <c r="J124">
        <f>IF(kursanci6[[#This Row],[Imię kursanta]]="Zuzanna",J123+1,J123)</f>
        <v>12</v>
      </c>
      <c r="K124">
        <f>IF(kursanci6[[#This Row],[Imię kursanta]]="Jan",K123+1,K123)</f>
        <v>16</v>
      </c>
      <c r="L124">
        <f>IF(kursanci6[[#This Row],[Imię kursanta]]="Julita",L123+1,L123)</f>
        <v>7</v>
      </c>
      <c r="M124">
        <f>IF(kursanci6[[#This Row],[Imię kursanta]]="Maciej",M123+1,M123)</f>
        <v>14</v>
      </c>
      <c r="N124">
        <f>IF(kursanci6[[#This Row],[Imię kursanta]]="Agnieszka",N123+1,N123)</f>
        <v>10</v>
      </c>
      <c r="O124">
        <f>IF(kursanci6[[#This Row],[Imię kursanta]]="Zdzisław",O123+1,O123)</f>
        <v>9</v>
      </c>
      <c r="P124">
        <f>IF(kursanci6[[#This Row],[Imię kursanta]]="Ewa",P123+1,P123)</f>
        <v>7</v>
      </c>
      <c r="Q124">
        <f>IF(kursanci6[[#This Row],[Imię kursanta]]="Zbigniew",Q123+1,Q123)</f>
        <v>10</v>
      </c>
      <c r="R124">
        <f>IF(kursanci6[[#This Row],[Imię kursanta]]="Anna",R123+1,R123)</f>
        <v>1</v>
      </c>
      <c r="S124">
        <f>IF(kursanci6[[#This Row],[Imię kursanta]]="Patrycja",S123+1,S123)</f>
        <v>1</v>
      </c>
      <c r="T124">
        <f>IF(kursanci6[[#This Row],[Imię kursanta]]="Ola",T123+1,T123)</f>
        <v>0</v>
      </c>
      <c r="U124">
        <f>IF(kursanci6[[#This Row],[Imię kursanta]]="Piotrek",U123+1,U123)</f>
        <v>1</v>
      </c>
      <c r="V124">
        <f>IF(kursanci6[[#This Row],[Imię kursanta]]="Andrzej",V123+1,V123)</f>
        <v>1</v>
      </c>
      <c r="W124">
        <f>IF(kursanci6[[#This Row],[Imię kursanta]]="Marcin",W123+1,W123)</f>
        <v>1</v>
      </c>
    </row>
    <row r="125" spans="1:23" x14ac:dyDescent="0.3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>
        <f>IF(kursanci6[[#This Row],[Imię kursanta]]="Bartek",G124+1,G124)</f>
        <v>12</v>
      </c>
      <c r="H125">
        <f>IF(kursanci6[[#This Row],[Imię kursanta]]="Wiktor",H124+1,H124)</f>
        <v>11</v>
      </c>
      <c r="I125">
        <f>IF(kursanci6[[#This Row],[Imię kursanta]]="Katarzyna",I124+1,I124)</f>
        <v>11</v>
      </c>
      <c r="J125">
        <f>IF(kursanci6[[#This Row],[Imię kursanta]]="Zuzanna",J124+1,J124)</f>
        <v>12</v>
      </c>
      <c r="K125">
        <f>IF(kursanci6[[#This Row],[Imię kursanta]]="Jan",K124+1,K124)</f>
        <v>16</v>
      </c>
      <c r="L125">
        <f>IF(kursanci6[[#This Row],[Imię kursanta]]="Julita",L124+1,L124)</f>
        <v>7</v>
      </c>
      <c r="M125">
        <f>IF(kursanci6[[#This Row],[Imię kursanta]]="Maciej",M124+1,M124)</f>
        <v>14</v>
      </c>
      <c r="N125">
        <f>IF(kursanci6[[#This Row],[Imię kursanta]]="Agnieszka",N124+1,N124)</f>
        <v>10</v>
      </c>
      <c r="O125">
        <f>IF(kursanci6[[#This Row],[Imię kursanta]]="Zdzisław",O124+1,O124)</f>
        <v>9</v>
      </c>
      <c r="P125">
        <f>IF(kursanci6[[#This Row],[Imię kursanta]]="Ewa",P124+1,P124)</f>
        <v>7</v>
      </c>
      <c r="Q125">
        <f>IF(kursanci6[[#This Row],[Imię kursanta]]="Zbigniew",Q124+1,Q124)</f>
        <v>10</v>
      </c>
      <c r="R125">
        <f>IF(kursanci6[[#This Row],[Imię kursanta]]="Anna",R124+1,R124)</f>
        <v>1</v>
      </c>
      <c r="S125">
        <f>IF(kursanci6[[#This Row],[Imię kursanta]]="Patrycja",S124+1,S124)</f>
        <v>1</v>
      </c>
      <c r="T125">
        <f>IF(kursanci6[[#This Row],[Imię kursanta]]="Ola",T124+1,T124)</f>
        <v>0</v>
      </c>
      <c r="U125">
        <f>IF(kursanci6[[#This Row],[Imię kursanta]]="Piotrek",U124+1,U124)</f>
        <v>1</v>
      </c>
      <c r="V125">
        <f>IF(kursanci6[[#This Row],[Imię kursanta]]="Andrzej",V124+1,V124)</f>
        <v>1</v>
      </c>
      <c r="W125">
        <f>IF(kursanci6[[#This Row],[Imię kursanta]]="Marcin",W124+1,W124)</f>
        <v>1</v>
      </c>
    </row>
    <row r="126" spans="1:23" x14ac:dyDescent="0.3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>
        <f>IF(kursanci6[[#This Row],[Imię kursanta]]="Bartek",G125+1,G125)</f>
        <v>12</v>
      </c>
      <c r="H126">
        <f>IF(kursanci6[[#This Row],[Imię kursanta]]="Wiktor",H125+1,H125)</f>
        <v>11</v>
      </c>
      <c r="I126">
        <f>IF(kursanci6[[#This Row],[Imię kursanta]]="Katarzyna",I125+1,I125)</f>
        <v>12</v>
      </c>
      <c r="J126">
        <f>IF(kursanci6[[#This Row],[Imię kursanta]]="Zuzanna",J125+1,J125)</f>
        <v>12</v>
      </c>
      <c r="K126">
        <f>IF(kursanci6[[#This Row],[Imię kursanta]]="Jan",K125+1,K125)</f>
        <v>16</v>
      </c>
      <c r="L126">
        <f>IF(kursanci6[[#This Row],[Imię kursanta]]="Julita",L125+1,L125)</f>
        <v>7</v>
      </c>
      <c r="M126">
        <f>IF(kursanci6[[#This Row],[Imię kursanta]]="Maciej",M125+1,M125)</f>
        <v>14</v>
      </c>
      <c r="N126">
        <f>IF(kursanci6[[#This Row],[Imię kursanta]]="Agnieszka",N125+1,N125)</f>
        <v>10</v>
      </c>
      <c r="O126">
        <f>IF(kursanci6[[#This Row],[Imię kursanta]]="Zdzisław",O125+1,O125)</f>
        <v>9</v>
      </c>
      <c r="P126">
        <f>IF(kursanci6[[#This Row],[Imię kursanta]]="Ewa",P125+1,P125)</f>
        <v>7</v>
      </c>
      <c r="Q126">
        <f>IF(kursanci6[[#This Row],[Imię kursanta]]="Zbigniew",Q125+1,Q125)</f>
        <v>10</v>
      </c>
      <c r="R126">
        <f>IF(kursanci6[[#This Row],[Imię kursanta]]="Anna",R125+1,R125)</f>
        <v>1</v>
      </c>
      <c r="S126">
        <f>IF(kursanci6[[#This Row],[Imię kursanta]]="Patrycja",S125+1,S125)</f>
        <v>1</v>
      </c>
      <c r="T126">
        <f>IF(kursanci6[[#This Row],[Imię kursanta]]="Ola",T125+1,T125)</f>
        <v>0</v>
      </c>
      <c r="U126">
        <f>IF(kursanci6[[#This Row],[Imię kursanta]]="Piotrek",U125+1,U125)</f>
        <v>1</v>
      </c>
      <c r="V126">
        <f>IF(kursanci6[[#This Row],[Imię kursanta]]="Andrzej",V125+1,V125)</f>
        <v>1</v>
      </c>
      <c r="W126">
        <f>IF(kursanci6[[#This Row],[Imię kursanta]]="Marcin",W125+1,W125)</f>
        <v>1</v>
      </c>
    </row>
    <row r="127" spans="1:23" x14ac:dyDescent="0.3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>
        <f>IF(kursanci6[[#This Row],[Imię kursanta]]="Bartek",G126+1,G126)</f>
        <v>12</v>
      </c>
      <c r="H127">
        <f>IF(kursanci6[[#This Row],[Imię kursanta]]="Wiktor",H126+1,H126)</f>
        <v>11</v>
      </c>
      <c r="I127">
        <f>IF(kursanci6[[#This Row],[Imię kursanta]]="Katarzyna",I126+1,I126)</f>
        <v>12</v>
      </c>
      <c r="J127">
        <f>IF(kursanci6[[#This Row],[Imię kursanta]]="Zuzanna",J126+1,J126)</f>
        <v>12</v>
      </c>
      <c r="K127">
        <f>IF(kursanci6[[#This Row],[Imię kursanta]]="Jan",K126+1,K126)</f>
        <v>16</v>
      </c>
      <c r="L127">
        <f>IF(kursanci6[[#This Row],[Imię kursanta]]="Julita",L126+1,L126)</f>
        <v>7</v>
      </c>
      <c r="M127">
        <f>IF(kursanci6[[#This Row],[Imię kursanta]]="Maciej",M126+1,M126)</f>
        <v>14</v>
      </c>
      <c r="N127">
        <f>IF(kursanci6[[#This Row],[Imię kursanta]]="Agnieszka",N126+1,N126)</f>
        <v>10</v>
      </c>
      <c r="O127">
        <f>IF(kursanci6[[#This Row],[Imię kursanta]]="Zdzisław",O126+1,O126)</f>
        <v>9</v>
      </c>
      <c r="P127">
        <f>IF(kursanci6[[#This Row],[Imię kursanta]]="Ewa",P126+1,P126)</f>
        <v>7</v>
      </c>
      <c r="Q127">
        <f>IF(kursanci6[[#This Row],[Imię kursanta]]="Zbigniew",Q126+1,Q126)</f>
        <v>10</v>
      </c>
      <c r="R127">
        <f>IF(kursanci6[[#This Row],[Imię kursanta]]="Anna",R126+1,R126)</f>
        <v>2</v>
      </c>
      <c r="S127">
        <f>IF(kursanci6[[#This Row],[Imię kursanta]]="Patrycja",S126+1,S126)</f>
        <v>1</v>
      </c>
      <c r="T127">
        <f>IF(kursanci6[[#This Row],[Imię kursanta]]="Ola",T126+1,T126)</f>
        <v>0</v>
      </c>
      <c r="U127">
        <f>IF(kursanci6[[#This Row],[Imię kursanta]]="Piotrek",U126+1,U126)</f>
        <v>1</v>
      </c>
      <c r="V127">
        <f>IF(kursanci6[[#This Row],[Imię kursanta]]="Andrzej",V126+1,V126)</f>
        <v>1</v>
      </c>
      <c r="W127">
        <f>IF(kursanci6[[#This Row],[Imię kursanta]]="Marcin",W126+1,W126)</f>
        <v>1</v>
      </c>
    </row>
    <row r="128" spans="1:23" x14ac:dyDescent="0.3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>
        <f>IF(kursanci6[[#This Row],[Imię kursanta]]="Bartek",G127+1,G127)</f>
        <v>13</v>
      </c>
      <c r="H128">
        <f>IF(kursanci6[[#This Row],[Imię kursanta]]="Wiktor",H127+1,H127)</f>
        <v>11</v>
      </c>
      <c r="I128">
        <f>IF(kursanci6[[#This Row],[Imię kursanta]]="Katarzyna",I127+1,I127)</f>
        <v>12</v>
      </c>
      <c r="J128">
        <f>IF(kursanci6[[#This Row],[Imię kursanta]]="Zuzanna",J127+1,J127)</f>
        <v>12</v>
      </c>
      <c r="K128">
        <f>IF(kursanci6[[#This Row],[Imię kursanta]]="Jan",K127+1,K127)</f>
        <v>16</v>
      </c>
      <c r="L128">
        <f>IF(kursanci6[[#This Row],[Imię kursanta]]="Julita",L127+1,L127)</f>
        <v>7</v>
      </c>
      <c r="M128">
        <f>IF(kursanci6[[#This Row],[Imię kursanta]]="Maciej",M127+1,M127)</f>
        <v>14</v>
      </c>
      <c r="N128">
        <f>IF(kursanci6[[#This Row],[Imię kursanta]]="Agnieszka",N127+1,N127)</f>
        <v>10</v>
      </c>
      <c r="O128">
        <f>IF(kursanci6[[#This Row],[Imię kursanta]]="Zdzisław",O127+1,O127)</f>
        <v>9</v>
      </c>
      <c r="P128">
        <f>IF(kursanci6[[#This Row],[Imię kursanta]]="Ewa",P127+1,P127)</f>
        <v>7</v>
      </c>
      <c r="Q128">
        <f>IF(kursanci6[[#This Row],[Imię kursanta]]="Zbigniew",Q127+1,Q127)</f>
        <v>10</v>
      </c>
      <c r="R128">
        <f>IF(kursanci6[[#This Row],[Imię kursanta]]="Anna",R127+1,R127)</f>
        <v>2</v>
      </c>
      <c r="S128">
        <f>IF(kursanci6[[#This Row],[Imię kursanta]]="Patrycja",S127+1,S127)</f>
        <v>1</v>
      </c>
      <c r="T128">
        <f>IF(kursanci6[[#This Row],[Imię kursanta]]="Ola",T127+1,T127)</f>
        <v>0</v>
      </c>
      <c r="U128">
        <f>IF(kursanci6[[#This Row],[Imię kursanta]]="Piotrek",U127+1,U127)</f>
        <v>1</v>
      </c>
      <c r="V128">
        <f>IF(kursanci6[[#This Row],[Imię kursanta]]="Andrzej",V127+1,V127)</f>
        <v>1</v>
      </c>
      <c r="W128">
        <f>IF(kursanci6[[#This Row],[Imię kursanta]]="Marcin",W127+1,W127)</f>
        <v>1</v>
      </c>
    </row>
    <row r="129" spans="1:23" x14ac:dyDescent="0.3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>
        <f>IF(kursanci6[[#This Row],[Imię kursanta]]="Bartek",G128+1,G128)</f>
        <v>13</v>
      </c>
      <c r="H129">
        <f>IF(kursanci6[[#This Row],[Imię kursanta]]="Wiktor",H128+1,H128)</f>
        <v>11</v>
      </c>
      <c r="I129">
        <f>IF(kursanci6[[#This Row],[Imię kursanta]]="Katarzyna",I128+1,I128)</f>
        <v>13</v>
      </c>
      <c r="J129">
        <f>IF(kursanci6[[#This Row],[Imię kursanta]]="Zuzanna",J128+1,J128)</f>
        <v>12</v>
      </c>
      <c r="K129">
        <f>IF(kursanci6[[#This Row],[Imię kursanta]]="Jan",K128+1,K128)</f>
        <v>16</v>
      </c>
      <c r="L129">
        <f>IF(kursanci6[[#This Row],[Imię kursanta]]="Julita",L128+1,L128)</f>
        <v>7</v>
      </c>
      <c r="M129">
        <f>IF(kursanci6[[#This Row],[Imię kursanta]]="Maciej",M128+1,M128)</f>
        <v>14</v>
      </c>
      <c r="N129">
        <f>IF(kursanci6[[#This Row],[Imię kursanta]]="Agnieszka",N128+1,N128)</f>
        <v>10</v>
      </c>
      <c r="O129">
        <f>IF(kursanci6[[#This Row],[Imię kursanta]]="Zdzisław",O128+1,O128)</f>
        <v>9</v>
      </c>
      <c r="P129">
        <f>IF(kursanci6[[#This Row],[Imię kursanta]]="Ewa",P128+1,P128)</f>
        <v>7</v>
      </c>
      <c r="Q129">
        <f>IF(kursanci6[[#This Row],[Imię kursanta]]="Zbigniew",Q128+1,Q128)</f>
        <v>10</v>
      </c>
      <c r="R129">
        <f>IF(kursanci6[[#This Row],[Imię kursanta]]="Anna",R128+1,R128)</f>
        <v>2</v>
      </c>
      <c r="S129">
        <f>IF(kursanci6[[#This Row],[Imię kursanta]]="Patrycja",S128+1,S128)</f>
        <v>1</v>
      </c>
      <c r="T129">
        <f>IF(kursanci6[[#This Row],[Imię kursanta]]="Ola",T128+1,T128)</f>
        <v>0</v>
      </c>
      <c r="U129">
        <f>IF(kursanci6[[#This Row],[Imię kursanta]]="Piotrek",U128+1,U128)</f>
        <v>1</v>
      </c>
      <c r="V129">
        <f>IF(kursanci6[[#This Row],[Imię kursanta]]="Andrzej",V128+1,V128)</f>
        <v>1</v>
      </c>
      <c r="W129">
        <f>IF(kursanci6[[#This Row],[Imię kursanta]]="Marcin",W128+1,W128)</f>
        <v>1</v>
      </c>
    </row>
    <row r="130" spans="1:23" x14ac:dyDescent="0.3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>
        <f>IF(kursanci6[[#This Row],[Imię kursanta]]="Bartek",G129+1,G129)</f>
        <v>13</v>
      </c>
      <c r="H130">
        <f>IF(kursanci6[[#This Row],[Imię kursanta]]="Wiktor",H129+1,H129)</f>
        <v>11</v>
      </c>
      <c r="I130">
        <f>IF(kursanci6[[#This Row],[Imię kursanta]]="Katarzyna",I129+1,I129)</f>
        <v>13</v>
      </c>
      <c r="J130">
        <f>IF(kursanci6[[#This Row],[Imię kursanta]]="Zuzanna",J129+1,J129)</f>
        <v>12</v>
      </c>
      <c r="K130">
        <f>IF(kursanci6[[#This Row],[Imię kursanta]]="Jan",K129+1,K129)</f>
        <v>16</v>
      </c>
      <c r="L130">
        <f>IF(kursanci6[[#This Row],[Imię kursanta]]="Julita",L129+1,L129)</f>
        <v>7</v>
      </c>
      <c r="M130">
        <f>IF(kursanci6[[#This Row],[Imię kursanta]]="Maciej",M129+1,M129)</f>
        <v>14</v>
      </c>
      <c r="N130">
        <f>IF(kursanci6[[#This Row],[Imię kursanta]]="Agnieszka",N129+1,N129)</f>
        <v>10</v>
      </c>
      <c r="O130">
        <f>IF(kursanci6[[#This Row],[Imię kursanta]]="Zdzisław",O129+1,O129)</f>
        <v>9</v>
      </c>
      <c r="P130">
        <f>IF(kursanci6[[#This Row],[Imię kursanta]]="Ewa",P129+1,P129)</f>
        <v>7</v>
      </c>
      <c r="Q130">
        <f>IF(kursanci6[[#This Row],[Imię kursanta]]="Zbigniew",Q129+1,Q129)</f>
        <v>10</v>
      </c>
      <c r="R130">
        <f>IF(kursanci6[[#This Row],[Imię kursanta]]="Anna",R129+1,R129)</f>
        <v>3</v>
      </c>
      <c r="S130">
        <f>IF(kursanci6[[#This Row],[Imię kursanta]]="Patrycja",S129+1,S129)</f>
        <v>1</v>
      </c>
      <c r="T130">
        <f>IF(kursanci6[[#This Row],[Imię kursanta]]="Ola",T129+1,T129)</f>
        <v>0</v>
      </c>
      <c r="U130">
        <f>IF(kursanci6[[#This Row],[Imię kursanta]]="Piotrek",U129+1,U129)</f>
        <v>1</v>
      </c>
      <c r="V130">
        <f>IF(kursanci6[[#This Row],[Imię kursanta]]="Andrzej",V129+1,V129)</f>
        <v>1</v>
      </c>
      <c r="W130">
        <f>IF(kursanci6[[#This Row],[Imię kursanta]]="Marcin",W129+1,W129)</f>
        <v>1</v>
      </c>
    </row>
    <row r="131" spans="1:23" x14ac:dyDescent="0.3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>
        <f>IF(kursanci6[[#This Row],[Imię kursanta]]="Bartek",G130+1,G130)</f>
        <v>13</v>
      </c>
      <c r="H131">
        <f>IF(kursanci6[[#This Row],[Imię kursanta]]="Wiktor",H130+1,H130)</f>
        <v>11</v>
      </c>
      <c r="I131">
        <f>IF(kursanci6[[#This Row],[Imię kursanta]]="Katarzyna",I130+1,I130)</f>
        <v>13</v>
      </c>
      <c r="J131">
        <f>IF(kursanci6[[#This Row],[Imię kursanta]]="Zuzanna",J130+1,J130)</f>
        <v>13</v>
      </c>
      <c r="K131">
        <f>IF(kursanci6[[#This Row],[Imię kursanta]]="Jan",K130+1,K130)</f>
        <v>16</v>
      </c>
      <c r="L131">
        <f>IF(kursanci6[[#This Row],[Imię kursanta]]="Julita",L130+1,L130)</f>
        <v>7</v>
      </c>
      <c r="M131">
        <f>IF(kursanci6[[#This Row],[Imię kursanta]]="Maciej",M130+1,M130)</f>
        <v>14</v>
      </c>
      <c r="N131">
        <f>IF(kursanci6[[#This Row],[Imię kursanta]]="Agnieszka",N130+1,N130)</f>
        <v>10</v>
      </c>
      <c r="O131">
        <f>IF(kursanci6[[#This Row],[Imię kursanta]]="Zdzisław",O130+1,O130)</f>
        <v>9</v>
      </c>
      <c r="P131">
        <f>IF(kursanci6[[#This Row],[Imię kursanta]]="Ewa",P130+1,P130)</f>
        <v>7</v>
      </c>
      <c r="Q131">
        <f>IF(kursanci6[[#This Row],[Imię kursanta]]="Zbigniew",Q130+1,Q130)</f>
        <v>10</v>
      </c>
      <c r="R131">
        <f>IF(kursanci6[[#This Row],[Imię kursanta]]="Anna",R130+1,R130)</f>
        <v>3</v>
      </c>
      <c r="S131">
        <f>IF(kursanci6[[#This Row],[Imię kursanta]]="Patrycja",S130+1,S130)</f>
        <v>1</v>
      </c>
      <c r="T131">
        <f>IF(kursanci6[[#This Row],[Imię kursanta]]="Ola",T130+1,T130)</f>
        <v>0</v>
      </c>
      <c r="U131">
        <f>IF(kursanci6[[#This Row],[Imię kursanta]]="Piotrek",U130+1,U130)</f>
        <v>1</v>
      </c>
      <c r="V131">
        <f>IF(kursanci6[[#This Row],[Imię kursanta]]="Andrzej",V130+1,V130)</f>
        <v>1</v>
      </c>
      <c r="W131">
        <f>IF(kursanci6[[#This Row],[Imię kursanta]]="Marcin",W130+1,W130)</f>
        <v>1</v>
      </c>
    </row>
    <row r="132" spans="1:23" x14ac:dyDescent="0.3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>
        <f>IF(kursanci6[[#This Row],[Imię kursanta]]="Bartek",G131+1,G131)</f>
        <v>13</v>
      </c>
      <c r="H132">
        <f>IF(kursanci6[[#This Row],[Imię kursanta]]="Wiktor",H131+1,H131)</f>
        <v>11</v>
      </c>
      <c r="I132">
        <f>IF(kursanci6[[#This Row],[Imię kursanta]]="Katarzyna",I131+1,I131)</f>
        <v>14</v>
      </c>
      <c r="J132">
        <f>IF(kursanci6[[#This Row],[Imię kursanta]]="Zuzanna",J131+1,J131)</f>
        <v>13</v>
      </c>
      <c r="K132">
        <f>IF(kursanci6[[#This Row],[Imię kursanta]]="Jan",K131+1,K131)</f>
        <v>16</v>
      </c>
      <c r="L132">
        <f>IF(kursanci6[[#This Row],[Imię kursanta]]="Julita",L131+1,L131)</f>
        <v>7</v>
      </c>
      <c r="M132">
        <f>IF(kursanci6[[#This Row],[Imię kursanta]]="Maciej",M131+1,M131)</f>
        <v>14</v>
      </c>
      <c r="N132">
        <f>IF(kursanci6[[#This Row],[Imię kursanta]]="Agnieszka",N131+1,N131)</f>
        <v>10</v>
      </c>
      <c r="O132">
        <f>IF(kursanci6[[#This Row],[Imię kursanta]]="Zdzisław",O131+1,O131)</f>
        <v>9</v>
      </c>
      <c r="P132">
        <f>IF(kursanci6[[#This Row],[Imię kursanta]]="Ewa",P131+1,P131)</f>
        <v>7</v>
      </c>
      <c r="Q132">
        <f>IF(kursanci6[[#This Row],[Imię kursanta]]="Zbigniew",Q131+1,Q131)</f>
        <v>10</v>
      </c>
      <c r="R132">
        <f>IF(kursanci6[[#This Row],[Imię kursanta]]="Anna",R131+1,R131)</f>
        <v>3</v>
      </c>
      <c r="S132">
        <f>IF(kursanci6[[#This Row],[Imię kursanta]]="Patrycja",S131+1,S131)</f>
        <v>1</v>
      </c>
      <c r="T132">
        <f>IF(kursanci6[[#This Row],[Imię kursanta]]="Ola",T131+1,T131)</f>
        <v>0</v>
      </c>
      <c r="U132">
        <f>IF(kursanci6[[#This Row],[Imię kursanta]]="Piotrek",U131+1,U131)</f>
        <v>1</v>
      </c>
      <c r="V132">
        <f>IF(kursanci6[[#This Row],[Imię kursanta]]="Andrzej",V131+1,V131)</f>
        <v>1</v>
      </c>
      <c r="W132">
        <f>IF(kursanci6[[#This Row],[Imię kursanta]]="Marcin",W131+1,W131)</f>
        <v>1</v>
      </c>
    </row>
    <row r="133" spans="1:23" x14ac:dyDescent="0.3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>
        <f>IF(kursanci6[[#This Row],[Imię kursanta]]="Bartek",G132+1,G132)</f>
        <v>13</v>
      </c>
      <c r="H133">
        <f>IF(kursanci6[[#This Row],[Imię kursanta]]="Wiktor",H132+1,H132)</f>
        <v>11</v>
      </c>
      <c r="I133">
        <f>IF(kursanci6[[#This Row],[Imię kursanta]]="Katarzyna",I132+1,I132)</f>
        <v>14</v>
      </c>
      <c r="J133">
        <f>IF(kursanci6[[#This Row],[Imię kursanta]]="Zuzanna",J132+1,J132)</f>
        <v>13</v>
      </c>
      <c r="K133">
        <f>IF(kursanci6[[#This Row],[Imię kursanta]]="Jan",K132+1,K132)</f>
        <v>16</v>
      </c>
      <c r="L133">
        <f>IF(kursanci6[[#This Row],[Imię kursanta]]="Julita",L132+1,L132)</f>
        <v>7</v>
      </c>
      <c r="M133">
        <f>IF(kursanci6[[#This Row],[Imię kursanta]]="Maciej",M132+1,M132)</f>
        <v>14</v>
      </c>
      <c r="N133">
        <f>IF(kursanci6[[#This Row],[Imię kursanta]]="Agnieszka",N132+1,N132)</f>
        <v>10</v>
      </c>
      <c r="O133">
        <f>IF(kursanci6[[#This Row],[Imię kursanta]]="Zdzisław",O132+1,O132)</f>
        <v>9</v>
      </c>
      <c r="P133">
        <f>IF(kursanci6[[#This Row],[Imię kursanta]]="Ewa",P132+1,P132)</f>
        <v>7</v>
      </c>
      <c r="Q133">
        <f>IF(kursanci6[[#This Row],[Imię kursanta]]="Zbigniew",Q132+1,Q132)</f>
        <v>11</v>
      </c>
      <c r="R133">
        <f>IF(kursanci6[[#This Row],[Imię kursanta]]="Anna",R132+1,R132)</f>
        <v>3</v>
      </c>
      <c r="S133">
        <f>IF(kursanci6[[#This Row],[Imię kursanta]]="Patrycja",S132+1,S132)</f>
        <v>1</v>
      </c>
      <c r="T133">
        <f>IF(kursanci6[[#This Row],[Imię kursanta]]="Ola",T132+1,T132)</f>
        <v>0</v>
      </c>
      <c r="U133">
        <f>IF(kursanci6[[#This Row],[Imię kursanta]]="Piotrek",U132+1,U132)</f>
        <v>1</v>
      </c>
      <c r="V133">
        <f>IF(kursanci6[[#This Row],[Imię kursanta]]="Andrzej",V132+1,V132)</f>
        <v>1</v>
      </c>
      <c r="W133">
        <f>IF(kursanci6[[#This Row],[Imię kursanta]]="Marcin",W132+1,W132)</f>
        <v>1</v>
      </c>
    </row>
    <row r="134" spans="1:23" x14ac:dyDescent="0.3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>
        <f>IF(kursanci6[[#This Row],[Imię kursanta]]="Bartek",G133+1,G133)</f>
        <v>13</v>
      </c>
      <c r="H134">
        <f>IF(kursanci6[[#This Row],[Imię kursanta]]="Wiktor",H133+1,H133)</f>
        <v>11</v>
      </c>
      <c r="I134">
        <f>IF(kursanci6[[#This Row],[Imię kursanta]]="Katarzyna",I133+1,I133)</f>
        <v>14</v>
      </c>
      <c r="J134">
        <f>IF(kursanci6[[#This Row],[Imię kursanta]]="Zuzanna",J133+1,J133)</f>
        <v>13</v>
      </c>
      <c r="K134">
        <f>IF(kursanci6[[#This Row],[Imię kursanta]]="Jan",K133+1,K133)</f>
        <v>16</v>
      </c>
      <c r="L134">
        <f>IF(kursanci6[[#This Row],[Imię kursanta]]="Julita",L133+1,L133)</f>
        <v>7</v>
      </c>
      <c r="M134">
        <f>IF(kursanci6[[#This Row],[Imię kursanta]]="Maciej",M133+1,M133)</f>
        <v>14</v>
      </c>
      <c r="N134">
        <f>IF(kursanci6[[#This Row],[Imię kursanta]]="Agnieszka",N133+1,N133)</f>
        <v>10</v>
      </c>
      <c r="O134">
        <f>IF(kursanci6[[#This Row],[Imię kursanta]]="Zdzisław",O133+1,O133)</f>
        <v>9</v>
      </c>
      <c r="P134">
        <f>IF(kursanci6[[#This Row],[Imię kursanta]]="Ewa",P133+1,P133)</f>
        <v>7</v>
      </c>
      <c r="Q134">
        <f>IF(kursanci6[[#This Row],[Imię kursanta]]="Zbigniew",Q133+1,Q133)</f>
        <v>11</v>
      </c>
      <c r="R134">
        <f>IF(kursanci6[[#This Row],[Imię kursanta]]="Anna",R133+1,R133)</f>
        <v>4</v>
      </c>
      <c r="S134">
        <f>IF(kursanci6[[#This Row],[Imię kursanta]]="Patrycja",S133+1,S133)</f>
        <v>1</v>
      </c>
      <c r="T134">
        <f>IF(kursanci6[[#This Row],[Imię kursanta]]="Ola",T133+1,T133)</f>
        <v>0</v>
      </c>
      <c r="U134">
        <f>IF(kursanci6[[#This Row],[Imię kursanta]]="Piotrek",U133+1,U133)</f>
        <v>1</v>
      </c>
      <c r="V134">
        <f>IF(kursanci6[[#This Row],[Imię kursanta]]="Andrzej",V133+1,V133)</f>
        <v>1</v>
      </c>
      <c r="W134">
        <f>IF(kursanci6[[#This Row],[Imię kursanta]]="Marcin",W133+1,W133)</f>
        <v>1</v>
      </c>
    </row>
    <row r="135" spans="1:23" x14ac:dyDescent="0.3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>
        <f>IF(kursanci6[[#This Row],[Imię kursanta]]="Bartek",G134+1,G134)</f>
        <v>13</v>
      </c>
      <c r="H135">
        <f>IF(kursanci6[[#This Row],[Imię kursanta]]="Wiktor",H134+1,H134)</f>
        <v>12</v>
      </c>
      <c r="I135">
        <f>IF(kursanci6[[#This Row],[Imię kursanta]]="Katarzyna",I134+1,I134)</f>
        <v>14</v>
      </c>
      <c r="J135">
        <f>IF(kursanci6[[#This Row],[Imię kursanta]]="Zuzanna",J134+1,J134)</f>
        <v>13</v>
      </c>
      <c r="K135">
        <f>IF(kursanci6[[#This Row],[Imię kursanta]]="Jan",K134+1,K134)</f>
        <v>16</v>
      </c>
      <c r="L135">
        <f>IF(kursanci6[[#This Row],[Imię kursanta]]="Julita",L134+1,L134)</f>
        <v>7</v>
      </c>
      <c r="M135">
        <f>IF(kursanci6[[#This Row],[Imię kursanta]]="Maciej",M134+1,M134)</f>
        <v>14</v>
      </c>
      <c r="N135">
        <f>IF(kursanci6[[#This Row],[Imię kursanta]]="Agnieszka",N134+1,N134)</f>
        <v>10</v>
      </c>
      <c r="O135">
        <f>IF(kursanci6[[#This Row],[Imię kursanta]]="Zdzisław",O134+1,O134)</f>
        <v>9</v>
      </c>
      <c r="P135">
        <f>IF(kursanci6[[#This Row],[Imię kursanta]]="Ewa",P134+1,P134)</f>
        <v>7</v>
      </c>
      <c r="Q135">
        <f>IF(kursanci6[[#This Row],[Imię kursanta]]="Zbigniew",Q134+1,Q134)</f>
        <v>11</v>
      </c>
      <c r="R135">
        <f>IF(kursanci6[[#This Row],[Imię kursanta]]="Anna",R134+1,R134)</f>
        <v>4</v>
      </c>
      <c r="S135">
        <f>IF(kursanci6[[#This Row],[Imię kursanta]]="Patrycja",S134+1,S134)</f>
        <v>1</v>
      </c>
      <c r="T135">
        <f>IF(kursanci6[[#This Row],[Imię kursanta]]="Ola",T134+1,T134)</f>
        <v>0</v>
      </c>
      <c r="U135">
        <f>IF(kursanci6[[#This Row],[Imię kursanta]]="Piotrek",U134+1,U134)</f>
        <v>1</v>
      </c>
      <c r="V135">
        <f>IF(kursanci6[[#This Row],[Imię kursanta]]="Andrzej",V134+1,V134)</f>
        <v>1</v>
      </c>
      <c r="W135">
        <f>IF(kursanci6[[#This Row],[Imię kursanta]]="Marcin",W134+1,W134)</f>
        <v>1</v>
      </c>
    </row>
    <row r="136" spans="1:23" x14ac:dyDescent="0.3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>
        <f>IF(kursanci6[[#This Row],[Imię kursanta]]="Bartek",G135+1,G135)</f>
        <v>13</v>
      </c>
      <c r="H136">
        <f>IF(kursanci6[[#This Row],[Imię kursanta]]="Wiktor",H135+1,H135)</f>
        <v>13</v>
      </c>
      <c r="I136">
        <f>IF(kursanci6[[#This Row],[Imię kursanta]]="Katarzyna",I135+1,I135)</f>
        <v>14</v>
      </c>
      <c r="J136">
        <f>IF(kursanci6[[#This Row],[Imię kursanta]]="Zuzanna",J135+1,J135)</f>
        <v>13</v>
      </c>
      <c r="K136">
        <f>IF(kursanci6[[#This Row],[Imię kursanta]]="Jan",K135+1,K135)</f>
        <v>16</v>
      </c>
      <c r="L136">
        <f>IF(kursanci6[[#This Row],[Imię kursanta]]="Julita",L135+1,L135)</f>
        <v>7</v>
      </c>
      <c r="M136">
        <f>IF(kursanci6[[#This Row],[Imię kursanta]]="Maciej",M135+1,M135)</f>
        <v>14</v>
      </c>
      <c r="N136">
        <f>IF(kursanci6[[#This Row],[Imię kursanta]]="Agnieszka",N135+1,N135)</f>
        <v>10</v>
      </c>
      <c r="O136">
        <f>IF(kursanci6[[#This Row],[Imię kursanta]]="Zdzisław",O135+1,O135)</f>
        <v>9</v>
      </c>
      <c r="P136">
        <f>IF(kursanci6[[#This Row],[Imię kursanta]]="Ewa",P135+1,P135)</f>
        <v>7</v>
      </c>
      <c r="Q136">
        <f>IF(kursanci6[[#This Row],[Imię kursanta]]="Zbigniew",Q135+1,Q135)</f>
        <v>11</v>
      </c>
      <c r="R136">
        <f>IF(kursanci6[[#This Row],[Imię kursanta]]="Anna",R135+1,R135)</f>
        <v>4</v>
      </c>
      <c r="S136">
        <f>IF(kursanci6[[#This Row],[Imię kursanta]]="Patrycja",S135+1,S135)</f>
        <v>1</v>
      </c>
      <c r="T136">
        <f>IF(kursanci6[[#This Row],[Imię kursanta]]="Ola",T135+1,T135)</f>
        <v>0</v>
      </c>
      <c r="U136">
        <f>IF(kursanci6[[#This Row],[Imię kursanta]]="Piotrek",U135+1,U135)</f>
        <v>1</v>
      </c>
      <c r="V136">
        <f>IF(kursanci6[[#This Row],[Imię kursanta]]="Andrzej",V135+1,V135)</f>
        <v>1</v>
      </c>
      <c r="W136">
        <f>IF(kursanci6[[#This Row],[Imię kursanta]]="Marcin",W135+1,W135)</f>
        <v>1</v>
      </c>
    </row>
    <row r="137" spans="1:23" x14ac:dyDescent="0.3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>
        <f>IF(kursanci6[[#This Row],[Imię kursanta]]="Bartek",G136+1,G136)</f>
        <v>13</v>
      </c>
      <c r="H137">
        <f>IF(kursanci6[[#This Row],[Imię kursanta]]="Wiktor",H136+1,H136)</f>
        <v>13</v>
      </c>
      <c r="I137">
        <f>IF(kursanci6[[#This Row],[Imię kursanta]]="Katarzyna",I136+1,I136)</f>
        <v>14</v>
      </c>
      <c r="J137">
        <f>IF(kursanci6[[#This Row],[Imię kursanta]]="Zuzanna",J136+1,J136)</f>
        <v>13</v>
      </c>
      <c r="K137">
        <f>IF(kursanci6[[#This Row],[Imię kursanta]]="Jan",K136+1,K136)</f>
        <v>16</v>
      </c>
      <c r="L137">
        <f>IF(kursanci6[[#This Row],[Imię kursanta]]="Julita",L136+1,L136)</f>
        <v>7</v>
      </c>
      <c r="M137">
        <f>IF(kursanci6[[#This Row],[Imię kursanta]]="Maciej",M136+1,M136)</f>
        <v>14</v>
      </c>
      <c r="N137">
        <f>IF(kursanci6[[#This Row],[Imię kursanta]]="Agnieszka",N136+1,N136)</f>
        <v>10</v>
      </c>
      <c r="O137">
        <f>IF(kursanci6[[#This Row],[Imię kursanta]]="Zdzisław",O136+1,O136)</f>
        <v>9</v>
      </c>
      <c r="P137">
        <f>IF(kursanci6[[#This Row],[Imię kursanta]]="Ewa",P136+1,P136)</f>
        <v>7</v>
      </c>
      <c r="Q137">
        <f>IF(kursanci6[[#This Row],[Imię kursanta]]="Zbigniew",Q136+1,Q136)</f>
        <v>11</v>
      </c>
      <c r="R137">
        <f>IF(kursanci6[[#This Row],[Imię kursanta]]="Anna",R136+1,R136)</f>
        <v>5</v>
      </c>
      <c r="S137">
        <f>IF(kursanci6[[#This Row],[Imię kursanta]]="Patrycja",S136+1,S136)</f>
        <v>1</v>
      </c>
      <c r="T137">
        <f>IF(kursanci6[[#This Row],[Imię kursanta]]="Ola",T136+1,T136)</f>
        <v>0</v>
      </c>
      <c r="U137">
        <f>IF(kursanci6[[#This Row],[Imię kursanta]]="Piotrek",U136+1,U136)</f>
        <v>1</v>
      </c>
      <c r="V137">
        <f>IF(kursanci6[[#This Row],[Imię kursanta]]="Andrzej",V136+1,V136)</f>
        <v>1</v>
      </c>
      <c r="W137">
        <f>IF(kursanci6[[#This Row],[Imię kursanta]]="Marcin",W136+1,W136)</f>
        <v>1</v>
      </c>
    </row>
    <row r="138" spans="1:23" x14ac:dyDescent="0.3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>
        <f>IF(kursanci6[[#This Row],[Imię kursanta]]="Bartek",G137+1,G137)</f>
        <v>13</v>
      </c>
      <c r="H138">
        <f>IF(kursanci6[[#This Row],[Imię kursanta]]="Wiktor",H137+1,H137)</f>
        <v>13</v>
      </c>
      <c r="I138">
        <f>IF(kursanci6[[#This Row],[Imię kursanta]]="Katarzyna",I137+1,I137)</f>
        <v>14</v>
      </c>
      <c r="J138">
        <f>IF(kursanci6[[#This Row],[Imię kursanta]]="Zuzanna",J137+1,J137)</f>
        <v>13</v>
      </c>
      <c r="K138">
        <f>IF(kursanci6[[#This Row],[Imię kursanta]]="Jan",K137+1,K137)</f>
        <v>16</v>
      </c>
      <c r="L138">
        <f>IF(kursanci6[[#This Row],[Imię kursanta]]="Julita",L137+1,L137)</f>
        <v>7</v>
      </c>
      <c r="M138">
        <f>IF(kursanci6[[#This Row],[Imię kursanta]]="Maciej",M137+1,M137)</f>
        <v>14</v>
      </c>
      <c r="N138">
        <f>IF(kursanci6[[#This Row],[Imię kursanta]]="Agnieszka",N137+1,N137)</f>
        <v>10</v>
      </c>
      <c r="O138">
        <f>IF(kursanci6[[#This Row],[Imię kursanta]]="Zdzisław",O137+1,O137)</f>
        <v>9</v>
      </c>
      <c r="P138">
        <f>IF(kursanci6[[#This Row],[Imię kursanta]]="Ewa",P137+1,P137)</f>
        <v>7</v>
      </c>
      <c r="Q138">
        <f>IF(kursanci6[[#This Row],[Imię kursanta]]="Zbigniew",Q137+1,Q137)</f>
        <v>11</v>
      </c>
      <c r="R138">
        <f>IF(kursanci6[[#This Row],[Imię kursanta]]="Anna",R137+1,R137)</f>
        <v>6</v>
      </c>
      <c r="S138">
        <f>IF(kursanci6[[#This Row],[Imię kursanta]]="Patrycja",S137+1,S137)</f>
        <v>1</v>
      </c>
      <c r="T138">
        <f>IF(kursanci6[[#This Row],[Imię kursanta]]="Ola",T137+1,T137)</f>
        <v>0</v>
      </c>
      <c r="U138">
        <f>IF(kursanci6[[#This Row],[Imię kursanta]]="Piotrek",U137+1,U137)</f>
        <v>1</v>
      </c>
      <c r="V138">
        <f>IF(kursanci6[[#This Row],[Imię kursanta]]="Andrzej",V137+1,V137)</f>
        <v>1</v>
      </c>
      <c r="W138">
        <f>IF(kursanci6[[#This Row],[Imię kursanta]]="Marcin",W137+1,W137)</f>
        <v>1</v>
      </c>
    </row>
    <row r="139" spans="1:23" x14ac:dyDescent="0.3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>
        <f>IF(kursanci6[[#This Row],[Imię kursanta]]="Bartek",G138+1,G138)</f>
        <v>13</v>
      </c>
      <c r="H139">
        <f>IF(kursanci6[[#This Row],[Imię kursanta]]="Wiktor",H138+1,H138)</f>
        <v>13</v>
      </c>
      <c r="I139">
        <f>IF(kursanci6[[#This Row],[Imię kursanta]]="Katarzyna",I138+1,I138)</f>
        <v>14</v>
      </c>
      <c r="J139">
        <f>IF(kursanci6[[#This Row],[Imię kursanta]]="Zuzanna",J138+1,J138)</f>
        <v>13</v>
      </c>
      <c r="K139">
        <f>IF(kursanci6[[#This Row],[Imię kursanta]]="Jan",K138+1,K138)</f>
        <v>16</v>
      </c>
      <c r="L139">
        <f>IF(kursanci6[[#This Row],[Imię kursanta]]="Julita",L138+1,L138)</f>
        <v>7</v>
      </c>
      <c r="M139">
        <f>IF(kursanci6[[#This Row],[Imię kursanta]]="Maciej",M138+1,M138)</f>
        <v>14</v>
      </c>
      <c r="N139">
        <f>IF(kursanci6[[#This Row],[Imię kursanta]]="Agnieszka",N138+1,N138)</f>
        <v>10</v>
      </c>
      <c r="O139">
        <f>IF(kursanci6[[#This Row],[Imię kursanta]]="Zdzisław",O138+1,O138)</f>
        <v>9</v>
      </c>
      <c r="P139">
        <f>IF(kursanci6[[#This Row],[Imię kursanta]]="Ewa",P138+1,P138)</f>
        <v>8</v>
      </c>
      <c r="Q139">
        <f>IF(kursanci6[[#This Row],[Imię kursanta]]="Zbigniew",Q138+1,Q138)</f>
        <v>11</v>
      </c>
      <c r="R139">
        <f>IF(kursanci6[[#This Row],[Imię kursanta]]="Anna",R138+1,R138)</f>
        <v>6</v>
      </c>
      <c r="S139">
        <f>IF(kursanci6[[#This Row],[Imię kursanta]]="Patrycja",S138+1,S138)</f>
        <v>1</v>
      </c>
      <c r="T139">
        <f>IF(kursanci6[[#This Row],[Imię kursanta]]="Ola",T138+1,T138)</f>
        <v>0</v>
      </c>
      <c r="U139">
        <f>IF(kursanci6[[#This Row],[Imię kursanta]]="Piotrek",U138+1,U138)</f>
        <v>1</v>
      </c>
      <c r="V139">
        <f>IF(kursanci6[[#This Row],[Imię kursanta]]="Andrzej",V138+1,V138)</f>
        <v>1</v>
      </c>
      <c r="W139">
        <f>IF(kursanci6[[#This Row],[Imię kursanta]]="Marcin",W138+1,W138)</f>
        <v>1</v>
      </c>
    </row>
    <row r="140" spans="1:23" x14ac:dyDescent="0.3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>
        <f>IF(kursanci6[[#This Row],[Imię kursanta]]="Bartek",G139+1,G139)</f>
        <v>13</v>
      </c>
      <c r="H140">
        <f>IF(kursanci6[[#This Row],[Imię kursanta]]="Wiktor",H139+1,H139)</f>
        <v>13</v>
      </c>
      <c r="I140">
        <f>IF(kursanci6[[#This Row],[Imię kursanta]]="Katarzyna",I139+1,I139)</f>
        <v>14</v>
      </c>
      <c r="J140">
        <f>IF(kursanci6[[#This Row],[Imię kursanta]]="Zuzanna",J139+1,J139)</f>
        <v>13</v>
      </c>
      <c r="K140">
        <f>IF(kursanci6[[#This Row],[Imię kursanta]]="Jan",K139+1,K139)</f>
        <v>16</v>
      </c>
      <c r="L140">
        <f>IF(kursanci6[[#This Row],[Imię kursanta]]="Julita",L139+1,L139)</f>
        <v>8</v>
      </c>
      <c r="M140">
        <f>IF(kursanci6[[#This Row],[Imię kursanta]]="Maciej",M139+1,M139)</f>
        <v>14</v>
      </c>
      <c r="N140">
        <f>IF(kursanci6[[#This Row],[Imię kursanta]]="Agnieszka",N139+1,N139)</f>
        <v>10</v>
      </c>
      <c r="O140">
        <f>IF(kursanci6[[#This Row],[Imię kursanta]]="Zdzisław",O139+1,O139)</f>
        <v>9</v>
      </c>
      <c r="P140">
        <f>IF(kursanci6[[#This Row],[Imię kursanta]]="Ewa",P139+1,P139)</f>
        <v>8</v>
      </c>
      <c r="Q140">
        <f>IF(kursanci6[[#This Row],[Imię kursanta]]="Zbigniew",Q139+1,Q139)</f>
        <v>11</v>
      </c>
      <c r="R140">
        <f>IF(kursanci6[[#This Row],[Imię kursanta]]="Anna",R139+1,R139)</f>
        <v>6</v>
      </c>
      <c r="S140">
        <f>IF(kursanci6[[#This Row],[Imię kursanta]]="Patrycja",S139+1,S139)</f>
        <v>1</v>
      </c>
      <c r="T140">
        <f>IF(kursanci6[[#This Row],[Imię kursanta]]="Ola",T139+1,T139)</f>
        <v>0</v>
      </c>
      <c r="U140">
        <f>IF(kursanci6[[#This Row],[Imię kursanta]]="Piotrek",U139+1,U139)</f>
        <v>1</v>
      </c>
      <c r="V140">
        <f>IF(kursanci6[[#This Row],[Imię kursanta]]="Andrzej",V139+1,V139)</f>
        <v>1</v>
      </c>
      <c r="W140">
        <f>IF(kursanci6[[#This Row],[Imię kursanta]]="Marcin",W139+1,W139)</f>
        <v>1</v>
      </c>
    </row>
    <row r="141" spans="1:23" x14ac:dyDescent="0.3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>
        <f>IF(kursanci6[[#This Row],[Imię kursanta]]="Bartek",G140+1,G140)</f>
        <v>13</v>
      </c>
      <c r="H141">
        <f>IF(kursanci6[[#This Row],[Imię kursanta]]="Wiktor",H140+1,H140)</f>
        <v>13</v>
      </c>
      <c r="I141">
        <f>IF(kursanci6[[#This Row],[Imię kursanta]]="Katarzyna",I140+1,I140)</f>
        <v>14</v>
      </c>
      <c r="J141">
        <f>IF(kursanci6[[#This Row],[Imię kursanta]]="Zuzanna",J140+1,J140)</f>
        <v>13</v>
      </c>
      <c r="K141">
        <f>IF(kursanci6[[#This Row],[Imię kursanta]]="Jan",K140+1,K140)</f>
        <v>16</v>
      </c>
      <c r="L141">
        <f>IF(kursanci6[[#This Row],[Imię kursanta]]="Julita",L140+1,L140)</f>
        <v>8</v>
      </c>
      <c r="M141">
        <f>IF(kursanci6[[#This Row],[Imię kursanta]]="Maciej",M140+1,M140)</f>
        <v>14</v>
      </c>
      <c r="N141">
        <f>IF(kursanci6[[#This Row],[Imię kursanta]]="Agnieszka",N140+1,N140)</f>
        <v>11</v>
      </c>
      <c r="O141">
        <f>IF(kursanci6[[#This Row],[Imię kursanta]]="Zdzisław",O140+1,O140)</f>
        <v>9</v>
      </c>
      <c r="P141">
        <f>IF(kursanci6[[#This Row],[Imię kursanta]]="Ewa",P140+1,P140)</f>
        <v>8</v>
      </c>
      <c r="Q141">
        <f>IF(kursanci6[[#This Row],[Imię kursanta]]="Zbigniew",Q140+1,Q140)</f>
        <v>11</v>
      </c>
      <c r="R141">
        <f>IF(kursanci6[[#This Row],[Imię kursanta]]="Anna",R140+1,R140)</f>
        <v>6</v>
      </c>
      <c r="S141">
        <f>IF(kursanci6[[#This Row],[Imię kursanta]]="Patrycja",S140+1,S140)</f>
        <v>1</v>
      </c>
      <c r="T141">
        <f>IF(kursanci6[[#This Row],[Imię kursanta]]="Ola",T140+1,T140)</f>
        <v>0</v>
      </c>
      <c r="U141">
        <f>IF(kursanci6[[#This Row],[Imię kursanta]]="Piotrek",U140+1,U140)</f>
        <v>1</v>
      </c>
      <c r="V141">
        <f>IF(kursanci6[[#This Row],[Imię kursanta]]="Andrzej",V140+1,V140)</f>
        <v>1</v>
      </c>
      <c r="W141">
        <f>IF(kursanci6[[#This Row],[Imię kursanta]]="Marcin",W140+1,W140)</f>
        <v>1</v>
      </c>
    </row>
    <row r="142" spans="1:23" x14ac:dyDescent="0.3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>
        <f>IF(kursanci6[[#This Row],[Imię kursanta]]="Bartek",G141+1,G141)</f>
        <v>13</v>
      </c>
      <c r="H142">
        <f>IF(kursanci6[[#This Row],[Imię kursanta]]="Wiktor",H141+1,H141)</f>
        <v>13</v>
      </c>
      <c r="I142">
        <f>IF(kursanci6[[#This Row],[Imię kursanta]]="Katarzyna",I141+1,I141)</f>
        <v>14</v>
      </c>
      <c r="J142">
        <f>IF(kursanci6[[#This Row],[Imię kursanta]]="Zuzanna",J141+1,J141)</f>
        <v>13</v>
      </c>
      <c r="K142">
        <f>IF(kursanci6[[#This Row],[Imię kursanta]]="Jan",K141+1,K141)</f>
        <v>16</v>
      </c>
      <c r="L142">
        <f>IF(kursanci6[[#This Row],[Imię kursanta]]="Julita",L141+1,L141)</f>
        <v>8</v>
      </c>
      <c r="M142">
        <f>IF(kursanci6[[#This Row],[Imię kursanta]]="Maciej",M141+1,M141)</f>
        <v>14</v>
      </c>
      <c r="N142">
        <f>IF(kursanci6[[#This Row],[Imię kursanta]]="Agnieszka",N141+1,N141)</f>
        <v>11</v>
      </c>
      <c r="O142">
        <f>IF(kursanci6[[#This Row],[Imię kursanta]]="Zdzisław",O141+1,O141)</f>
        <v>10</v>
      </c>
      <c r="P142">
        <f>IF(kursanci6[[#This Row],[Imię kursanta]]="Ewa",P141+1,P141)</f>
        <v>8</v>
      </c>
      <c r="Q142">
        <f>IF(kursanci6[[#This Row],[Imię kursanta]]="Zbigniew",Q141+1,Q141)</f>
        <v>11</v>
      </c>
      <c r="R142">
        <f>IF(kursanci6[[#This Row],[Imię kursanta]]="Anna",R141+1,R141)</f>
        <v>6</v>
      </c>
      <c r="S142">
        <f>IF(kursanci6[[#This Row],[Imię kursanta]]="Patrycja",S141+1,S141)</f>
        <v>1</v>
      </c>
      <c r="T142">
        <f>IF(kursanci6[[#This Row],[Imię kursanta]]="Ola",T141+1,T141)</f>
        <v>0</v>
      </c>
      <c r="U142">
        <f>IF(kursanci6[[#This Row],[Imię kursanta]]="Piotrek",U141+1,U141)</f>
        <v>1</v>
      </c>
      <c r="V142">
        <f>IF(kursanci6[[#This Row],[Imię kursanta]]="Andrzej",V141+1,V141)</f>
        <v>1</v>
      </c>
      <c r="W142">
        <f>IF(kursanci6[[#This Row],[Imię kursanta]]="Marcin",W141+1,W141)</f>
        <v>1</v>
      </c>
    </row>
    <row r="143" spans="1:23" x14ac:dyDescent="0.3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>
        <f>IF(kursanci6[[#This Row],[Imię kursanta]]="Bartek",G142+1,G142)</f>
        <v>13</v>
      </c>
      <c r="H143">
        <f>IF(kursanci6[[#This Row],[Imię kursanta]]="Wiktor",H142+1,H142)</f>
        <v>13</v>
      </c>
      <c r="I143">
        <f>IF(kursanci6[[#This Row],[Imię kursanta]]="Katarzyna",I142+1,I142)</f>
        <v>14</v>
      </c>
      <c r="J143">
        <f>IF(kursanci6[[#This Row],[Imię kursanta]]="Zuzanna",J142+1,J142)</f>
        <v>13</v>
      </c>
      <c r="K143">
        <f>IF(kursanci6[[#This Row],[Imię kursanta]]="Jan",K142+1,K142)</f>
        <v>16</v>
      </c>
      <c r="L143">
        <f>IF(kursanci6[[#This Row],[Imię kursanta]]="Julita",L142+1,L142)</f>
        <v>9</v>
      </c>
      <c r="M143">
        <f>IF(kursanci6[[#This Row],[Imię kursanta]]="Maciej",M142+1,M142)</f>
        <v>14</v>
      </c>
      <c r="N143">
        <f>IF(kursanci6[[#This Row],[Imię kursanta]]="Agnieszka",N142+1,N142)</f>
        <v>11</v>
      </c>
      <c r="O143">
        <f>IF(kursanci6[[#This Row],[Imię kursanta]]="Zdzisław",O142+1,O142)</f>
        <v>10</v>
      </c>
      <c r="P143">
        <f>IF(kursanci6[[#This Row],[Imię kursanta]]="Ewa",P142+1,P142)</f>
        <v>8</v>
      </c>
      <c r="Q143">
        <f>IF(kursanci6[[#This Row],[Imię kursanta]]="Zbigniew",Q142+1,Q142)</f>
        <v>11</v>
      </c>
      <c r="R143">
        <f>IF(kursanci6[[#This Row],[Imię kursanta]]="Anna",R142+1,R142)</f>
        <v>6</v>
      </c>
      <c r="S143">
        <f>IF(kursanci6[[#This Row],[Imię kursanta]]="Patrycja",S142+1,S142)</f>
        <v>1</v>
      </c>
      <c r="T143">
        <f>IF(kursanci6[[#This Row],[Imię kursanta]]="Ola",T142+1,T142)</f>
        <v>0</v>
      </c>
      <c r="U143">
        <f>IF(kursanci6[[#This Row],[Imię kursanta]]="Piotrek",U142+1,U142)</f>
        <v>1</v>
      </c>
      <c r="V143">
        <f>IF(kursanci6[[#This Row],[Imię kursanta]]="Andrzej",V142+1,V142)</f>
        <v>1</v>
      </c>
      <c r="W143">
        <f>IF(kursanci6[[#This Row],[Imię kursanta]]="Marcin",W142+1,W142)</f>
        <v>1</v>
      </c>
    </row>
    <row r="144" spans="1:23" x14ac:dyDescent="0.3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>
        <f>IF(kursanci6[[#This Row],[Imię kursanta]]="Bartek",G143+1,G143)</f>
        <v>14</v>
      </c>
      <c r="H144">
        <f>IF(kursanci6[[#This Row],[Imię kursanta]]="Wiktor",H143+1,H143)</f>
        <v>13</v>
      </c>
      <c r="I144">
        <f>IF(kursanci6[[#This Row],[Imię kursanta]]="Katarzyna",I143+1,I143)</f>
        <v>14</v>
      </c>
      <c r="J144">
        <f>IF(kursanci6[[#This Row],[Imię kursanta]]="Zuzanna",J143+1,J143)</f>
        <v>13</v>
      </c>
      <c r="K144">
        <f>IF(kursanci6[[#This Row],[Imię kursanta]]="Jan",K143+1,K143)</f>
        <v>16</v>
      </c>
      <c r="L144">
        <f>IF(kursanci6[[#This Row],[Imię kursanta]]="Julita",L143+1,L143)</f>
        <v>9</v>
      </c>
      <c r="M144">
        <f>IF(kursanci6[[#This Row],[Imię kursanta]]="Maciej",M143+1,M143)</f>
        <v>14</v>
      </c>
      <c r="N144">
        <f>IF(kursanci6[[#This Row],[Imię kursanta]]="Agnieszka",N143+1,N143)</f>
        <v>11</v>
      </c>
      <c r="O144">
        <f>IF(kursanci6[[#This Row],[Imię kursanta]]="Zdzisław",O143+1,O143)</f>
        <v>10</v>
      </c>
      <c r="P144">
        <f>IF(kursanci6[[#This Row],[Imię kursanta]]="Ewa",P143+1,P143)</f>
        <v>8</v>
      </c>
      <c r="Q144">
        <f>IF(kursanci6[[#This Row],[Imię kursanta]]="Zbigniew",Q143+1,Q143)</f>
        <v>11</v>
      </c>
      <c r="R144">
        <f>IF(kursanci6[[#This Row],[Imię kursanta]]="Anna",R143+1,R143)</f>
        <v>6</v>
      </c>
      <c r="S144">
        <f>IF(kursanci6[[#This Row],[Imię kursanta]]="Patrycja",S143+1,S143)</f>
        <v>1</v>
      </c>
      <c r="T144">
        <f>IF(kursanci6[[#This Row],[Imię kursanta]]="Ola",T143+1,T143)</f>
        <v>0</v>
      </c>
      <c r="U144">
        <f>IF(kursanci6[[#This Row],[Imię kursanta]]="Piotrek",U143+1,U143)</f>
        <v>1</v>
      </c>
      <c r="V144">
        <f>IF(kursanci6[[#This Row],[Imię kursanta]]="Andrzej",V143+1,V143)</f>
        <v>1</v>
      </c>
      <c r="W144">
        <f>IF(kursanci6[[#This Row],[Imię kursanta]]="Marcin",W143+1,W143)</f>
        <v>1</v>
      </c>
    </row>
    <row r="145" spans="1:23" x14ac:dyDescent="0.3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>
        <f>IF(kursanci6[[#This Row],[Imię kursanta]]="Bartek",G144+1,G144)</f>
        <v>14</v>
      </c>
      <c r="H145">
        <f>IF(kursanci6[[#This Row],[Imię kursanta]]="Wiktor",H144+1,H144)</f>
        <v>13</v>
      </c>
      <c r="I145">
        <f>IF(kursanci6[[#This Row],[Imię kursanta]]="Katarzyna",I144+1,I144)</f>
        <v>15</v>
      </c>
      <c r="J145">
        <f>IF(kursanci6[[#This Row],[Imię kursanta]]="Zuzanna",J144+1,J144)</f>
        <v>13</v>
      </c>
      <c r="K145">
        <f>IF(kursanci6[[#This Row],[Imię kursanta]]="Jan",K144+1,K144)</f>
        <v>16</v>
      </c>
      <c r="L145">
        <f>IF(kursanci6[[#This Row],[Imię kursanta]]="Julita",L144+1,L144)</f>
        <v>9</v>
      </c>
      <c r="M145">
        <f>IF(kursanci6[[#This Row],[Imię kursanta]]="Maciej",M144+1,M144)</f>
        <v>14</v>
      </c>
      <c r="N145">
        <f>IF(kursanci6[[#This Row],[Imię kursanta]]="Agnieszka",N144+1,N144)</f>
        <v>11</v>
      </c>
      <c r="O145">
        <f>IF(kursanci6[[#This Row],[Imię kursanta]]="Zdzisław",O144+1,O144)</f>
        <v>10</v>
      </c>
      <c r="P145">
        <f>IF(kursanci6[[#This Row],[Imię kursanta]]="Ewa",P144+1,P144)</f>
        <v>8</v>
      </c>
      <c r="Q145">
        <f>IF(kursanci6[[#This Row],[Imię kursanta]]="Zbigniew",Q144+1,Q144)</f>
        <v>11</v>
      </c>
      <c r="R145">
        <f>IF(kursanci6[[#This Row],[Imię kursanta]]="Anna",R144+1,R144)</f>
        <v>6</v>
      </c>
      <c r="S145">
        <f>IF(kursanci6[[#This Row],[Imię kursanta]]="Patrycja",S144+1,S144)</f>
        <v>1</v>
      </c>
      <c r="T145">
        <f>IF(kursanci6[[#This Row],[Imię kursanta]]="Ola",T144+1,T144)</f>
        <v>0</v>
      </c>
      <c r="U145">
        <f>IF(kursanci6[[#This Row],[Imię kursanta]]="Piotrek",U144+1,U144)</f>
        <v>1</v>
      </c>
      <c r="V145">
        <f>IF(kursanci6[[#This Row],[Imię kursanta]]="Andrzej",V144+1,V144)</f>
        <v>1</v>
      </c>
      <c r="W145">
        <f>IF(kursanci6[[#This Row],[Imię kursanta]]="Marcin",W144+1,W144)</f>
        <v>1</v>
      </c>
    </row>
    <row r="146" spans="1:23" x14ac:dyDescent="0.3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>
        <f>IF(kursanci6[[#This Row],[Imię kursanta]]="Bartek",G145+1,G145)</f>
        <v>14</v>
      </c>
      <c r="H146">
        <f>IF(kursanci6[[#This Row],[Imię kursanta]]="Wiktor",H145+1,H145)</f>
        <v>13</v>
      </c>
      <c r="I146">
        <f>IF(kursanci6[[#This Row],[Imię kursanta]]="Katarzyna",I145+1,I145)</f>
        <v>15</v>
      </c>
      <c r="J146">
        <f>IF(kursanci6[[#This Row],[Imię kursanta]]="Zuzanna",J145+1,J145)</f>
        <v>13</v>
      </c>
      <c r="K146">
        <f>IF(kursanci6[[#This Row],[Imię kursanta]]="Jan",K145+1,K145)</f>
        <v>16</v>
      </c>
      <c r="L146">
        <f>IF(kursanci6[[#This Row],[Imię kursanta]]="Julita",L145+1,L145)</f>
        <v>9</v>
      </c>
      <c r="M146">
        <f>IF(kursanci6[[#This Row],[Imię kursanta]]="Maciej",M145+1,M145)</f>
        <v>14</v>
      </c>
      <c r="N146">
        <f>IF(kursanci6[[#This Row],[Imię kursanta]]="Agnieszka",N145+1,N145)</f>
        <v>11</v>
      </c>
      <c r="O146">
        <f>IF(kursanci6[[#This Row],[Imię kursanta]]="Zdzisław",O145+1,O145)</f>
        <v>10</v>
      </c>
      <c r="P146">
        <f>IF(kursanci6[[#This Row],[Imię kursanta]]="Ewa",P145+1,P145)</f>
        <v>9</v>
      </c>
      <c r="Q146">
        <f>IF(kursanci6[[#This Row],[Imię kursanta]]="Zbigniew",Q145+1,Q145)</f>
        <v>11</v>
      </c>
      <c r="R146">
        <f>IF(kursanci6[[#This Row],[Imię kursanta]]="Anna",R145+1,R145)</f>
        <v>6</v>
      </c>
      <c r="S146">
        <f>IF(kursanci6[[#This Row],[Imię kursanta]]="Patrycja",S145+1,S145)</f>
        <v>1</v>
      </c>
      <c r="T146">
        <f>IF(kursanci6[[#This Row],[Imię kursanta]]="Ola",T145+1,T145)</f>
        <v>0</v>
      </c>
      <c r="U146">
        <f>IF(kursanci6[[#This Row],[Imię kursanta]]="Piotrek",U145+1,U145)</f>
        <v>1</v>
      </c>
      <c r="V146">
        <f>IF(kursanci6[[#This Row],[Imię kursanta]]="Andrzej",V145+1,V145)</f>
        <v>1</v>
      </c>
      <c r="W146">
        <f>IF(kursanci6[[#This Row],[Imię kursanta]]="Marcin",W145+1,W145)</f>
        <v>1</v>
      </c>
    </row>
    <row r="147" spans="1:23" x14ac:dyDescent="0.3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>
        <f>IF(kursanci6[[#This Row],[Imię kursanta]]="Bartek",G146+1,G146)</f>
        <v>14</v>
      </c>
      <c r="H147">
        <f>IF(kursanci6[[#This Row],[Imię kursanta]]="Wiktor",H146+1,H146)</f>
        <v>13</v>
      </c>
      <c r="I147">
        <f>IF(kursanci6[[#This Row],[Imię kursanta]]="Katarzyna",I146+1,I146)</f>
        <v>15</v>
      </c>
      <c r="J147">
        <f>IF(kursanci6[[#This Row],[Imię kursanta]]="Zuzanna",J146+1,J146)</f>
        <v>13</v>
      </c>
      <c r="K147">
        <f>IF(kursanci6[[#This Row],[Imię kursanta]]="Jan",K146+1,K146)</f>
        <v>17</v>
      </c>
      <c r="L147">
        <f>IF(kursanci6[[#This Row],[Imię kursanta]]="Julita",L146+1,L146)</f>
        <v>9</v>
      </c>
      <c r="M147">
        <f>IF(kursanci6[[#This Row],[Imię kursanta]]="Maciej",M146+1,M146)</f>
        <v>14</v>
      </c>
      <c r="N147">
        <f>IF(kursanci6[[#This Row],[Imię kursanta]]="Agnieszka",N146+1,N146)</f>
        <v>11</v>
      </c>
      <c r="O147">
        <f>IF(kursanci6[[#This Row],[Imię kursanta]]="Zdzisław",O146+1,O146)</f>
        <v>10</v>
      </c>
      <c r="P147">
        <f>IF(kursanci6[[#This Row],[Imię kursanta]]="Ewa",P146+1,P146)</f>
        <v>9</v>
      </c>
      <c r="Q147">
        <f>IF(kursanci6[[#This Row],[Imię kursanta]]="Zbigniew",Q146+1,Q146)</f>
        <v>11</v>
      </c>
      <c r="R147">
        <f>IF(kursanci6[[#This Row],[Imię kursanta]]="Anna",R146+1,R146)</f>
        <v>6</v>
      </c>
      <c r="S147">
        <f>IF(kursanci6[[#This Row],[Imię kursanta]]="Patrycja",S146+1,S146)</f>
        <v>1</v>
      </c>
      <c r="T147">
        <f>IF(kursanci6[[#This Row],[Imię kursanta]]="Ola",T146+1,T146)</f>
        <v>0</v>
      </c>
      <c r="U147">
        <f>IF(kursanci6[[#This Row],[Imię kursanta]]="Piotrek",U146+1,U146)</f>
        <v>1</v>
      </c>
      <c r="V147">
        <f>IF(kursanci6[[#This Row],[Imię kursanta]]="Andrzej",V146+1,V146)</f>
        <v>1</v>
      </c>
      <c r="W147">
        <f>IF(kursanci6[[#This Row],[Imię kursanta]]="Marcin",W146+1,W146)</f>
        <v>1</v>
      </c>
    </row>
    <row r="148" spans="1:23" x14ac:dyDescent="0.3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>
        <f>IF(kursanci6[[#This Row],[Imię kursanta]]="Bartek",G147+1,G147)</f>
        <v>14</v>
      </c>
      <c r="H148">
        <f>IF(kursanci6[[#This Row],[Imię kursanta]]="Wiktor",H147+1,H147)</f>
        <v>13</v>
      </c>
      <c r="I148">
        <f>IF(kursanci6[[#This Row],[Imię kursanta]]="Katarzyna",I147+1,I147)</f>
        <v>15</v>
      </c>
      <c r="J148">
        <f>IF(kursanci6[[#This Row],[Imię kursanta]]="Zuzanna",J147+1,J147)</f>
        <v>13</v>
      </c>
      <c r="K148">
        <f>IF(kursanci6[[#This Row],[Imię kursanta]]="Jan",K147+1,K147)</f>
        <v>17</v>
      </c>
      <c r="L148">
        <f>IF(kursanci6[[#This Row],[Imię kursanta]]="Julita",L147+1,L147)</f>
        <v>9</v>
      </c>
      <c r="M148">
        <f>IF(kursanci6[[#This Row],[Imię kursanta]]="Maciej",M147+1,M147)</f>
        <v>14</v>
      </c>
      <c r="N148">
        <f>IF(kursanci6[[#This Row],[Imię kursanta]]="Agnieszka",N147+1,N147)</f>
        <v>11</v>
      </c>
      <c r="O148">
        <f>IF(kursanci6[[#This Row],[Imię kursanta]]="Zdzisław",O147+1,O147)</f>
        <v>10</v>
      </c>
      <c r="P148">
        <f>IF(kursanci6[[#This Row],[Imię kursanta]]="Ewa",P147+1,P147)</f>
        <v>10</v>
      </c>
      <c r="Q148">
        <f>IF(kursanci6[[#This Row],[Imię kursanta]]="Zbigniew",Q147+1,Q147)</f>
        <v>11</v>
      </c>
      <c r="R148">
        <f>IF(kursanci6[[#This Row],[Imię kursanta]]="Anna",R147+1,R147)</f>
        <v>6</v>
      </c>
      <c r="S148">
        <f>IF(kursanci6[[#This Row],[Imię kursanta]]="Patrycja",S147+1,S147)</f>
        <v>1</v>
      </c>
      <c r="T148">
        <f>IF(kursanci6[[#This Row],[Imię kursanta]]="Ola",T147+1,T147)</f>
        <v>0</v>
      </c>
      <c r="U148">
        <f>IF(kursanci6[[#This Row],[Imię kursanta]]="Piotrek",U147+1,U147)</f>
        <v>1</v>
      </c>
      <c r="V148">
        <f>IF(kursanci6[[#This Row],[Imię kursanta]]="Andrzej",V147+1,V147)</f>
        <v>1</v>
      </c>
      <c r="W148">
        <f>IF(kursanci6[[#This Row],[Imię kursanta]]="Marcin",W147+1,W147)</f>
        <v>1</v>
      </c>
    </row>
    <row r="149" spans="1:23" x14ac:dyDescent="0.3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>
        <f>IF(kursanci6[[#This Row],[Imię kursanta]]="Bartek",G148+1,G148)</f>
        <v>15</v>
      </c>
      <c r="H149">
        <f>IF(kursanci6[[#This Row],[Imię kursanta]]="Wiktor",H148+1,H148)</f>
        <v>13</v>
      </c>
      <c r="I149">
        <f>IF(kursanci6[[#This Row],[Imię kursanta]]="Katarzyna",I148+1,I148)</f>
        <v>15</v>
      </c>
      <c r="J149">
        <f>IF(kursanci6[[#This Row],[Imię kursanta]]="Zuzanna",J148+1,J148)</f>
        <v>13</v>
      </c>
      <c r="K149">
        <f>IF(kursanci6[[#This Row],[Imię kursanta]]="Jan",K148+1,K148)</f>
        <v>17</v>
      </c>
      <c r="L149">
        <f>IF(kursanci6[[#This Row],[Imię kursanta]]="Julita",L148+1,L148)</f>
        <v>9</v>
      </c>
      <c r="M149">
        <f>IF(kursanci6[[#This Row],[Imię kursanta]]="Maciej",M148+1,M148)</f>
        <v>14</v>
      </c>
      <c r="N149">
        <f>IF(kursanci6[[#This Row],[Imię kursanta]]="Agnieszka",N148+1,N148)</f>
        <v>11</v>
      </c>
      <c r="O149">
        <f>IF(kursanci6[[#This Row],[Imię kursanta]]="Zdzisław",O148+1,O148)</f>
        <v>10</v>
      </c>
      <c r="P149">
        <f>IF(kursanci6[[#This Row],[Imię kursanta]]="Ewa",P148+1,P148)</f>
        <v>10</v>
      </c>
      <c r="Q149">
        <f>IF(kursanci6[[#This Row],[Imię kursanta]]="Zbigniew",Q148+1,Q148)</f>
        <v>11</v>
      </c>
      <c r="R149">
        <f>IF(kursanci6[[#This Row],[Imię kursanta]]="Anna",R148+1,R148)</f>
        <v>6</v>
      </c>
      <c r="S149">
        <f>IF(kursanci6[[#This Row],[Imię kursanta]]="Patrycja",S148+1,S148)</f>
        <v>1</v>
      </c>
      <c r="T149">
        <f>IF(kursanci6[[#This Row],[Imię kursanta]]="Ola",T148+1,T148)</f>
        <v>0</v>
      </c>
      <c r="U149">
        <f>IF(kursanci6[[#This Row],[Imię kursanta]]="Piotrek",U148+1,U148)</f>
        <v>1</v>
      </c>
      <c r="V149">
        <f>IF(kursanci6[[#This Row],[Imię kursanta]]="Andrzej",V148+1,V148)</f>
        <v>1</v>
      </c>
      <c r="W149">
        <f>IF(kursanci6[[#This Row],[Imię kursanta]]="Marcin",W148+1,W148)</f>
        <v>1</v>
      </c>
    </row>
    <row r="150" spans="1:23" x14ac:dyDescent="0.3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>
        <f>IF(kursanci6[[#This Row],[Imię kursanta]]="Bartek",G149+1,G149)</f>
        <v>15</v>
      </c>
      <c r="H150">
        <f>IF(kursanci6[[#This Row],[Imię kursanta]]="Wiktor",H149+1,H149)</f>
        <v>14</v>
      </c>
      <c r="I150">
        <f>IF(kursanci6[[#This Row],[Imię kursanta]]="Katarzyna",I149+1,I149)</f>
        <v>15</v>
      </c>
      <c r="J150">
        <f>IF(kursanci6[[#This Row],[Imię kursanta]]="Zuzanna",J149+1,J149)</f>
        <v>13</v>
      </c>
      <c r="K150">
        <f>IF(kursanci6[[#This Row],[Imię kursanta]]="Jan",K149+1,K149)</f>
        <v>17</v>
      </c>
      <c r="L150">
        <f>IF(kursanci6[[#This Row],[Imię kursanta]]="Julita",L149+1,L149)</f>
        <v>9</v>
      </c>
      <c r="M150">
        <f>IF(kursanci6[[#This Row],[Imię kursanta]]="Maciej",M149+1,M149)</f>
        <v>14</v>
      </c>
      <c r="N150">
        <f>IF(kursanci6[[#This Row],[Imię kursanta]]="Agnieszka",N149+1,N149)</f>
        <v>11</v>
      </c>
      <c r="O150">
        <f>IF(kursanci6[[#This Row],[Imię kursanta]]="Zdzisław",O149+1,O149)</f>
        <v>10</v>
      </c>
      <c r="P150">
        <f>IF(kursanci6[[#This Row],[Imię kursanta]]="Ewa",P149+1,P149)</f>
        <v>10</v>
      </c>
      <c r="Q150">
        <f>IF(kursanci6[[#This Row],[Imię kursanta]]="Zbigniew",Q149+1,Q149)</f>
        <v>11</v>
      </c>
      <c r="R150">
        <f>IF(kursanci6[[#This Row],[Imię kursanta]]="Anna",R149+1,R149)</f>
        <v>6</v>
      </c>
      <c r="S150">
        <f>IF(kursanci6[[#This Row],[Imię kursanta]]="Patrycja",S149+1,S149)</f>
        <v>1</v>
      </c>
      <c r="T150">
        <f>IF(kursanci6[[#This Row],[Imię kursanta]]="Ola",T149+1,T149)</f>
        <v>0</v>
      </c>
      <c r="U150">
        <f>IF(kursanci6[[#This Row],[Imię kursanta]]="Piotrek",U149+1,U149)</f>
        <v>1</v>
      </c>
      <c r="V150">
        <f>IF(kursanci6[[#This Row],[Imię kursanta]]="Andrzej",V149+1,V149)</f>
        <v>1</v>
      </c>
      <c r="W150">
        <f>IF(kursanci6[[#This Row],[Imię kursanta]]="Marcin",W149+1,W149)</f>
        <v>1</v>
      </c>
    </row>
    <row r="151" spans="1:23" x14ac:dyDescent="0.3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>
        <f>IF(kursanci6[[#This Row],[Imię kursanta]]="Bartek",G150+1,G150)</f>
        <v>15</v>
      </c>
      <c r="H151">
        <f>IF(kursanci6[[#This Row],[Imię kursanta]]="Wiktor",H150+1,H150)</f>
        <v>14</v>
      </c>
      <c r="I151">
        <f>IF(kursanci6[[#This Row],[Imię kursanta]]="Katarzyna",I150+1,I150)</f>
        <v>15</v>
      </c>
      <c r="J151">
        <f>IF(kursanci6[[#This Row],[Imię kursanta]]="Zuzanna",J150+1,J150)</f>
        <v>13</v>
      </c>
      <c r="K151">
        <f>IF(kursanci6[[#This Row],[Imię kursanta]]="Jan",K150+1,K150)</f>
        <v>17</v>
      </c>
      <c r="L151">
        <f>IF(kursanci6[[#This Row],[Imię kursanta]]="Julita",L150+1,L150)</f>
        <v>9</v>
      </c>
      <c r="M151">
        <f>IF(kursanci6[[#This Row],[Imię kursanta]]="Maciej",M150+1,M150)</f>
        <v>14</v>
      </c>
      <c r="N151">
        <f>IF(kursanci6[[#This Row],[Imię kursanta]]="Agnieszka",N150+1,N150)</f>
        <v>12</v>
      </c>
      <c r="O151">
        <f>IF(kursanci6[[#This Row],[Imię kursanta]]="Zdzisław",O150+1,O150)</f>
        <v>10</v>
      </c>
      <c r="P151">
        <f>IF(kursanci6[[#This Row],[Imię kursanta]]="Ewa",P150+1,P150)</f>
        <v>10</v>
      </c>
      <c r="Q151">
        <f>IF(kursanci6[[#This Row],[Imię kursanta]]="Zbigniew",Q150+1,Q150)</f>
        <v>11</v>
      </c>
      <c r="R151">
        <f>IF(kursanci6[[#This Row],[Imię kursanta]]="Anna",R150+1,R150)</f>
        <v>6</v>
      </c>
      <c r="S151">
        <f>IF(kursanci6[[#This Row],[Imię kursanta]]="Patrycja",S150+1,S150)</f>
        <v>1</v>
      </c>
      <c r="T151">
        <f>IF(kursanci6[[#This Row],[Imię kursanta]]="Ola",T150+1,T150)</f>
        <v>0</v>
      </c>
      <c r="U151">
        <f>IF(kursanci6[[#This Row],[Imię kursanta]]="Piotrek",U150+1,U150)</f>
        <v>1</v>
      </c>
      <c r="V151">
        <f>IF(kursanci6[[#This Row],[Imię kursanta]]="Andrzej",V150+1,V150)</f>
        <v>1</v>
      </c>
      <c r="W151">
        <f>IF(kursanci6[[#This Row],[Imię kursanta]]="Marcin",W150+1,W150)</f>
        <v>1</v>
      </c>
    </row>
    <row r="152" spans="1:23" x14ac:dyDescent="0.3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>
        <f>IF(kursanci6[[#This Row],[Imię kursanta]]="Bartek",G151+1,G151)</f>
        <v>15</v>
      </c>
      <c r="H152">
        <f>IF(kursanci6[[#This Row],[Imię kursanta]]="Wiktor",H151+1,H151)</f>
        <v>15</v>
      </c>
      <c r="I152">
        <f>IF(kursanci6[[#This Row],[Imię kursanta]]="Katarzyna",I151+1,I151)</f>
        <v>15</v>
      </c>
      <c r="J152">
        <f>IF(kursanci6[[#This Row],[Imię kursanta]]="Zuzanna",J151+1,J151)</f>
        <v>13</v>
      </c>
      <c r="K152">
        <f>IF(kursanci6[[#This Row],[Imię kursanta]]="Jan",K151+1,K151)</f>
        <v>17</v>
      </c>
      <c r="L152">
        <f>IF(kursanci6[[#This Row],[Imię kursanta]]="Julita",L151+1,L151)</f>
        <v>9</v>
      </c>
      <c r="M152">
        <f>IF(kursanci6[[#This Row],[Imię kursanta]]="Maciej",M151+1,M151)</f>
        <v>14</v>
      </c>
      <c r="N152">
        <f>IF(kursanci6[[#This Row],[Imię kursanta]]="Agnieszka",N151+1,N151)</f>
        <v>12</v>
      </c>
      <c r="O152">
        <f>IF(kursanci6[[#This Row],[Imię kursanta]]="Zdzisław",O151+1,O151)</f>
        <v>10</v>
      </c>
      <c r="P152">
        <f>IF(kursanci6[[#This Row],[Imię kursanta]]="Ewa",P151+1,P151)</f>
        <v>10</v>
      </c>
      <c r="Q152">
        <f>IF(kursanci6[[#This Row],[Imię kursanta]]="Zbigniew",Q151+1,Q151)</f>
        <v>11</v>
      </c>
      <c r="R152">
        <f>IF(kursanci6[[#This Row],[Imię kursanta]]="Anna",R151+1,R151)</f>
        <v>6</v>
      </c>
      <c r="S152">
        <f>IF(kursanci6[[#This Row],[Imię kursanta]]="Patrycja",S151+1,S151)</f>
        <v>1</v>
      </c>
      <c r="T152">
        <f>IF(kursanci6[[#This Row],[Imię kursanta]]="Ola",T151+1,T151)</f>
        <v>0</v>
      </c>
      <c r="U152">
        <f>IF(kursanci6[[#This Row],[Imię kursanta]]="Piotrek",U151+1,U151)</f>
        <v>1</v>
      </c>
      <c r="V152">
        <f>IF(kursanci6[[#This Row],[Imię kursanta]]="Andrzej",V151+1,V151)</f>
        <v>1</v>
      </c>
      <c r="W152">
        <f>IF(kursanci6[[#This Row],[Imię kursanta]]="Marcin",W151+1,W151)</f>
        <v>1</v>
      </c>
    </row>
    <row r="153" spans="1:23" x14ac:dyDescent="0.3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>
        <f>IF(kursanci6[[#This Row],[Imię kursanta]]="Bartek",G152+1,G152)</f>
        <v>15</v>
      </c>
      <c r="H153">
        <f>IF(kursanci6[[#This Row],[Imię kursanta]]="Wiktor",H152+1,H152)</f>
        <v>15</v>
      </c>
      <c r="I153">
        <f>IF(kursanci6[[#This Row],[Imię kursanta]]="Katarzyna",I152+1,I152)</f>
        <v>15</v>
      </c>
      <c r="J153">
        <f>IF(kursanci6[[#This Row],[Imię kursanta]]="Zuzanna",J152+1,J152)</f>
        <v>13</v>
      </c>
      <c r="K153">
        <f>IF(kursanci6[[#This Row],[Imię kursanta]]="Jan",K152+1,K152)</f>
        <v>17</v>
      </c>
      <c r="L153">
        <f>IF(kursanci6[[#This Row],[Imię kursanta]]="Julita",L152+1,L152)</f>
        <v>9</v>
      </c>
      <c r="M153">
        <f>IF(kursanci6[[#This Row],[Imię kursanta]]="Maciej",M152+1,M152)</f>
        <v>14</v>
      </c>
      <c r="N153">
        <f>IF(kursanci6[[#This Row],[Imię kursanta]]="Agnieszka",N152+1,N152)</f>
        <v>12</v>
      </c>
      <c r="O153">
        <f>IF(kursanci6[[#This Row],[Imię kursanta]]="Zdzisław",O152+1,O152)</f>
        <v>10</v>
      </c>
      <c r="P153">
        <f>IF(kursanci6[[#This Row],[Imię kursanta]]="Ewa",P152+1,P152)</f>
        <v>10</v>
      </c>
      <c r="Q153">
        <f>IF(kursanci6[[#This Row],[Imię kursanta]]="Zbigniew",Q152+1,Q152)</f>
        <v>11</v>
      </c>
      <c r="R153">
        <f>IF(kursanci6[[#This Row],[Imię kursanta]]="Anna",R152+1,R152)</f>
        <v>7</v>
      </c>
      <c r="S153">
        <f>IF(kursanci6[[#This Row],[Imię kursanta]]="Patrycja",S152+1,S152)</f>
        <v>1</v>
      </c>
      <c r="T153">
        <f>IF(kursanci6[[#This Row],[Imię kursanta]]="Ola",T152+1,T152)</f>
        <v>0</v>
      </c>
      <c r="U153">
        <f>IF(kursanci6[[#This Row],[Imię kursanta]]="Piotrek",U152+1,U152)</f>
        <v>1</v>
      </c>
      <c r="V153">
        <f>IF(kursanci6[[#This Row],[Imię kursanta]]="Andrzej",V152+1,V152)</f>
        <v>1</v>
      </c>
      <c r="W153">
        <f>IF(kursanci6[[#This Row],[Imię kursanta]]="Marcin",W152+1,W152)</f>
        <v>1</v>
      </c>
    </row>
    <row r="154" spans="1:23" x14ac:dyDescent="0.3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>
        <f>IF(kursanci6[[#This Row],[Imię kursanta]]="Bartek",G153+1,G153)</f>
        <v>15</v>
      </c>
      <c r="H154">
        <f>IF(kursanci6[[#This Row],[Imię kursanta]]="Wiktor",H153+1,H153)</f>
        <v>15</v>
      </c>
      <c r="I154">
        <f>IF(kursanci6[[#This Row],[Imię kursanta]]="Katarzyna",I153+1,I153)</f>
        <v>16</v>
      </c>
      <c r="J154">
        <f>IF(kursanci6[[#This Row],[Imię kursanta]]="Zuzanna",J153+1,J153)</f>
        <v>13</v>
      </c>
      <c r="K154">
        <f>IF(kursanci6[[#This Row],[Imię kursanta]]="Jan",K153+1,K153)</f>
        <v>17</v>
      </c>
      <c r="L154">
        <f>IF(kursanci6[[#This Row],[Imię kursanta]]="Julita",L153+1,L153)</f>
        <v>9</v>
      </c>
      <c r="M154">
        <f>IF(kursanci6[[#This Row],[Imię kursanta]]="Maciej",M153+1,M153)</f>
        <v>14</v>
      </c>
      <c r="N154">
        <f>IF(kursanci6[[#This Row],[Imię kursanta]]="Agnieszka",N153+1,N153)</f>
        <v>12</v>
      </c>
      <c r="O154">
        <f>IF(kursanci6[[#This Row],[Imię kursanta]]="Zdzisław",O153+1,O153)</f>
        <v>10</v>
      </c>
      <c r="P154">
        <f>IF(kursanci6[[#This Row],[Imię kursanta]]="Ewa",P153+1,P153)</f>
        <v>10</v>
      </c>
      <c r="Q154">
        <f>IF(kursanci6[[#This Row],[Imię kursanta]]="Zbigniew",Q153+1,Q153)</f>
        <v>11</v>
      </c>
      <c r="R154">
        <f>IF(kursanci6[[#This Row],[Imię kursanta]]="Anna",R153+1,R153)</f>
        <v>7</v>
      </c>
      <c r="S154">
        <f>IF(kursanci6[[#This Row],[Imię kursanta]]="Patrycja",S153+1,S153)</f>
        <v>1</v>
      </c>
      <c r="T154">
        <f>IF(kursanci6[[#This Row],[Imię kursanta]]="Ola",T153+1,T153)</f>
        <v>0</v>
      </c>
      <c r="U154">
        <f>IF(kursanci6[[#This Row],[Imię kursanta]]="Piotrek",U153+1,U153)</f>
        <v>1</v>
      </c>
      <c r="V154">
        <f>IF(kursanci6[[#This Row],[Imię kursanta]]="Andrzej",V153+1,V153)</f>
        <v>1</v>
      </c>
      <c r="W154">
        <f>IF(kursanci6[[#This Row],[Imię kursanta]]="Marcin",W153+1,W153)</f>
        <v>1</v>
      </c>
    </row>
    <row r="155" spans="1:23" x14ac:dyDescent="0.3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>
        <f>IF(kursanci6[[#This Row],[Imię kursanta]]="Bartek",G154+1,G154)</f>
        <v>15</v>
      </c>
      <c r="H155">
        <f>IF(kursanci6[[#This Row],[Imię kursanta]]="Wiktor",H154+1,H154)</f>
        <v>15</v>
      </c>
      <c r="I155">
        <f>IF(kursanci6[[#This Row],[Imię kursanta]]="Katarzyna",I154+1,I154)</f>
        <v>16</v>
      </c>
      <c r="J155">
        <f>IF(kursanci6[[#This Row],[Imię kursanta]]="Zuzanna",J154+1,J154)</f>
        <v>13</v>
      </c>
      <c r="K155">
        <f>IF(kursanci6[[#This Row],[Imię kursanta]]="Jan",K154+1,K154)</f>
        <v>17</v>
      </c>
      <c r="L155">
        <f>IF(kursanci6[[#This Row],[Imię kursanta]]="Julita",L154+1,L154)</f>
        <v>9</v>
      </c>
      <c r="M155">
        <f>IF(kursanci6[[#This Row],[Imię kursanta]]="Maciej",M154+1,M154)</f>
        <v>15</v>
      </c>
      <c r="N155">
        <f>IF(kursanci6[[#This Row],[Imię kursanta]]="Agnieszka",N154+1,N154)</f>
        <v>12</v>
      </c>
      <c r="O155">
        <f>IF(kursanci6[[#This Row],[Imię kursanta]]="Zdzisław",O154+1,O154)</f>
        <v>10</v>
      </c>
      <c r="P155">
        <f>IF(kursanci6[[#This Row],[Imię kursanta]]="Ewa",P154+1,P154)</f>
        <v>10</v>
      </c>
      <c r="Q155">
        <f>IF(kursanci6[[#This Row],[Imię kursanta]]="Zbigniew",Q154+1,Q154)</f>
        <v>11</v>
      </c>
      <c r="R155">
        <f>IF(kursanci6[[#This Row],[Imię kursanta]]="Anna",R154+1,R154)</f>
        <v>7</v>
      </c>
      <c r="S155">
        <f>IF(kursanci6[[#This Row],[Imię kursanta]]="Patrycja",S154+1,S154)</f>
        <v>1</v>
      </c>
      <c r="T155">
        <f>IF(kursanci6[[#This Row],[Imię kursanta]]="Ola",T154+1,T154)</f>
        <v>0</v>
      </c>
      <c r="U155">
        <f>IF(kursanci6[[#This Row],[Imię kursanta]]="Piotrek",U154+1,U154)</f>
        <v>1</v>
      </c>
      <c r="V155">
        <f>IF(kursanci6[[#This Row],[Imię kursanta]]="Andrzej",V154+1,V154)</f>
        <v>1</v>
      </c>
      <c r="W155">
        <f>IF(kursanci6[[#This Row],[Imię kursanta]]="Marcin",W154+1,W154)</f>
        <v>1</v>
      </c>
    </row>
    <row r="156" spans="1:23" x14ac:dyDescent="0.3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>
        <f>IF(kursanci6[[#This Row],[Imię kursanta]]="Bartek",G155+1,G155)</f>
        <v>15</v>
      </c>
      <c r="H156">
        <f>IF(kursanci6[[#This Row],[Imię kursanta]]="Wiktor",H155+1,H155)</f>
        <v>15</v>
      </c>
      <c r="I156">
        <f>IF(kursanci6[[#This Row],[Imię kursanta]]="Katarzyna",I155+1,I155)</f>
        <v>16</v>
      </c>
      <c r="J156">
        <f>IF(kursanci6[[#This Row],[Imię kursanta]]="Zuzanna",J155+1,J155)</f>
        <v>13</v>
      </c>
      <c r="K156">
        <f>IF(kursanci6[[#This Row],[Imię kursanta]]="Jan",K155+1,K155)</f>
        <v>17</v>
      </c>
      <c r="L156">
        <f>IF(kursanci6[[#This Row],[Imię kursanta]]="Julita",L155+1,L155)</f>
        <v>9</v>
      </c>
      <c r="M156">
        <f>IF(kursanci6[[#This Row],[Imię kursanta]]="Maciej",M155+1,M155)</f>
        <v>16</v>
      </c>
      <c r="N156">
        <f>IF(kursanci6[[#This Row],[Imię kursanta]]="Agnieszka",N155+1,N155)</f>
        <v>12</v>
      </c>
      <c r="O156">
        <f>IF(kursanci6[[#This Row],[Imię kursanta]]="Zdzisław",O155+1,O155)</f>
        <v>10</v>
      </c>
      <c r="P156">
        <f>IF(kursanci6[[#This Row],[Imię kursanta]]="Ewa",P155+1,P155)</f>
        <v>10</v>
      </c>
      <c r="Q156">
        <f>IF(kursanci6[[#This Row],[Imię kursanta]]="Zbigniew",Q155+1,Q155)</f>
        <v>11</v>
      </c>
      <c r="R156">
        <f>IF(kursanci6[[#This Row],[Imię kursanta]]="Anna",R155+1,R155)</f>
        <v>7</v>
      </c>
      <c r="S156">
        <f>IF(kursanci6[[#This Row],[Imię kursanta]]="Patrycja",S155+1,S155)</f>
        <v>1</v>
      </c>
      <c r="T156">
        <f>IF(kursanci6[[#This Row],[Imię kursanta]]="Ola",T155+1,T155)</f>
        <v>0</v>
      </c>
      <c r="U156">
        <f>IF(kursanci6[[#This Row],[Imię kursanta]]="Piotrek",U155+1,U155)</f>
        <v>1</v>
      </c>
      <c r="V156">
        <f>IF(kursanci6[[#This Row],[Imię kursanta]]="Andrzej",V155+1,V155)</f>
        <v>1</v>
      </c>
      <c r="W156">
        <f>IF(kursanci6[[#This Row],[Imię kursanta]]="Marcin",W155+1,W155)</f>
        <v>1</v>
      </c>
    </row>
    <row r="157" spans="1:23" x14ac:dyDescent="0.3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>
        <f>IF(kursanci6[[#This Row],[Imię kursanta]]="Bartek",G156+1,G156)</f>
        <v>15</v>
      </c>
      <c r="H157">
        <f>IF(kursanci6[[#This Row],[Imię kursanta]]="Wiktor",H156+1,H156)</f>
        <v>15</v>
      </c>
      <c r="I157">
        <f>IF(kursanci6[[#This Row],[Imię kursanta]]="Katarzyna",I156+1,I156)</f>
        <v>16</v>
      </c>
      <c r="J157">
        <f>IF(kursanci6[[#This Row],[Imię kursanta]]="Zuzanna",J156+1,J156)</f>
        <v>13</v>
      </c>
      <c r="K157">
        <f>IF(kursanci6[[#This Row],[Imię kursanta]]="Jan",K156+1,K156)</f>
        <v>17</v>
      </c>
      <c r="L157">
        <f>IF(kursanci6[[#This Row],[Imię kursanta]]="Julita",L156+1,L156)</f>
        <v>10</v>
      </c>
      <c r="M157">
        <f>IF(kursanci6[[#This Row],[Imię kursanta]]="Maciej",M156+1,M156)</f>
        <v>16</v>
      </c>
      <c r="N157">
        <f>IF(kursanci6[[#This Row],[Imię kursanta]]="Agnieszka",N156+1,N156)</f>
        <v>12</v>
      </c>
      <c r="O157">
        <f>IF(kursanci6[[#This Row],[Imię kursanta]]="Zdzisław",O156+1,O156)</f>
        <v>10</v>
      </c>
      <c r="P157">
        <f>IF(kursanci6[[#This Row],[Imię kursanta]]="Ewa",P156+1,P156)</f>
        <v>10</v>
      </c>
      <c r="Q157">
        <f>IF(kursanci6[[#This Row],[Imię kursanta]]="Zbigniew",Q156+1,Q156)</f>
        <v>11</v>
      </c>
      <c r="R157">
        <f>IF(kursanci6[[#This Row],[Imię kursanta]]="Anna",R156+1,R156)</f>
        <v>7</v>
      </c>
      <c r="S157">
        <f>IF(kursanci6[[#This Row],[Imię kursanta]]="Patrycja",S156+1,S156)</f>
        <v>1</v>
      </c>
      <c r="T157">
        <f>IF(kursanci6[[#This Row],[Imię kursanta]]="Ola",T156+1,T156)</f>
        <v>0</v>
      </c>
      <c r="U157">
        <f>IF(kursanci6[[#This Row],[Imię kursanta]]="Piotrek",U156+1,U156)</f>
        <v>1</v>
      </c>
      <c r="V157">
        <f>IF(kursanci6[[#This Row],[Imię kursanta]]="Andrzej",V156+1,V156)</f>
        <v>1</v>
      </c>
      <c r="W157">
        <f>IF(kursanci6[[#This Row],[Imię kursanta]]="Marcin",W156+1,W156)</f>
        <v>1</v>
      </c>
    </row>
    <row r="158" spans="1:23" x14ac:dyDescent="0.3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>
        <f>IF(kursanci6[[#This Row],[Imię kursanta]]="Bartek",G157+1,G157)</f>
        <v>15</v>
      </c>
      <c r="H158">
        <f>IF(kursanci6[[#This Row],[Imię kursanta]]="Wiktor",H157+1,H157)</f>
        <v>15</v>
      </c>
      <c r="I158">
        <f>IF(kursanci6[[#This Row],[Imię kursanta]]="Katarzyna",I157+1,I157)</f>
        <v>16</v>
      </c>
      <c r="J158">
        <f>IF(kursanci6[[#This Row],[Imię kursanta]]="Zuzanna",J157+1,J157)</f>
        <v>13</v>
      </c>
      <c r="K158">
        <f>IF(kursanci6[[#This Row],[Imię kursanta]]="Jan",K157+1,K157)</f>
        <v>17</v>
      </c>
      <c r="L158">
        <f>IF(kursanci6[[#This Row],[Imię kursanta]]="Julita",L157+1,L157)</f>
        <v>11</v>
      </c>
      <c r="M158">
        <f>IF(kursanci6[[#This Row],[Imię kursanta]]="Maciej",M157+1,M157)</f>
        <v>16</v>
      </c>
      <c r="N158">
        <f>IF(kursanci6[[#This Row],[Imię kursanta]]="Agnieszka",N157+1,N157)</f>
        <v>12</v>
      </c>
      <c r="O158">
        <f>IF(kursanci6[[#This Row],[Imię kursanta]]="Zdzisław",O157+1,O157)</f>
        <v>10</v>
      </c>
      <c r="P158">
        <f>IF(kursanci6[[#This Row],[Imię kursanta]]="Ewa",P157+1,P157)</f>
        <v>10</v>
      </c>
      <c r="Q158">
        <f>IF(kursanci6[[#This Row],[Imię kursanta]]="Zbigniew",Q157+1,Q157)</f>
        <v>11</v>
      </c>
      <c r="R158">
        <f>IF(kursanci6[[#This Row],[Imię kursanta]]="Anna",R157+1,R157)</f>
        <v>7</v>
      </c>
      <c r="S158">
        <f>IF(kursanci6[[#This Row],[Imię kursanta]]="Patrycja",S157+1,S157)</f>
        <v>1</v>
      </c>
      <c r="T158">
        <f>IF(kursanci6[[#This Row],[Imię kursanta]]="Ola",T157+1,T157)</f>
        <v>0</v>
      </c>
      <c r="U158">
        <f>IF(kursanci6[[#This Row],[Imię kursanta]]="Piotrek",U157+1,U157)</f>
        <v>1</v>
      </c>
      <c r="V158">
        <f>IF(kursanci6[[#This Row],[Imię kursanta]]="Andrzej",V157+1,V157)</f>
        <v>1</v>
      </c>
      <c r="W158">
        <f>IF(kursanci6[[#This Row],[Imię kursanta]]="Marcin",W157+1,W157)</f>
        <v>1</v>
      </c>
    </row>
    <row r="159" spans="1:23" x14ac:dyDescent="0.3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>
        <f>IF(kursanci6[[#This Row],[Imię kursanta]]="Bartek",G158+1,G158)</f>
        <v>15</v>
      </c>
      <c r="H159">
        <f>IF(kursanci6[[#This Row],[Imię kursanta]]="Wiktor",H158+1,H158)</f>
        <v>15</v>
      </c>
      <c r="I159">
        <f>IF(kursanci6[[#This Row],[Imię kursanta]]="Katarzyna",I158+1,I158)</f>
        <v>16</v>
      </c>
      <c r="J159">
        <f>IF(kursanci6[[#This Row],[Imię kursanta]]="Zuzanna",J158+1,J158)</f>
        <v>13</v>
      </c>
      <c r="K159">
        <f>IF(kursanci6[[#This Row],[Imię kursanta]]="Jan",K158+1,K158)</f>
        <v>17</v>
      </c>
      <c r="L159">
        <f>IF(kursanci6[[#This Row],[Imię kursanta]]="Julita",L158+1,L158)</f>
        <v>11</v>
      </c>
      <c r="M159">
        <f>IF(kursanci6[[#This Row],[Imię kursanta]]="Maciej",M158+1,M158)</f>
        <v>16</v>
      </c>
      <c r="N159">
        <f>IF(kursanci6[[#This Row],[Imię kursanta]]="Agnieszka",N158+1,N158)</f>
        <v>12</v>
      </c>
      <c r="O159">
        <f>IF(kursanci6[[#This Row],[Imię kursanta]]="Zdzisław",O158+1,O158)</f>
        <v>11</v>
      </c>
      <c r="P159">
        <f>IF(kursanci6[[#This Row],[Imię kursanta]]="Ewa",P158+1,P158)</f>
        <v>10</v>
      </c>
      <c r="Q159">
        <f>IF(kursanci6[[#This Row],[Imię kursanta]]="Zbigniew",Q158+1,Q158)</f>
        <v>11</v>
      </c>
      <c r="R159">
        <f>IF(kursanci6[[#This Row],[Imię kursanta]]="Anna",R158+1,R158)</f>
        <v>7</v>
      </c>
      <c r="S159">
        <f>IF(kursanci6[[#This Row],[Imię kursanta]]="Patrycja",S158+1,S158)</f>
        <v>1</v>
      </c>
      <c r="T159">
        <f>IF(kursanci6[[#This Row],[Imię kursanta]]="Ola",T158+1,T158)</f>
        <v>0</v>
      </c>
      <c r="U159">
        <f>IF(kursanci6[[#This Row],[Imię kursanta]]="Piotrek",U158+1,U158)</f>
        <v>1</v>
      </c>
      <c r="V159">
        <f>IF(kursanci6[[#This Row],[Imię kursanta]]="Andrzej",V158+1,V158)</f>
        <v>1</v>
      </c>
      <c r="W159">
        <f>IF(kursanci6[[#This Row],[Imię kursanta]]="Marcin",W158+1,W158)</f>
        <v>1</v>
      </c>
    </row>
    <row r="160" spans="1:23" x14ac:dyDescent="0.3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>
        <f>IF(kursanci6[[#This Row],[Imię kursanta]]="Bartek",G159+1,G159)</f>
        <v>15</v>
      </c>
      <c r="H160">
        <f>IF(kursanci6[[#This Row],[Imię kursanta]]="Wiktor",H159+1,H159)</f>
        <v>15</v>
      </c>
      <c r="I160">
        <f>IF(kursanci6[[#This Row],[Imię kursanta]]="Katarzyna",I159+1,I159)</f>
        <v>16</v>
      </c>
      <c r="J160">
        <f>IF(kursanci6[[#This Row],[Imię kursanta]]="Zuzanna",J159+1,J159)</f>
        <v>13</v>
      </c>
      <c r="K160">
        <f>IF(kursanci6[[#This Row],[Imię kursanta]]="Jan",K159+1,K159)</f>
        <v>17</v>
      </c>
      <c r="L160">
        <f>IF(kursanci6[[#This Row],[Imię kursanta]]="Julita",L159+1,L159)</f>
        <v>11</v>
      </c>
      <c r="M160">
        <f>IF(kursanci6[[#This Row],[Imię kursanta]]="Maciej",M159+1,M159)</f>
        <v>16</v>
      </c>
      <c r="N160">
        <f>IF(kursanci6[[#This Row],[Imię kursanta]]="Agnieszka",N159+1,N159)</f>
        <v>12</v>
      </c>
      <c r="O160">
        <f>IF(kursanci6[[#This Row],[Imię kursanta]]="Zdzisław",O159+1,O159)</f>
        <v>11</v>
      </c>
      <c r="P160">
        <f>IF(kursanci6[[#This Row],[Imię kursanta]]="Ewa",P159+1,P159)</f>
        <v>10</v>
      </c>
      <c r="Q160">
        <f>IF(kursanci6[[#This Row],[Imię kursanta]]="Zbigniew",Q159+1,Q159)</f>
        <v>11</v>
      </c>
      <c r="R160">
        <f>IF(kursanci6[[#This Row],[Imię kursanta]]="Anna",R159+1,R159)</f>
        <v>8</v>
      </c>
      <c r="S160">
        <f>IF(kursanci6[[#This Row],[Imię kursanta]]="Patrycja",S159+1,S159)</f>
        <v>1</v>
      </c>
      <c r="T160">
        <f>IF(kursanci6[[#This Row],[Imię kursanta]]="Ola",T159+1,T159)</f>
        <v>0</v>
      </c>
      <c r="U160">
        <f>IF(kursanci6[[#This Row],[Imię kursanta]]="Piotrek",U159+1,U159)</f>
        <v>1</v>
      </c>
      <c r="V160">
        <f>IF(kursanci6[[#This Row],[Imię kursanta]]="Andrzej",V159+1,V159)</f>
        <v>1</v>
      </c>
      <c r="W160">
        <f>IF(kursanci6[[#This Row],[Imię kursanta]]="Marcin",W159+1,W159)</f>
        <v>1</v>
      </c>
    </row>
    <row r="161" spans="1:23" x14ac:dyDescent="0.3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>
        <f>IF(kursanci6[[#This Row],[Imię kursanta]]="Bartek",G160+1,G160)</f>
        <v>15</v>
      </c>
      <c r="H161">
        <f>IF(kursanci6[[#This Row],[Imię kursanta]]="Wiktor",H160+1,H160)</f>
        <v>15</v>
      </c>
      <c r="I161">
        <f>IF(kursanci6[[#This Row],[Imię kursanta]]="Katarzyna",I160+1,I160)</f>
        <v>16</v>
      </c>
      <c r="J161">
        <f>IF(kursanci6[[#This Row],[Imię kursanta]]="Zuzanna",J160+1,J160)</f>
        <v>13</v>
      </c>
      <c r="K161">
        <f>IF(kursanci6[[#This Row],[Imię kursanta]]="Jan",K160+1,K160)</f>
        <v>17</v>
      </c>
      <c r="L161">
        <f>IF(kursanci6[[#This Row],[Imię kursanta]]="Julita",L160+1,L160)</f>
        <v>11</v>
      </c>
      <c r="M161">
        <f>IF(kursanci6[[#This Row],[Imię kursanta]]="Maciej",M160+1,M160)</f>
        <v>16</v>
      </c>
      <c r="N161">
        <f>IF(kursanci6[[#This Row],[Imię kursanta]]="Agnieszka",N160+1,N160)</f>
        <v>12</v>
      </c>
      <c r="O161">
        <f>IF(kursanci6[[#This Row],[Imię kursanta]]="Zdzisław",O160+1,O160)</f>
        <v>11</v>
      </c>
      <c r="P161">
        <f>IF(kursanci6[[#This Row],[Imię kursanta]]="Ewa",P160+1,P160)</f>
        <v>11</v>
      </c>
      <c r="Q161">
        <f>IF(kursanci6[[#This Row],[Imię kursanta]]="Zbigniew",Q160+1,Q160)</f>
        <v>11</v>
      </c>
      <c r="R161">
        <f>IF(kursanci6[[#This Row],[Imię kursanta]]="Anna",R160+1,R160)</f>
        <v>8</v>
      </c>
      <c r="S161">
        <f>IF(kursanci6[[#This Row],[Imię kursanta]]="Patrycja",S160+1,S160)</f>
        <v>1</v>
      </c>
      <c r="T161">
        <f>IF(kursanci6[[#This Row],[Imię kursanta]]="Ola",T160+1,T160)</f>
        <v>0</v>
      </c>
      <c r="U161">
        <f>IF(kursanci6[[#This Row],[Imię kursanta]]="Piotrek",U160+1,U160)</f>
        <v>1</v>
      </c>
      <c r="V161">
        <f>IF(kursanci6[[#This Row],[Imię kursanta]]="Andrzej",V160+1,V160)</f>
        <v>1</v>
      </c>
      <c r="W161">
        <f>IF(kursanci6[[#This Row],[Imię kursanta]]="Marcin",W160+1,W160)</f>
        <v>1</v>
      </c>
    </row>
    <row r="162" spans="1:23" x14ac:dyDescent="0.3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>
        <f>IF(kursanci6[[#This Row],[Imię kursanta]]="Bartek",G161+1,G161)</f>
        <v>15</v>
      </c>
      <c r="H162">
        <f>IF(kursanci6[[#This Row],[Imię kursanta]]="Wiktor",H161+1,H161)</f>
        <v>15</v>
      </c>
      <c r="I162">
        <f>IF(kursanci6[[#This Row],[Imię kursanta]]="Katarzyna",I161+1,I161)</f>
        <v>16</v>
      </c>
      <c r="J162">
        <f>IF(kursanci6[[#This Row],[Imię kursanta]]="Zuzanna",J161+1,J161)</f>
        <v>14</v>
      </c>
      <c r="K162">
        <f>IF(kursanci6[[#This Row],[Imię kursanta]]="Jan",K161+1,K161)</f>
        <v>17</v>
      </c>
      <c r="L162">
        <f>IF(kursanci6[[#This Row],[Imię kursanta]]="Julita",L161+1,L161)</f>
        <v>11</v>
      </c>
      <c r="M162">
        <f>IF(kursanci6[[#This Row],[Imię kursanta]]="Maciej",M161+1,M161)</f>
        <v>16</v>
      </c>
      <c r="N162">
        <f>IF(kursanci6[[#This Row],[Imię kursanta]]="Agnieszka",N161+1,N161)</f>
        <v>12</v>
      </c>
      <c r="O162">
        <f>IF(kursanci6[[#This Row],[Imię kursanta]]="Zdzisław",O161+1,O161)</f>
        <v>11</v>
      </c>
      <c r="P162">
        <f>IF(kursanci6[[#This Row],[Imię kursanta]]="Ewa",P161+1,P161)</f>
        <v>11</v>
      </c>
      <c r="Q162">
        <f>IF(kursanci6[[#This Row],[Imię kursanta]]="Zbigniew",Q161+1,Q161)</f>
        <v>11</v>
      </c>
      <c r="R162">
        <f>IF(kursanci6[[#This Row],[Imię kursanta]]="Anna",R161+1,R161)</f>
        <v>8</v>
      </c>
      <c r="S162">
        <f>IF(kursanci6[[#This Row],[Imię kursanta]]="Patrycja",S161+1,S161)</f>
        <v>1</v>
      </c>
      <c r="T162">
        <f>IF(kursanci6[[#This Row],[Imię kursanta]]="Ola",T161+1,T161)</f>
        <v>0</v>
      </c>
      <c r="U162">
        <f>IF(kursanci6[[#This Row],[Imię kursanta]]="Piotrek",U161+1,U161)</f>
        <v>1</v>
      </c>
      <c r="V162">
        <f>IF(kursanci6[[#This Row],[Imię kursanta]]="Andrzej",V161+1,V161)</f>
        <v>1</v>
      </c>
      <c r="W162">
        <f>IF(kursanci6[[#This Row],[Imię kursanta]]="Marcin",W161+1,W161)</f>
        <v>1</v>
      </c>
    </row>
    <row r="163" spans="1:23" x14ac:dyDescent="0.3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>
        <f>IF(kursanci6[[#This Row],[Imię kursanta]]="Bartek",G162+1,G162)</f>
        <v>15</v>
      </c>
      <c r="H163">
        <f>IF(kursanci6[[#This Row],[Imię kursanta]]="Wiktor",H162+1,H162)</f>
        <v>16</v>
      </c>
      <c r="I163">
        <f>IF(kursanci6[[#This Row],[Imię kursanta]]="Katarzyna",I162+1,I162)</f>
        <v>16</v>
      </c>
      <c r="J163">
        <f>IF(kursanci6[[#This Row],[Imię kursanta]]="Zuzanna",J162+1,J162)</f>
        <v>14</v>
      </c>
      <c r="K163">
        <f>IF(kursanci6[[#This Row],[Imię kursanta]]="Jan",K162+1,K162)</f>
        <v>17</v>
      </c>
      <c r="L163">
        <f>IF(kursanci6[[#This Row],[Imię kursanta]]="Julita",L162+1,L162)</f>
        <v>11</v>
      </c>
      <c r="M163">
        <f>IF(kursanci6[[#This Row],[Imię kursanta]]="Maciej",M162+1,M162)</f>
        <v>16</v>
      </c>
      <c r="N163">
        <f>IF(kursanci6[[#This Row],[Imię kursanta]]="Agnieszka",N162+1,N162)</f>
        <v>12</v>
      </c>
      <c r="O163">
        <f>IF(kursanci6[[#This Row],[Imię kursanta]]="Zdzisław",O162+1,O162)</f>
        <v>11</v>
      </c>
      <c r="P163">
        <f>IF(kursanci6[[#This Row],[Imię kursanta]]="Ewa",P162+1,P162)</f>
        <v>11</v>
      </c>
      <c r="Q163">
        <f>IF(kursanci6[[#This Row],[Imię kursanta]]="Zbigniew",Q162+1,Q162)</f>
        <v>11</v>
      </c>
      <c r="R163">
        <f>IF(kursanci6[[#This Row],[Imię kursanta]]="Anna",R162+1,R162)</f>
        <v>8</v>
      </c>
      <c r="S163">
        <f>IF(kursanci6[[#This Row],[Imię kursanta]]="Patrycja",S162+1,S162)</f>
        <v>1</v>
      </c>
      <c r="T163">
        <f>IF(kursanci6[[#This Row],[Imię kursanta]]="Ola",T162+1,T162)</f>
        <v>0</v>
      </c>
      <c r="U163">
        <f>IF(kursanci6[[#This Row],[Imię kursanta]]="Piotrek",U162+1,U162)</f>
        <v>1</v>
      </c>
      <c r="V163">
        <f>IF(kursanci6[[#This Row],[Imię kursanta]]="Andrzej",V162+1,V162)</f>
        <v>1</v>
      </c>
      <c r="W163">
        <f>IF(kursanci6[[#This Row],[Imię kursanta]]="Marcin",W162+1,W162)</f>
        <v>1</v>
      </c>
    </row>
    <row r="164" spans="1:23" x14ac:dyDescent="0.3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>
        <f>IF(kursanci6[[#This Row],[Imię kursanta]]="Bartek",G163+1,G163)</f>
        <v>15</v>
      </c>
      <c r="H164">
        <f>IF(kursanci6[[#This Row],[Imię kursanta]]="Wiktor",H163+1,H163)</f>
        <v>17</v>
      </c>
      <c r="I164">
        <f>IF(kursanci6[[#This Row],[Imię kursanta]]="Katarzyna",I163+1,I163)</f>
        <v>16</v>
      </c>
      <c r="J164">
        <f>IF(kursanci6[[#This Row],[Imię kursanta]]="Zuzanna",J163+1,J163)</f>
        <v>14</v>
      </c>
      <c r="K164">
        <f>IF(kursanci6[[#This Row],[Imię kursanta]]="Jan",K163+1,K163)</f>
        <v>17</v>
      </c>
      <c r="L164">
        <f>IF(kursanci6[[#This Row],[Imię kursanta]]="Julita",L163+1,L163)</f>
        <v>11</v>
      </c>
      <c r="M164">
        <f>IF(kursanci6[[#This Row],[Imię kursanta]]="Maciej",M163+1,M163)</f>
        <v>16</v>
      </c>
      <c r="N164">
        <f>IF(kursanci6[[#This Row],[Imię kursanta]]="Agnieszka",N163+1,N163)</f>
        <v>12</v>
      </c>
      <c r="O164">
        <f>IF(kursanci6[[#This Row],[Imię kursanta]]="Zdzisław",O163+1,O163)</f>
        <v>11</v>
      </c>
      <c r="P164">
        <f>IF(kursanci6[[#This Row],[Imię kursanta]]="Ewa",P163+1,P163)</f>
        <v>11</v>
      </c>
      <c r="Q164">
        <f>IF(kursanci6[[#This Row],[Imię kursanta]]="Zbigniew",Q163+1,Q163)</f>
        <v>11</v>
      </c>
      <c r="R164">
        <f>IF(kursanci6[[#This Row],[Imię kursanta]]="Anna",R163+1,R163)</f>
        <v>8</v>
      </c>
      <c r="S164">
        <f>IF(kursanci6[[#This Row],[Imię kursanta]]="Patrycja",S163+1,S163)</f>
        <v>1</v>
      </c>
      <c r="T164">
        <f>IF(kursanci6[[#This Row],[Imię kursanta]]="Ola",T163+1,T163)</f>
        <v>0</v>
      </c>
      <c r="U164">
        <f>IF(kursanci6[[#This Row],[Imię kursanta]]="Piotrek",U163+1,U163)</f>
        <v>1</v>
      </c>
      <c r="V164">
        <f>IF(kursanci6[[#This Row],[Imię kursanta]]="Andrzej",V163+1,V163)</f>
        <v>1</v>
      </c>
      <c r="W164">
        <f>IF(kursanci6[[#This Row],[Imię kursanta]]="Marcin",W163+1,W163)</f>
        <v>1</v>
      </c>
    </row>
    <row r="165" spans="1:23" x14ac:dyDescent="0.3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>
        <f>IF(kursanci6[[#This Row],[Imię kursanta]]="Bartek",G164+1,G164)</f>
        <v>15</v>
      </c>
      <c r="H165">
        <f>IF(kursanci6[[#This Row],[Imię kursanta]]="Wiktor",H164+1,H164)</f>
        <v>17</v>
      </c>
      <c r="I165">
        <f>IF(kursanci6[[#This Row],[Imię kursanta]]="Katarzyna",I164+1,I164)</f>
        <v>16</v>
      </c>
      <c r="J165">
        <f>IF(kursanci6[[#This Row],[Imię kursanta]]="Zuzanna",J164+1,J164)</f>
        <v>14</v>
      </c>
      <c r="K165">
        <f>IF(kursanci6[[#This Row],[Imię kursanta]]="Jan",K164+1,K164)</f>
        <v>17</v>
      </c>
      <c r="L165">
        <f>IF(kursanci6[[#This Row],[Imię kursanta]]="Julita",L164+1,L164)</f>
        <v>11</v>
      </c>
      <c r="M165">
        <f>IF(kursanci6[[#This Row],[Imię kursanta]]="Maciej",M164+1,M164)</f>
        <v>16</v>
      </c>
      <c r="N165">
        <f>IF(kursanci6[[#This Row],[Imię kursanta]]="Agnieszka",N164+1,N164)</f>
        <v>13</v>
      </c>
      <c r="O165">
        <f>IF(kursanci6[[#This Row],[Imię kursanta]]="Zdzisław",O164+1,O164)</f>
        <v>11</v>
      </c>
      <c r="P165">
        <f>IF(kursanci6[[#This Row],[Imię kursanta]]="Ewa",P164+1,P164)</f>
        <v>11</v>
      </c>
      <c r="Q165">
        <f>IF(kursanci6[[#This Row],[Imię kursanta]]="Zbigniew",Q164+1,Q164)</f>
        <v>11</v>
      </c>
      <c r="R165">
        <f>IF(kursanci6[[#This Row],[Imię kursanta]]="Anna",R164+1,R164)</f>
        <v>8</v>
      </c>
      <c r="S165">
        <f>IF(kursanci6[[#This Row],[Imię kursanta]]="Patrycja",S164+1,S164)</f>
        <v>1</v>
      </c>
      <c r="T165">
        <f>IF(kursanci6[[#This Row],[Imię kursanta]]="Ola",T164+1,T164)</f>
        <v>0</v>
      </c>
      <c r="U165">
        <f>IF(kursanci6[[#This Row],[Imię kursanta]]="Piotrek",U164+1,U164)</f>
        <v>1</v>
      </c>
      <c r="V165">
        <f>IF(kursanci6[[#This Row],[Imię kursanta]]="Andrzej",V164+1,V164)</f>
        <v>1</v>
      </c>
      <c r="W165">
        <f>IF(kursanci6[[#This Row],[Imię kursanta]]="Marcin",W164+1,W164)</f>
        <v>1</v>
      </c>
    </row>
    <row r="166" spans="1:23" x14ac:dyDescent="0.3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>
        <f>IF(kursanci6[[#This Row],[Imię kursanta]]="Bartek",G165+1,G165)</f>
        <v>15</v>
      </c>
      <c r="H166">
        <f>IF(kursanci6[[#This Row],[Imię kursanta]]="Wiktor",H165+1,H165)</f>
        <v>17</v>
      </c>
      <c r="I166">
        <f>IF(kursanci6[[#This Row],[Imię kursanta]]="Katarzyna",I165+1,I165)</f>
        <v>16</v>
      </c>
      <c r="J166">
        <f>IF(kursanci6[[#This Row],[Imię kursanta]]="Zuzanna",J165+1,J165)</f>
        <v>14</v>
      </c>
      <c r="K166">
        <f>IF(kursanci6[[#This Row],[Imię kursanta]]="Jan",K165+1,K165)</f>
        <v>18</v>
      </c>
      <c r="L166">
        <f>IF(kursanci6[[#This Row],[Imię kursanta]]="Julita",L165+1,L165)</f>
        <v>11</v>
      </c>
      <c r="M166">
        <f>IF(kursanci6[[#This Row],[Imię kursanta]]="Maciej",M165+1,M165)</f>
        <v>16</v>
      </c>
      <c r="N166">
        <f>IF(kursanci6[[#This Row],[Imię kursanta]]="Agnieszka",N165+1,N165)</f>
        <v>13</v>
      </c>
      <c r="O166">
        <f>IF(kursanci6[[#This Row],[Imię kursanta]]="Zdzisław",O165+1,O165)</f>
        <v>11</v>
      </c>
      <c r="P166">
        <f>IF(kursanci6[[#This Row],[Imię kursanta]]="Ewa",P165+1,P165)</f>
        <v>11</v>
      </c>
      <c r="Q166">
        <f>IF(kursanci6[[#This Row],[Imię kursanta]]="Zbigniew",Q165+1,Q165)</f>
        <v>11</v>
      </c>
      <c r="R166">
        <f>IF(kursanci6[[#This Row],[Imię kursanta]]="Anna",R165+1,R165)</f>
        <v>8</v>
      </c>
      <c r="S166">
        <f>IF(kursanci6[[#This Row],[Imię kursanta]]="Patrycja",S165+1,S165)</f>
        <v>1</v>
      </c>
      <c r="T166">
        <f>IF(kursanci6[[#This Row],[Imię kursanta]]="Ola",T165+1,T165)</f>
        <v>0</v>
      </c>
      <c r="U166">
        <f>IF(kursanci6[[#This Row],[Imię kursanta]]="Piotrek",U165+1,U165)</f>
        <v>1</v>
      </c>
      <c r="V166">
        <f>IF(kursanci6[[#This Row],[Imię kursanta]]="Andrzej",V165+1,V165)</f>
        <v>1</v>
      </c>
      <c r="W166">
        <f>IF(kursanci6[[#This Row],[Imię kursanta]]="Marcin",W165+1,W165)</f>
        <v>1</v>
      </c>
    </row>
    <row r="167" spans="1:23" x14ac:dyDescent="0.3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>
        <f>IF(kursanci6[[#This Row],[Imię kursanta]]="Bartek",G166+1,G166)</f>
        <v>15</v>
      </c>
      <c r="H167">
        <f>IF(kursanci6[[#This Row],[Imię kursanta]]="Wiktor",H166+1,H166)</f>
        <v>17</v>
      </c>
      <c r="I167">
        <f>IF(kursanci6[[#This Row],[Imię kursanta]]="Katarzyna",I166+1,I166)</f>
        <v>16</v>
      </c>
      <c r="J167">
        <f>IF(kursanci6[[#This Row],[Imię kursanta]]="Zuzanna",J166+1,J166)</f>
        <v>14</v>
      </c>
      <c r="K167">
        <f>IF(kursanci6[[#This Row],[Imię kursanta]]="Jan",K166+1,K166)</f>
        <v>18</v>
      </c>
      <c r="L167">
        <f>IF(kursanci6[[#This Row],[Imię kursanta]]="Julita",L166+1,L166)</f>
        <v>11</v>
      </c>
      <c r="M167">
        <f>IF(kursanci6[[#This Row],[Imię kursanta]]="Maciej",M166+1,M166)</f>
        <v>16</v>
      </c>
      <c r="N167">
        <f>IF(kursanci6[[#This Row],[Imię kursanta]]="Agnieszka",N166+1,N166)</f>
        <v>14</v>
      </c>
      <c r="O167">
        <f>IF(kursanci6[[#This Row],[Imię kursanta]]="Zdzisław",O166+1,O166)</f>
        <v>11</v>
      </c>
      <c r="P167">
        <f>IF(kursanci6[[#This Row],[Imię kursanta]]="Ewa",P166+1,P166)</f>
        <v>11</v>
      </c>
      <c r="Q167">
        <f>IF(kursanci6[[#This Row],[Imię kursanta]]="Zbigniew",Q166+1,Q166)</f>
        <v>11</v>
      </c>
      <c r="R167">
        <f>IF(kursanci6[[#This Row],[Imię kursanta]]="Anna",R166+1,R166)</f>
        <v>8</v>
      </c>
      <c r="S167">
        <f>IF(kursanci6[[#This Row],[Imię kursanta]]="Patrycja",S166+1,S166)</f>
        <v>1</v>
      </c>
      <c r="T167">
        <f>IF(kursanci6[[#This Row],[Imię kursanta]]="Ola",T166+1,T166)</f>
        <v>0</v>
      </c>
      <c r="U167">
        <f>IF(kursanci6[[#This Row],[Imię kursanta]]="Piotrek",U166+1,U166)</f>
        <v>1</v>
      </c>
      <c r="V167">
        <f>IF(kursanci6[[#This Row],[Imię kursanta]]="Andrzej",V166+1,V166)</f>
        <v>1</v>
      </c>
      <c r="W167">
        <f>IF(kursanci6[[#This Row],[Imię kursanta]]="Marcin",W166+1,W166)</f>
        <v>1</v>
      </c>
    </row>
    <row r="168" spans="1:23" x14ac:dyDescent="0.3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>
        <f>IF(kursanci6[[#This Row],[Imię kursanta]]="Bartek",G167+1,G167)</f>
        <v>15</v>
      </c>
      <c r="H168">
        <f>IF(kursanci6[[#This Row],[Imię kursanta]]="Wiktor",H167+1,H167)</f>
        <v>17</v>
      </c>
      <c r="I168">
        <f>IF(kursanci6[[#This Row],[Imię kursanta]]="Katarzyna",I167+1,I167)</f>
        <v>16</v>
      </c>
      <c r="J168">
        <f>IF(kursanci6[[#This Row],[Imię kursanta]]="Zuzanna",J167+1,J167)</f>
        <v>14</v>
      </c>
      <c r="K168">
        <f>IF(kursanci6[[#This Row],[Imię kursanta]]="Jan",K167+1,K167)</f>
        <v>19</v>
      </c>
      <c r="L168">
        <f>IF(kursanci6[[#This Row],[Imię kursanta]]="Julita",L167+1,L167)</f>
        <v>11</v>
      </c>
      <c r="M168">
        <f>IF(kursanci6[[#This Row],[Imię kursanta]]="Maciej",M167+1,M167)</f>
        <v>16</v>
      </c>
      <c r="N168">
        <f>IF(kursanci6[[#This Row],[Imię kursanta]]="Agnieszka",N167+1,N167)</f>
        <v>14</v>
      </c>
      <c r="O168">
        <f>IF(kursanci6[[#This Row],[Imię kursanta]]="Zdzisław",O167+1,O167)</f>
        <v>11</v>
      </c>
      <c r="P168">
        <f>IF(kursanci6[[#This Row],[Imię kursanta]]="Ewa",P167+1,P167)</f>
        <v>11</v>
      </c>
      <c r="Q168">
        <f>IF(kursanci6[[#This Row],[Imię kursanta]]="Zbigniew",Q167+1,Q167)</f>
        <v>11</v>
      </c>
      <c r="R168">
        <f>IF(kursanci6[[#This Row],[Imię kursanta]]="Anna",R167+1,R167)</f>
        <v>8</v>
      </c>
      <c r="S168">
        <f>IF(kursanci6[[#This Row],[Imię kursanta]]="Patrycja",S167+1,S167)</f>
        <v>1</v>
      </c>
      <c r="T168">
        <f>IF(kursanci6[[#This Row],[Imię kursanta]]="Ola",T167+1,T167)</f>
        <v>0</v>
      </c>
      <c r="U168">
        <f>IF(kursanci6[[#This Row],[Imię kursanta]]="Piotrek",U167+1,U167)</f>
        <v>1</v>
      </c>
      <c r="V168">
        <f>IF(kursanci6[[#This Row],[Imię kursanta]]="Andrzej",V167+1,V167)</f>
        <v>1</v>
      </c>
      <c r="W168">
        <f>IF(kursanci6[[#This Row],[Imię kursanta]]="Marcin",W167+1,W167)</f>
        <v>1</v>
      </c>
    </row>
    <row r="169" spans="1:23" x14ac:dyDescent="0.3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>
        <f>IF(kursanci6[[#This Row],[Imię kursanta]]="Bartek",G168+1,G168)</f>
        <v>15</v>
      </c>
      <c r="H169">
        <f>IF(kursanci6[[#This Row],[Imię kursanta]]="Wiktor",H168+1,H168)</f>
        <v>18</v>
      </c>
      <c r="I169">
        <f>IF(kursanci6[[#This Row],[Imię kursanta]]="Katarzyna",I168+1,I168)</f>
        <v>16</v>
      </c>
      <c r="J169">
        <f>IF(kursanci6[[#This Row],[Imię kursanta]]="Zuzanna",J168+1,J168)</f>
        <v>14</v>
      </c>
      <c r="K169">
        <f>IF(kursanci6[[#This Row],[Imię kursanta]]="Jan",K168+1,K168)</f>
        <v>19</v>
      </c>
      <c r="L169">
        <f>IF(kursanci6[[#This Row],[Imię kursanta]]="Julita",L168+1,L168)</f>
        <v>11</v>
      </c>
      <c r="M169">
        <f>IF(kursanci6[[#This Row],[Imię kursanta]]="Maciej",M168+1,M168)</f>
        <v>16</v>
      </c>
      <c r="N169">
        <f>IF(kursanci6[[#This Row],[Imię kursanta]]="Agnieszka",N168+1,N168)</f>
        <v>14</v>
      </c>
      <c r="O169">
        <f>IF(kursanci6[[#This Row],[Imię kursanta]]="Zdzisław",O168+1,O168)</f>
        <v>11</v>
      </c>
      <c r="P169">
        <f>IF(kursanci6[[#This Row],[Imię kursanta]]="Ewa",P168+1,P168)</f>
        <v>11</v>
      </c>
      <c r="Q169">
        <f>IF(kursanci6[[#This Row],[Imię kursanta]]="Zbigniew",Q168+1,Q168)</f>
        <v>11</v>
      </c>
      <c r="R169">
        <f>IF(kursanci6[[#This Row],[Imię kursanta]]="Anna",R168+1,R168)</f>
        <v>8</v>
      </c>
      <c r="S169">
        <f>IF(kursanci6[[#This Row],[Imię kursanta]]="Patrycja",S168+1,S168)</f>
        <v>1</v>
      </c>
      <c r="T169">
        <f>IF(kursanci6[[#This Row],[Imię kursanta]]="Ola",T168+1,T168)</f>
        <v>0</v>
      </c>
      <c r="U169">
        <f>IF(kursanci6[[#This Row],[Imię kursanta]]="Piotrek",U168+1,U168)</f>
        <v>1</v>
      </c>
      <c r="V169">
        <f>IF(kursanci6[[#This Row],[Imię kursanta]]="Andrzej",V168+1,V168)</f>
        <v>1</v>
      </c>
      <c r="W169">
        <f>IF(kursanci6[[#This Row],[Imię kursanta]]="Marcin",W168+1,W168)</f>
        <v>1</v>
      </c>
    </row>
    <row r="170" spans="1:23" x14ac:dyDescent="0.3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>
        <f>IF(kursanci6[[#This Row],[Imię kursanta]]="Bartek",G169+1,G169)</f>
        <v>15</v>
      </c>
      <c r="H170">
        <f>IF(kursanci6[[#This Row],[Imię kursanta]]="Wiktor",H169+1,H169)</f>
        <v>18</v>
      </c>
      <c r="I170">
        <f>IF(kursanci6[[#This Row],[Imię kursanta]]="Katarzyna",I169+1,I169)</f>
        <v>16</v>
      </c>
      <c r="J170">
        <f>IF(kursanci6[[#This Row],[Imię kursanta]]="Zuzanna",J169+1,J169)</f>
        <v>15</v>
      </c>
      <c r="K170">
        <f>IF(kursanci6[[#This Row],[Imię kursanta]]="Jan",K169+1,K169)</f>
        <v>19</v>
      </c>
      <c r="L170">
        <f>IF(kursanci6[[#This Row],[Imię kursanta]]="Julita",L169+1,L169)</f>
        <v>11</v>
      </c>
      <c r="M170">
        <f>IF(kursanci6[[#This Row],[Imię kursanta]]="Maciej",M169+1,M169)</f>
        <v>16</v>
      </c>
      <c r="N170">
        <f>IF(kursanci6[[#This Row],[Imię kursanta]]="Agnieszka",N169+1,N169)</f>
        <v>14</v>
      </c>
      <c r="O170">
        <f>IF(kursanci6[[#This Row],[Imię kursanta]]="Zdzisław",O169+1,O169)</f>
        <v>11</v>
      </c>
      <c r="P170">
        <f>IF(kursanci6[[#This Row],[Imię kursanta]]="Ewa",P169+1,P169)</f>
        <v>11</v>
      </c>
      <c r="Q170">
        <f>IF(kursanci6[[#This Row],[Imię kursanta]]="Zbigniew",Q169+1,Q169)</f>
        <v>11</v>
      </c>
      <c r="R170">
        <f>IF(kursanci6[[#This Row],[Imię kursanta]]="Anna",R169+1,R169)</f>
        <v>8</v>
      </c>
      <c r="S170">
        <f>IF(kursanci6[[#This Row],[Imię kursanta]]="Patrycja",S169+1,S169)</f>
        <v>1</v>
      </c>
      <c r="T170">
        <f>IF(kursanci6[[#This Row],[Imię kursanta]]="Ola",T169+1,T169)</f>
        <v>0</v>
      </c>
      <c r="U170">
        <f>IF(kursanci6[[#This Row],[Imię kursanta]]="Piotrek",U169+1,U169)</f>
        <v>1</v>
      </c>
      <c r="V170">
        <f>IF(kursanci6[[#This Row],[Imię kursanta]]="Andrzej",V169+1,V169)</f>
        <v>1</v>
      </c>
      <c r="W170">
        <f>IF(kursanci6[[#This Row],[Imię kursanta]]="Marcin",W169+1,W169)</f>
        <v>1</v>
      </c>
    </row>
    <row r="171" spans="1:23" x14ac:dyDescent="0.3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>
        <f>IF(kursanci6[[#This Row],[Imię kursanta]]="Bartek",G170+1,G170)</f>
        <v>15</v>
      </c>
      <c r="H171">
        <f>IF(kursanci6[[#This Row],[Imię kursanta]]="Wiktor",H170+1,H170)</f>
        <v>18</v>
      </c>
      <c r="I171">
        <f>IF(kursanci6[[#This Row],[Imię kursanta]]="Katarzyna",I170+1,I170)</f>
        <v>16</v>
      </c>
      <c r="J171">
        <f>IF(kursanci6[[#This Row],[Imię kursanta]]="Zuzanna",J170+1,J170)</f>
        <v>15</v>
      </c>
      <c r="K171">
        <f>IF(kursanci6[[#This Row],[Imię kursanta]]="Jan",K170+1,K170)</f>
        <v>19</v>
      </c>
      <c r="L171">
        <f>IF(kursanci6[[#This Row],[Imię kursanta]]="Julita",L170+1,L170)</f>
        <v>11</v>
      </c>
      <c r="M171">
        <f>IF(kursanci6[[#This Row],[Imię kursanta]]="Maciej",M170+1,M170)</f>
        <v>16</v>
      </c>
      <c r="N171">
        <f>IF(kursanci6[[#This Row],[Imię kursanta]]="Agnieszka",N170+1,N170)</f>
        <v>14</v>
      </c>
      <c r="O171">
        <f>IF(kursanci6[[#This Row],[Imię kursanta]]="Zdzisław",O170+1,O170)</f>
        <v>12</v>
      </c>
      <c r="P171">
        <f>IF(kursanci6[[#This Row],[Imię kursanta]]="Ewa",P170+1,P170)</f>
        <v>11</v>
      </c>
      <c r="Q171">
        <f>IF(kursanci6[[#This Row],[Imię kursanta]]="Zbigniew",Q170+1,Q170)</f>
        <v>11</v>
      </c>
      <c r="R171">
        <f>IF(kursanci6[[#This Row],[Imię kursanta]]="Anna",R170+1,R170)</f>
        <v>8</v>
      </c>
      <c r="S171">
        <f>IF(kursanci6[[#This Row],[Imię kursanta]]="Patrycja",S170+1,S170)</f>
        <v>1</v>
      </c>
      <c r="T171">
        <f>IF(kursanci6[[#This Row],[Imię kursanta]]="Ola",T170+1,T170)</f>
        <v>0</v>
      </c>
      <c r="U171">
        <f>IF(kursanci6[[#This Row],[Imię kursanta]]="Piotrek",U170+1,U170)</f>
        <v>1</v>
      </c>
      <c r="V171">
        <f>IF(kursanci6[[#This Row],[Imię kursanta]]="Andrzej",V170+1,V170)</f>
        <v>1</v>
      </c>
      <c r="W171">
        <f>IF(kursanci6[[#This Row],[Imię kursanta]]="Marcin",W170+1,W170)</f>
        <v>1</v>
      </c>
    </row>
    <row r="172" spans="1:23" x14ac:dyDescent="0.3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>
        <f>IF(kursanci6[[#This Row],[Imię kursanta]]="Bartek",G171+1,G171)</f>
        <v>15</v>
      </c>
      <c r="H172">
        <f>IF(kursanci6[[#This Row],[Imię kursanta]]="Wiktor",H171+1,H171)</f>
        <v>18</v>
      </c>
      <c r="I172">
        <f>IF(kursanci6[[#This Row],[Imię kursanta]]="Katarzyna",I171+1,I171)</f>
        <v>17</v>
      </c>
      <c r="J172">
        <f>IF(kursanci6[[#This Row],[Imię kursanta]]="Zuzanna",J171+1,J171)</f>
        <v>15</v>
      </c>
      <c r="K172">
        <f>IF(kursanci6[[#This Row],[Imię kursanta]]="Jan",K171+1,K171)</f>
        <v>19</v>
      </c>
      <c r="L172">
        <f>IF(kursanci6[[#This Row],[Imię kursanta]]="Julita",L171+1,L171)</f>
        <v>11</v>
      </c>
      <c r="M172">
        <f>IF(kursanci6[[#This Row],[Imię kursanta]]="Maciej",M171+1,M171)</f>
        <v>16</v>
      </c>
      <c r="N172">
        <f>IF(kursanci6[[#This Row],[Imię kursanta]]="Agnieszka",N171+1,N171)</f>
        <v>14</v>
      </c>
      <c r="O172">
        <f>IF(kursanci6[[#This Row],[Imię kursanta]]="Zdzisław",O171+1,O171)</f>
        <v>12</v>
      </c>
      <c r="P172">
        <f>IF(kursanci6[[#This Row],[Imię kursanta]]="Ewa",P171+1,P171)</f>
        <v>11</v>
      </c>
      <c r="Q172">
        <f>IF(kursanci6[[#This Row],[Imię kursanta]]="Zbigniew",Q171+1,Q171)</f>
        <v>11</v>
      </c>
      <c r="R172">
        <f>IF(kursanci6[[#This Row],[Imię kursanta]]="Anna",R171+1,R171)</f>
        <v>8</v>
      </c>
      <c r="S172">
        <f>IF(kursanci6[[#This Row],[Imię kursanta]]="Patrycja",S171+1,S171)</f>
        <v>1</v>
      </c>
      <c r="T172">
        <f>IF(kursanci6[[#This Row],[Imię kursanta]]="Ola",T171+1,T171)</f>
        <v>0</v>
      </c>
      <c r="U172">
        <f>IF(kursanci6[[#This Row],[Imię kursanta]]="Piotrek",U171+1,U171)</f>
        <v>1</v>
      </c>
      <c r="V172">
        <f>IF(kursanci6[[#This Row],[Imię kursanta]]="Andrzej",V171+1,V171)</f>
        <v>1</v>
      </c>
      <c r="W172">
        <f>IF(kursanci6[[#This Row],[Imię kursanta]]="Marcin",W171+1,W171)</f>
        <v>1</v>
      </c>
    </row>
    <row r="173" spans="1:23" x14ac:dyDescent="0.3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>
        <f>IF(kursanci6[[#This Row],[Imię kursanta]]="Bartek",G172+1,G172)</f>
        <v>15</v>
      </c>
      <c r="H173">
        <f>IF(kursanci6[[#This Row],[Imię kursanta]]="Wiktor",H172+1,H172)</f>
        <v>18</v>
      </c>
      <c r="I173">
        <f>IF(kursanci6[[#This Row],[Imię kursanta]]="Katarzyna",I172+1,I172)</f>
        <v>17</v>
      </c>
      <c r="J173">
        <f>IF(kursanci6[[#This Row],[Imię kursanta]]="Zuzanna",J172+1,J172)</f>
        <v>15</v>
      </c>
      <c r="K173">
        <f>IF(kursanci6[[#This Row],[Imię kursanta]]="Jan",K172+1,K172)</f>
        <v>19</v>
      </c>
      <c r="L173">
        <f>IF(kursanci6[[#This Row],[Imię kursanta]]="Julita",L172+1,L172)</f>
        <v>11</v>
      </c>
      <c r="M173">
        <f>IF(kursanci6[[#This Row],[Imię kursanta]]="Maciej",M172+1,M172)</f>
        <v>17</v>
      </c>
      <c r="N173">
        <f>IF(kursanci6[[#This Row],[Imię kursanta]]="Agnieszka",N172+1,N172)</f>
        <v>14</v>
      </c>
      <c r="O173">
        <f>IF(kursanci6[[#This Row],[Imię kursanta]]="Zdzisław",O172+1,O172)</f>
        <v>12</v>
      </c>
      <c r="P173">
        <f>IF(kursanci6[[#This Row],[Imię kursanta]]="Ewa",P172+1,P172)</f>
        <v>11</v>
      </c>
      <c r="Q173">
        <f>IF(kursanci6[[#This Row],[Imię kursanta]]="Zbigniew",Q172+1,Q172)</f>
        <v>11</v>
      </c>
      <c r="R173">
        <f>IF(kursanci6[[#This Row],[Imię kursanta]]="Anna",R172+1,R172)</f>
        <v>8</v>
      </c>
      <c r="S173">
        <f>IF(kursanci6[[#This Row],[Imię kursanta]]="Patrycja",S172+1,S172)</f>
        <v>1</v>
      </c>
      <c r="T173">
        <f>IF(kursanci6[[#This Row],[Imię kursanta]]="Ola",T172+1,T172)</f>
        <v>0</v>
      </c>
      <c r="U173">
        <f>IF(kursanci6[[#This Row],[Imię kursanta]]="Piotrek",U172+1,U172)</f>
        <v>1</v>
      </c>
      <c r="V173">
        <f>IF(kursanci6[[#This Row],[Imię kursanta]]="Andrzej",V172+1,V172)</f>
        <v>1</v>
      </c>
      <c r="W173">
        <f>IF(kursanci6[[#This Row],[Imię kursanta]]="Marcin",W172+1,W172)</f>
        <v>1</v>
      </c>
    </row>
    <row r="174" spans="1:23" x14ac:dyDescent="0.3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>
        <f>IF(kursanci6[[#This Row],[Imię kursanta]]="Bartek",G173+1,G173)</f>
        <v>15</v>
      </c>
      <c r="H174">
        <f>IF(kursanci6[[#This Row],[Imię kursanta]]="Wiktor",H173+1,H173)</f>
        <v>19</v>
      </c>
      <c r="I174">
        <f>IF(kursanci6[[#This Row],[Imię kursanta]]="Katarzyna",I173+1,I173)</f>
        <v>17</v>
      </c>
      <c r="J174">
        <f>IF(kursanci6[[#This Row],[Imię kursanta]]="Zuzanna",J173+1,J173)</f>
        <v>15</v>
      </c>
      <c r="K174">
        <f>IF(kursanci6[[#This Row],[Imię kursanta]]="Jan",K173+1,K173)</f>
        <v>19</v>
      </c>
      <c r="L174">
        <f>IF(kursanci6[[#This Row],[Imię kursanta]]="Julita",L173+1,L173)</f>
        <v>11</v>
      </c>
      <c r="M174">
        <f>IF(kursanci6[[#This Row],[Imię kursanta]]="Maciej",M173+1,M173)</f>
        <v>17</v>
      </c>
      <c r="N174">
        <f>IF(kursanci6[[#This Row],[Imię kursanta]]="Agnieszka",N173+1,N173)</f>
        <v>14</v>
      </c>
      <c r="O174">
        <f>IF(kursanci6[[#This Row],[Imię kursanta]]="Zdzisław",O173+1,O173)</f>
        <v>12</v>
      </c>
      <c r="P174">
        <f>IF(kursanci6[[#This Row],[Imię kursanta]]="Ewa",P173+1,P173)</f>
        <v>11</v>
      </c>
      <c r="Q174">
        <f>IF(kursanci6[[#This Row],[Imię kursanta]]="Zbigniew",Q173+1,Q173)</f>
        <v>11</v>
      </c>
      <c r="R174">
        <f>IF(kursanci6[[#This Row],[Imię kursanta]]="Anna",R173+1,R173)</f>
        <v>8</v>
      </c>
      <c r="S174">
        <f>IF(kursanci6[[#This Row],[Imię kursanta]]="Patrycja",S173+1,S173)</f>
        <v>1</v>
      </c>
      <c r="T174">
        <f>IF(kursanci6[[#This Row],[Imię kursanta]]="Ola",T173+1,T173)</f>
        <v>0</v>
      </c>
      <c r="U174">
        <f>IF(kursanci6[[#This Row],[Imię kursanta]]="Piotrek",U173+1,U173)</f>
        <v>1</v>
      </c>
      <c r="V174">
        <f>IF(kursanci6[[#This Row],[Imię kursanta]]="Andrzej",V173+1,V173)</f>
        <v>1</v>
      </c>
      <c r="W174">
        <f>IF(kursanci6[[#This Row],[Imię kursanta]]="Marcin",W173+1,W173)</f>
        <v>1</v>
      </c>
    </row>
    <row r="175" spans="1:23" x14ac:dyDescent="0.3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>
        <f>IF(kursanci6[[#This Row],[Imię kursanta]]="Bartek",G174+1,G174)</f>
        <v>15</v>
      </c>
      <c r="H175">
        <f>IF(kursanci6[[#This Row],[Imię kursanta]]="Wiktor",H174+1,H174)</f>
        <v>19</v>
      </c>
      <c r="I175">
        <f>IF(kursanci6[[#This Row],[Imię kursanta]]="Katarzyna",I174+1,I174)</f>
        <v>17</v>
      </c>
      <c r="J175">
        <f>IF(kursanci6[[#This Row],[Imię kursanta]]="Zuzanna",J174+1,J174)</f>
        <v>15</v>
      </c>
      <c r="K175">
        <f>IF(kursanci6[[#This Row],[Imię kursanta]]="Jan",K174+1,K174)</f>
        <v>19</v>
      </c>
      <c r="L175">
        <f>IF(kursanci6[[#This Row],[Imię kursanta]]="Julita",L174+1,L174)</f>
        <v>11</v>
      </c>
      <c r="M175">
        <f>IF(kursanci6[[#This Row],[Imię kursanta]]="Maciej",M174+1,M174)</f>
        <v>18</v>
      </c>
      <c r="N175">
        <f>IF(kursanci6[[#This Row],[Imię kursanta]]="Agnieszka",N174+1,N174)</f>
        <v>14</v>
      </c>
      <c r="O175">
        <f>IF(kursanci6[[#This Row],[Imię kursanta]]="Zdzisław",O174+1,O174)</f>
        <v>12</v>
      </c>
      <c r="P175">
        <f>IF(kursanci6[[#This Row],[Imię kursanta]]="Ewa",P174+1,P174)</f>
        <v>11</v>
      </c>
      <c r="Q175">
        <f>IF(kursanci6[[#This Row],[Imię kursanta]]="Zbigniew",Q174+1,Q174)</f>
        <v>11</v>
      </c>
      <c r="R175">
        <f>IF(kursanci6[[#This Row],[Imię kursanta]]="Anna",R174+1,R174)</f>
        <v>8</v>
      </c>
      <c r="S175">
        <f>IF(kursanci6[[#This Row],[Imię kursanta]]="Patrycja",S174+1,S174)</f>
        <v>1</v>
      </c>
      <c r="T175">
        <f>IF(kursanci6[[#This Row],[Imię kursanta]]="Ola",T174+1,T174)</f>
        <v>0</v>
      </c>
      <c r="U175">
        <f>IF(kursanci6[[#This Row],[Imię kursanta]]="Piotrek",U174+1,U174)</f>
        <v>1</v>
      </c>
      <c r="V175">
        <f>IF(kursanci6[[#This Row],[Imię kursanta]]="Andrzej",V174+1,V174)</f>
        <v>1</v>
      </c>
      <c r="W175">
        <f>IF(kursanci6[[#This Row],[Imię kursanta]]="Marcin",W174+1,W174)</f>
        <v>1</v>
      </c>
    </row>
    <row r="176" spans="1:23" x14ac:dyDescent="0.3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>
        <f>IF(kursanci6[[#This Row],[Imię kursanta]]="Bartek",G175+1,G175)</f>
        <v>15</v>
      </c>
      <c r="H176">
        <f>IF(kursanci6[[#This Row],[Imię kursanta]]="Wiktor",H175+1,H175)</f>
        <v>19</v>
      </c>
      <c r="I176">
        <f>IF(kursanci6[[#This Row],[Imię kursanta]]="Katarzyna",I175+1,I175)</f>
        <v>17</v>
      </c>
      <c r="J176">
        <f>IF(kursanci6[[#This Row],[Imię kursanta]]="Zuzanna",J175+1,J175)</f>
        <v>15</v>
      </c>
      <c r="K176">
        <f>IF(kursanci6[[#This Row],[Imię kursanta]]="Jan",K175+1,K175)</f>
        <v>19</v>
      </c>
      <c r="L176">
        <f>IF(kursanci6[[#This Row],[Imię kursanta]]="Julita",L175+1,L175)</f>
        <v>11</v>
      </c>
      <c r="M176">
        <f>IF(kursanci6[[#This Row],[Imię kursanta]]="Maciej",M175+1,M175)</f>
        <v>18</v>
      </c>
      <c r="N176">
        <f>IF(kursanci6[[#This Row],[Imię kursanta]]="Agnieszka",N175+1,N175)</f>
        <v>14</v>
      </c>
      <c r="O176">
        <f>IF(kursanci6[[#This Row],[Imię kursanta]]="Zdzisław",O175+1,O175)</f>
        <v>12</v>
      </c>
      <c r="P176">
        <f>IF(kursanci6[[#This Row],[Imię kursanta]]="Ewa",P175+1,P175)</f>
        <v>11</v>
      </c>
      <c r="Q176">
        <f>IF(kursanci6[[#This Row],[Imię kursanta]]="Zbigniew",Q175+1,Q175)</f>
        <v>12</v>
      </c>
      <c r="R176">
        <f>IF(kursanci6[[#This Row],[Imię kursanta]]="Anna",R175+1,R175)</f>
        <v>8</v>
      </c>
      <c r="S176">
        <f>IF(kursanci6[[#This Row],[Imię kursanta]]="Patrycja",S175+1,S175)</f>
        <v>1</v>
      </c>
      <c r="T176">
        <f>IF(kursanci6[[#This Row],[Imię kursanta]]="Ola",T175+1,T175)</f>
        <v>0</v>
      </c>
      <c r="U176">
        <f>IF(kursanci6[[#This Row],[Imię kursanta]]="Piotrek",U175+1,U175)</f>
        <v>1</v>
      </c>
      <c r="V176">
        <f>IF(kursanci6[[#This Row],[Imię kursanta]]="Andrzej",V175+1,V175)</f>
        <v>1</v>
      </c>
      <c r="W176">
        <f>IF(kursanci6[[#This Row],[Imię kursanta]]="Marcin",W175+1,W175)</f>
        <v>1</v>
      </c>
    </row>
    <row r="177" spans="1:23" x14ac:dyDescent="0.3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>
        <f>IF(kursanci6[[#This Row],[Imię kursanta]]="Bartek",G176+1,G176)</f>
        <v>15</v>
      </c>
      <c r="H177">
        <f>IF(kursanci6[[#This Row],[Imię kursanta]]="Wiktor",H176+1,H176)</f>
        <v>19</v>
      </c>
      <c r="I177">
        <f>IF(kursanci6[[#This Row],[Imię kursanta]]="Katarzyna",I176+1,I176)</f>
        <v>17</v>
      </c>
      <c r="J177">
        <f>IF(kursanci6[[#This Row],[Imię kursanta]]="Zuzanna",J176+1,J176)</f>
        <v>15</v>
      </c>
      <c r="K177">
        <f>IF(kursanci6[[#This Row],[Imię kursanta]]="Jan",K176+1,K176)</f>
        <v>19</v>
      </c>
      <c r="L177">
        <f>IF(kursanci6[[#This Row],[Imię kursanta]]="Julita",L176+1,L176)</f>
        <v>12</v>
      </c>
      <c r="M177">
        <f>IF(kursanci6[[#This Row],[Imię kursanta]]="Maciej",M176+1,M176)</f>
        <v>18</v>
      </c>
      <c r="N177">
        <f>IF(kursanci6[[#This Row],[Imię kursanta]]="Agnieszka",N176+1,N176)</f>
        <v>14</v>
      </c>
      <c r="O177">
        <f>IF(kursanci6[[#This Row],[Imię kursanta]]="Zdzisław",O176+1,O176)</f>
        <v>12</v>
      </c>
      <c r="P177">
        <f>IF(kursanci6[[#This Row],[Imię kursanta]]="Ewa",P176+1,P176)</f>
        <v>11</v>
      </c>
      <c r="Q177">
        <f>IF(kursanci6[[#This Row],[Imię kursanta]]="Zbigniew",Q176+1,Q176)</f>
        <v>12</v>
      </c>
      <c r="R177">
        <f>IF(kursanci6[[#This Row],[Imię kursanta]]="Anna",R176+1,R176)</f>
        <v>8</v>
      </c>
      <c r="S177">
        <f>IF(kursanci6[[#This Row],[Imię kursanta]]="Patrycja",S176+1,S176)</f>
        <v>1</v>
      </c>
      <c r="T177">
        <f>IF(kursanci6[[#This Row],[Imię kursanta]]="Ola",T176+1,T176)</f>
        <v>0</v>
      </c>
      <c r="U177">
        <f>IF(kursanci6[[#This Row],[Imię kursanta]]="Piotrek",U176+1,U176)</f>
        <v>1</v>
      </c>
      <c r="V177">
        <f>IF(kursanci6[[#This Row],[Imię kursanta]]="Andrzej",V176+1,V176)</f>
        <v>1</v>
      </c>
      <c r="W177">
        <f>IF(kursanci6[[#This Row],[Imię kursanta]]="Marcin",W176+1,W176)</f>
        <v>1</v>
      </c>
    </row>
    <row r="178" spans="1:23" x14ac:dyDescent="0.3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>
        <f>IF(kursanci6[[#This Row],[Imię kursanta]]="Bartek",G177+1,G177)</f>
        <v>15</v>
      </c>
      <c r="H178">
        <f>IF(kursanci6[[#This Row],[Imię kursanta]]="Wiktor",H177+1,H177)</f>
        <v>19</v>
      </c>
      <c r="I178">
        <f>IF(kursanci6[[#This Row],[Imię kursanta]]="Katarzyna",I177+1,I177)</f>
        <v>17</v>
      </c>
      <c r="J178">
        <f>IF(kursanci6[[#This Row],[Imię kursanta]]="Zuzanna",J177+1,J177)</f>
        <v>15</v>
      </c>
      <c r="K178">
        <f>IF(kursanci6[[#This Row],[Imię kursanta]]="Jan",K177+1,K177)</f>
        <v>19</v>
      </c>
      <c r="L178">
        <f>IF(kursanci6[[#This Row],[Imię kursanta]]="Julita",L177+1,L177)</f>
        <v>13</v>
      </c>
      <c r="M178">
        <f>IF(kursanci6[[#This Row],[Imię kursanta]]="Maciej",M177+1,M177)</f>
        <v>18</v>
      </c>
      <c r="N178">
        <f>IF(kursanci6[[#This Row],[Imię kursanta]]="Agnieszka",N177+1,N177)</f>
        <v>14</v>
      </c>
      <c r="O178">
        <f>IF(kursanci6[[#This Row],[Imię kursanta]]="Zdzisław",O177+1,O177)</f>
        <v>12</v>
      </c>
      <c r="P178">
        <f>IF(kursanci6[[#This Row],[Imię kursanta]]="Ewa",P177+1,P177)</f>
        <v>11</v>
      </c>
      <c r="Q178">
        <f>IF(kursanci6[[#This Row],[Imię kursanta]]="Zbigniew",Q177+1,Q177)</f>
        <v>12</v>
      </c>
      <c r="R178">
        <f>IF(kursanci6[[#This Row],[Imię kursanta]]="Anna",R177+1,R177)</f>
        <v>8</v>
      </c>
      <c r="S178">
        <f>IF(kursanci6[[#This Row],[Imię kursanta]]="Patrycja",S177+1,S177)</f>
        <v>1</v>
      </c>
      <c r="T178">
        <f>IF(kursanci6[[#This Row],[Imię kursanta]]="Ola",T177+1,T177)</f>
        <v>0</v>
      </c>
      <c r="U178">
        <f>IF(kursanci6[[#This Row],[Imię kursanta]]="Piotrek",U177+1,U177)</f>
        <v>1</v>
      </c>
      <c r="V178">
        <f>IF(kursanci6[[#This Row],[Imię kursanta]]="Andrzej",V177+1,V177)</f>
        <v>1</v>
      </c>
      <c r="W178">
        <f>IF(kursanci6[[#This Row],[Imię kursanta]]="Marcin",W177+1,W177)</f>
        <v>1</v>
      </c>
    </row>
    <row r="179" spans="1:23" x14ac:dyDescent="0.3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>
        <f>IF(kursanci6[[#This Row],[Imię kursanta]]="Bartek",G178+1,G178)</f>
        <v>15</v>
      </c>
      <c r="H179">
        <f>IF(kursanci6[[#This Row],[Imię kursanta]]="Wiktor",H178+1,H178)</f>
        <v>19</v>
      </c>
      <c r="I179">
        <f>IF(kursanci6[[#This Row],[Imię kursanta]]="Katarzyna",I178+1,I178)</f>
        <v>17</v>
      </c>
      <c r="J179">
        <f>IF(kursanci6[[#This Row],[Imię kursanta]]="Zuzanna",J178+1,J178)</f>
        <v>15</v>
      </c>
      <c r="K179">
        <f>IF(kursanci6[[#This Row],[Imię kursanta]]="Jan",K178+1,K178)</f>
        <v>19</v>
      </c>
      <c r="L179">
        <f>IF(kursanci6[[#This Row],[Imię kursanta]]="Julita",L178+1,L178)</f>
        <v>13</v>
      </c>
      <c r="M179">
        <f>IF(kursanci6[[#This Row],[Imię kursanta]]="Maciej",M178+1,M178)</f>
        <v>18</v>
      </c>
      <c r="N179">
        <f>IF(kursanci6[[#This Row],[Imię kursanta]]="Agnieszka",N178+1,N178)</f>
        <v>14</v>
      </c>
      <c r="O179">
        <f>IF(kursanci6[[#This Row],[Imię kursanta]]="Zdzisław",O178+1,O178)</f>
        <v>12</v>
      </c>
      <c r="P179">
        <f>IF(kursanci6[[#This Row],[Imię kursanta]]="Ewa",P178+1,P178)</f>
        <v>12</v>
      </c>
      <c r="Q179">
        <f>IF(kursanci6[[#This Row],[Imię kursanta]]="Zbigniew",Q178+1,Q178)</f>
        <v>12</v>
      </c>
      <c r="R179">
        <f>IF(kursanci6[[#This Row],[Imię kursanta]]="Anna",R178+1,R178)</f>
        <v>8</v>
      </c>
      <c r="S179">
        <f>IF(kursanci6[[#This Row],[Imię kursanta]]="Patrycja",S178+1,S178)</f>
        <v>1</v>
      </c>
      <c r="T179">
        <f>IF(kursanci6[[#This Row],[Imię kursanta]]="Ola",T178+1,T178)</f>
        <v>0</v>
      </c>
      <c r="U179">
        <f>IF(kursanci6[[#This Row],[Imię kursanta]]="Piotrek",U178+1,U178)</f>
        <v>1</v>
      </c>
      <c r="V179">
        <f>IF(kursanci6[[#This Row],[Imię kursanta]]="Andrzej",V178+1,V178)</f>
        <v>1</v>
      </c>
      <c r="W179">
        <f>IF(kursanci6[[#This Row],[Imię kursanta]]="Marcin",W178+1,W178)</f>
        <v>1</v>
      </c>
    </row>
    <row r="180" spans="1:23" x14ac:dyDescent="0.3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>
        <f>IF(kursanci6[[#This Row],[Imię kursanta]]="Bartek",G179+1,G179)</f>
        <v>15</v>
      </c>
      <c r="H180">
        <f>IF(kursanci6[[#This Row],[Imię kursanta]]="Wiktor",H179+1,H179)</f>
        <v>19</v>
      </c>
      <c r="I180">
        <f>IF(kursanci6[[#This Row],[Imię kursanta]]="Katarzyna",I179+1,I179)</f>
        <v>17</v>
      </c>
      <c r="J180">
        <f>IF(kursanci6[[#This Row],[Imię kursanta]]="Zuzanna",J179+1,J179)</f>
        <v>15</v>
      </c>
      <c r="K180">
        <f>IF(kursanci6[[#This Row],[Imię kursanta]]="Jan",K179+1,K179)</f>
        <v>20</v>
      </c>
      <c r="L180">
        <f>IF(kursanci6[[#This Row],[Imię kursanta]]="Julita",L179+1,L179)</f>
        <v>13</v>
      </c>
      <c r="M180">
        <f>IF(kursanci6[[#This Row],[Imię kursanta]]="Maciej",M179+1,M179)</f>
        <v>18</v>
      </c>
      <c r="N180">
        <f>IF(kursanci6[[#This Row],[Imię kursanta]]="Agnieszka",N179+1,N179)</f>
        <v>14</v>
      </c>
      <c r="O180">
        <f>IF(kursanci6[[#This Row],[Imię kursanta]]="Zdzisław",O179+1,O179)</f>
        <v>12</v>
      </c>
      <c r="P180">
        <f>IF(kursanci6[[#This Row],[Imię kursanta]]="Ewa",P179+1,P179)</f>
        <v>12</v>
      </c>
      <c r="Q180">
        <f>IF(kursanci6[[#This Row],[Imię kursanta]]="Zbigniew",Q179+1,Q179)</f>
        <v>12</v>
      </c>
      <c r="R180">
        <f>IF(kursanci6[[#This Row],[Imię kursanta]]="Anna",R179+1,R179)</f>
        <v>8</v>
      </c>
      <c r="S180">
        <f>IF(kursanci6[[#This Row],[Imię kursanta]]="Patrycja",S179+1,S179)</f>
        <v>1</v>
      </c>
      <c r="T180">
        <f>IF(kursanci6[[#This Row],[Imię kursanta]]="Ola",T179+1,T179)</f>
        <v>0</v>
      </c>
      <c r="U180">
        <f>IF(kursanci6[[#This Row],[Imię kursanta]]="Piotrek",U179+1,U179)</f>
        <v>1</v>
      </c>
      <c r="V180">
        <f>IF(kursanci6[[#This Row],[Imię kursanta]]="Andrzej",V179+1,V179)</f>
        <v>1</v>
      </c>
      <c r="W180">
        <f>IF(kursanci6[[#This Row],[Imię kursanta]]="Marcin",W179+1,W179)</f>
        <v>1</v>
      </c>
    </row>
    <row r="181" spans="1:23" x14ac:dyDescent="0.3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>
        <f>IF(kursanci6[[#This Row],[Imię kursanta]]="Bartek",G180+1,G180)</f>
        <v>15</v>
      </c>
      <c r="H181">
        <f>IF(kursanci6[[#This Row],[Imię kursanta]]="Wiktor",H180+1,H180)</f>
        <v>19</v>
      </c>
      <c r="I181">
        <f>IF(kursanci6[[#This Row],[Imię kursanta]]="Katarzyna",I180+1,I180)</f>
        <v>18</v>
      </c>
      <c r="J181">
        <f>IF(kursanci6[[#This Row],[Imię kursanta]]="Zuzanna",J180+1,J180)</f>
        <v>15</v>
      </c>
      <c r="K181">
        <f>IF(kursanci6[[#This Row],[Imię kursanta]]="Jan",K180+1,K180)</f>
        <v>20</v>
      </c>
      <c r="L181">
        <f>IF(kursanci6[[#This Row],[Imię kursanta]]="Julita",L180+1,L180)</f>
        <v>13</v>
      </c>
      <c r="M181">
        <f>IF(kursanci6[[#This Row],[Imię kursanta]]="Maciej",M180+1,M180)</f>
        <v>18</v>
      </c>
      <c r="N181">
        <f>IF(kursanci6[[#This Row],[Imię kursanta]]="Agnieszka",N180+1,N180)</f>
        <v>14</v>
      </c>
      <c r="O181">
        <f>IF(kursanci6[[#This Row],[Imię kursanta]]="Zdzisław",O180+1,O180)</f>
        <v>12</v>
      </c>
      <c r="P181">
        <f>IF(kursanci6[[#This Row],[Imię kursanta]]="Ewa",P180+1,P180)</f>
        <v>12</v>
      </c>
      <c r="Q181">
        <f>IF(kursanci6[[#This Row],[Imię kursanta]]="Zbigniew",Q180+1,Q180)</f>
        <v>12</v>
      </c>
      <c r="R181">
        <f>IF(kursanci6[[#This Row],[Imię kursanta]]="Anna",R180+1,R180)</f>
        <v>8</v>
      </c>
      <c r="S181">
        <f>IF(kursanci6[[#This Row],[Imię kursanta]]="Patrycja",S180+1,S180)</f>
        <v>1</v>
      </c>
      <c r="T181">
        <f>IF(kursanci6[[#This Row],[Imię kursanta]]="Ola",T180+1,T180)</f>
        <v>0</v>
      </c>
      <c r="U181">
        <f>IF(kursanci6[[#This Row],[Imię kursanta]]="Piotrek",U180+1,U180)</f>
        <v>1</v>
      </c>
      <c r="V181">
        <f>IF(kursanci6[[#This Row],[Imię kursanta]]="Andrzej",V180+1,V180)</f>
        <v>1</v>
      </c>
      <c r="W181">
        <f>IF(kursanci6[[#This Row],[Imię kursanta]]="Marcin",W180+1,W180)</f>
        <v>1</v>
      </c>
    </row>
    <row r="182" spans="1:23" x14ac:dyDescent="0.3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>
        <f>IF(kursanci6[[#This Row],[Imię kursanta]]="Bartek",G181+1,G181)</f>
        <v>15</v>
      </c>
      <c r="H182">
        <f>IF(kursanci6[[#This Row],[Imię kursanta]]="Wiktor",H181+1,H181)</f>
        <v>19</v>
      </c>
      <c r="I182">
        <f>IF(kursanci6[[#This Row],[Imię kursanta]]="Katarzyna",I181+1,I181)</f>
        <v>18</v>
      </c>
      <c r="J182">
        <f>IF(kursanci6[[#This Row],[Imię kursanta]]="Zuzanna",J181+1,J181)</f>
        <v>15</v>
      </c>
      <c r="K182">
        <f>IF(kursanci6[[#This Row],[Imię kursanta]]="Jan",K181+1,K181)</f>
        <v>20</v>
      </c>
      <c r="L182">
        <f>IF(kursanci6[[#This Row],[Imię kursanta]]="Julita",L181+1,L181)</f>
        <v>13</v>
      </c>
      <c r="M182">
        <f>IF(kursanci6[[#This Row],[Imię kursanta]]="Maciej",M181+1,M181)</f>
        <v>18</v>
      </c>
      <c r="N182">
        <f>IF(kursanci6[[#This Row],[Imię kursanta]]="Agnieszka",N181+1,N181)</f>
        <v>14</v>
      </c>
      <c r="O182">
        <f>IF(kursanci6[[#This Row],[Imię kursanta]]="Zdzisław",O181+1,O181)</f>
        <v>13</v>
      </c>
      <c r="P182">
        <f>IF(kursanci6[[#This Row],[Imię kursanta]]="Ewa",P181+1,P181)</f>
        <v>12</v>
      </c>
      <c r="Q182">
        <f>IF(kursanci6[[#This Row],[Imię kursanta]]="Zbigniew",Q181+1,Q181)</f>
        <v>12</v>
      </c>
      <c r="R182">
        <f>IF(kursanci6[[#This Row],[Imię kursanta]]="Anna",R181+1,R181)</f>
        <v>8</v>
      </c>
      <c r="S182">
        <f>IF(kursanci6[[#This Row],[Imię kursanta]]="Patrycja",S181+1,S181)</f>
        <v>1</v>
      </c>
      <c r="T182">
        <f>IF(kursanci6[[#This Row],[Imię kursanta]]="Ola",T181+1,T181)</f>
        <v>0</v>
      </c>
      <c r="U182">
        <f>IF(kursanci6[[#This Row],[Imię kursanta]]="Piotrek",U181+1,U181)</f>
        <v>1</v>
      </c>
      <c r="V182">
        <f>IF(kursanci6[[#This Row],[Imię kursanta]]="Andrzej",V181+1,V181)</f>
        <v>1</v>
      </c>
      <c r="W182">
        <f>IF(kursanci6[[#This Row],[Imię kursanta]]="Marcin",W181+1,W181)</f>
        <v>1</v>
      </c>
    </row>
    <row r="183" spans="1:23" x14ac:dyDescent="0.3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>
        <f>IF(kursanci6[[#This Row],[Imię kursanta]]="Bartek",G182+1,G182)</f>
        <v>15</v>
      </c>
      <c r="H183">
        <f>IF(kursanci6[[#This Row],[Imię kursanta]]="Wiktor",H182+1,H182)</f>
        <v>19</v>
      </c>
      <c r="I183">
        <f>IF(kursanci6[[#This Row],[Imię kursanta]]="Katarzyna",I182+1,I182)</f>
        <v>19</v>
      </c>
      <c r="J183">
        <f>IF(kursanci6[[#This Row],[Imię kursanta]]="Zuzanna",J182+1,J182)</f>
        <v>15</v>
      </c>
      <c r="K183">
        <f>IF(kursanci6[[#This Row],[Imię kursanta]]="Jan",K182+1,K182)</f>
        <v>20</v>
      </c>
      <c r="L183">
        <f>IF(kursanci6[[#This Row],[Imię kursanta]]="Julita",L182+1,L182)</f>
        <v>13</v>
      </c>
      <c r="M183">
        <f>IF(kursanci6[[#This Row],[Imię kursanta]]="Maciej",M182+1,M182)</f>
        <v>18</v>
      </c>
      <c r="N183">
        <f>IF(kursanci6[[#This Row],[Imię kursanta]]="Agnieszka",N182+1,N182)</f>
        <v>14</v>
      </c>
      <c r="O183">
        <f>IF(kursanci6[[#This Row],[Imię kursanta]]="Zdzisław",O182+1,O182)</f>
        <v>13</v>
      </c>
      <c r="P183">
        <f>IF(kursanci6[[#This Row],[Imię kursanta]]="Ewa",P182+1,P182)</f>
        <v>12</v>
      </c>
      <c r="Q183">
        <f>IF(kursanci6[[#This Row],[Imię kursanta]]="Zbigniew",Q182+1,Q182)</f>
        <v>12</v>
      </c>
      <c r="R183">
        <f>IF(kursanci6[[#This Row],[Imię kursanta]]="Anna",R182+1,R182)</f>
        <v>8</v>
      </c>
      <c r="S183">
        <f>IF(kursanci6[[#This Row],[Imię kursanta]]="Patrycja",S182+1,S182)</f>
        <v>1</v>
      </c>
      <c r="T183">
        <f>IF(kursanci6[[#This Row],[Imię kursanta]]="Ola",T182+1,T182)</f>
        <v>0</v>
      </c>
      <c r="U183">
        <f>IF(kursanci6[[#This Row],[Imię kursanta]]="Piotrek",U182+1,U182)</f>
        <v>1</v>
      </c>
      <c r="V183">
        <f>IF(kursanci6[[#This Row],[Imię kursanta]]="Andrzej",V182+1,V182)</f>
        <v>1</v>
      </c>
      <c r="W183">
        <f>IF(kursanci6[[#This Row],[Imię kursanta]]="Marcin",W182+1,W182)</f>
        <v>1</v>
      </c>
    </row>
    <row r="184" spans="1:23" x14ac:dyDescent="0.3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>
        <f>IF(kursanci6[[#This Row],[Imię kursanta]]="Bartek",G183+1,G183)</f>
        <v>15</v>
      </c>
      <c r="H184">
        <f>IF(kursanci6[[#This Row],[Imię kursanta]]="Wiktor",H183+1,H183)</f>
        <v>20</v>
      </c>
      <c r="I184">
        <f>IF(kursanci6[[#This Row],[Imię kursanta]]="Katarzyna",I183+1,I183)</f>
        <v>19</v>
      </c>
      <c r="J184">
        <f>IF(kursanci6[[#This Row],[Imię kursanta]]="Zuzanna",J183+1,J183)</f>
        <v>15</v>
      </c>
      <c r="K184">
        <f>IF(kursanci6[[#This Row],[Imię kursanta]]="Jan",K183+1,K183)</f>
        <v>20</v>
      </c>
      <c r="L184">
        <f>IF(kursanci6[[#This Row],[Imię kursanta]]="Julita",L183+1,L183)</f>
        <v>13</v>
      </c>
      <c r="M184">
        <f>IF(kursanci6[[#This Row],[Imię kursanta]]="Maciej",M183+1,M183)</f>
        <v>18</v>
      </c>
      <c r="N184">
        <f>IF(kursanci6[[#This Row],[Imię kursanta]]="Agnieszka",N183+1,N183)</f>
        <v>14</v>
      </c>
      <c r="O184">
        <f>IF(kursanci6[[#This Row],[Imię kursanta]]="Zdzisław",O183+1,O183)</f>
        <v>13</v>
      </c>
      <c r="P184">
        <f>IF(kursanci6[[#This Row],[Imię kursanta]]="Ewa",P183+1,P183)</f>
        <v>12</v>
      </c>
      <c r="Q184">
        <f>IF(kursanci6[[#This Row],[Imię kursanta]]="Zbigniew",Q183+1,Q183)</f>
        <v>12</v>
      </c>
      <c r="R184">
        <f>IF(kursanci6[[#This Row],[Imię kursanta]]="Anna",R183+1,R183)</f>
        <v>8</v>
      </c>
      <c r="S184">
        <f>IF(kursanci6[[#This Row],[Imię kursanta]]="Patrycja",S183+1,S183)</f>
        <v>1</v>
      </c>
      <c r="T184">
        <f>IF(kursanci6[[#This Row],[Imię kursanta]]="Ola",T183+1,T183)</f>
        <v>0</v>
      </c>
      <c r="U184">
        <f>IF(kursanci6[[#This Row],[Imię kursanta]]="Piotrek",U183+1,U183)</f>
        <v>1</v>
      </c>
      <c r="V184">
        <f>IF(kursanci6[[#This Row],[Imię kursanta]]="Andrzej",V183+1,V183)</f>
        <v>1</v>
      </c>
      <c r="W184">
        <f>IF(kursanci6[[#This Row],[Imię kursanta]]="Marcin",W183+1,W183)</f>
        <v>1</v>
      </c>
    </row>
    <row r="185" spans="1:23" x14ac:dyDescent="0.3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>
        <f>IF(kursanci6[[#This Row],[Imię kursanta]]="Bartek",G184+1,G184)</f>
        <v>15</v>
      </c>
      <c r="H185">
        <f>IF(kursanci6[[#This Row],[Imię kursanta]]="Wiktor",H184+1,H184)</f>
        <v>20</v>
      </c>
      <c r="I185">
        <f>IF(kursanci6[[#This Row],[Imię kursanta]]="Katarzyna",I184+1,I184)</f>
        <v>20</v>
      </c>
      <c r="J185">
        <f>IF(kursanci6[[#This Row],[Imię kursanta]]="Zuzanna",J184+1,J184)</f>
        <v>15</v>
      </c>
      <c r="K185">
        <f>IF(kursanci6[[#This Row],[Imię kursanta]]="Jan",K184+1,K184)</f>
        <v>20</v>
      </c>
      <c r="L185">
        <f>IF(kursanci6[[#This Row],[Imię kursanta]]="Julita",L184+1,L184)</f>
        <v>13</v>
      </c>
      <c r="M185">
        <f>IF(kursanci6[[#This Row],[Imię kursanta]]="Maciej",M184+1,M184)</f>
        <v>18</v>
      </c>
      <c r="N185">
        <f>IF(kursanci6[[#This Row],[Imię kursanta]]="Agnieszka",N184+1,N184)</f>
        <v>14</v>
      </c>
      <c r="O185">
        <f>IF(kursanci6[[#This Row],[Imię kursanta]]="Zdzisław",O184+1,O184)</f>
        <v>13</v>
      </c>
      <c r="P185">
        <f>IF(kursanci6[[#This Row],[Imię kursanta]]="Ewa",P184+1,P184)</f>
        <v>12</v>
      </c>
      <c r="Q185">
        <f>IF(kursanci6[[#This Row],[Imię kursanta]]="Zbigniew",Q184+1,Q184)</f>
        <v>12</v>
      </c>
      <c r="R185">
        <f>IF(kursanci6[[#This Row],[Imię kursanta]]="Anna",R184+1,R184)</f>
        <v>8</v>
      </c>
      <c r="S185">
        <f>IF(kursanci6[[#This Row],[Imię kursanta]]="Patrycja",S184+1,S184)</f>
        <v>1</v>
      </c>
      <c r="T185">
        <f>IF(kursanci6[[#This Row],[Imię kursanta]]="Ola",T184+1,T184)</f>
        <v>0</v>
      </c>
      <c r="U185">
        <f>IF(kursanci6[[#This Row],[Imię kursanta]]="Piotrek",U184+1,U184)</f>
        <v>1</v>
      </c>
      <c r="V185">
        <f>IF(kursanci6[[#This Row],[Imię kursanta]]="Andrzej",V184+1,V184)</f>
        <v>1</v>
      </c>
      <c r="W185">
        <f>IF(kursanci6[[#This Row],[Imię kursanta]]="Marcin",W184+1,W184)</f>
        <v>1</v>
      </c>
    </row>
    <row r="186" spans="1:23" x14ac:dyDescent="0.3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>
        <f>IF(kursanci6[[#This Row],[Imię kursanta]]="Bartek",G185+1,G185)</f>
        <v>15</v>
      </c>
      <c r="H186">
        <f>IF(kursanci6[[#This Row],[Imię kursanta]]="Wiktor",H185+1,H185)</f>
        <v>20</v>
      </c>
      <c r="I186">
        <f>IF(kursanci6[[#This Row],[Imię kursanta]]="Katarzyna",I185+1,I185)</f>
        <v>21</v>
      </c>
      <c r="J186">
        <f>IF(kursanci6[[#This Row],[Imię kursanta]]="Zuzanna",J185+1,J185)</f>
        <v>15</v>
      </c>
      <c r="K186">
        <f>IF(kursanci6[[#This Row],[Imię kursanta]]="Jan",K185+1,K185)</f>
        <v>20</v>
      </c>
      <c r="L186">
        <f>IF(kursanci6[[#This Row],[Imię kursanta]]="Julita",L185+1,L185)</f>
        <v>13</v>
      </c>
      <c r="M186">
        <f>IF(kursanci6[[#This Row],[Imię kursanta]]="Maciej",M185+1,M185)</f>
        <v>18</v>
      </c>
      <c r="N186">
        <f>IF(kursanci6[[#This Row],[Imię kursanta]]="Agnieszka",N185+1,N185)</f>
        <v>14</v>
      </c>
      <c r="O186">
        <f>IF(kursanci6[[#This Row],[Imię kursanta]]="Zdzisław",O185+1,O185)</f>
        <v>13</v>
      </c>
      <c r="P186">
        <f>IF(kursanci6[[#This Row],[Imię kursanta]]="Ewa",P185+1,P185)</f>
        <v>12</v>
      </c>
      <c r="Q186">
        <f>IF(kursanci6[[#This Row],[Imię kursanta]]="Zbigniew",Q185+1,Q185)</f>
        <v>12</v>
      </c>
      <c r="R186">
        <f>IF(kursanci6[[#This Row],[Imię kursanta]]="Anna",R185+1,R185)</f>
        <v>8</v>
      </c>
      <c r="S186">
        <f>IF(kursanci6[[#This Row],[Imię kursanta]]="Patrycja",S185+1,S185)</f>
        <v>1</v>
      </c>
      <c r="T186">
        <f>IF(kursanci6[[#This Row],[Imię kursanta]]="Ola",T185+1,T185)</f>
        <v>0</v>
      </c>
      <c r="U186">
        <f>IF(kursanci6[[#This Row],[Imię kursanta]]="Piotrek",U185+1,U185)</f>
        <v>1</v>
      </c>
      <c r="V186">
        <f>IF(kursanci6[[#This Row],[Imię kursanta]]="Andrzej",V185+1,V185)</f>
        <v>1</v>
      </c>
      <c r="W186">
        <f>IF(kursanci6[[#This Row],[Imię kursanta]]="Marcin",W185+1,W185)</f>
        <v>1</v>
      </c>
    </row>
    <row r="187" spans="1:23" x14ac:dyDescent="0.3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>
        <f>IF(kursanci6[[#This Row],[Imię kursanta]]="Bartek",G186+1,G186)</f>
        <v>15</v>
      </c>
      <c r="H187">
        <f>IF(kursanci6[[#This Row],[Imię kursanta]]="Wiktor",H186+1,H186)</f>
        <v>20</v>
      </c>
      <c r="I187">
        <f>IF(kursanci6[[#This Row],[Imię kursanta]]="Katarzyna",I186+1,I186)</f>
        <v>21</v>
      </c>
      <c r="J187">
        <f>IF(kursanci6[[#This Row],[Imię kursanta]]="Zuzanna",J186+1,J186)</f>
        <v>15</v>
      </c>
      <c r="K187">
        <f>IF(kursanci6[[#This Row],[Imię kursanta]]="Jan",K186+1,K186)</f>
        <v>20</v>
      </c>
      <c r="L187">
        <f>IF(kursanci6[[#This Row],[Imię kursanta]]="Julita",L186+1,L186)</f>
        <v>13</v>
      </c>
      <c r="M187">
        <f>IF(kursanci6[[#This Row],[Imię kursanta]]="Maciej",M186+1,M186)</f>
        <v>18</v>
      </c>
      <c r="N187">
        <f>IF(kursanci6[[#This Row],[Imię kursanta]]="Agnieszka",N186+1,N186)</f>
        <v>14</v>
      </c>
      <c r="O187">
        <f>IF(kursanci6[[#This Row],[Imię kursanta]]="Zdzisław",O186+1,O186)</f>
        <v>14</v>
      </c>
      <c r="P187">
        <f>IF(kursanci6[[#This Row],[Imię kursanta]]="Ewa",P186+1,P186)</f>
        <v>12</v>
      </c>
      <c r="Q187">
        <f>IF(kursanci6[[#This Row],[Imię kursanta]]="Zbigniew",Q186+1,Q186)</f>
        <v>12</v>
      </c>
      <c r="R187">
        <f>IF(kursanci6[[#This Row],[Imię kursanta]]="Anna",R186+1,R186)</f>
        <v>8</v>
      </c>
      <c r="S187">
        <f>IF(kursanci6[[#This Row],[Imię kursanta]]="Patrycja",S186+1,S186)</f>
        <v>1</v>
      </c>
      <c r="T187">
        <f>IF(kursanci6[[#This Row],[Imię kursanta]]="Ola",T186+1,T186)</f>
        <v>0</v>
      </c>
      <c r="U187">
        <f>IF(kursanci6[[#This Row],[Imię kursanta]]="Piotrek",U186+1,U186)</f>
        <v>1</v>
      </c>
      <c r="V187">
        <f>IF(kursanci6[[#This Row],[Imię kursanta]]="Andrzej",V186+1,V186)</f>
        <v>1</v>
      </c>
      <c r="W187">
        <f>IF(kursanci6[[#This Row],[Imię kursanta]]="Marcin",W186+1,W186)</f>
        <v>1</v>
      </c>
    </row>
    <row r="188" spans="1:23" x14ac:dyDescent="0.3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>
        <f>IF(kursanci6[[#This Row],[Imię kursanta]]="Bartek",G187+1,G187)</f>
        <v>16</v>
      </c>
      <c r="H188">
        <f>IF(kursanci6[[#This Row],[Imię kursanta]]="Wiktor",H187+1,H187)</f>
        <v>20</v>
      </c>
      <c r="I188">
        <f>IF(kursanci6[[#This Row],[Imię kursanta]]="Katarzyna",I187+1,I187)</f>
        <v>21</v>
      </c>
      <c r="J188">
        <f>IF(kursanci6[[#This Row],[Imię kursanta]]="Zuzanna",J187+1,J187)</f>
        <v>15</v>
      </c>
      <c r="K188">
        <f>IF(kursanci6[[#This Row],[Imię kursanta]]="Jan",K187+1,K187)</f>
        <v>20</v>
      </c>
      <c r="L188">
        <f>IF(kursanci6[[#This Row],[Imię kursanta]]="Julita",L187+1,L187)</f>
        <v>13</v>
      </c>
      <c r="M188">
        <f>IF(kursanci6[[#This Row],[Imię kursanta]]="Maciej",M187+1,M187)</f>
        <v>18</v>
      </c>
      <c r="N188">
        <f>IF(kursanci6[[#This Row],[Imię kursanta]]="Agnieszka",N187+1,N187)</f>
        <v>14</v>
      </c>
      <c r="O188">
        <f>IF(kursanci6[[#This Row],[Imię kursanta]]="Zdzisław",O187+1,O187)</f>
        <v>14</v>
      </c>
      <c r="P188">
        <f>IF(kursanci6[[#This Row],[Imię kursanta]]="Ewa",P187+1,P187)</f>
        <v>12</v>
      </c>
      <c r="Q188">
        <f>IF(kursanci6[[#This Row],[Imię kursanta]]="Zbigniew",Q187+1,Q187)</f>
        <v>12</v>
      </c>
      <c r="R188">
        <f>IF(kursanci6[[#This Row],[Imię kursanta]]="Anna",R187+1,R187)</f>
        <v>8</v>
      </c>
      <c r="S188">
        <f>IF(kursanci6[[#This Row],[Imię kursanta]]="Patrycja",S187+1,S187)</f>
        <v>1</v>
      </c>
      <c r="T188">
        <f>IF(kursanci6[[#This Row],[Imię kursanta]]="Ola",T187+1,T187)</f>
        <v>0</v>
      </c>
      <c r="U188">
        <f>IF(kursanci6[[#This Row],[Imię kursanta]]="Piotrek",U187+1,U187)</f>
        <v>1</v>
      </c>
      <c r="V188">
        <f>IF(kursanci6[[#This Row],[Imię kursanta]]="Andrzej",V187+1,V187)</f>
        <v>1</v>
      </c>
      <c r="W188">
        <f>IF(kursanci6[[#This Row],[Imię kursanta]]="Marcin",W187+1,W187)</f>
        <v>1</v>
      </c>
    </row>
    <row r="189" spans="1:23" x14ac:dyDescent="0.3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>
        <f>IF(kursanci6[[#This Row],[Imię kursanta]]="Bartek",G188+1,G188)</f>
        <v>16</v>
      </c>
      <c r="H189">
        <f>IF(kursanci6[[#This Row],[Imię kursanta]]="Wiktor",H188+1,H188)</f>
        <v>20</v>
      </c>
      <c r="I189">
        <f>IF(kursanci6[[#This Row],[Imię kursanta]]="Katarzyna",I188+1,I188)</f>
        <v>21</v>
      </c>
      <c r="J189">
        <f>IF(kursanci6[[#This Row],[Imię kursanta]]="Zuzanna",J188+1,J188)</f>
        <v>15</v>
      </c>
      <c r="K189">
        <f>IF(kursanci6[[#This Row],[Imię kursanta]]="Jan",K188+1,K188)</f>
        <v>20</v>
      </c>
      <c r="L189">
        <f>IF(kursanci6[[#This Row],[Imię kursanta]]="Julita",L188+1,L188)</f>
        <v>13</v>
      </c>
      <c r="M189">
        <f>IF(kursanci6[[#This Row],[Imię kursanta]]="Maciej",M188+1,M188)</f>
        <v>18</v>
      </c>
      <c r="N189">
        <f>IF(kursanci6[[#This Row],[Imię kursanta]]="Agnieszka",N188+1,N188)</f>
        <v>14</v>
      </c>
      <c r="O189">
        <f>IF(kursanci6[[#This Row],[Imię kursanta]]="Zdzisław",O188+1,O188)</f>
        <v>15</v>
      </c>
      <c r="P189">
        <f>IF(kursanci6[[#This Row],[Imię kursanta]]="Ewa",P188+1,P188)</f>
        <v>12</v>
      </c>
      <c r="Q189">
        <f>IF(kursanci6[[#This Row],[Imię kursanta]]="Zbigniew",Q188+1,Q188)</f>
        <v>12</v>
      </c>
      <c r="R189">
        <f>IF(kursanci6[[#This Row],[Imię kursanta]]="Anna",R188+1,R188)</f>
        <v>8</v>
      </c>
      <c r="S189">
        <f>IF(kursanci6[[#This Row],[Imię kursanta]]="Patrycja",S188+1,S188)</f>
        <v>1</v>
      </c>
      <c r="T189">
        <f>IF(kursanci6[[#This Row],[Imię kursanta]]="Ola",T188+1,T188)</f>
        <v>0</v>
      </c>
      <c r="U189">
        <f>IF(kursanci6[[#This Row],[Imię kursanta]]="Piotrek",U188+1,U188)</f>
        <v>1</v>
      </c>
      <c r="V189">
        <f>IF(kursanci6[[#This Row],[Imię kursanta]]="Andrzej",V188+1,V188)</f>
        <v>1</v>
      </c>
      <c r="W189">
        <f>IF(kursanci6[[#This Row],[Imię kursanta]]="Marcin",W188+1,W188)</f>
        <v>1</v>
      </c>
    </row>
    <row r="190" spans="1:23" x14ac:dyDescent="0.3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>
        <f>IF(kursanci6[[#This Row],[Imię kursanta]]="Bartek",G189+1,G189)</f>
        <v>16</v>
      </c>
      <c r="H190">
        <f>IF(kursanci6[[#This Row],[Imię kursanta]]="Wiktor",H189+1,H189)</f>
        <v>21</v>
      </c>
      <c r="I190">
        <f>IF(kursanci6[[#This Row],[Imię kursanta]]="Katarzyna",I189+1,I189)</f>
        <v>21</v>
      </c>
      <c r="J190">
        <f>IF(kursanci6[[#This Row],[Imię kursanta]]="Zuzanna",J189+1,J189)</f>
        <v>15</v>
      </c>
      <c r="K190">
        <f>IF(kursanci6[[#This Row],[Imię kursanta]]="Jan",K189+1,K189)</f>
        <v>20</v>
      </c>
      <c r="L190">
        <f>IF(kursanci6[[#This Row],[Imię kursanta]]="Julita",L189+1,L189)</f>
        <v>13</v>
      </c>
      <c r="M190">
        <f>IF(kursanci6[[#This Row],[Imię kursanta]]="Maciej",M189+1,M189)</f>
        <v>18</v>
      </c>
      <c r="N190">
        <f>IF(kursanci6[[#This Row],[Imię kursanta]]="Agnieszka",N189+1,N189)</f>
        <v>14</v>
      </c>
      <c r="O190">
        <f>IF(kursanci6[[#This Row],[Imię kursanta]]="Zdzisław",O189+1,O189)</f>
        <v>15</v>
      </c>
      <c r="P190">
        <f>IF(kursanci6[[#This Row],[Imię kursanta]]="Ewa",P189+1,P189)</f>
        <v>12</v>
      </c>
      <c r="Q190">
        <f>IF(kursanci6[[#This Row],[Imię kursanta]]="Zbigniew",Q189+1,Q189)</f>
        <v>12</v>
      </c>
      <c r="R190">
        <f>IF(kursanci6[[#This Row],[Imię kursanta]]="Anna",R189+1,R189)</f>
        <v>8</v>
      </c>
      <c r="S190">
        <f>IF(kursanci6[[#This Row],[Imię kursanta]]="Patrycja",S189+1,S189)</f>
        <v>1</v>
      </c>
      <c r="T190">
        <f>IF(kursanci6[[#This Row],[Imię kursanta]]="Ola",T189+1,T189)</f>
        <v>0</v>
      </c>
      <c r="U190">
        <f>IF(kursanci6[[#This Row],[Imię kursanta]]="Piotrek",U189+1,U189)</f>
        <v>1</v>
      </c>
      <c r="V190">
        <f>IF(kursanci6[[#This Row],[Imię kursanta]]="Andrzej",V189+1,V189)</f>
        <v>1</v>
      </c>
      <c r="W190">
        <f>IF(kursanci6[[#This Row],[Imię kursanta]]="Marcin",W189+1,W189)</f>
        <v>1</v>
      </c>
    </row>
    <row r="191" spans="1:23" x14ac:dyDescent="0.3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>
        <f>IF(kursanci6[[#This Row],[Imię kursanta]]="Bartek",G190+1,G190)</f>
        <v>16</v>
      </c>
      <c r="H191">
        <f>IF(kursanci6[[#This Row],[Imię kursanta]]="Wiktor",H190+1,H190)</f>
        <v>21</v>
      </c>
      <c r="I191">
        <f>IF(kursanci6[[#This Row],[Imię kursanta]]="Katarzyna",I190+1,I190)</f>
        <v>21</v>
      </c>
      <c r="J191">
        <f>IF(kursanci6[[#This Row],[Imię kursanta]]="Zuzanna",J190+1,J190)</f>
        <v>16</v>
      </c>
      <c r="K191">
        <f>IF(kursanci6[[#This Row],[Imię kursanta]]="Jan",K190+1,K190)</f>
        <v>20</v>
      </c>
      <c r="L191">
        <f>IF(kursanci6[[#This Row],[Imię kursanta]]="Julita",L190+1,L190)</f>
        <v>13</v>
      </c>
      <c r="M191">
        <f>IF(kursanci6[[#This Row],[Imię kursanta]]="Maciej",M190+1,M190)</f>
        <v>18</v>
      </c>
      <c r="N191">
        <f>IF(kursanci6[[#This Row],[Imię kursanta]]="Agnieszka",N190+1,N190)</f>
        <v>14</v>
      </c>
      <c r="O191">
        <f>IF(kursanci6[[#This Row],[Imię kursanta]]="Zdzisław",O190+1,O190)</f>
        <v>15</v>
      </c>
      <c r="P191">
        <f>IF(kursanci6[[#This Row],[Imię kursanta]]="Ewa",P190+1,P190)</f>
        <v>12</v>
      </c>
      <c r="Q191">
        <f>IF(kursanci6[[#This Row],[Imię kursanta]]="Zbigniew",Q190+1,Q190)</f>
        <v>12</v>
      </c>
      <c r="R191">
        <f>IF(kursanci6[[#This Row],[Imię kursanta]]="Anna",R190+1,R190)</f>
        <v>8</v>
      </c>
      <c r="S191">
        <f>IF(kursanci6[[#This Row],[Imię kursanta]]="Patrycja",S190+1,S190)</f>
        <v>1</v>
      </c>
      <c r="T191">
        <f>IF(kursanci6[[#This Row],[Imię kursanta]]="Ola",T190+1,T190)</f>
        <v>0</v>
      </c>
      <c r="U191">
        <f>IF(kursanci6[[#This Row],[Imię kursanta]]="Piotrek",U190+1,U190)</f>
        <v>1</v>
      </c>
      <c r="V191">
        <f>IF(kursanci6[[#This Row],[Imię kursanta]]="Andrzej",V190+1,V190)</f>
        <v>1</v>
      </c>
      <c r="W191">
        <f>IF(kursanci6[[#This Row],[Imię kursanta]]="Marcin",W190+1,W190)</f>
        <v>1</v>
      </c>
    </row>
    <row r="192" spans="1:23" x14ac:dyDescent="0.3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>
        <f>IF(kursanci6[[#This Row],[Imię kursanta]]="Bartek",G191+1,G191)</f>
        <v>16</v>
      </c>
      <c r="H192">
        <f>IF(kursanci6[[#This Row],[Imię kursanta]]="Wiktor",H191+1,H191)</f>
        <v>21</v>
      </c>
      <c r="I192">
        <f>IF(kursanci6[[#This Row],[Imię kursanta]]="Katarzyna",I191+1,I191)</f>
        <v>21</v>
      </c>
      <c r="J192">
        <f>IF(kursanci6[[#This Row],[Imię kursanta]]="Zuzanna",J191+1,J191)</f>
        <v>16</v>
      </c>
      <c r="K192">
        <f>IF(kursanci6[[#This Row],[Imię kursanta]]="Jan",K191+1,K191)</f>
        <v>21</v>
      </c>
      <c r="L192">
        <f>IF(kursanci6[[#This Row],[Imię kursanta]]="Julita",L191+1,L191)</f>
        <v>13</v>
      </c>
      <c r="M192">
        <f>IF(kursanci6[[#This Row],[Imię kursanta]]="Maciej",M191+1,M191)</f>
        <v>18</v>
      </c>
      <c r="N192">
        <f>IF(kursanci6[[#This Row],[Imię kursanta]]="Agnieszka",N191+1,N191)</f>
        <v>14</v>
      </c>
      <c r="O192">
        <f>IF(kursanci6[[#This Row],[Imię kursanta]]="Zdzisław",O191+1,O191)</f>
        <v>15</v>
      </c>
      <c r="P192">
        <f>IF(kursanci6[[#This Row],[Imię kursanta]]="Ewa",P191+1,P191)</f>
        <v>12</v>
      </c>
      <c r="Q192">
        <f>IF(kursanci6[[#This Row],[Imię kursanta]]="Zbigniew",Q191+1,Q191)</f>
        <v>12</v>
      </c>
      <c r="R192">
        <f>IF(kursanci6[[#This Row],[Imię kursanta]]="Anna",R191+1,R191)</f>
        <v>8</v>
      </c>
      <c r="S192">
        <f>IF(kursanci6[[#This Row],[Imię kursanta]]="Patrycja",S191+1,S191)</f>
        <v>1</v>
      </c>
      <c r="T192">
        <f>IF(kursanci6[[#This Row],[Imię kursanta]]="Ola",T191+1,T191)</f>
        <v>0</v>
      </c>
      <c r="U192">
        <f>IF(kursanci6[[#This Row],[Imię kursanta]]="Piotrek",U191+1,U191)</f>
        <v>1</v>
      </c>
      <c r="V192">
        <f>IF(kursanci6[[#This Row],[Imię kursanta]]="Andrzej",V191+1,V191)</f>
        <v>1</v>
      </c>
      <c r="W192">
        <f>IF(kursanci6[[#This Row],[Imię kursanta]]="Marcin",W191+1,W191)</f>
        <v>1</v>
      </c>
    </row>
    <row r="193" spans="1:23" x14ac:dyDescent="0.3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>
        <f>IF(kursanci6[[#This Row],[Imię kursanta]]="Bartek",G192+1,G192)</f>
        <v>16</v>
      </c>
      <c r="H193">
        <f>IF(kursanci6[[#This Row],[Imię kursanta]]="Wiktor",H192+1,H192)</f>
        <v>22</v>
      </c>
      <c r="I193">
        <f>IF(kursanci6[[#This Row],[Imię kursanta]]="Katarzyna",I192+1,I192)</f>
        <v>21</v>
      </c>
      <c r="J193">
        <f>IF(kursanci6[[#This Row],[Imię kursanta]]="Zuzanna",J192+1,J192)</f>
        <v>16</v>
      </c>
      <c r="K193">
        <f>IF(kursanci6[[#This Row],[Imię kursanta]]="Jan",K192+1,K192)</f>
        <v>21</v>
      </c>
      <c r="L193">
        <f>IF(kursanci6[[#This Row],[Imię kursanta]]="Julita",L192+1,L192)</f>
        <v>13</v>
      </c>
      <c r="M193">
        <f>IF(kursanci6[[#This Row],[Imię kursanta]]="Maciej",M192+1,M192)</f>
        <v>18</v>
      </c>
      <c r="N193">
        <f>IF(kursanci6[[#This Row],[Imię kursanta]]="Agnieszka",N192+1,N192)</f>
        <v>14</v>
      </c>
      <c r="O193">
        <f>IF(kursanci6[[#This Row],[Imię kursanta]]="Zdzisław",O192+1,O192)</f>
        <v>15</v>
      </c>
      <c r="P193">
        <f>IF(kursanci6[[#This Row],[Imię kursanta]]="Ewa",P192+1,P192)</f>
        <v>12</v>
      </c>
      <c r="Q193">
        <f>IF(kursanci6[[#This Row],[Imię kursanta]]="Zbigniew",Q192+1,Q192)</f>
        <v>12</v>
      </c>
      <c r="R193">
        <f>IF(kursanci6[[#This Row],[Imię kursanta]]="Anna",R192+1,R192)</f>
        <v>8</v>
      </c>
      <c r="S193">
        <f>IF(kursanci6[[#This Row],[Imię kursanta]]="Patrycja",S192+1,S192)</f>
        <v>1</v>
      </c>
      <c r="T193">
        <f>IF(kursanci6[[#This Row],[Imię kursanta]]="Ola",T192+1,T192)</f>
        <v>0</v>
      </c>
      <c r="U193">
        <f>IF(kursanci6[[#This Row],[Imię kursanta]]="Piotrek",U192+1,U192)</f>
        <v>1</v>
      </c>
      <c r="V193">
        <f>IF(kursanci6[[#This Row],[Imię kursanta]]="Andrzej",V192+1,V192)</f>
        <v>1</v>
      </c>
      <c r="W193">
        <f>IF(kursanci6[[#This Row],[Imię kursanta]]="Marcin",W192+1,W192)</f>
        <v>1</v>
      </c>
    </row>
    <row r="194" spans="1:23" x14ac:dyDescent="0.3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>
        <f>IF(kursanci6[[#This Row],[Imię kursanta]]="Bartek",G193+1,G193)</f>
        <v>16</v>
      </c>
      <c r="H194">
        <f>IF(kursanci6[[#This Row],[Imię kursanta]]="Wiktor",H193+1,H193)</f>
        <v>22</v>
      </c>
      <c r="I194">
        <f>IF(kursanci6[[#This Row],[Imię kursanta]]="Katarzyna",I193+1,I193)</f>
        <v>22</v>
      </c>
      <c r="J194">
        <f>IF(kursanci6[[#This Row],[Imię kursanta]]="Zuzanna",J193+1,J193)</f>
        <v>16</v>
      </c>
      <c r="K194">
        <f>IF(kursanci6[[#This Row],[Imię kursanta]]="Jan",K193+1,K193)</f>
        <v>21</v>
      </c>
      <c r="L194">
        <f>IF(kursanci6[[#This Row],[Imię kursanta]]="Julita",L193+1,L193)</f>
        <v>13</v>
      </c>
      <c r="M194">
        <f>IF(kursanci6[[#This Row],[Imię kursanta]]="Maciej",M193+1,M193)</f>
        <v>18</v>
      </c>
      <c r="N194">
        <f>IF(kursanci6[[#This Row],[Imię kursanta]]="Agnieszka",N193+1,N193)</f>
        <v>14</v>
      </c>
      <c r="O194">
        <f>IF(kursanci6[[#This Row],[Imię kursanta]]="Zdzisław",O193+1,O193)</f>
        <v>15</v>
      </c>
      <c r="P194">
        <f>IF(kursanci6[[#This Row],[Imię kursanta]]="Ewa",P193+1,P193)</f>
        <v>12</v>
      </c>
      <c r="Q194">
        <f>IF(kursanci6[[#This Row],[Imię kursanta]]="Zbigniew",Q193+1,Q193)</f>
        <v>12</v>
      </c>
      <c r="R194">
        <f>IF(kursanci6[[#This Row],[Imię kursanta]]="Anna",R193+1,R193)</f>
        <v>8</v>
      </c>
      <c r="S194">
        <f>IF(kursanci6[[#This Row],[Imię kursanta]]="Patrycja",S193+1,S193)</f>
        <v>1</v>
      </c>
      <c r="T194">
        <f>IF(kursanci6[[#This Row],[Imię kursanta]]="Ola",T193+1,T193)</f>
        <v>0</v>
      </c>
      <c r="U194">
        <f>IF(kursanci6[[#This Row],[Imię kursanta]]="Piotrek",U193+1,U193)</f>
        <v>1</v>
      </c>
      <c r="V194">
        <f>IF(kursanci6[[#This Row],[Imię kursanta]]="Andrzej",V193+1,V193)</f>
        <v>1</v>
      </c>
      <c r="W194">
        <f>IF(kursanci6[[#This Row],[Imię kursanta]]="Marcin",W193+1,W193)</f>
        <v>1</v>
      </c>
    </row>
    <row r="195" spans="1:23" x14ac:dyDescent="0.3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>
        <f>IF(kursanci6[[#This Row],[Imię kursanta]]="Bartek",G194+1,G194)</f>
        <v>16</v>
      </c>
      <c r="H195">
        <f>IF(kursanci6[[#This Row],[Imię kursanta]]="Wiktor",H194+1,H194)</f>
        <v>22</v>
      </c>
      <c r="I195">
        <f>IF(kursanci6[[#This Row],[Imię kursanta]]="Katarzyna",I194+1,I194)</f>
        <v>22</v>
      </c>
      <c r="J195">
        <f>IF(kursanci6[[#This Row],[Imię kursanta]]="Zuzanna",J194+1,J194)</f>
        <v>16</v>
      </c>
      <c r="K195">
        <f>IF(kursanci6[[#This Row],[Imię kursanta]]="Jan",K194+1,K194)</f>
        <v>21</v>
      </c>
      <c r="L195">
        <f>IF(kursanci6[[#This Row],[Imię kursanta]]="Julita",L194+1,L194)</f>
        <v>14</v>
      </c>
      <c r="M195">
        <f>IF(kursanci6[[#This Row],[Imię kursanta]]="Maciej",M194+1,M194)</f>
        <v>18</v>
      </c>
      <c r="N195">
        <f>IF(kursanci6[[#This Row],[Imię kursanta]]="Agnieszka",N194+1,N194)</f>
        <v>14</v>
      </c>
      <c r="O195">
        <f>IF(kursanci6[[#This Row],[Imię kursanta]]="Zdzisław",O194+1,O194)</f>
        <v>15</v>
      </c>
      <c r="P195">
        <f>IF(kursanci6[[#This Row],[Imię kursanta]]="Ewa",P194+1,P194)</f>
        <v>12</v>
      </c>
      <c r="Q195">
        <f>IF(kursanci6[[#This Row],[Imię kursanta]]="Zbigniew",Q194+1,Q194)</f>
        <v>12</v>
      </c>
      <c r="R195">
        <f>IF(kursanci6[[#This Row],[Imię kursanta]]="Anna",R194+1,R194)</f>
        <v>8</v>
      </c>
      <c r="S195">
        <f>IF(kursanci6[[#This Row],[Imię kursanta]]="Patrycja",S194+1,S194)</f>
        <v>1</v>
      </c>
      <c r="T195">
        <f>IF(kursanci6[[#This Row],[Imię kursanta]]="Ola",T194+1,T194)</f>
        <v>0</v>
      </c>
      <c r="U195">
        <f>IF(kursanci6[[#This Row],[Imię kursanta]]="Piotrek",U194+1,U194)</f>
        <v>1</v>
      </c>
      <c r="V195">
        <f>IF(kursanci6[[#This Row],[Imię kursanta]]="Andrzej",V194+1,V194)</f>
        <v>1</v>
      </c>
      <c r="W195">
        <f>IF(kursanci6[[#This Row],[Imię kursanta]]="Marcin",W194+1,W194)</f>
        <v>1</v>
      </c>
    </row>
    <row r="196" spans="1:23" x14ac:dyDescent="0.3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>
        <f>IF(kursanci6[[#This Row],[Imię kursanta]]="Bartek",G195+1,G195)</f>
        <v>16</v>
      </c>
      <c r="H196">
        <f>IF(kursanci6[[#This Row],[Imię kursanta]]="Wiktor",H195+1,H195)</f>
        <v>23</v>
      </c>
      <c r="I196">
        <f>IF(kursanci6[[#This Row],[Imię kursanta]]="Katarzyna",I195+1,I195)</f>
        <v>22</v>
      </c>
      <c r="J196">
        <f>IF(kursanci6[[#This Row],[Imię kursanta]]="Zuzanna",J195+1,J195)</f>
        <v>16</v>
      </c>
      <c r="K196">
        <f>IF(kursanci6[[#This Row],[Imię kursanta]]="Jan",K195+1,K195)</f>
        <v>21</v>
      </c>
      <c r="L196">
        <f>IF(kursanci6[[#This Row],[Imię kursanta]]="Julita",L195+1,L195)</f>
        <v>14</v>
      </c>
      <c r="M196">
        <f>IF(kursanci6[[#This Row],[Imię kursanta]]="Maciej",M195+1,M195)</f>
        <v>18</v>
      </c>
      <c r="N196">
        <f>IF(kursanci6[[#This Row],[Imię kursanta]]="Agnieszka",N195+1,N195)</f>
        <v>14</v>
      </c>
      <c r="O196">
        <f>IF(kursanci6[[#This Row],[Imię kursanta]]="Zdzisław",O195+1,O195)</f>
        <v>15</v>
      </c>
      <c r="P196">
        <f>IF(kursanci6[[#This Row],[Imię kursanta]]="Ewa",P195+1,P195)</f>
        <v>12</v>
      </c>
      <c r="Q196">
        <f>IF(kursanci6[[#This Row],[Imię kursanta]]="Zbigniew",Q195+1,Q195)</f>
        <v>12</v>
      </c>
      <c r="R196">
        <f>IF(kursanci6[[#This Row],[Imię kursanta]]="Anna",R195+1,R195)</f>
        <v>8</v>
      </c>
      <c r="S196">
        <f>IF(kursanci6[[#This Row],[Imię kursanta]]="Patrycja",S195+1,S195)</f>
        <v>1</v>
      </c>
      <c r="T196">
        <f>IF(kursanci6[[#This Row],[Imię kursanta]]="Ola",T195+1,T195)</f>
        <v>0</v>
      </c>
      <c r="U196">
        <f>IF(kursanci6[[#This Row],[Imię kursanta]]="Piotrek",U195+1,U195)</f>
        <v>1</v>
      </c>
      <c r="V196">
        <f>IF(kursanci6[[#This Row],[Imię kursanta]]="Andrzej",V195+1,V195)</f>
        <v>1</v>
      </c>
      <c r="W196">
        <f>IF(kursanci6[[#This Row],[Imię kursanta]]="Marcin",W195+1,W195)</f>
        <v>1</v>
      </c>
    </row>
    <row r="197" spans="1:23" x14ac:dyDescent="0.3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>
        <f>IF(kursanci6[[#This Row],[Imię kursanta]]="Bartek",G196+1,G196)</f>
        <v>16</v>
      </c>
      <c r="H197">
        <f>IF(kursanci6[[#This Row],[Imię kursanta]]="Wiktor",H196+1,H196)</f>
        <v>23</v>
      </c>
      <c r="I197">
        <f>IF(kursanci6[[#This Row],[Imię kursanta]]="Katarzyna",I196+1,I196)</f>
        <v>22</v>
      </c>
      <c r="J197">
        <f>IF(kursanci6[[#This Row],[Imię kursanta]]="Zuzanna",J196+1,J196)</f>
        <v>16</v>
      </c>
      <c r="K197">
        <f>IF(kursanci6[[#This Row],[Imię kursanta]]="Jan",K196+1,K196)</f>
        <v>21</v>
      </c>
      <c r="L197">
        <f>IF(kursanci6[[#This Row],[Imię kursanta]]="Julita",L196+1,L196)</f>
        <v>14</v>
      </c>
      <c r="M197">
        <f>IF(kursanci6[[#This Row],[Imię kursanta]]="Maciej",M196+1,M196)</f>
        <v>18</v>
      </c>
      <c r="N197">
        <f>IF(kursanci6[[#This Row],[Imię kursanta]]="Agnieszka",N196+1,N196)</f>
        <v>14</v>
      </c>
      <c r="O197">
        <f>IF(kursanci6[[#This Row],[Imię kursanta]]="Zdzisław",O196+1,O196)</f>
        <v>16</v>
      </c>
      <c r="P197">
        <f>IF(kursanci6[[#This Row],[Imię kursanta]]="Ewa",P196+1,P196)</f>
        <v>12</v>
      </c>
      <c r="Q197">
        <f>IF(kursanci6[[#This Row],[Imię kursanta]]="Zbigniew",Q196+1,Q196)</f>
        <v>12</v>
      </c>
      <c r="R197">
        <f>IF(kursanci6[[#This Row],[Imię kursanta]]="Anna",R196+1,R196)</f>
        <v>8</v>
      </c>
      <c r="S197">
        <f>IF(kursanci6[[#This Row],[Imię kursanta]]="Patrycja",S196+1,S196)</f>
        <v>1</v>
      </c>
      <c r="T197">
        <f>IF(kursanci6[[#This Row],[Imię kursanta]]="Ola",T196+1,T196)</f>
        <v>0</v>
      </c>
      <c r="U197">
        <f>IF(kursanci6[[#This Row],[Imię kursanta]]="Piotrek",U196+1,U196)</f>
        <v>1</v>
      </c>
      <c r="V197">
        <f>IF(kursanci6[[#This Row],[Imię kursanta]]="Andrzej",V196+1,V196)</f>
        <v>1</v>
      </c>
      <c r="W197">
        <f>IF(kursanci6[[#This Row],[Imię kursanta]]="Marcin",W196+1,W196)</f>
        <v>1</v>
      </c>
    </row>
    <row r="198" spans="1:23" x14ac:dyDescent="0.3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>
        <f>IF(kursanci6[[#This Row],[Imię kursanta]]="Bartek",G197+1,G197)</f>
        <v>16</v>
      </c>
      <c r="H198">
        <f>IF(kursanci6[[#This Row],[Imię kursanta]]="Wiktor",H197+1,H197)</f>
        <v>23</v>
      </c>
      <c r="I198">
        <f>IF(kursanci6[[#This Row],[Imię kursanta]]="Katarzyna",I197+1,I197)</f>
        <v>23</v>
      </c>
      <c r="J198">
        <f>IF(kursanci6[[#This Row],[Imię kursanta]]="Zuzanna",J197+1,J197)</f>
        <v>16</v>
      </c>
      <c r="K198">
        <f>IF(kursanci6[[#This Row],[Imię kursanta]]="Jan",K197+1,K197)</f>
        <v>21</v>
      </c>
      <c r="L198">
        <f>IF(kursanci6[[#This Row],[Imię kursanta]]="Julita",L197+1,L197)</f>
        <v>14</v>
      </c>
      <c r="M198">
        <f>IF(kursanci6[[#This Row],[Imię kursanta]]="Maciej",M197+1,M197)</f>
        <v>18</v>
      </c>
      <c r="N198">
        <f>IF(kursanci6[[#This Row],[Imię kursanta]]="Agnieszka",N197+1,N197)</f>
        <v>14</v>
      </c>
      <c r="O198">
        <f>IF(kursanci6[[#This Row],[Imię kursanta]]="Zdzisław",O197+1,O197)</f>
        <v>16</v>
      </c>
      <c r="P198">
        <f>IF(kursanci6[[#This Row],[Imię kursanta]]="Ewa",P197+1,P197)</f>
        <v>12</v>
      </c>
      <c r="Q198">
        <f>IF(kursanci6[[#This Row],[Imię kursanta]]="Zbigniew",Q197+1,Q197)</f>
        <v>12</v>
      </c>
      <c r="R198">
        <f>IF(kursanci6[[#This Row],[Imię kursanta]]="Anna",R197+1,R197)</f>
        <v>8</v>
      </c>
      <c r="S198">
        <f>IF(kursanci6[[#This Row],[Imię kursanta]]="Patrycja",S197+1,S197)</f>
        <v>1</v>
      </c>
      <c r="T198">
        <f>IF(kursanci6[[#This Row],[Imię kursanta]]="Ola",T197+1,T197)</f>
        <v>0</v>
      </c>
      <c r="U198">
        <f>IF(kursanci6[[#This Row],[Imię kursanta]]="Piotrek",U197+1,U197)</f>
        <v>1</v>
      </c>
      <c r="V198">
        <f>IF(kursanci6[[#This Row],[Imię kursanta]]="Andrzej",V197+1,V197)</f>
        <v>1</v>
      </c>
      <c r="W198">
        <f>IF(kursanci6[[#This Row],[Imię kursanta]]="Marcin",W197+1,W197)</f>
        <v>1</v>
      </c>
    </row>
    <row r="199" spans="1:23" x14ac:dyDescent="0.3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>
        <f>IF(kursanci6[[#This Row],[Imię kursanta]]="Bartek",G198+1,G198)</f>
        <v>16</v>
      </c>
      <c r="H199">
        <f>IF(kursanci6[[#This Row],[Imię kursanta]]="Wiktor",H198+1,H198)</f>
        <v>23</v>
      </c>
      <c r="I199">
        <f>IF(kursanci6[[#This Row],[Imię kursanta]]="Katarzyna",I198+1,I198)</f>
        <v>23</v>
      </c>
      <c r="J199">
        <f>IF(kursanci6[[#This Row],[Imię kursanta]]="Zuzanna",J198+1,J198)</f>
        <v>16</v>
      </c>
      <c r="K199">
        <f>IF(kursanci6[[#This Row],[Imię kursanta]]="Jan",K198+1,K198)</f>
        <v>22</v>
      </c>
      <c r="L199">
        <f>IF(kursanci6[[#This Row],[Imię kursanta]]="Julita",L198+1,L198)</f>
        <v>14</v>
      </c>
      <c r="M199">
        <f>IF(kursanci6[[#This Row],[Imię kursanta]]="Maciej",M198+1,M198)</f>
        <v>18</v>
      </c>
      <c r="N199">
        <f>IF(kursanci6[[#This Row],[Imię kursanta]]="Agnieszka",N198+1,N198)</f>
        <v>14</v>
      </c>
      <c r="O199">
        <f>IF(kursanci6[[#This Row],[Imię kursanta]]="Zdzisław",O198+1,O198)</f>
        <v>16</v>
      </c>
      <c r="P199">
        <f>IF(kursanci6[[#This Row],[Imię kursanta]]="Ewa",P198+1,P198)</f>
        <v>12</v>
      </c>
      <c r="Q199">
        <f>IF(kursanci6[[#This Row],[Imię kursanta]]="Zbigniew",Q198+1,Q198)</f>
        <v>12</v>
      </c>
      <c r="R199">
        <f>IF(kursanci6[[#This Row],[Imię kursanta]]="Anna",R198+1,R198)</f>
        <v>8</v>
      </c>
      <c r="S199">
        <f>IF(kursanci6[[#This Row],[Imię kursanta]]="Patrycja",S198+1,S198)</f>
        <v>1</v>
      </c>
      <c r="T199">
        <f>IF(kursanci6[[#This Row],[Imię kursanta]]="Ola",T198+1,T198)</f>
        <v>0</v>
      </c>
      <c r="U199">
        <f>IF(kursanci6[[#This Row],[Imię kursanta]]="Piotrek",U198+1,U198)</f>
        <v>1</v>
      </c>
      <c r="V199">
        <f>IF(kursanci6[[#This Row],[Imię kursanta]]="Andrzej",V198+1,V198)</f>
        <v>1</v>
      </c>
      <c r="W199">
        <f>IF(kursanci6[[#This Row],[Imię kursanta]]="Marcin",W198+1,W198)</f>
        <v>1</v>
      </c>
    </row>
    <row r="200" spans="1:23" x14ac:dyDescent="0.3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>
        <f>IF(kursanci6[[#This Row],[Imię kursanta]]="Bartek",G199+1,G199)</f>
        <v>16</v>
      </c>
      <c r="H200">
        <f>IF(kursanci6[[#This Row],[Imię kursanta]]="Wiktor",H199+1,H199)</f>
        <v>23</v>
      </c>
      <c r="I200">
        <f>IF(kursanci6[[#This Row],[Imię kursanta]]="Katarzyna",I199+1,I199)</f>
        <v>23</v>
      </c>
      <c r="J200">
        <f>IF(kursanci6[[#This Row],[Imię kursanta]]="Zuzanna",J199+1,J199)</f>
        <v>16</v>
      </c>
      <c r="K200">
        <f>IF(kursanci6[[#This Row],[Imię kursanta]]="Jan",K199+1,K199)</f>
        <v>22</v>
      </c>
      <c r="L200">
        <f>IF(kursanci6[[#This Row],[Imię kursanta]]="Julita",L199+1,L199)</f>
        <v>14</v>
      </c>
      <c r="M200">
        <f>IF(kursanci6[[#This Row],[Imię kursanta]]="Maciej",M199+1,M199)</f>
        <v>18</v>
      </c>
      <c r="N200">
        <f>IF(kursanci6[[#This Row],[Imię kursanta]]="Agnieszka",N199+1,N199)</f>
        <v>14</v>
      </c>
      <c r="O200">
        <f>IF(kursanci6[[#This Row],[Imię kursanta]]="Zdzisław",O199+1,O199)</f>
        <v>16</v>
      </c>
      <c r="P200">
        <f>IF(kursanci6[[#This Row],[Imię kursanta]]="Ewa",P199+1,P199)</f>
        <v>12</v>
      </c>
      <c r="Q200">
        <f>IF(kursanci6[[#This Row],[Imię kursanta]]="Zbigniew",Q199+1,Q199)</f>
        <v>12</v>
      </c>
      <c r="R200">
        <f>IF(kursanci6[[#This Row],[Imię kursanta]]="Anna",R199+1,R199)</f>
        <v>9</v>
      </c>
      <c r="S200">
        <f>IF(kursanci6[[#This Row],[Imię kursanta]]="Patrycja",S199+1,S199)</f>
        <v>1</v>
      </c>
      <c r="T200">
        <f>IF(kursanci6[[#This Row],[Imię kursanta]]="Ola",T199+1,T199)</f>
        <v>0</v>
      </c>
      <c r="U200">
        <f>IF(kursanci6[[#This Row],[Imię kursanta]]="Piotrek",U199+1,U199)</f>
        <v>1</v>
      </c>
      <c r="V200">
        <f>IF(kursanci6[[#This Row],[Imię kursanta]]="Andrzej",V199+1,V199)</f>
        <v>1</v>
      </c>
      <c r="W200">
        <f>IF(kursanci6[[#This Row],[Imię kursanta]]="Marcin",W199+1,W199)</f>
        <v>1</v>
      </c>
    </row>
    <row r="201" spans="1:23" x14ac:dyDescent="0.3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>
        <f>IF(kursanci6[[#This Row],[Imię kursanta]]="Bartek",G200+1,G200)</f>
        <v>16</v>
      </c>
      <c r="H201">
        <f>IF(kursanci6[[#This Row],[Imię kursanta]]="Wiktor",H200+1,H200)</f>
        <v>24</v>
      </c>
      <c r="I201">
        <f>IF(kursanci6[[#This Row],[Imię kursanta]]="Katarzyna",I200+1,I200)</f>
        <v>23</v>
      </c>
      <c r="J201">
        <f>IF(kursanci6[[#This Row],[Imię kursanta]]="Zuzanna",J200+1,J200)</f>
        <v>16</v>
      </c>
      <c r="K201">
        <f>IF(kursanci6[[#This Row],[Imię kursanta]]="Jan",K200+1,K200)</f>
        <v>22</v>
      </c>
      <c r="L201">
        <f>IF(kursanci6[[#This Row],[Imię kursanta]]="Julita",L200+1,L200)</f>
        <v>14</v>
      </c>
      <c r="M201">
        <f>IF(kursanci6[[#This Row],[Imię kursanta]]="Maciej",M200+1,M200)</f>
        <v>18</v>
      </c>
      <c r="N201">
        <f>IF(kursanci6[[#This Row],[Imię kursanta]]="Agnieszka",N200+1,N200)</f>
        <v>14</v>
      </c>
      <c r="O201">
        <f>IF(kursanci6[[#This Row],[Imię kursanta]]="Zdzisław",O200+1,O200)</f>
        <v>16</v>
      </c>
      <c r="P201">
        <f>IF(kursanci6[[#This Row],[Imię kursanta]]="Ewa",P200+1,P200)</f>
        <v>12</v>
      </c>
      <c r="Q201">
        <f>IF(kursanci6[[#This Row],[Imię kursanta]]="Zbigniew",Q200+1,Q200)</f>
        <v>12</v>
      </c>
      <c r="R201">
        <f>IF(kursanci6[[#This Row],[Imię kursanta]]="Anna",R200+1,R200)</f>
        <v>9</v>
      </c>
      <c r="S201">
        <f>IF(kursanci6[[#This Row],[Imię kursanta]]="Patrycja",S200+1,S200)</f>
        <v>1</v>
      </c>
      <c r="T201">
        <f>IF(kursanci6[[#This Row],[Imię kursanta]]="Ola",T200+1,T200)</f>
        <v>0</v>
      </c>
      <c r="U201">
        <f>IF(kursanci6[[#This Row],[Imię kursanta]]="Piotrek",U200+1,U200)</f>
        <v>1</v>
      </c>
      <c r="V201">
        <f>IF(kursanci6[[#This Row],[Imię kursanta]]="Andrzej",V200+1,V200)</f>
        <v>1</v>
      </c>
      <c r="W201">
        <f>IF(kursanci6[[#This Row],[Imię kursanta]]="Marcin",W200+1,W200)</f>
        <v>1</v>
      </c>
    </row>
    <row r="202" spans="1:23" x14ac:dyDescent="0.3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>
        <f>IF(kursanci6[[#This Row],[Imię kursanta]]="Bartek",G201+1,G201)</f>
        <v>16</v>
      </c>
      <c r="H202">
        <f>IF(kursanci6[[#This Row],[Imię kursanta]]="Wiktor",H201+1,H201)</f>
        <v>24</v>
      </c>
      <c r="I202">
        <f>IF(kursanci6[[#This Row],[Imię kursanta]]="Katarzyna",I201+1,I201)</f>
        <v>23</v>
      </c>
      <c r="J202">
        <f>IF(kursanci6[[#This Row],[Imię kursanta]]="Zuzanna",J201+1,J201)</f>
        <v>16</v>
      </c>
      <c r="K202">
        <f>IF(kursanci6[[#This Row],[Imię kursanta]]="Jan",K201+1,K201)</f>
        <v>22</v>
      </c>
      <c r="L202">
        <f>IF(kursanci6[[#This Row],[Imię kursanta]]="Julita",L201+1,L201)</f>
        <v>14</v>
      </c>
      <c r="M202">
        <f>IF(kursanci6[[#This Row],[Imię kursanta]]="Maciej",M201+1,M201)</f>
        <v>18</v>
      </c>
      <c r="N202">
        <f>IF(kursanci6[[#This Row],[Imię kursanta]]="Agnieszka",N201+1,N201)</f>
        <v>15</v>
      </c>
      <c r="O202">
        <f>IF(kursanci6[[#This Row],[Imię kursanta]]="Zdzisław",O201+1,O201)</f>
        <v>16</v>
      </c>
      <c r="P202">
        <f>IF(kursanci6[[#This Row],[Imię kursanta]]="Ewa",P201+1,P201)</f>
        <v>12</v>
      </c>
      <c r="Q202">
        <f>IF(kursanci6[[#This Row],[Imię kursanta]]="Zbigniew",Q201+1,Q201)</f>
        <v>12</v>
      </c>
      <c r="R202">
        <f>IF(kursanci6[[#This Row],[Imię kursanta]]="Anna",R201+1,R201)</f>
        <v>9</v>
      </c>
      <c r="S202">
        <f>IF(kursanci6[[#This Row],[Imię kursanta]]="Patrycja",S201+1,S201)</f>
        <v>1</v>
      </c>
      <c r="T202">
        <f>IF(kursanci6[[#This Row],[Imię kursanta]]="Ola",T201+1,T201)</f>
        <v>0</v>
      </c>
      <c r="U202">
        <f>IF(kursanci6[[#This Row],[Imię kursanta]]="Piotrek",U201+1,U201)</f>
        <v>1</v>
      </c>
      <c r="V202">
        <f>IF(kursanci6[[#This Row],[Imię kursanta]]="Andrzej",V201+1,V201)</f>
        <v>1</v>
      </c>
      <c r="W202">
        <f>IF(kursanci6[[#This Row],[Imię kursanta]]="Marcin",W201+1,W201)</f>
        <v>1</v>
      </c>
    </row>
    <row r="203" spans="1:23" x14ac:dyDescent="0.3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>
        <f>IF(kursanci6[[#This Row],[Imię kursanta]]="Bartek",G202+1,G202)</f>
        <v>16</v>
      </c>
      <c r="H203">
        <f>IF(kursanci6[[#This Row],[Imię kursanta]]="Wiktor",H202+1,H202)</f>
        <v>24</v>
      </c>
      <c r="I203">
        <f>IF(kursanci6[[#This Row],[Imię kursanta]]="Katarzyna",I202+1,I202)</f>
        <v>23</v>
      </c>
      <c r="J203">
        <f>IF(kursanci6[[#This Row],[Imię kursanta]]="Zuzanna",J202+1,J202)</f>
        <v>16</v>
      </c>
      <c r="K203">
        <f>IF(kursanci6[[#This Row],[Imię kursanta]]="Jan",K202+1,K202)</f>
        <v>22</v>
      </c>
      <c r="L203">
        <f>IF(kursanci6[[#This Row],[Imię kursanta]]="Julita",L202+1,L202)</f>
        <v>14</v>
      </c>
      <c r="M203">
        <f>IF(kursanci6[[#This Row],[Imię kursanta]]="Maciej",M202+1,M202)</f>
        <v>19</v>
      </c>
      <c r="N203">
        <f>IF(kursanci6[[#This Row],[Imię kursanta]]="Agnieszka",N202+1,N202)</f>
        <v>15</v>
      </c>
      <c r="O203">
        <f>IF(kursanci6[[#This Row],[Imię kursanta]]="Zdzisław",O202+1,O202)</f>
        <v>16</v>
      </c>
      <c r="P203">
        <f>IF(kursanci6[[#This Row],[Imię kursanta]]="Ewa",P202+1,P202)</f>
        <v>12</v>
      </c>
      <c r="Q203">
        <f>IF(kursanci6[[#This Row],[Imię kursanta]]="Zbigniew",Q202+1,Q202)</f>
        <v>12</v>
      </c>
      <c r="R203">
        <f>IF(kursanci6[[#This Row],[Imię kursanta]]="Anna",R202+1,R202)</f>
        <v>9</v>
      </c>
      <c r="S203">
        <f>IF(kursanci6[[#This Row],[Imię kursanta]]="Patrycja",S202+1,S202)</f>
        <v>1</v>
      </c>
      <c r="T203">
        <f>IF(kursanci6[[#This Row],[Imię kursanta]]="Ola",T202+1,T202)</f>
        <v>0</v>
      </c>
      <c r="U203">
        <f>IF(kursanci6[[#This Row],[Imię kursanta]]="Piotrek",U202+1,U202)</f>
        <v>1</v>
      </c>
      <c r="V203">
        <f>IF(kursanci6[[#This Row],[Imię kursanta]]="Andrzej",V202+1,V202)</f>
        <v>1</v>
      </c>
      <c r="W203">
        <f>IF(kursanci6[[#This Row],[Imię kursanta]]="Marcin",W202+1,W202)</f>
        <v>1</v>
      </c>
    </row>
    <row r="204" spans="1:23" x14ac:dyDescent="0.3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>
        <f>IF(kursanci6[[#This Row],[Imię kursanta]]="Bartek",G203+1,G203)</f>
        <v>16</v>
      </c>
      <c r="H204">
        <f>IF(kursanci6[[#This Row],[Imię kursanta]]="Wiktor",H203+1,H203)</f>
        <v>24</v>
      </c>
      <c r="I204">
        <f>IF(kursanci6[[#This Row],[Imię kursanta]]="Katarzyna",I203+1,I203)</f>
        <v>23</v>
      </c>
      <c r="J204">
        <f>IF(kursanci6[[#This Row],[Imię kursanta]]="Zuzanna",J203+1,J203)</f>
        <v>16</v>
      </c>
      <c r="K204">
        <f>IF(kursanci6[[#This Row],[Imię kursanta]]="Jan",K203+1,K203)</f>
        <v>22</v>
      </c>
      <c r="L204">
        <f>IF(kursanci6[[#This Row],[Imię kursanta]]="Julita",L203+1,L203)</f>
        <v>14</v>
      </c>
      <c r="M204">
        <f>IF(kursanci6[[#This Row],[Imię kursanta]]="Maciej",M203+1,M203)</f>
        <v>19</v>
      </c>
      <c r="N204">
        <f>IF(kursanci6[[#This Row],[Imię kursanta]]="Agnieszka",N203+1,N203)</f>
        <v>15</v>
      </c>
      <c r="O204">
        <f>IF(kursanci6[[#This Row],[Imię kursanta]]="Zdzisław",O203+1,O203)</f>
        <v>16</v>
      </c>
      <c r="P204">
        <f>IF(kursanci6[[#This Row],[Imię kursanta]]="Ewa",P203+1,P203)</f>
        <v>12</v>
      </c>
      <c r="Q204">
        <f>IF(kursanci6[[#This Row],[Imię kursanta]]="Zbigniew",Q203+1,Q203)</f>
        <v>13</v>
      </c>
      <c r="R204">
        <f>IF(kursanci6[[#This Row],[Imię kursanta]]="Anna",R203+1,R203)</f>
        <v>9</v>
      </c>
      <c r="S204">
        <f>IF(kursanci6[[#This Row],[Imię kursanta]]="Patrycja",S203+1,S203)</f>
        <v>1</v>
      </c>
      <c r="T204">
        <f>IF(kursanci6[[#This Row],[Imię kursanta]]="Ola",T203+1,T203)</f>
        <v>0</v>
      </c>
      <c r="U204">
        <f>IF(kursanci6[[#This Row],[Imię kursanta]]="Piotrek",U203+1,U203)</f>
        <v>1</v>
      </c>
      <c r="V204">
        <f>IF(kursanci6[[#This Row],[Imię kursanta]]="Andrzej",V203+1,V203)</f>
        <v>1</v>
      </c>
      <c r="W204">
        <f>IF(kursanci6[[#This Row],[Imię kursanta]]="Marcin",W203+1,W203)</f>
        <v>1</v>
      </c>
    </row>
    <row r="205" spans="1:23" x14ac:dyDescent="0.3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>
        <f>IF(kursanci6[[#This Row],[Imię kursanta]]="Bartek",G204+1,G204)</f>
        <v>16</v>
      </c>
      <c r="H205">
        <f>IF(kursanci6[[#This Row],[Imię kursanta]]="Wiktor",H204+1,H204)</f>
        <v>24</v>
      </c>
      <c r="I205">
        <f>IF(kursanci6[[#This Row],[Imię kursanta]]="Katarzyna",I204+1,I204)</f>
        <v>23</v>
      </c>
      <c r="J205">
        <f>IF(kursanci6[[#This Row],[Imię kursanta]]="Zuzanna",J204+1,J204)</f>
        <v>17</v>
      </c>
      <c r="K205">
        <f>IF(kursanci6[[#This Row],[Imię kursanta]]="Jan",K204+1,K204)</f>
        <v>22</v>
      </c>
      <c r="L205">
        <f>IF(kursanci6[[#This Row],[Imię kursanta]]="Julita",L204+1,L204)</f>
        <v>14</v>
      </c>
      <c r="M205">
        <f>IF(kursanci6[[#This Row],[Imię kursanta]]="Maciej",M204+1,M204)</f>
        <v>19</v>
      </c>
      <c r="N205">
        <f>IF(kursanci6[[#This Row],[Imię kursanta]]="Agnieszka",N204+1,N204)</f>
        <v>15</v>
      </c>
      <c r="O205">
        <f>IF(kursanci6[[#This Row],[Imię kursanta]]="Zdzisław",O204+1,O204)</f>
        <v>16</v>
      </c>
      <c r="P205">
        <f>IF(kursanci6[[#This Row],[Imię kursanta]]="Ewa",P204+1,P204)</f>
        <v>12</v>
      </c>
      <c r="Q205">
        <f>IF(kursanci6[[#This Row],[Imię kursanta]]="Zbigniew",Q204+1,Q204)</f>
        <v>13</v>
      </c>
      <c r="R205">
        <f>IF(kursanci6[[#This Row],[Imię kursanta]]="Anna",R204+1,R204)</f>
        <v>9</v>
      </c>
      <c r="S205">
        <f>IF(kursanci6[[#This Row],[Imię kursanta]]="Patrycja",S204+1,S204)</f>
        <v>1</v>
      </c>
      <c r="T205">
        <f>IF(kursanci6[[#This Row],[Imię kursanta]]="Ola",T204+1,T204)</f>
        <v>0</v>
      </c>
      <c r="U205">
        <f>IF(kursanci6[[#This Row],[Imię kursanta]]="Piotrek",U204+1,U204)</f>
        <v>1</v>
      </c>
      <c r="V205">
        <f>IF(kursanci6[[#This Row],[Imię kursanta]]="Andrzej",V204+1,V204)</f>
        <v>1</v>
      </c>
      <c r="W205">
        <f>IF(kursanci6[[#This Row],[Imię kursanta]]="Marcin",W204+1,W204)</f>
        <v>1</v>
      </c>
    </row>
    <row r="206" spans="1:23" x14ac:dyDescent="0.3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>
        <f>IF(kursanci6[[#This Row],[Imię kursanta]]="Bartek",G205+1,G205)</f>
        <v>16</v>
      </c>
      <c r="H206">
        <f>IF(kursanci6[[#This Row],[Imię kursanta]]="Wiktor",H205+1,H205)</f>
        <v>24</v>
      </c>
      <c r="I206">
        <f>IF(kursanci6[[#This Row],[Imię kursanta]]="Katarzyna",I205+1,I205)</f>
        <v>23</v>
      </c>
      <c r="J206">
        <f>IF(kursanci6[[#This Row],[Imię kursanta]]="Zuzanna",J205+1,J205)</f>
        <v>17</v>
      </c>
      <c r="K206">
        <f>IF(kursanci6[[#This Row],[Imię kursanta]]="Jan",K205+1,K205)</f>
        <v>22</v>
      </c>
      <c r="L206">
        <f>IF(kursanci6[[#This Row],[Imię kursanta]]="Julita",L205+1,L205)</f>
        <v>15</v>
      </c>
      <c r="M206">
        <f>IF(kursanci6[[#This Row],[Imię kursanta]]="Maciej",M205+1,M205)</f>
        <v>19</v>
      </c>
      <c r="N206">
        <f>IF(kursanci6[[#This Row],[Imię kursanta]]="Agnieszka",N205+1,N205)</f>
        <v>15</v>
      </c>
      <c r="O206">
        <f>IF(kursanci6[[#This Row],[Imię kursanta]]="Zdzisław",O205+1,O205)</f>
        <v>16</v>
      </c>
      <c r="P206">
        <f>IF(kursanci6[[#This Row],[Imię kursanta]]="Ewa",P205+1,P205)</f>
        <v>12</v>
      </c>
      <c r="Q206">
        <f>IF(kursanci6[[#This Row],[Imię kursanta]]="Zbigniew",Q205+1,Q205)</f>
        <v>13</v>
      </c>
      <c r="R206">
        <f>IF(kursanci6[[#This Row],[Imię kursanta]]="Anna",R205+1,R205)</f>
        <v>9</v>
      </c>
      <c r="S206">
        <f>IF(kursanci6[[#This Row],[Imię kursanta]]="Patrycja",S205+1,S205)</f>
        <v>1</v>
      </c>
      <c r="T206">
        <f>IF(kursanci6[[#This Row],[Imię kursanta]]="Ola",T205+1,T205)</f>
        <v>0</v>
      </c>
      <c r="U206">
        <f>IF(kursanci6[[#This Row],[Imię kursanta]]="Piotrek",U205+1,U205)</f>
        <v>1</v>
      </c>
      <c r="V206">
        <f>IF(kursanci6[[#This Row],[Imię kursanta]]="Andrzej",V205+1,V205)</f>
        <v>1</v>
      </c>
      <c r="W206">
        <f>IF(kursanci6[[#This Row],[Imię kursanta]]="Marcin",W205+1,W205)</f>
        <v>1</v>
      </c>
    </row>
    <row r="207" spans="1:23" x14ac:dyDescent="0.3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>
        <f>IF(kursanci6[[#This Row],[Imię kursanta]]="Bartek",G206+1,G206)</f>
        <v>16</v>
      </c>
      <c r="H207">
        <f>IF(kursanci6[[#This Row],[Imię kursanta]]="Wiktor",H206+1,H206)</f>
        <v>24</v>
      </c>
      <c r="I207">
        <f>IF(kursanci6[[#This Row],[Imię kursanta]]="Katarzyna",I206+1,I206)</f>
        <v>23</v>
      </c>
      <c r="J207">
        <f>IF(kursanci6[[#This Row],[Imię kursanta]]="Zuzanna",J206+1,J206)</f>
        <v>17</v>
      </c>
      <c r="K207">
        <f>IF(kursanci6[[#This Row],[Imię kursanta]]="Jan",K206+1,K206)</f>
        <v>22</v>
      </c>
      <c r="L207">
        <f>IF(kursanci6[[#This Row],[Imię kursanta]]="Julita",L206+1,L206)</f>
        <v>16</v>
      </c>
      <c r="M207">
        <f>IF(kursanci6[[#This Row],[Imię kursanta]]="Maciej",M206+1,M206)</f>
        <v>19</v>
      </c>
      <c r="N207">
        <f>IF(kursanci6[[#This Row],[Imię kursanta]]="Agnieszka",N206+1,N206)</f>
        <v>15</v>
      </c>
      <c r="O207">
        <f>IF(kursanci6[[#This Row],[Imię kursanta]]="Zdzisław",O206+1,O206)</f>
        <v>16</v>
      </c>
      <c r="P207">
        <f>IF(kursanci6[[#This Row],[Imię kursanta]]="Ewa",P206+1,P206)</f>
        <v>12</v>
      </c>
      <c r="Q207">
        <f>IF(kursanci6[[#This Row],[Imię kursanta]]="Zbigniew",Q206+1,Q206)</f>
        <v>13</v>
      </c>
      <c r="R207">
        <f>IF(kursanci6[[#This Row],[Imię kursanta]]="Anna",R206+1,R206)</f>
        <v>9</v>
      </c>
      <c r="S207">
        <f>IF(kursanci6[[#This Row],[Imię kursanta]]="Patrycja",S206+1,S206)</f>
        <v>1</v>
      </c>
      <c r="T207">
        <f>IF(kursanci6[[#This Row],[Imię kursanta]]="Ola",T206+1,T206)</f>
        <v>0</v>
      </c>
      <c r="U207">
        <f>IF(kursanci6[[#This Row],[Imię kursanta]]="Piotrek",U206+1,U206)</f>
        <v>1</v>
      </c>
      <c r="V207">
        <f>IF(kursanci6[[#This Row],[Imię kursanta]]="Andrzej",V206+1,V206)</f>
        <v>1</v>
      </c>
      <c r="W207">
        <f>IF(kursanci6[[#This Row],[Imię kursanta]]="Marcin",W206+1,W206)</f>
        <v>1</v>
      </c>
    </row>
    <row r="208" spans="1:23" x14ac:dyDescent="0.3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>
        <f>IF(kursanci6[[#This Row],[Imię kursanta]]="Bartek",G207+1,G207)</f>
        <v>16</v>
      </c>
      <c r="H208">
        <f>IF(kursanci6[[#This Row],[Imię kursanta]]="Wiktor",H207+1,H207)</f>
        <v>24</v>
      </c>
      <c r="I208">
        <f>IF(kursanci6[[#This Row],[Imię kursanta]]="Katarzyna",I207+1,I207)</f>
        <v>23</v>
      </c>
      <c r="J208">
        <f>IF(kursanci6[[#This Row],[Imię kursanta]]="Zuzanna",J207+1,J207)</f>
        <v>17</v>
      </c>
      <c r="K208">
        <f>IF(kursanci6[[#This Row],[Imię kursanta]]="Jan",K207+1,K207)</f>
        <v>22</v>
      </c>
      <c r="L208">
        <f>IF(kursanci6[[#This Row],[Imię kursanta]]="Julita",L207+1,L207)</f>
        <v>16</v>
      </c>
      <c r="M208">
        <f>IF(kursanci6[[#This Row],[Imię kursanta]]="Maciej",M207+1,M207)</f>
        <v>20</v>
      </c>
      <c r="N208">
        <f>IF(kursanci6[[#This Row],[Imię kursanta]]="Agnieszka",N207+1,N207)</f>
        <v>15</v>
      </c>
      <c r="O208">
        <f>IF(kursanci6[[#This Row],[Imię kursanta]]="Zdzisław",O207+1,O207)</f>
        <v>16</v>
      </c>
      <c r="P208">
        <f>IF(kursanci6[[#This Row],[Imię kursanta]]="Ewa",P207+1,P207)</f>
        <v>12</v>
      </c>
      <c r="Q208">
        <f>IF(kursanci6[[#This Row],[Imię kursanta]]="Zbigniew",Q207+1,Q207)</f>
        <v>13</v>
      </c>
      <c r="R208">
        <f>IF(kursanci6[[#This Row],[Imię kursanta]]="Anna",R207+1,R207)</f>
        <v>9</v>
      </c>
      <c r="S208">
        <f>IF(kursanci6[[#This Row],[Imię kursanta]]="Patrycja",S207+1,S207)</f>
        <v>1</v>
      </c>
      <c r="T208">
        <f>IF(kursanci6[[#This Row],[Imię kursanta]]="Ola",T207+1,T207)</f>
        <v>0</v>
      </c>
      <c r="U208">
        <f>IF(kursanci6[[#This Row],[Imię kursanta]]="Piotrek",U207+1,U207)</f>
        <v>1</v>
      </c>
      <c r="V208">
        <f>IF(kursanci6[[#This Row],[Imię kursanta]]="Andrzej",V207+1,V207)</f>
        <v>1</v>
      </c>
      <c r="W208">
        <f>IF(kursanci6[[#This Row],[Imię kursanta]]="Marcin",W207+1,W207)</f>
        <v>1</v>
      </c>
    </row>
    <row r="209" spans="1:23" x14ac:dyDescent="0.3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>
        <f>IF(kursanci6[[#This Row],[Imię kursanta]]="Bartek",G208+1,G208)</f>
        <v>16</v>
      </c>
      <c r="H209">
        <f>IF(kursanci6[[#This Row],[Imię kursanta]]="Wiktor",H208+1,H208)</f>
        <v>24</v>
      </c>
      <c r="I209">
        <f>IF(kursanci6[[#This Row],[Imię kursanta]]="Katarzyna",I208+1,I208)</f>
        <v>23</v>
      </c>
      <c r="J209">
        <f>IF(kursanci6[[#This Row],[Imię kursanta]]="Zuzanna",J208+1,J208)</f>
        <v>17</v>
      </c>
      <c r="K209">
        <f>IF(kursanci6[[#This Row],[Imię kursanta]]="Jan",K208+1,K208)</f>
        <v>22</v>
      </c>
      <c r="L209">
        <f>IF(kursanci6[[#This Row],[Imię kursanta]]="Julita",L208+1,L208)</f>
        <v>16</v>
      </c>
      <c r="M209">
        <f>IF(kursanci6[[#This Row],[Imię kursanta]]="Maciej",M208+1,M208)</f>
        <v>20</v>
      </c>
      <c r="N209">
        <f>IF(kursanci6[[#This Row],[Imię kursanta]]="Agnieszka",N208+1,N208)</f>
        <v>15</v>
      </c>
      <c r="O209">
        <f>IF(kursanci6[[#This Row],[Imię kursanta]]="Zdzisław",O208+1,O208)</f>
        <v>16</v>
      </c>
      <c r="P209">
        <f>IF(kursanci6[[#This Row],[Imię kursanta]]="Ewa",P208+1,P208)</f>
        <v>13</v>
      </c>
      <c r="Q209">
        <f>IF(kursanci6[[#This Row],[Imię kursanta]]="Zbigniew",Q208+1,Q208)</f>
        <v>13</v>
      </c>
      <c r="R209">
        <f>IF(kursanci6[[#This Row],[Imię kursanta]]="Anna",R208+1,R208)</f>
        <v>9</v>
      </c>
      <c r="S209">
        <f>IF(kursanci6[[#This Row],[Imię kursanta]]="Patrycja",S208+1,S208)</f>
        <v>1</v>
      </c>
      <c r="T209">
        <f>IF(kursanci6[[#This Row],[Imię kursanta]]="Ola",T208+1,T208)</f>
        <v>0</v>
      </c>
      <c r="U209">
        <f>IF(kursanci6[[#This Row],[Imię kursanta]]="Piotrek",U208+1,U208)</f>
        <v>1</v>
      </c>
      <c r="V209">
        <f>IF(kursanci6[[#This Row],[Imię kursanta]]="Andrzej",V208+1,V208)</f>
        <v>1</v>
      </c>
      <c r="W209">
        <f>IF(kursanci6[[#This Row],[Imię kursanta]]="Marcin",W208+1,W208)</f>
        <v>1</v>
      </c>
    </row>
    <row r="210" spans="1:23" x14ac:dyDescent="0.3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>
        <f>IF(kursanci6[[#This Row],[Imię kursanta]]="Bartek",G209+1,G209)</f>
        <v>16</v>
      </c>
      <c r="H210">
        <f>IF(kursanci6[[#This Row],[Imię kursanta]]="Wiktor",H209+1,H209)</f>
        <v>25</v>
      </c>
      <c r="I210">
        <f>IF(kursanci6[[#This Row],[Imię kursanta]]="Katarzyna",I209+1,I209)</f>
        <v>23</v>
      </c>
      <c r="J210">
        <f>IF(kursanci6[[#This Row],[Imię kursanta]]="Zuzanna",J209+1,J209)</f>
        <v>17</v>
      </c>
      <c r="K210">
        <f>IF(kursanci6[[#This Row],[Imię kursanta]]="Jan",K209+1,K209)</f>
        <v>22</v>
      </c>
      <c r="L210">
        <f>IF(kursanci6[[#This Row],[Imię kursanta]]="Julita",L209+1,L209)</f>
        <v>16</v>
      </c>
      <c r="M210">
        <f>IF(kursanci6[[#This Row],[Imię kursanta]]="Maciej",M209+1,M209)</f>
        <v>20</v>
      </c>
      <c r="N210">
        <f>IF(kursanci6[[#This Row],[Imię kursanta]]="Agnieszka",N209+1,N209)</f>
        <v>15</v>
      </c>
      <c r="O210">
        <f>IF(kursanci6[[#This Row],[Imię kursanta]]="Zdzisław",O209+1,O209)</f>
        <v>16</v>
      </c>
      <c r="P210">
        <f>IF(kursanci6[[#This Row],[Imię kursanta]]="Ewa",P209+1,P209)</f>
        <v>13</v>
      </c>
      <c r="Q210">
        <f>IF(kursanci6[[#This Row],[Imię kursanta]]="Zbigniew",Q209+1,Q209)</f>
        <v>13</v>
      </c>
      <c r="R210">
        <f>IF(kursanci6[[#This Row],[Imię kursanta]]="Anna",R209+1,R209)</f>
        <v>9</v>
      </c>
      <c r="S210">
        <f>IF(kursanci6[[#This Row],[Imię kursanta]]="Patrycja",S209+1,S209)</f>
        <v>1</v>
      </c>
      <c r="T210">
        <f>IF(kursanci6[[#This Row],[Imię kursanta]]="Ola",T209+1,T209)</f>
        <v>0</v>
      </c>
      <c r="U210">
        <f>IF(kursanci6[[#This Row],[Imię kursanta]]="Piotrek",U209+1,U209)</f>
        <v>1</v>
      </c>
      <c r="V210">
        <f>IF(kursanci6[[#This Row],[Imię kursanta]]="Andrzej",V209+1,V209)</f>
        <v>1</v>
      </c>
      <c r="W210">
        <f>IF(kursanci6[[#This Row],[Imię kursanta]]="Marcin",W209+1,W209)</f>
        <v>1</v>
      </c>
    </row>
    <row r="211" spans="1:23" x14ac:dyDescent="0.3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>
        <f>IF(kursanci6[[#This Row],[Imię kursanta]]="Bartek",G210+1,G210)</f>
        <v>16</v>
      </c>
      <c r="H211">
        <f>IF(kursanci6[[#This Row],[Imię kursanta]]="Wiktor",H210+1,H210)</f>
        <v>25</v>
      </c>
      <c r="I211">
        <f>IF(kursanci6[[#This Row],[Imię kursanta]]="Katarzyna",I210+1,I210)</f>
        <v>23</v>
      </c>
      <c r="J211">
        <f>IF(kursanci6[[#This Row],[Imię kursanta]]="Zuzanna",J210+1,J210)</f>
        <v>17</v>
      </c>
      <c r="K211">
        <f>IF(kursanci6[[#This Row],[Imię kursanta]]="Jan",K210+1,K210)</f>
        <v>22</v>
      </c>
      <c r="L211">
        <f>IF(kursanci6[[#This Row],[Imię kursanta]]="Julita",L210+1,L210)</f>
        <v>16</v>
      </c>
      <c r="M211">
        <f>IF(kursanci6[[#This Row],[Imię kursanta]]="Maciej",M210+1,M210)</f>
        <v>20</v>
      </c>
      <c r="N211">
        <f>IF(kursanci6[[#This Row],[Imię kursanta]]="Agnieszka",N210+1,N210)</f>
        <v>15</v>
      </c>
      <c r="O211">
        <f>IF(kursanci6[[#This Row],[Imię kursanta]]="Zdzisław",O210+1,O210)</f>
        <v>16</v>
      </c>
      <c r="P211">
        <f>IF(kursanci6[[#This Row],[Imię kursanta]]="Ewa",P210+1,P210)</f>
        <v>13</v>
      </c>
      <c r="Q211">
        <f>IF(kursanci6[[#This Row],[Imię kursanta]]="Zbigniew",Q210+1,Q210)</f>
        <v>14</v>
      </c>
      <c r="R211">
        <f>IF(kursanci6[[#This Row],[Imię kursanta]]="Anna",R210+1,R210)</f>
        <v>9</v>
      </c>
      <c r="S211">
        <f>IF(kursanci6[[#This Row],[Imię kursanta]]="Patrycja",S210+1,S210)</f>
        <v>1</v>
      </c>
      <c r="T211">
        <f>IF(kursanci6[[#This Row],[Imię kursanta]]="Ola",T210+1,T210)</f>
        <v>0</v>
      </c>
      <c r="U211">
        <f>IF(kursanci6[[#This Row],[Imię kursanta]]="Piotrek",U210+1,U210)</f>
        <v>1</v>
      </c>
      <c r="V211">
        <f>IF(kursanci6[[#This Row],[Imię kursanta]]="Andrzej",V210+1,V210)</f>
        <v>1</v>
      </c>
      <c r="W211">
        <f>IF(kursanci6[[#This Row],[Imię kursanta]]="Marcin",W210+1,W210)</f>
        <v>1</v>
      </c>
    </row>
    <row r="212" spans="1:23" x14ac:dyDescent="0.3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>
        <f>IF(kursanci6[[#This Row],[Imię kursanta]]="Bartek",G211+1,G211)</f>
        <v>16</v>
      </c>
      <c r="H212">
        <f>IF(kursanci6[[#This Row],[Imię kursanta]]="Wiktor",H211+1,H211)</f>
        <v>26</v>
      </c>
      <c r="I212">
        <f>IF(kursanci6[[#This Row],[Imię kursanta]]="Katarzyna",I211+1,I211)</f>
        <v>23</v>
      </c>
      <c r="J212">
        <f>IF(kursanci6[[#This Row],[Imię kursanta]]="Zuzanna",J211+1,J211)</f>
        <v>17</v>
      </c>
      <c r="K212">
        <f>IF(kursanci6[[#This Row],[Imię kursanta]]="Jan",K211+1,K211)</f>
        <v>22</v>
      </c>
      <c r="L212">
        <f>IF(kursanci6[[#This Row],[Imię kursanta]]="Julita",L211+1,L211)</f>
        <v>16</v>
      </c>
      <c r="M212">
        <f>IF(kursanci6[[#This Row],[Imię kursanta]]="Maciej",M211+1,M211)</f>
        <v>20</v>
      </c>
      <c r="N212">
        <f>IF(kursanci6[[#This Row],[Imię kursanta]]="Agnieszka",N211+1,N211)</f>
        <v>15</v>
      </c>
      <c r="O212">
        <f>IF(kursanci6[[#This Row],[Imię kursanta]]="Zdzisław",O211+1,O211)</f>
        <v>16</v>
      </c>
      <c r="P212">
        <f>IF(kursanci6[[#This Row],[Imię kursanta]]="Ewa",P211+1,P211)</f>
        <v>13</v>
      </c>
      <c r="Q212">
        <f>IF(kursanci6[[#This Row],[Imię kursanta]]="Zbigniew",Q211+1,Q211)</f>
        <v>14</v>
      </c>
      <c r="R212">
        <f>IF(kursanci6[[#This Row],[Imię kursanta]]="Anna",R211+1,R211)</f>
        <v>9</v>
      </c>
      <c r="S212">
        <f>IF(kursanci6[[#This Row],[Imię kursanta]]="Patrycja",S211+1,S211)</f>
        <v>1</v>
      </c>
      <c r="T212">
        <f>IF(kursanci6[[#This Row],[Imię kursanta]]="Ola",T211+1,T211)</f>
        <v>0</v>
      </c>
      <c r="U212">
        <f>IF(kursanci6[[#This Row],[Imię kursanta]]="Piotrek",U211+1,U211)</f>
        <v>1</v>
      </c>
      <c r="V212">
        <f>IF(kursanci6[[#This Row],[Imię kursanta]]="Andrzej",V211+1,V211)</f>
        <v>1</v>
      </c>
      <c r="W212">
        <f>IF(kursanci6[[#This Row],[Imię kursanta]]="Marcin",W211+1,W211)</f>
        <v>1</v>
      </c>
    </row>
    <row r="213" spans="1:23" x14ac:dyDescent="0.3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>
        <f>IF(kursanci6[[#This Row],[Imię kursanta]]="Bartek",G212+1,G212)</f>
        <v>16</v>
      </c>
      <c r="H213">
        <f>IF(kursanci6[[#This Row],[Imię kursanta]]="Wiktor",H212+1,H212)</f>
        <v>26</v>
      </c>
      <c r="I213">
        <f>IF(kursanci6[[#This Row],[Imię kursanta]]="Katarzyna",I212+1,I212)</f>
        <v>23</v>
      </c>
      <c r="J213">
        <f>IF(kursanci6[[#This Row],[Imię kursanta]]="Zuzanna",J212+1,J212)</f>
        <v>17</v>
      </c>
      <c r="K213">
        <f>IF(kursanci6[[#This Row],[Imię kursanta]]="Jan",K212+1,K212)</f>
        <v>22</v>
      </c>
      <c r="L213">
        <f>IF(kursanci6[[#This Row],[Imię kursanta]]="Julita",L212+1,L212)</f>
        <v>16</v>
      </c>
      <c r="M213">
        <f>IF(kursanci6[[#This Row],[Imię kursanta]]="Maciej",M212+1,M212)</f>
        <v>20</v>
      </c>
      <c r="N213">
        <f>IF(kursanci6[[#This Row],[Imię kursanta]]="Agnieszka",N212+1,N212)</f>
        <v>15</v>
      </c>
      <c r="O213">
        <f>IF(kursanci6[[#This Row],[Imię kursanta]]="Zdzisław",O212+1,O212)</f>
        <v>16</v>
      </c>
      <c r="P213">
        <f>IF(kursanci6[[#This Row],[Imię kursanta]]="Ewa",P212+1,P212)</f>
        <v>13</v>
      </c>
      <c r="Q213">
        <f>IF(kursanci6[[#This Row],[Imię kursanta]]="Zbigniew",Q212+1,Q212)</f>
        <v>15</v>
      </c>
      <c r="R213">
        <f>IF(kursanci6[[#This Row],[Imię kursanta]]="Anna",R212+1,R212)</f>
        <v>9</v>
      </c>
      <c r="S213">
        <f>IF(kursanci6[[#This Row],[Imię kursanta]]="Patrycja",S212+1,S212)</f>
        <v>1</v>
      </c>
      <c r="T213">
        <f>IF(kursanci6[[#This Row],[Imię kursanta]]="Ola",T212+1,T212)</f>
        <v>0</v>
      </c>
      <c r="U213">
        <f>IF(kursanci6[[#This Row],[Imię kursanta]]="Piotrek",U212+1,U212)</f>
        <v>1</v>
      </c>
      <c r="V213">
        <f>IF(kursanci6[[#This Row],[Imię kursanta]]="Andrzej",V212+1,V212)</f>
        <v>1</v>
      </c>
      <c r="W213">
        <f>IF(kursanci6[[#This Row],[Imię kursanta]]="Marcin",W212+1,W212)</f>
        <v>1</v>
      </c>
    </row>
    <row r="214" spans="1:23" x14ac:dyDescent="0.3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>
        <f>IF(kursanci6[[#This Row],[Imię kursanta]]="Bartek",G213+1,G213)</f>
        <v>16</v>
      </c>
      <c r="H214">
        <f>IF(kursanci6[[#This Row],[Imię kursanta]]="Wiktor",H213+1,H213)</f>
        <v>27</v>
      </c>
      <c r="I214">
        <f>IF(kursanci6[[#This Row],[Imię kursanta]]="Katarzyna",I213+1,I213)</f>
        <v>23</v>
      </c>
      <c r="J214">
        <f>IF(kursanci6[[#This Row],[Imię kursanta]]="Zuzanna",J213+1,J213)</f>
        <v>17</v>
      </c>
      <c r="K214">
        <f>IF(kursanci6[[#This Row],[Imię kursanta]]="Jan",K213+1,K213)</f>
        <v>22</v>
      </c>
      <c r="L214">
        <f>IF(kursanci6[[#This Row],[Imię kursanta]]="Julita",L213+1,L213)</f>
        <v>16</v>
      </c>
      <c r="M214">
        <f>IF(kursanci6[[#This Row],[Imię kursanta]]="Maciej",M213+1,M213)</f>
        <v>20</v>
      </c>
      <c r="N214">
        <f>IF(kursanci6[[#This Row],[Imię kursanta]]="Agnieszka",N213+1,N213)</f>
        <v>15</v>
      </c>
      <c r="O214">
        <f>IF(kursanci6[[#This Row],[Imię kursanta]]="Zdzisław",O213+1,O213)</f>
        <v>16</v>
      </c>
      <c r="P214">
        <f>IF(kursanci6[[#This Row],[Imię kursanta]]="Ewa",P213+1,P213)</f>
        <v>13</v>
      </c>
      <c r="Q214">
        <f>IF(kursanci6[[#This Row],[Imię kursanta]]="Zbigniew",Q213+1,Q213)</f>
        <v>15</v>
      </c>
      <c r="R214">
        <f>IF(kursanci6[[#This Row],[Imię kursanta]]="Anna",R213+1,R213)</f>
        <v>9</v>
      </c>
      <c r="S214">
        <f>IF(kursanci6[[#This Row],[Imię kursanta]]="Patrycja",S213+1,S213)</f>
        <v>1</v>
      </c>
      <c r="T214">
        <f>IF(kursanci6[[#This Row],[Imię kursanta]]="Ola",T213+1,T213)</f>
        <v>0</v>
      </c>
      <c r="U214">
        <f>IF(kursanci6[[#This Row],[Imię kursanta]]="Piotrek",U213+1,U213)</f>
        <v>1</v>
      </c>
      <c r="V214">
        <f>IF(kursanci6[[#This Row],[Imię kursanta]]="Andrzej",V213+1,V213)</f>
        <v>1</v>
      </c>
      <c r="W214">
        <f>IF(kursanci6[[#This Row],[Imię kursanta]]="Marcin",W213+1,W213)</f>
        <v>1</v>
      </c>
    </row>
    <row r="215" spans="1:23" x14ac:dyDescent="0.3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>
        <f>IF(kursanci6[[#This Row],[Imię kursanta]]="Bartek",G214+1,G214)</f>
        <v>16</v>
      </c>
      <c r="H215">
        <f>IF(kursanci6[[#This Row],[Imię kursanta]]="Wiktor",H214+1,H214)</f>
        <v>27</v>
      </c>
      <c r="I215">
        <f>IF(kursanci6[[#This Row],[Imię kursanta]]="Katarzyna",I214+1,I214)</f>
        <v>23</v>
      </c>
      <c r="J215">
        <f>IF(kursanci6[[#This Row],[Imię kursanta]]="Zuzanna",J214+1,J214)</f>
        <v>17</v>
      </c>
      <c r="K215">
        <f>IF(kursanci6[[#This Row],[Imię kursanta]]="Jan",K214+1,K214)</f>
        <v>23</v>
      </c>
      <c r="L215">
        <f>IF(kursanci6[[#This Row],[Imię kursanta]]="Julita",L214+1,L214)</f>
        <v>16</v>
      </c>
      <c r="M215">
        <f>IF(kursanci6[[#This Row],[Imię kursanta]]="Maciej",M214+1,M214)</f>
        <v>20</v>
      </c>
      <c r="N215">
        <f>IF(kursanci6[[#This Row],[Imię kursanta]]="Agnieszka",N214+1,N214)</f>
        <v>15</v>
      </c>
      <c r="O215">
        <f>IF(kursanci6[[#This Row],[Imię kursanta]]="Zdzisław",O214+1,O214)</f>
        <v>16</v>
      </c>
      <c r="P215">
        <f>IF(kursanci6[[#This Row],[Imię kursanta]]="Ewa",P214+1,P214)</f>
        <v>13</v>
      </c>
      <c r="Q215">
        <f>IF(kursanci6[[#This Row],[Imię kursanta]]="Zbigniew",Q214+1,Q214)</f>
        <v>15</v>
      </c>
      <c r="R215">
        <f>IF(kursanci6[[#This Row],[Imię kursanta]]="Anna",R214+1,R214)</f>
        <v>9</v>
      </c>
      <c r="S215">
        <f>IF(kursanci6[[#This Row],[Imię kursanta]]="Patrycja",S214+1,S214)</f>
        <v>1</v>
      </c>
      <c r="T215">
        <f>IF(kursanci6[[#This Row],[Imię kursanta]]="Ola",T214+1,T214)</f>
        <v>0</v>
      </c>
      <c r="U215">
        <f>IF(kursanci6[[#This Row],[Imię kursanta]]="Piotrek",U214+1,U214)</f>
        <v>1</v>
      </c>
      <c r="V215">
        <f>IF(kursanci6[[#This Row],[Imię kursanta]]="Andrzej",V214+1,V214)</f>
        <v>1</v>
      </c>
      <c r="W215">
        <f>IF(kursanci6[[#This Row],[Imię kursanta]]="Marcin",W214+1,W214)</f>
        <v>1</v>
      </c>
    </row>
    <row r="216" spans="1:23" x14ac:dyDescent="0.3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>
        <f>IF(kursanci6[[#This Row],[Imię kursanta]]="Bartek",G215+1,G215)</f>
        <v>16</v>
      </c>
      <c r="H216">
        <f>IF(kursanci6[[#This Row],[Imię kursanta]]="Wiktor",H215+1,H215)</f>
        <v>27</v>
      </c>
      <c r="I216">
        <f>IF(kursanci6[[#This Row],[Imię kursanta]]="Katarzyna",I215+1,I215)</f>
        <v>23</v>
      </c>
      <c r="J216">
        <f>IF(kursanci6[[#This Row],[Imię kursanta]]="Zuzanna",J215+1,J215)</f>
        <v>18</v>
      </c>
      <c r="K216">
        <f>IF(kursanci6[[#This Row],[Imię kursanta]]="Jan",K215+1,K215)</f>
        <v>23</v>
      </c>
      <c r="L216">
        <f>IF(kursanci6[[#This Row],[Imię kursanta]]="Julita",L215+1,L215)</f>
        <v>16</v>
      </c>
      <c r="M216">
        <f>IF(kursanci6[[#This Row],[Imię kursanta]]="Maciej",M215+1,M215)</f>
        <v>20</v>
      </c>
      <c r="N216">
        <f>IF(kursanci6[[#This Row],[Imię kursanta]]="Agnieszka",N215+1,N215)</f>
        <v>15</v>
      </c>
      <c r="O216">
        <f>IF(kursanci6[[#This Row],[Imię kursanta]]="Zdzisław",O215+1,O215)</f>
        <v>16</v>
      </c>
      <c r="P216">
        <f>IF(kursanci6[[#This Row],[Imię kursanta]]="Ewa",P215+1,P215)</f>
        <v>13</v>
      </c>
      <c r="Q216">
        <f>IF(kursanci6[[#This Row],[Imię kursanta]]="Zbigniew",Q215+1,Q215)</f>
        <v>15</v>
      </c>
      <c r="R216">
        <f>IF(kursanci6[[#This Row],[Imię kursanta]]="Anna",R215+1,R215)</f>
        <v>9</v>
      </c>
      <c r="S216">
        <f>IF(kursanci6[[#This Row],[Imię kursanta]]="Patrycja",S215+1,S215)</f>
        <v>1</v>
      </c>
      <c r="T216">
        <f>IF(kursanci6[[#This Row],[Imię kursanta]]="Ola",T215+1,T215)</f>
        <v>0</v>
      </c>
      <c r="U216">
        <f>IF(kursanci6[[#This Row],[Imię kursanta]]="Piotrek",U215+1,U215)</f>
        <v>1</v>
      </c>
      <c r="V216">
        <f>IF(kursanci6[[#This Row],[Imię kursanta]]="Andrzej",V215+1,V215)</f>
        <v>1</v>
      </c>
      <c r="W216">
        <f>IF(kursanci6[[#This Row],[Imię kursanta]]="Marcin",W215+1,W215)</f>
        <v>1</v>
      </c>
    </row>
    <row r="217" spans="1:23" x14ac:dyDescent="0.3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>
        <f>IF(kursanci6[[#This Row],[Imię kursanta]]="Bartek",G216+1,G216)</f>
        <v>16</v>
      </c>
      <c r="H217">
        <f>IF(kursanci6[[#This Row],[Imię kursanta]]="Wiktor",H216+1,H216)</f>
        <v>28</v>
      </c>
      <c r="I217">
        <f>IF(kursanci6[[#This Row],[Imię kursanta]]="Katarzyna",I216+1,I216)</f>
        <v>23</v>
      </c>
      <c r="J217">
        <f>IF(kursanci6[[#This Row],[Imię kursanta]]="Zuzanna",J216+1,J216)</f>
        <v>18</v>
      </c>
      <c r="K217">
        <f>IF(kursanci6[[#This Row],[Imię kursanta]]="Jan",K216+1,K216)</f>
        <v>23</v>
      </c>
      <c r="L217">
        <f>IF(kursanci6[[#This Row],[Imię kursanta]]="Julita",L216+1,L216)</f>
        <v>16</v>
      </c>
      <c r="M217">
        <f>IF(kursanci6[[#This Row],[Imię kursanta]]="Maciej",M216+1,M216)</f>
        <v>20</v>
      </c>
      <c r="N217">
        <f>IF(kursanci6[[#This Row],[Imię kursanta]]="Agnieszka",N216+1,N216)</f>
        <v>15</v>
      </c>
      <c r="O217">
        <f>IF(kursanci6[[#This Row],[Imię kursanta]]="Zdzisław",O216+1,O216)</f>
        <v>16</v>
      </c>
      <c r="P217">
        <f>IF(kursanci6[[#This Row],[Imię kursanta]]="Ewa",P216+1,P216)</f>
        <v>13</v>
      </c>
      <c r="Q217">
        <f>IF(kursanci6[[#This Row],[Imię kursanta]]="Zbigniew",Q216+1,Q216)</f>
        <v>15</v>
      </c>
      <c r="R217">
        <f>IF(kursanci6[[#This Row],[Imię kursanta]]="Anna",R216+1,R216)</f>
        <v>9</v>
      </c>
      <c r="S217">
        <f>IF(kursanci6[[#This Row],[Imię kursanta]]="Patrycja",S216+1,S216)</f>
        <v>1</v>
      </c>
      <c r="T217">
        <f>IF(kursanci6[[#This Row],[Imię kursanta]]="Ola",T216+1,T216)</f>
        <v>0</v>
      </c>
      <c r="U217">
        <f>IF(kursanci6[[#This Row],[Imię kursanta]]="Piotrek",U216+1,U216)</f>
        <v>1</v>
      </c>
      <c r="V217">
        <f>IF(kursanci6[[#This Row],[Imię kursanta]]="Andrzej",V216+1,V216)</f>
        <v>1</v>
      </c>
      <c r="W217">
        <f>IF(kursanci6[[#This Row],[Imię kursanta]]="Marcin",W216+1,W216)</f>
        <v>1</v>
      </c>
    </row>
    <row r="218" spans="1:23" x14ac:dyDescent="0.3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>
        <f>IF(kursanci6[[#This Row],[Imię kursanta]]="Bartek",G217+1,G217)</f>
        <v>17</v>
      </c>
      <c r="H218">
        <f>IF(kursanci6[[#This Row],[Imię kursanta]]="Wiktor",H217+1,H217)</f>
        <v>28</v>
      </c>
      <c r="I218">
        <f>IF(kursanci6[[#This Row],[Imię kursanta]]="Katarzyna",I217+1,I217)</f>
        <v>23</v>
      </c>
      <c r="J218">
        <f>IF(kursanci6[[#This Row],[Imię kursanta]]="Zuzanna",J217+1,J217)</f>
        <v>18</v>
      </c>
      <c r="K218">
        <f>IF(kursanci6[[#This Row],[Imię kursanta]]="Jan",K217+1,K217)</f>
        <v>23</v>
      </c>
      <c r="L218">
        <f>IF(kursanci6[[#This Row],[Imię kursanta]]="Julita",L217+1,L217)</f>
        <v>16</v>
      </c>
      <c r="M218">
        <f>IF(kursanci6[[#This Row],[Imię kursanta]]="Maciej",M217+1,M217)</f>
        <v>20</v>
      </c>
      <c r="N218">
        <f>IF(kursanci6[[#This Row],[Imię kursanta]]="Agnieszka",N217+1,N217)</f>
        <v>15</v>
      </c>
      <c r="O218">
        <f>IF(kursanci6[[#This Row],[Imię kursanta]]="Zdzisław",O217+1,O217)</f>
        <v>16</v>
      </c>
      <c r="P218">
        <f>IF(kursanci6[[#This Row],[Imię kursanta]]="Ewa",P217+1,P217)</f>
        <v>13</v>
      </c>
      <c r="Q218">
        <f>IF(kursanci6[[#This Row],[Imię kursanta]]="Zbigniew",Q217+1,Q217)</f>
        <v>15</v>
      </c>
      <c r="R218">
        <f>IF(kursanci6[[#This Row],[Imię kursanta]]="Anna",R217+1,R217)</f>
        <v>9</v>
      </c>
      <c r="S218">
        <f>IF(kursanci6[[#This Row],[Imię kursanta]]="Patrycja",S217+1,S217)</f>
        <v>1</v>
      </c>
      <c r="T218">
        <f>IF(kursanci6[[#This Row],[Imię kursanta]]="Ola",T217+1,T217)</f>
        <v>0</v>
      </c>
      <c r="U218">
        <f>IF(kursanci6[[#This Row],[Imię kursanta]]="Piotrek",U217+1,U217)</f>
        <v>1</v>
      </c>
      <c r="V218">
        <f>IF(kursanci6[[#This Row],[Imię kursanta]]="Andrzej",V217+1,V217)</f>
        <v>1</v>
      </c>
      <c r="W218">
        <f>IF(kursanci6[[#This Row],[Imię kursanta]]="Marcin",W217+1,W217)</f>
        <v>1</v>
      </c>
    </row>
    <row r="219" spans="1:23" x14ac:dyDescent="0.3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>
        <f>IF(kursanci6[[#This Row],[Imię kursanta]]="Bartek",G218+1,G218)</f>
        <v>17</v>
      </c>
      <c r="H219">
        <f>IF(kursanci6[[#This Row],[Imię kursanta]]="Wiktor",H218+1,H218)</f>
        <v>28</v>
      </c>
      <c r="I219">
        <f>IF(kursanci6[[#This Row],[Imię kursanta]]="Katarzyna",I218+1,I218)</f>
        <v>23</v>
      </c>
      <c r="J219">
        <f>IF(kursanci6[[#This Row],[Imię kursanta]]="Zuzanna",J218+1,J218)</f>
        <v>18</v>
      </c>
      <c r="K219">
        <f>IF(kursanci6[[#This Row],[Imię kursanta]]="Jan",K218+1,K218)</f>
        <v>23</v>
      </c>
      <c r="L219">
        <f>IF(kursanci6[[#This Row],[Imię kursanta]]="Julita",L218+1,L218)</f>
        <v>16</v>
      </c>
      <c r="M219">
        <f>IF(kursanci6[[#This Row],[Imię kursanta]]="Maciej",M218+1,M218)</f>
        <v>20</v>
      </c>
      <c r="N219">
        <f>IF(kursanci6[[#This Row],[Imię kursanta]]="Agnieszka",N218+1,N218)</f>
        <v>15</v>
      </c>
      <c r="O219">
        <f>IF(kursanci6[[#This Row],[Imię kursanta]]="Zdzisław",O218+1,O218)</f>
        <v>16</v>
      </c>
      <c r="P219">
        <f>IF(kursanci6[[#This Row],[Imię kursanta]]="Ewa",P218+1,P218)</f>
        <v>13</v>
      </c>
      <c r="Q219">
        <f>IF(kursanci6[[#This Row],[Imię kursanta]]="Zbigniew",Q218+1,Q218)</f>
        <v>15</v>
      </c>
      <c r="R219">
        <f>IF(kursanci6[[#This Row],[Imię kursanta]]="Anna",R218+1,R218)</f>
        <v>10</v>
      </c>
      <c r="S219">
        <f>IF(kursanci6[[#This Row],[Imię kursanta]]="Patrycja",S218+1,S218)</f>
        <v>1</v>
      </c>
      <c r="T219">
        <f>IF(kursanci6[[#This Row],[Imię kursanta]]="Ola",T218+1,T218)</f>
        <v>0</v>
      </c>
      <c r="U219">
        <f>IF(kursanci6[[#This Row],[Imię kursanta]]="Piotrek",U218+1,U218)</f>
        <v>1</v>
      </c>
      <c r="V219">
        <f>IF(kursanci6[[#This Row],[Imię kursanta]]="Andrzej",V218+1,V218)</f>
        <v>1</v>
      </c>
      <c r="W219">
        <f>IF(kursanci6[[#This Row],[Imię kursanta]]="Marcin",W218+1,W218)</f>
        <v>1</v>
      </c>
    </row>
    <row r="220" spans="1:23" x14ac:dyDescent="0.3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>
        <f>IF(kursanci6[[#This Row],[Imię kursanta]]="Bartek",G219+1,G219)</f>
        <v>17</v>
      </c>
      <c r="H220">
        <f>IF(kursanci6[[#This Row],[Imię kursanta]]="Wiktor",H219+1,H219)</f>
        <v>29</v>
      </c>
      <c r="I220">
        <f>IF(kursanci6[[#This Row],[Imię kursanta]]="Katarzyna",I219+1,I219)</f>
        <v>23</v>
      </c>
      <c r="J220">
        <f>IF(kursanci6[[#This Row],[Imię kursanta]]="Zuzanna",J219+1,J219)</f>
        <v>18</v>
      </c>
      <c r="K220">
        <f>IF(kursanci6[[#This Row],[Imię kursanta]]="Jan",K219+1,K219)</f>
        <v>23</v>
      </c>
      <c r="L220">
        <f>IF(kursanci6[[#This Row],[Imię kursanta]]="Julita",L219+1,L219)</f>
        <v>16</v>
      </c>
      <c r="M220">
        <f>IF(kursanci6[[#This Row],[Imię kursanta]]="Maciej",M219+1,M219)</f>
        <v>20</v>
      </c>
      <c r="N220">
        <f>IF(kursanci6[[#This Row],[Imię kursanta]]="Agnieszka",N219+1,N219)</f>
        <v>15</v>
      </c>
      <c r="O220">
        <f>IF(kursanci6[[#This Row],[Imię kursanta]]="Zdzisław",O219+1,O219)</f>
        <v>16</v>
      </c>
      <c r="P220">
        <f>IF(kursanci6[[#This Row],[Imię kursanta]]="Ewa",P219+1,P219)</f>
        <v>13</v>
      </c>
      <c r="Q220">
        <f>IF(kursanci6[[#This Row],[Imię kursanta]]="Zbigniew",Q219+1,Q219)</f>
        <v>15</v>
      </c>
      <c r="R220">
        <f>IF(kursanci6[[#This Row],[Imię kursanta]]="Anna",R219+1,R219)</f>
        <v>10</v>
      </c>
      <c r="S220">
        <f>IF(kursanci6[[#This Row],[Imię kursanta]]="Patrycja",S219+1,S219)</f>
        <v>1</v>
      </c>
      <c r="T220">
        <f>IF(kursanci6[[#This Row],[Imię kursanta]]="Ola",T219+1,T219)</f>
        <v>0</v>
      </c>
      <c r="U220">
        <f>IF(kursanci6[[#This Row],[Imię kursanta]]="Piotrek",U219+1,U219)</f>
        <v>1</v>
      </c>
      <c r="V220">
        <f>IF(kursanci6[[#This Row],[Imię kursanta]]="Andrzej",V219+1,V219)</f>
        <v>1</v>
      </c>
      <c r="W220">
        <f>IF(kursanci6[[#This Row],[Imię kursanta]]="Marcin",W219+1,W219)</f>
        <v>1</v>
      </c>
    </row>
    <row r="221" spans="1:23" x14ac:dyDescent="0.3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>
        <f>IF(kursanci6[[#This Row],[Imię kursanta]]="Bartek",G220+1,G220)</f>
        <v>18</v>
      </c>
      <c r="H221">
        <f>IF(kursanci6[[#This Row],[Imię kursanta]]="Wiktor",H220+1,H220)</f>
        <v>29</v>
      </c>
      <c r="I221">
        <f>IF(kursanci6[[#This Row],[Imię kursanta]]="Katarzyna",I220+1,I220)</f>
        <v>23</v>
      </c>
      <c r="J221">
        <f>IF(kursanci6[[#This Row],[Imię kursanta]]="Zuzanna",J220+1,J220)</f>
        <v>18</v>
      </c>
      <c r="K221">
        <f>IF(kursanci6[[#This Row],[Imię kursanta]]="Jan",K220+1,K220)</f>
        <v>23</v>
      </c>
      <c r="L221">
        <f>IF(kursanci6[[#This Row],[Imię kursanta]]="Julita",L220+1,L220)</f>
        <v>16</v>
      </c>
      <c r="M221">
        <f>IF(kursanci6[[#This Row],[Imię kursanta]]="Maciej",M220+1,M220)</f>
        <v>20</v>
      </c>
      <c r="N221">
        <f>IF(kursanci6[[#This Row],[Imię kursanta]]="Agnieszka",N220+1,N220)</f>
        <v>15</v>
      </c>
      <c r="O221">
        <f>IF(kursanci6[[#This Row],[Imię kursanta]]="Zdzisław",O220+1,O220)</f>
        <v>16</v>
      </c>
      <c r="P221">
        <f>IF(kursanci6[[#This Row],[Imię kursanta]]="Ewa",P220+1,P220)</f>
        <v>13</v>
      </c>
      <c r="Q221">
        <f>IF(kursanci6[[#This Row],[Imię kursanta]]="Zbigniew",Q220+1,Q220)</f>
        <v>15</v>
      </c>
      <c r="R221">
        <f>IF(kursanci6[[#This Row],[Imię kursanta]]="Anna",R220+1,R220)</f>
        <v>10</v>
      </c>
      <c r="S221">
        <f>IF(kursanci6[[#This Row],[Imię kursanta]]="Patrycja",S220+1,S220)</f>
        <v>1</v>
      </c>
      <c r="T221">
        <f>IF(kursanci6[[#This Row],[Imię kursanta]]="Ola",T220+1,T220)</f>
        <v>0</v>
      </c>
      <c r="U221">
        <f>IF(kursanci6[[#This Row],[Imię kursanta]]="Piotrek",U220+1,U220)</f>
        <v>1</v>
      </c>
      <c r="V221">
        <f>IF(kursanci6[[#This Row],[Imię kursanta]]="Andrzej",V220+1,V220)</f>
        <v>1</v>
      </c>
      <c r="W221">
        <f>IF(kursanci6[[#This Row],[Imię kursanta]]="Marcin",W220+1,W220)</f>
        <v>1</v>
      </c>
    </row>
    <row r="222" spans="1:23" x14ac:dyDescent="0.3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>
        <f>IF(kursanci6[[#This Row],[Imię kursanta]]="Bartek",G221+1,G221)</f>
        <v>19</v>
      </c>
      <c r="H222">
        <f>IF(kursanci6[[#This Row],[Imię kursanta]]="Wiktor",H221+1,H221)</f>
        <v>29</v>
      </c>
      <c r="I222">
        <f>IF(kursanci6[[#This Row],[Imię kursanta]]="Katarzyna",I221+1,I221)</f>
        <v>23</v>
      </c>
      <c r="J222">
        <f>IF(kursanci6[[#This Row],[Imię kursanta]]="Zuzanna",J221+1,J221)</f>
        <v>18</v>
      </c>
      <c r="K222">
        <f>IF(kursanci6[[#This Row],[Imię kursanta]]="Jan",K221+1,K221)</f>
        <v>23</v>
      </c>
      <c r="L222">
        <f>IF(kursanci6[[#This Row],[Imię kursanta]]="Julita",L221+1,L221)</f>
        <v>16</v>
      </c>
      <c r="M222">
        <f>IF(kursanci6[[#This Row],[Imię kursanta]]="Maciej",M221+1,M221)</f>
        <v>20</v>
      </c>
      <c r="N222">
        <f>IF(kursanci6[[#This Row],[Imię kursanta]]="Agnieszka",N221+1,N221)</f>
        <v>15</v>
      </c>
      <c r="O222">
        <f>IF(kursanci6[[#This Row],[Imię kursanta]]="Zdzisław",O221+1,O221)</f>
        <v>16</v>
      </c>
      <c r="P222">
        <f>IF(kursanci6[[#This Row],[Imię kursanta]]="Ewa",P221+1,P221)</f>
        <v>13</v>
      </c>
      <c r="Q222">
        <f>IF(kursanci6[[#This Row],[Imię kursanta]]="Zbigniew",Q221+1,Q221)</f>
        <v>15</v>
      </c>
      <c r="R222">
        <f>IF(kursanci6[[#This Row],[Imię kursanta]]="Anna",R221+1,R221)</f>
        <v>10</v>
      </c>
      <c r="S222">
        <f>IF(kursanci6[[#This Row],[Imię kursanta]]="Patrycja",S221+1,S221)</f>
        <v>1</v>
      </c>
      <c r="T222">
        <f>IF(kursanci6[[#This Row],[Imię kursanta]]="Ola",T221+1,T221)</f>
        <v>0</v>
      </c>
      <c r="U222">
        <f>IF(kursanci6[[#This Row],[Imię kursanta]]="Piotrek",U221+1,U221)</f>
        <v>1</v>
      </c>
      <c r="V222">
        <f>IF(kursanci6[[#This Row],[Imię kursanta]]="Andrzej",V221+1,V221)</f>
        <v>1</v>
      </c>
      <c r="W222">
        <f>IF(kursanci6[[#This Row],[Imię kursanta]]="Marcin",W221+1,W221)</f>
        <v>1</v>
      </c>
    </row>
    <row r="223" spans="1:23" x14ac:dyDescent="0.3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>
        <f>IF(kursanci6[[#This Row],[Imię kursanta]]="Bartek",G222+1,G222)</f>
        <v>19</v>
      </c>
      <c r="H223">
        <f>IF(kursanci6[[#This Row],[Imię kursanta]]="Wiktor",H222+1,H222)</f>
        <v>29</v>
      </c>
      <c r="I223">
        <f>IF(kursanci6[[#This Row],[Imię kursanta]]="Katarzyna",I222+1,I222)</f>
        <v>23</v>
      </c>
      <c r="J223">
        <f>IF(kursanci6[[#This Row],[Imię kursanta]]="Zuzanna",J222+1,J222)</f>
        <v>18</v>
      </c>
      <c r="K223">
        <f>IF(kursanci6[[#This Row],[Imię kursanta]]="Jan",K222+1,K222)</f>
        <v>24</v>
      </c>
      <c r="L223">
        <f>IF(kursanci6[[#This Row],[Imię kursanta]]="Julita",L222+1,L222)</f>
        <v>16</v>
      </c>
      <c r="M223">
        <f>IF(kursanci6[[#This Row],[Imię kursanta]]="Maciej",M222+1,M222)</f>
        <v>20</v>
      </c>
      <c r="N223">
        <f>IF(kursanci6[[#This Row],[Imię kursanta]]="Agnieszka",N222+1,N222)</f>
        <v>15</v>
      </c>
      <c r="O223">
        <f>IF(kursanci6[[#This Row],[Imię kursanta]]="Zdzisław",O222+1,O222)</f>
        <v>16</v>
      </c>
      <c r="P223">
        <f>IF(kursanci6[[#This Row],[Imię kursanta]]="Ewa",P222+1,P222)</f>
        <v>13</v>
      </c>
      <c r="Q223">
        <f>IF(kursanci6[[#This Row],[Imię kursanta]]="Zbigniew",Q222+1,Q222)</f>
        <v>15</v>
      </c>
      <c r="R223">
        <f>IF(kursanci6[[#This Row],[Imię kursanta]]="Anna",R222+1,R222)</f>
        <v>10</v>
      </c>
      <c r="S223">
        <f>IF(kursanci6[[#This Row],[Imię kursanta]]="Patrycja",S222+1,S222)</f>
        <v>1</v>
      </c>
      <c r="T223">
        <f>IF(kursanci6[[#This Row],[Imię kursanta]]="Ola",T222+1,T222)</f>
        <v>0</v>
      </c>
      <c r="U223">
        <f>IF(kursanci6[[#This Row],[Imię kursanta]]="Piotrek",U222+1,U222)</f>
        <v>1</v>
      </c>
      <c r="V223">
        <f>IF(kursanci6[[#This Row],[Imię kursanta]]="Andrzej",V222+1,V222)</f>
        <v>1</v>
      </c>
      <c r="W223">
        <f>IF(kursanci6[[#This Row],[Imię kursanta]]="Marcin",W222+1,W222)</f>
        <v>1</v>
      </c>
    </row>
    <row r="224" spans="1:23" x14ac:dyDescent="0.3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>
        <f>IF(kursanci6[[#This Row],[Imię kursanta]]="Bartek",G223+1,G223)</f>
        <v>19</v>
      </c>
      <c r="H224">
        <f>IF(kursanci6[[#This Row],[Imię kursanta]]="Wiktor",H223+1,H223)</f>
        <v>29</v>
      </c>
      <c r="I224">
        <f>IF(kursanci6[[#This Row],[Imię kursanta]]="Katarzyna",I223+1,I223)</f>
        <v>23</v>
      </c>
      <c r="J224">
        <f>IF(kursanci6[[#This Row],[Imię kursanta]]="Zuzanna",J223+1,J223)</f>
        <v>18</v>
      </c>
      <c r="K224">
        <f>IF(kursanci6[[#This Row],[Imię kursanta]]="Jan",K223+1,K223)</f>
        <v>24</v>
      </c>
      <c r="L224">
        <f>IF(kursanci6[[#This Row],[Imię kursanta]]="Julita",L223+1,L223)</f>
        <v>16</v>
      </c>
      <c r="M224">
        <f>IF(kursanci6[[#This Row],[Imię kursanta]]="Maciej",M223+1,M223)</f>
        <v>20</v>
      </c>
      <c r="N224">
        <f>IF(kursanci6[[#This Row],[Imię kursanta]]="Agnieszka",N223+1,N223)</f>
        <v>15</v>
      </c>
      <c r="O224">
        <f>IF(kursanci6[[#This Row],[Imię kursanta]]="Zdzisław",O223+1,O223)</f>
        <v>16</v>
      </c>
      <c r="P224">
        <f>IF(kursanci6[[#This Row],[Imię kursanta]]="Ewa",P223+1,P223)</f>
        <v>14</v>
      </c>
      <c r="Q224">
        <f>IF(kursanci6[[#This Row],[Imię kursanta]]="Zbigniew",Q223+1,Q223)</f>
        <v>15</v>
      </c>
      <c r="R224">
        <f>IF(kursanci6[[#This Row],[Imię kursanta]]="Anna",R223+1,R223)</f>
        <v>10</v>
      </c>
      <c r="S224">
        <f>IF(kursanci6[[#This Row],[Imię kursanta]]="Patrycja",S223+1,S223)</f>
        <v>1</v>
      </c>
      <c r="T224">
        <f>IF(kursanci6[[#This Row],[Imię kursanta]]="Ola",T223+1,T223)</f>
        <v>0</v>
      </c>
      <c r="U224">
        <f>IF(kursanci6[[#This Row],[Imię kursanta]]="Piotrek",U223+1,U223)</f>
        <v>1</v>
      </c>
      <c r="V224">
        <f>IF(kursanci6[[#This Row],[Imię kursanta]]="Andrzej",V223+1,V223)</f>
        <v>1</v>
      </c>
      <c r="W224">
        <f>IF(kursanci6[[#This Row],[Imię kursanta]]="Marcin",W223+1,W223)</f>
        <v>1</v>
      </c>
    </row>
    <row r="225" spans="1:23" x14ac:dyDescent="0.3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>
        <f>IF(kursanci6[[#This Row],[Imię kursanta]]="Bartek",G224+1,G224)</f>
        <v>19</v>
      </c>
      <c r="H225">
        <f>IF(kursanci6[[#This Row],[Imię kursanta]]="Wiktor",H224+1,H224)</f>
        <v>29</v>
      </c>
      <c r="I225">
        <f>IF(kursanci6[[#This Row],[Imię kursanta]]="Katarzyna",I224+1,I224)</f>
        <v>23</v>
      </c>
      <c r="J225">
        <f>IF(kursanci6[[#This Row],[Imię kursanta]]="Zuzanna",J224+1,J224)</f>
        <v>18</v>
      </c>
      <c r="K225">
        <f>IF(kursanci6[[#This Row],[Imię kursanta]]="Jan",K224+1,K224)</f>
        <v>24</v>
      </c>
      <c r="L225">
        <f>IF(kursanci6[[#This Row],[Imię kursanta]]="Julita",L224+1,L224)</f>
        <v>16</v>
      </c>
      <c r="M225">
        <f>IF(kursanci6[[#This Row],[Imię kursanta]]="Maciej",M224+1,M224)</f>
        <v>20</v>
      </c>
      <c r="N225">
        <f>IF(kursanci6[[#This Row],[Imię kursanta]]="Agnieszka",N224+1,N224)</f>
        <v>15</v>
      </c>
      <c r="O225">
        <f>IF(kursanci6[[#This Row],[Imię kursanta]]="Zdzisław",O224+1,O224)</f>
        <v>16</v>
      </c>
      <c r="P225">
        <f>IF(kursanci6[[#This Row],[Imię kursanta]]="Ewa",P224+1,P224)</f>
        <v>14</v>
      </c>
      <c r="Q225">
        <f>IF(kursanci6[[#This Row],[Imię kursanta]]="Zbigniew",Q224+1,Q224)</f>
        <v>15</v>
      </c>
      <c r="R225">
        <f>IF(kursanci6[[#This Row],[Imię kursanta]]="Anna",R224+1,R224)</f>
        <v>10</v>
      </c>
      <c r="S225">
        <f>IF(kursanci6[[#This Row],[Imię kursanta]]="Patrycja",S224+1,S224)</f>
        <v>1</v>
      </c>
      <c r="T225">
        <f>IF(kursanci6[[#This Row],[Imię kursanta]]="Ola",T224+1,T224)</f>
        <v>1</v>
      </c>
      <c r="U225">
        <f>IF(kursanci6[[#This Row],[Imię kursanta]]="Piotrek",U224+1,U224)</f>
        <v>1</v>
      </c>
      <c r="V225">
        <f>IF(kursanci6[[#This Row],[Imię kursanta]]="Andrzej",V224+1,V224)</f>
        <v>1</v>
      </c>
      <c r="W225">
        <f>IF(kursanci6[[#This Row],[Imię kursanta]]="Marcin",W224+1,W224)</f>
        <v>1</v>
      </c>
    </row>
    <row r="226" spans="1:23" x14ac:dyDescent="0.3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>
        <f>IF(kursanci6[[#This Row],[Imię kursanta]]="Bartek",G225+1,G225)</f>
        <v>19</v>
      </c>
      <c r="H226">
        <f>IF(kursanci6[[#This Row],[Imię kursanta]]="Wiktor",H225+1,H225)</f>
        <v>29</v>
      </c>
      <c r="I226">
        <f>IF(kursanci6[[#This Row],[Imię kursanta]]="Katarzyna",I225+1,I225)</f>
        <v>23</v>
      </c>
      <c r="J226">
        <f>IF(kursanci6[[#This Row],[Imię kursanta]]="Zuzanna",J225+1,J225)</f>
        <v>18</v>
      </c>
      <c r="K226">
        <f>IF(kursanci6[[#This Row],[Imię kursanta]]="Jan",K225+1,K225)</f>
        <v>24</v>
      </c>
      <c r="L226">
        <f>IF(kursanci6[[#This Row],[Imię kursanta]]="Julita",L225+1,L225)</f>
        <v>17</v>
      </c>
      <c r="M226">
        <f>IF(kursanci6[[#This Row],[Imię kursanta]]="Maciej",M225+1,M225)</f>
        <v>20</v>
      </c>
      <c r="N226">
        <f>IF(kursanci6[[#This Row],[Imię kursanta]]="Agnieszka",N225+1,N225)</f>
        <v>15</v>
      </c>
      <c r="O226">
        <f>IF(kursanci6[[#This Row],[Imię kursanta]]="Zdzisław",O225+1,O225)</f>
        <v>16</v>
      </c>
      <c r="P226">
        <f>IF(kursanci6[[#This Row],[Imię kursanta]]="Ewa",P225+1,P225)</f>
        <v>14</v>
      </c>
      <c r="Q226">
        <f>IF(kursanci6[[#This Row],[Imię kursanta]]="Zbigniew",Q225+1,Q225)</f>
        <v>15</v>
      </c>
      <c r="R226">
        <f>IF(kursanci6[[#This Row],[Imię kursanta]]="Anna",R225+1,R225)</f>
        <v>10</v>
      </c>
      <c r="S226">
        <f>IF(kursanci6[[#This Row],[Imię kursanta]]="Patrycja",S225+1,S225)</f>
        <v>1</v>
      </c>
      <c r="T226">
        <f>IF(kursanci6[[#This Row],[Imię kursanta]]="Ola",T225+1,T225)</f>
        <v>1</v>
      </c>
      <c r="U226">
        <f>IF(kursanci6[[#This Row],[Imię kursanta]]="Piotrek",U225+1,U225)</f>
        <v>1</v>
      </c>
      <c r="V226">
        <f>IF(kursanci6[[#This Row],[Imię kursanta]]="Andrzej",V225+1,V225)</f>
        <v>1</v>
      </c>
      <c r="W226">
        <f>IF(kursanci6[[#This Row],[Imię kursanta]]="Marcin",W225+1,W225)</f>
        <v>1</v>
      </c>
    </row>
    <row r="227" spans="1:23" x14ac:dyDescent="0.3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>
        <f>IF(kursanci6[[#This Row],[Imię kursanta]]="Bartek",G226+1,G226)</f>
        <v>19</v>
      </c>
      <c r="H227">
        <f>IF(kursanci6[[#This Row],[Imię kursanta]]="Wiktor",H226+1,H226)</f>
        <v>29</v>
      </c>
      <c r="I227">
        <f>IF(kursanci6[[#This Row],[Imię kursanta]]="Katarzyna",I226+1,I226)</f>
        <v>23</v>
      </c>
      <c r="J227">
        <f>IF(kursanci6[[#This Row],[Imię kursanta]]="Zuzanna",J226+1,J226)</f>
        <v>18</v>
      </c>
      <c r="K227">
        <f>IF(kursanci6[[#This Row],[Imię kursanta]]="Jan",K226+1,K226)</f>
        <v>24</v>
      </c>
      <c r="L227">
        <f>IF(kursanci6[[#This Row],[Imię kursanta]]="Julita",L226+1,L226)</f>
        <v>17</v>
      </c>
      <c r="M227">
        <f>IF(kursanci6[[#This Row],[Imię kursanta]]="Maciej",M226+1,M226)</f>
        <v>20</v>
      </c>
      <c r="N227">
        <f>IF(kursanci6[[#This Row],[Imię kursanta]]="Agnieszka",N226+1,N226)</f>
        <v>15</v>
      </c>
      <c r="O227">
        <f>IF(kursanci6[[#This Row],[Imię kursanta]]="Zdzisław",O226+1,O226)</f>
        <v>16</v>
      </c>
      <c r="P227">
        <f>IF(kursanci6[[#This Row],[Imię kursanta]]="Ewa",P226+1,P226)</f>
        <v>14</v>
      </c>
      <c r="Q227">
        <f>IF(kursanci6[[#This Row],[Imię kursanta]]="Zbigniew",Q226+1,Q226)</f>
        <v>16</v>
      </c>
      <c r="R227">
        <f>IF(kursanci6[[#This Row],[Imię kursanta]]="Anna",R226+1,R226)</f>
        <v>10</v>
      </c>
      <c r="S227">
        <f>IF(kursanci6[[#This Row],[Imię kursanta]]="Patrycja",S226+1,S226)</f>
        <v>1</v>
      </c>
      <c r="T227">
        <f>IF(kursanci6[[#This Row],[Imię kursanta]]="Ola",T226+1,T226)</f>
        <v>1</v>
      </c>
      <c r="U227">
        <f>IF(kursanci6[[#This Row],[Imię kursanta]]="Piotrek",U226+1,U226)</f>
        <v>1</v>
      </c>
      <c r="V227">
        <f>IF(kursanci6[[#This Row],[Imię kursanta]]="Andrzej",V226+1,V226)</f>
        <v>1</v>
      </c>
      <c r="W227">
        <f>IF(kursanci6[[#This Row],[Imię kursanta]]="Marcin",W226+1,W226)</f>
        <v>1</v>
      </c>
    </row>
    <row r="228" spans="1:23" x14ac:dyDescent="0.3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>
        <f>IF(kursanci6[[#This Row],[Imię kursanta]]="Bartek",G227+1,G227)</f>
        <v>20</v>
      </c>
      <c r="H228">
        <f>IF(kursanci6[[#This Row],[Imię kursanta]]="Wiktor",H227+1,H227)</f>
        <v>29</v>
      </c>
      <c r="I228">
        <f>IF(kursanci6[[#This Row],[Imię kursanta]]="Katarzyna",I227+1,I227)</f>
        <v>23</v>
      </c>
      <c r="J228">
        <f>IF(kursanci6[[#This Row],[Imię kursanta]]="Zuzanna",J227+1,J227)</f>
        <v>18</v>
      </c>
      <c r="K228">
        <f>IF(kursanci6[[#This Row],[Imię kursanta]]="Jan",K227+1,K227)</f>
        <v>24</v>
      </c>
      <c r="L228">
        <f>IF(kursanci6[[#This Row],[Imię kursanta]]="Julita",L227+1,L227)</f>
        <v>17</v>
      </c>
      <c r="M228">
        <f>IF(kursanci6[[#This Row],[Imię kursanta]]="Maciej",M227+1,M227)</f>
        <v>20</v>
      </c>
      <c r="N228">
        <f>IF(kursanci6[[#This Row],[Imię kursanta]]="Agnieszka",N227+1,N227)</f>
        <v>15</v>
      </c>
      <c r="O228">
        <f>IF(kursanci6[[#This Row],[Imię kursanta]]="Zdzisław",O227+1,O227)</f>
        <v>16</v>
      </c>
      <c r="P228">
        <f>IF(kursanci6[[#This Row],[Imię kursanta]]="Ewa",P227+1,P227)</f>
        <v>14</v>
      </c>
      <c r="Q228">
        <f>IF(kursanci6[[#This Row],[Imię kursanta]]="Zbigniew",Q227+1,Q227)</f>
        <v>16</v>
      </c>
      <c r="R228">
        <f>IF(kursanci6[[#This Row],[Imię kursanta]]="Anna",R227+1,R227)</f>
        <v>10</v>
      </c>
      <c r="S228">
        <f>IF(kursanci6[[#This Row],[Imię kursanta]]="Patrycja",S227+1,S227)</f>
        <v>1</v>
      </c>
      <c r="T228">
        <f>IF(kursanci6[[#This Row],[Imię kursanta]]="Ola",T227+1,T227)</f>
        <v>1</v>
      </c>
      <c r="U228">
        <f>IF(kursanci6[[#This Row],[Imię kursanta]]="Piotrek",U227+1,U227)</f>
        <v>1</v>
      </c>
      <c r="V228">
        <f>IF(kursanci6[[#This Row],[Imię kursanta]]="Andrzej",V227+1,V227)</f>
        <v>1</v>
      </c>
      <c r="W228">
        <f>IF(kursanci6[[#This Row],[Imię kursanta]]="Marcin",W227+1,W227)</f>
        <v>1</v>
      </c>
    </row>
    <row r="229" spans="1:23" x14ac:dyDescent="0.3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>
        <f>IF(kursanci6[[#This Row],[Imię kursanta]]="Bartek",G228+1,G228)</f>
        <v>20</v>
      </c>
      <c r="H229">
        <f>IF(kursanci6[[#This Row],[Imię kursanta]]="Wiktor",H228+1,H228)</f>
        <v>29</v>
      </c>
      <c r="I229">
        <f>IF(kursanci6[[#This Row],[Imię kursanta]]="Katarzyna",I228+1,I228)</f>
        <v>23</v>
      </c>
      <c r="J229">
        <f>IF(kursanci6[[#This Row],[Imię kursanta]]="Zuzanna",J228+1,J228)</f>
        <v>18</v>
      </c>
      <c r="K229">
        <f>IF(kursanci6[[#This Row],[Imię kursanta]]="Jan",K228+1,K228)</f>
        <v>24</v>
      </c>
      <c r="L229">
        <f>IF(kursanci6[[#This Row],[Imię kursanta]]="Julita",L228+1,L228)</f>
        <v>17</v>
      </c>
      <c r="M229">
        <f>IF(kursanci6[[#This Row],[Imię kursanta]]="Maciej",M228+1,M228)</f>
        <v>20</v>
      </c>
      <c r="N229">
        <f>IF(kursanci6[[#This Row],[Imię kursanta]]="Agnieszka",N228+1,N228)</f>
        <v>15</v>
      </c>
      <c r="O229">
        <f>IF(kursanci6[[#This Row],[Imię kursanta]]="Zdzisław",O228+1,O228)</f>
        <v>17</v>
      </c>
      <c r="P229">
        <f>IF(kursanci6[[#This Row],[Imię kursanta]]="Ewa",P228+1,P228)</f>
        <v>14</v>
      </c>
      <c r="Q229">
        <f>IF(kursanci6[[#This Row],[Imię kursanta]]="Zbigniew",Q228+1,Q228)</f>
        <v>16</v>
      </c>
      <c r="R229">
        <f>IF(kursanci6[[#This Row],[Imię kursanta]]="Anna",R228+1,R228)</f>
        <v>10</v>
      </c>
      <c r="S229">
        <f>IF(kursanci6[[#This Row],[Imię kursanta]]="Patrycja",S228+1,S228)</f>
        <v>1</v>
      </c>
      <c r="T229">
        <f>IF(kursanci6[[#This Row],[Imię kursanta]]="Ola",T228+1,T228)</f>
        <v>1</v>
      </c>
      <c r="U229">
        <f>IF(kursanci6[[#This Row],[Imię kursanta]]="Piotrek",U228+1,U228)</f>
        <v>1</v>
      </c>
      <c r="V229">
        <f>IF(kursanci6[[#This Row],[Imię kursanta]]="Andrzej",V228+1,V228)</f>
        <v>1</v>
      </c>
      <c r="W229">
        <f>IF(kursanci6[[#This Row],[Imię kursanta]]="Marcin",W228+1,W228)</f>
        <v>1</v>
      </c>
    </row>
    <row r="230" spans="1:23" x14ac:dyDescent="0.3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>
        <f>IF(kursanci6[[#This Row],[Imię kursanta]]="Bartek",G229+1,G229)</f>
        <v>20</v>
      </c>
      <c r="H230">
        <f>IF(kursanci6[[#This Row],[Imię kursanta]]="Wiktor",H229+1,H229)</f>
        <v>29</v>
      </c>
      <c r="I230">
        <f>IF(kursanci6[[#This Row],[Imię kursanta]]="Katarzyna",I229+1,I229)</f>
        <v>23</v>
      </c>
      <c r="J230">
        <f>IF(kursanci6[[#This Row],[Imię kursanta]]="Zuzanna",J229+1,J229)</f>
        <v>18</v>
      </c>
      <c r="K230">
        <f>IF(kursanci6[[#This Row],[Imię kursanta]]="Jan",K229+1,K229)</f>
        <v>24</v>
      </c>
      <c r="L230">
        <f>IF(kursanci6[[#This Row],[Imię kursanta]]="Julita",L229+1,L229)</f>
        <v>18</v>
      </c>
      <c r="M230">
        <f>IF(kursanci6[[#This Row],[Imię kursanta]]="Maciej",M229+1,M229)</f>
        <v>20</v>
      </c>
      <c r="N230">
        <f>IF(kursanci6[[#This Row],[Imię kursanta]]="Agnieszka",N229+1,N229)</f>
        <v>15</v>
      </c>
      <c r="O230">
        <f>IF(kursanci6[[#This Row],[Imię kursanta]]="Zdzisław",O229+1,O229)</f>
        <v>17</v>
      </c>
      <c r="P230">
        <f>IF(kursanci6[[#This Row],[Imię kursanta]]="Ewa",P229+1,P229)</f>
        <v>14</v>
      </c>
      <c r="Q230">
        <f>IF(kursanci6[[#This Row],[Imię kursanta]]="Zbigniew",Q229+1,Q229)</f>
        <v>16</v>
      </c>
      <c r="R230">
        <f>IF(kursanci6[[#This Row],[Imię kursanta]]="Anna",R229+1,R229)</f>
        <v>10</v>
      </c>
      <c r="S230">
        <f>IF(kursanci6[[#This Row],[Imię kursanta]]="Patrycja",S229+1,S229)</f>
        <v>1</v>
      </c>
      <c r="T230">
        <f>IF(kursanci6[[#This Row],[Imię kursanta]]="Ola",T229+1,T229)</f>
        <v>1</v>
      </c>
      <c r="U230">
        <f>IF(kursanci6[[#This Row],[Imię kursanta]]="Piotrek",U229+1,U229)</f>
        <v>1</v>
      </c>
      <c r="V230">
        <f>IF(kursanci6[[#This Row],[Imię kursanta]]="Andrzej",V229+1,V229)</f>
        <v>1</v>
      </c>
      <c r="W230">
        <f>IF(kursanci6[[#This Row],[Imię kursanta]]="Marcin",W229+1,W229)</f>
        <v>1</v>
      </c>
    </row>
    <row r="231" spans="1:23" x14ac:dyDescent="0.3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>
        <f>IF(kursanci6[[#This Row],[Imię kursanta]]="Bartek",G230+1,G230)</f>
        <v>20</v>
      </c>
      <c r="H231">
        <f>IF(kursanci6[[#This Row],[Imię kursanta]]="Wiktor",H230+1,H230)</f>
        <v>29</v>
      </c>
      <c r="I231">
        <f>IF(kursanci6[[#This Row],[Imię kursanta]]="Katarzyna",I230+1,I230)</f>
        <v>23</v>
      </c>
      <c r="J231">
        <f>IF(kursanci6[[#This Row],[Imię kursanta]]="Zuzanna",J230+1,J230)</f>
        <v>18</v>
      </c>
      <c r="K231">
        <f>IF(kursanci6[[#This Row],[Imię kursanta]]="Jan",K230+1,K230)</f>
        <v>24</v>
      </c>
      <c r="L231">
        <f>IF(kursanci6[[#This Row],[Imię kursanta]]="Julita",L230+1,L230)</f>
        <v>18</v>
      </c>
      <c r="M231">
        <f>IF(kursanci6[[#This Row],[Imię kursanta]]="Maciej",M230+1,M230)</f>
        <v>21</v>
      </c>
      <c r="N231">
        <f>IF(kursanci6[[#This Row],[Imię kursanta]]="Agnieszka",N230+1,N230)</f>
        <v>15</v>
      </c>
      <c r="O231">
        <f>IF(kursanci6[[#This Row],[Imię kursanta]]="Zdzisław",O230+1,O230)</f>
        <v>17</v>
      </c>
      <c r="P231">
        <f>IF(kursanci6[[#This Row],[Imię kursanta]]="Ewa",P230+1,P230)</f>
        <v>14</v>
      </c>
      <c r="Q231">
        <f>IF(kursanci6[[#This Row],[Imię kursanta]]="Zbigniew",Q230+1,Q230)</f>
        <v>16</v>
      </c>
      <c r="R231">
        <f>IF(kursanci6[[#This Row],[Imię kursanta]]="Anna",R230+1,R230)</f>
        <v>10</v>
      </c>
      <c r="S231">
        <f>IF(kursanci6[[#This Row],[Imię kursanta]]="Patrycja",S230+1,S230)</f>
        <v>1</v>
      </c>
      <c r="T231">
        <f>IF(kursanci6[[#This Row],[Imię kursanta]]="Ola",T230+1,T230)</f>
        <v>1</v>
      </c>
      <c r="U231">
        <f>IF(kursanci6[[#This Row],[Imię kursanta]]="Piotrek",U230+1,U230)</f>
        <v>1</v>
      </c>
      <c r="V231">
        <f>IF(kursanci6[[#This Row],[Imię kursanta]]="Andrzej",V230+1,V230)</f>
        <v>1</v>
      </c>
      <c r="W231">
        <f>IF(kursanci6[[#This Row],[Imię kursanta]]="Marcin",W230+1,W230)</f>
        <v>1</v>
      </c>
    </row>
    <row r="232" spans="1:23" x14ac:dyDescent="0.3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>
        <f>IF(kursanci6[[#This Row],[Imię kursanta]]="Bartek",G231+1,G231)</f>
        <v>20</v>
      </c>
      <c r="H232">
        <f>IF(kursanci6[[#This Row],[Imię kursanta]]="Wiktor",H231+1,H231)</f>
        <v>29</v>
      </c>
      <c r="I232">
        <f>IF(kursanci6[[#This Row],[Imię kursanta]]="Katarzyna",I231+1,I231)</f>
        <v>24</v>
      </c>
      <c r="J232">
        <f>IF(kursanci6[[#This Row],[Imię kursanta]]="Zuzanna",J231+1,J231)</f>
        <v>18</v>
      </c>
      <c r="K232">
        <f>IF(kursanci6[[#This Row],[Imię kursanta]]="Jan",K231+1,K231)</f>
        <v>24</v>
      </c>
      <c r="L232">
        <f>IF(kursanci6[[#This Row],[Imię kursanta]]="Julita",L231+1,L231)</f>
        <v>18</v>
      </c>
      <c r="M232">
        <f>IF(kursanci6[[#This Row],[Imię kursanta]]="Maciej",M231+1,M231)</f>
        <v>21</v>
      </c>
      <c r="N232">
        <f>IF(kursanci6[[#This Row],[Imię kursanta]]="Agnieszka",N231+1,N231)</f>
        <v>15</v>
      </c>
      <c r="O232">
        <f>IF(kursanci6[[#This Row],[Imię kursanta]]="Zdzisław",O231+1,O231)</f>
        <v>17</v>
      </c>
      <c r="P232">
        <f>IF(kursanci6[[#This Row],[Imię kursanta]]="Ewa",P231+1,P231)</f>
        <v>14</v>
      </c>
      <c r="Q232">
        <f>IF(kursanci6[[#This Row],[Imię kursanta]]="Zbigniew",Q231+1,Q231)</f>
        <v>16</v>
      </c>
      <c r="R232">
        <f>IF(kursanci6[[#This Row],[Imię kursanta]]="Anna",R231+1,R231)</f>
        <v>10</v>
      </c>
      <c r="S232">
        <f>IF(kursanci6[[#This Row],[Imię kursanta]]="Patrycja",S231+1,S231)</f>
        <v>1</v>
      </c>
      <c r="T232">
        <f>IF(kursanci6[[#This Row],[Imię kursanta]]="Ola",T231+1,T231)</f>
        <v>1</v>
      </c>
      <c r="U232">
        <f>IF(kursanci6[[#This Row],[Imię kursanta]]="Piotrek",U231+1,U231)</f>
        <v>1</v>
      </c>
      <c r="V232">
        <f>IF(kursanci6[[#This Row],[Imię kursanta]]="Andrzej",V231+1,V231)</f>
        <v>1</v>
      </c>
      <c r="W232">
        <f>IF(kursanci6[[#This Row],[Imię kursanta]]="Marcin",W231+1,W231)</f>
        <v>1</v>
      </c>
    </row>
    <row r="233" spans="1:23" x14ac:dyDescent="0.3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>
        <f>IF(kursanci6[[#This Row],[Imię kursanta]]="Bartek",G232+1,G232)</f>
        <v>20</v>
      </c>
      <c r="H233">
        <f>IF(kursanci6[[#This Row],[Imię kursanta]]="Wiktor",H232+1,H232)</f>
        <v>29</v>
      </c>
      <c r="I233">
        <f>IF(kursanci6[[#This Row],[Imię kursanta]]="Katarzyna",I232+1,I232)</f>
        <v>24</v>
      </c>
      <c r="J233">
        <f>IF(kursanci6[[#This Row],[Imię kursanta]]="Zuzanna",J232+1,J232)</f>
        <v>18</v>
      </c>
      <c r="K233">
        <f>IF(kursanci6[[#This Row],[Imię kursanta]]="Jan",K232+1,K232)</f>
        <v>24</v>
      </c>
      <c r="L233">
        <f>IF(kursanci6[[#This Row],[Imię kursanta]]="Julita",L232+1,L232)</f>
        <v>18</v>
      </c>
      <c r="M233">
        <f>IF(kursanci6[[#This Row],[Imię kursanta]]="Maciej",M232+1,M232)</f>
        <v>22</v>
      </c>
      <c r="N233">
        <f>IF(kursanci6[[#This Row],[Imię kursanta]]="Agnieszka",N232+1,N232)</f>
        <v>15</v>
      </c>
      <c r="O233">
        <f>IF(kursanci6[[#This Row],[Imię kursanta]]="Zdzisław",O232+1,O232)</f>
        <v>17</v>
      </c>
      <c r="P233">
        <f>IF(kursanci6[[#This Row],[Imię kursanta]]="Ewa",P232+1,P232)</f>
        <v>14</v>
      </c>
      <c r="Q233">
        <f>IF(kursanci6[[#This Row],[Imię kursanta]]="Zbigniew",Q232+1,Q232)</f>
        <v>16</v>
      </c>
      <c r="R233">
        <f>IF(kursanci6[[#This Row],[Imię kursanta]]="Anna",R232+1,R232)</f>
        <v>10</v>
      </c>
      <c r="S233">
        <f>IF(kursanci6[[#This Row],[Imię kursanta]]="Patrycja",S232+1,S232)</f>
        <v>1</v>
      </c>
      <c r="T233">
        <f>IF(kursanci6[[#This Row],[Imię kursanta]]="Ola",T232+1,T232)</f>
        <v>1</v>
      </c>
      <c r="U233">
        <f>IF(kursanci6[[#This Row],[Imię kursanta]]="Piotrek",U232+1,U232)</f>
        <v>1</v>
      </c>
      <c r="V233">
        <f>IF(kursanci6[[#This Row],[Imię kursanta]]="Andrzej",V232+1,V232)</f>
        <v>1</v>
      </c>
      <c r="W233">
        <f>IF(kursanci6[[#This Row],[Imię kursanta]]="Marcin",W232+1,W232)</f>
        <v>1</v>
      </c>
    </row>
    <row r="234" spans="1:23" x14ac:dyDescent="0.3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>
        <f>IF(kursanci6[[#This Row],[Imię kursanta]]="Bartek",G233+1,G233)</f>
        <v>20</v>
      </c>
      <c r="H234">
        <f>IF(kursanci6[[#This Row],[Imię kursanta]]="Wiktor",H233+1,H233)</f>
        <v>29</v>
      </c>
      <c r="I234">
        <f>IF(kursanci6[[#This Row],[Imię kursanta]]="Katarzyna",I233+1,I233)</f>
        <v>24</v>
      </c>
      <c r="J234">
        <f>IF(kursanci6[[#This Row],[Imię kursanta]]="Zuzanna",J233+1,J233)</f>
        <v>18</v>
      </c>
      <c r="K234">
        <f>IF(kursanci6[[#This Row],[Imię kursanta]]="Jan",K233+1,K233)</f>
        <v>24</v>
      </c>
      <c r="L234">
        <f>IF(kursanci6[[#This Row],[Imię kursanta]]="Julita",L233+1,L233)</f>
        <v>18</v>
      </c>
      <c r="M234">
        <f>IF(kursanci6[[#This Row],[Imię kursanta]]="Maciej",M233+1,M233)</f>
        <v>22</v>
      </c>
      <c r="N234">
        <f>IF(kursanci6[[#This Row],[Imię kursanta]]="Agnieszka",N233+1,N233)</f>
        <v>15</v>
      </c>
      <c r="O234">
        <f>IF(kursanci6[[#This Row],[Imię kursanta]]="Zdzisław",O233+1,O233)</f>
        <v>18</v>
      </c>
      <c r="P234">
        <f>IF(kursanci6[[#This Row],[Imię kursanta]]="Ewa",P233+1,P233)</f>
        <v>14</v>
      </c>
      <c r="Q234">
        <f>IF(kursanci6[[#This Row],[Imię kursanta]]="Zbigniew",Q233+1,Q233)</f>
        <v>16</v>
      </c>
      <c r="R234">
        <f>IF(kursanci6[[#This Row],[Imię kursanta]]="Anna",R233+1,R233)</f>
        <v>10</v>
      </c>
      <c r="S234">
        <f>IF(kursanci6[[#This Row],[Imię kursanta]]="Patrycja",S233+1,S233)</f>
        <v>1</v>
      </c>
      <c r="T234">
        <f>IF(kursanci6[[#This Row],[Imię kursanta]]="Ola",T233+1,T233)</f>
        <v>1</v>
      </c>
      <c r="U234">
        <f>IF(kursanci6[[#This Row],[Imię kursanta]]="Piotrek",U233+1,U233)</f>
        <v>1</v>
      </c>
      <c r="V234">
        <f>IF(kursanci6[[#This Row],[Imię kursanta]]="Andrzej",V233+1,V233)</f>
        <v>1</v>
      </c>
      <c r="W234">
        <f>IF(kursanci6[[#This Row],[Imię kursanta]]="Marcin",W233+1,W233)</f>
        <v>1</v>
      </c>
    </row>
    <row r="235" spans="1:23" x14ac:dyDescent="0.3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>
        <f>IF(kursanci6[[#This Row],[Imię kursanta]]="Bartek",G234+1,G234)</f>
        <v>20</v>
      </c>
      <c r="H235">
        <f>IF(kursanci6[[#This Row],[Imię kursanta]]="Wiktor",H234+1,H234)</f>
        <v>29</v>
      </c>
      <c r="I235">
        <f>IF(kursanci6[[#This Row],[Imię kursanta]]="Katarzyna",I234+1,I234)</f>
        <v>24</v>
      </c>
      <c r="J235">
        <f>IF(kursanci6[[#This Row],[Imię kursanta]]="Zuzanna",J234+1,J234)</f>
        <v>19</v>
      </c>
      <c r="K235">
        <f>IF(kursanci6[[#This Row],[Imię kursanta]]="Jan",K234+1,K234)</f>
        <v>24</v>
      </c>
      <c r="L235">
        <f>IF(kursanci6[[#This Row],[Imię kursanta]]="Julita",L234+1,L234)</f>
        <v>18</v>
      </c>
      <c r="M235">
        <f>IF(kursanci6[[#This Row],[Imię kursanta]]="Maciej",M234+1,M234)</f>
        <v>22</v>
      </c>
      <c r="N235">
        <f>IF(kursanci6[[#This Row],[Imię kursanta]]="Agnieszka",N234+1,N234)</f>
        <v>15</v>
      </c>
      <c r="O235">
        <f>IF(kursanci6[[#This Row],[Imię kursanta]]="Zdzisław",O234+1,O234)</f>
        <v>18</v>
      </c>
      <c r="P235">
        <f>IF(kursanci6[[#This Row],[Imię kursanta]]="Ewa",P234+1,P234)</f>
        <v>14</v>
      </c>
      <c r="Q235">
        <f>IF(kursanci6[[#This Row],[Imię kursanta]]="Zbigniew",Q234+1,Q234)</f>
        <v>16</v>
      </c>
      <c r="R235">
        <f>IF(kursanci6[[#This Row],[Imię kursanta]]="Anna",R234+1,R234)</f>
        <v>10</v>
      </c>
      <c r="S235">
        <f>IF(kursanci6[[#This Row],[Imię kursanta]]="Patrycja",S234+1,S234)</f>
        <v>1</v>
      </c>
      <c r="T235">
        <f>IF(kursanci6[[#This Row],[Imię kursanta]]="Ola",T234+1,T234)</f>
        <v>1</v>
      </c>
      <c r="U235">
        <f>IF(kursanci6[[#This Row],[Imię kursanta]]="Piotrek",U234+1,U234)</f>
        <v>1</v>
      </c>
      <c r="V235">
        <f>IF(kursanci6[[#This Row],[Imię kursanta]]="Andrzej",V234+1,V234)</f>
        <v>1</v>
      </c>
      <c r="W235">
        <f>IF(kursanci6[[#This Row],[Imię kursanta]]="Marcin",W234+1,W234)</f>
        <v>1</v>
      </c>
    </row>
    <row r="236" spans="1:23" x14ac:dyDescent="0.3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>
        <f>IF(kursanci6[[#This Row],[Imię kursanta]]="Bartek",G235+1,G235)</f>
        <v>20</v>
      </c>
      <c r="H236">
        <f>IF(kursanci6[[#This Row],[Imię kursanta]]="Wiktor",H235+1,H235)</f>
        <v>29</v>
      </c>
      <c r="I236">
        <f>IF(kursanci6[[#This Row],[Imię kursanta]]="Katarzyna",I235+1,I235)</f>
        <v>24</v>
      </c>
      <c r="J236">
        <f>IF(kursanci6[[#This Row],[Imię kursanta]]="Zuzanna",J235+1,J235)</f>
        <v>19</v>
      </c>
      <c r="K236">
        <f>IF(kursanci6[[#This Row],[Imię kursanta]]="Jan",K235+1,K235)</f>
        <v>24</v>
      </c>
      <c r="L236">
        <f>IF(kursanci6[[#This Row],[Imię kursanta]]="Julita",L235+1,L235)</f>
        <v>18</v>
      </c>
      <c r="M236">
        <f>IF(kursanci6[[#This Row],[Imię kursanta]]="Maciej",M235+1,M235)</f>
        <v>22</v>
      </c>
      <c r="N236">
        <f>IF(kursanci6[[#This Row],[Imię kursanta]]="Agnieszka",N235+1,N235)</f>
        <v>16</v>
      </c>
      <c r="O236">
        <f>IF(kursanci6[[#This Row],[Imię kursanta]]="Zdzisław",O235+1,O235)</f>
        <v>18</v>
      </c>
      <c r="P236">
        <f>IF(kursanci6[[#This Row],[Imię kursanta]]="Ewa",P235+1,P235)</f>
        <v>14</v>
      </c>
      <c r="Q236">
        <f>IF(kursanci6[[#This Row],[Imię kursanta]]="Zbigniew",Q235+1,Q235)</f>
        <v>16</v>
      </c>
      <c r="R236">
        <f>IF(kursanci6[[#This Row],[Imię kursanta]]="Anna",R235+1,R235)</f>
        <v>10</v>
      </c>
      <c r="S236">
        <f>IF(kursanci6[[#This Row],[Imię kursanta]]="Patrycja",S235+1,S235)</f>
        <v>1</v>
      </c>
      <c r="T236">
        <f>IF(kursanci6[[#This Row],[Imię kursanta]]="Ola",T235+1,T235)</f>
        <v>1</v>
      </c>
      <c r="U236">
        <f>IF(kursanci6[[#This Row],[Imię kursanta]]="Piotrek",U235+1,U235)</f>
        <v>1</v>
      </c>
      <c r="V236">
        <f>IF(kursanci6[[#This Row],[Imię kursanta]]="Andrzej",V235+1,V235)</f>
        <v>1</v>
      </c>
      <c r="W236">
        <f>IF(kursanci6[[#This Row],[Imię kursanta]]="Marcin",W235+1,W235)</f>
        <v>1</v>
      </c>
    </row>
    <row r="237" spans="1:23" x14ac:dyDescent="0.35">
      <c r="C237" s="1"/>
      <c r="D237" s="2"/>
      <c r="E237" s="2"/>
      <c r="G237" t="b">
        <f>G236=1</f>
        <v>0</v>
      </c>
      <c r="H237" t="b">
        <f>H236=1</f>
        <v>0</v>
      </c>
      <c r="I237" t="b">
        <f>I236=1</f>
        <v>0</v>
      </c>
      <c r="J237" t="b">
        <f t="shared" ref="J237:R237" si="0">J236=1</f>
        <v>0</v>
      </c>
      <c r="K237" t="b">
        <f t="shared" si="0"/>
        <v>0</v>
      </c>
      <c r="L237" t="b">
        <f t="shared" si="0"/>
        <v>0</v>
      </c>
      <c r="M237" t="b">
        <f t="shared" si="0"/>
        <v>0</v>
      </c>
      <c r="N237" t="b">
        <f t="shared" si="0"/>
        <v>0</v>
      </c>
      <c r="O237" t="b">
        <f t="shared" si="0"/>
        <v>0</v>
      </c>
      <c r="P237" t="b">
        <f t="shared" si="0"/>
        <v>0</v>
      </c>
      <c r="Q237" t="b">
        <f t="shared" si="0"/>
        <v>0</v>
      </c>
      <c r="R237" t="b">
        <f t="shared" si="0"/>
        <v>0</v>
      </c>
      <c r="S237" t="b">
        <f t="shared" ref="S237" si="1">S236=1</f>
        <v>1</v>
      </c>
      <c r="T237" t="b">
        <f t="shared" ref="T237" si="2">T236=1</f>
        <v>1</v>
      </c>
      <c r="U237" t="b">
        <f t="shared" ref="U237" si="3">U236=1</f>
        <v>1</v>
      </c>
      <c r="V237" t="b">
        <f t="shared" ref="V237" si="4">V236=1</f>
        <v>1</v>
      </c>
      <c r="W237" t="b">
        <f t="shared" ref="W237" si="5">W236=1</f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B6FA-A26D-4843-B18C-CB17F023B59F}">
  <dimension ref="A1:AC237"/>
  <sheetViews>
    <sheetView topLeftCell="O1" workbookViewId="0">
      <selection activeCell="AD8" sqref="AD8"/>
    </sheetView>
  </sheetViews>
  <sheetFormatPr defaultRowHeight="14.5" x14ac:dyDescent="0.35"/>
  <cols>
    <col min="1" max="1" width="14.6328125" bestFit="1" customWidth="1"/>
    <col min="2" max="2" width="11.7265625" bestFit="1" customWidth="1"/>
    <col min="3" max="3" width="9.90625" bestFit="1" customWidth="1"/>
    <col min="4" max="4" width="20.26953125" bestFit="1" customWidth="1"/>
    <col min="5" max="5" width="20.7265625" bestFit="1" customWidth="1"/>
    <col min="6" max="6" width="18.453125" bestFit="1" customWidth="1"/>
    <col min="7" max="7" width="15.08984375" customWidth="1"/>
    <col min="8" max="8" width="14.54296875" customWidth="1"/>
    <col min="9" max="9" width="17.1796875" customWidth="1"/>
    <col min="10" max="10" width="15.81640625" customWidth="1"/>
    <col min="11" max="11" width="13.453125" customWidth="1"/>
    <col min="25" max="25" width="17.36328125" customWidth="1"/>
    <col min="27" max="27" width="11.453125" customWidth="1"/>
    <col min="29" max="29" width="16.5429687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t="s">
        <v>36</v>
      </c>
      <c r="I1" t="s">
        <v>37</v>
      </c>
      <c r="J1" t="s">
        <v>38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54</v>
      </c>
      <c r="Y1" t="s">
        <v>55</v>
      </c>
      <c r="Z1" t="s">
        <v>56</v>
      </c>
      <c r="AA1" t="s">
        <v>53</v>
      </c>
      <c r="AC1" s="3" t="s">
        <v>26</v>
      </c>
    </row>
    <row r="2" spans="1:29" x14ac:dyDescent="0.3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tr">
        <f>UPPER(MID(kursanci67[[#This Row],[Imię kursanta]],1,3))</f>
        <v>BAR</v>
      </c>
      <c r="Y2" t="str">
        <f>UPPER(MID(kursanci67[[#This Row],[Przedmiot]],1,3))</f>
        <v>INF</v>
      </c>
      <c r="Z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2" t="str">
        <f>_xlfn.CONCAT(kursanci67[[#This Row],[CzlonImie]],kursanci67[[#This Row],[CzlonPrzedmiot]],kursanci67[[#This Row],[CzlonIlosc]])</f>
        <v>BARINF1</v>
      </c>
      <c r="AC2" s="4" t="s">
        <v>57</v>
      </c>
    </row>
    <row r="3" spans="1:29" x14ac:dyDescent="0.3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>
        <f>IF(kursanci67[[#This Row],[Imię kursanta]]="Bartek",G2+1,G2)</f>
        <v>1</v>
      </c>
      <c r="H3">
        <f>IF(kursanci67[[#This Row],[Imię kursanta]]="Wiktor",H2+1,H2)</f>
        <v>1</v>
      </c>
      <c r="I3">
        <f>IF(kursanci67[[#This Row],[Imię kursanta]]="Katarzyna",I2+1,I2)</f>
        <v>0</v>
      </c>
      <c r="J3">
        <f>IF(kursanci67[[#This Row],[Imię kursanta]]="Zuzanna",J2+1,J2)</f>
        <v>0</v>
      </c>
      <c r="K3">
        <f>IF(kursanci67[[#This Row],[Imię kursanta]]="Jan",K2+1,K2)</f>
        <v>0</v>
      </c>
      <c r="L3">
        <f>IF(kursanci67[[#This Row],[Imię kursanta]]="Julita",L2+1,L2)</f>
        <v>0</v>
      </c>
      <c r="M3">
        <f>IF(kursanci67[[#This Row],[Imię kursanta]]="Maciej",M2+1,M2)</f>
        <v>0</v>
      </c>
      <c r="N3">
        <f>IF(kursanci67[[#This Row],[Imię kursanta]]="Agnieszka",N2+1,N2)</f>
        <v>0</v>
      </c>
      <c r="O3">
        <f>IF(kursanci67[[#This Row],[Imię kursanta]]="Zdzisław",O2+1,O2)</f>
        <v>0</v>
      </c>
      <c r="P3">
        <f>IF(kursanci67[[#This Row],[Imię kursanta]]="Ewa",P2+1,P2)</f>
        <v>0</v>
      </c>
      <c r="Q3">
        <f>IF(kursanci67[[#This Row],[Imię kursanta]]="Zbigniew",Q2+1,Q2)</f>
        <v>0</v>
      </c>
      <c r="R3">
        <f>IF(kursanci67[[#This Row],[Imię kursanta]]="Anna",R2+1,R2)</f>
        <v>0</v>
      </c>
      <c r="S3">
        <f>IF(kursanci67[[#This Row],[Imię kursanta]]="Patrycja",S2+1,S2)</f>
        <v>0</v>
      </c>
      <c r="T3">
        <f>IF(kursanci67[[#This Row],[Imię kursanta]]="Ola",T2+1,T2)</f>
        <v>0</v>
      </c>
      <c r="U3">
        <f>IF(kursanci67[[#This Row],[Imię kursanta]]="Piotrek",U2+1,U2)</f>
        <v>0</v>
      </c>
      <c r="V3">
        <f>IF(kursanci67[[#This Row],[Imię kursanta]]="Andrzej",V2+1,V2)</f>
        <v>0</v>
      </c>
      <c r="W3">
        <f>IF(kursanci67[[#This Row],[Imię kursanta]]="Marcin",W2+1,W2)</f>
        <v>0</v>
      </c>
      <c r="X3" t="str">
        <f>UPPER(MID(kursanci67[[#This Row],[Imię kursanta]],1,3))</f>
        <v>WIK</v>
      </c>
      <c r="Y3" t="str">
        <f>UPPER(MID(kursanci67[[#This Row],[Przedmiot]],1,3))</f>
        <v>MAT</v>
      </c>
      <c r="Z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3" t="str">
        <f>_xlfn.CONCAT(kursanci67[[#This Row],[CzlonImie]],kursanci67[[#This Row],[CzlonPrzedmiot]],kursanci67[[#This Row],[CzlonIlosc]])</f>
        <v>WIKMAT1</v>
      </c>
      <c r="AC3" s="4" t="s">
        <v>58</v>
      </c>
    </row>
    <row r="4" spans="1:29" x14ac:dyDescent="0.3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>
        <f>IF(kursanci67[[#This Row],[Imię kursanta]]="Bartek",G3+1,G3)</f>
        <v>1</v>
      </c>
      <c r="H4">
        <f>IF(kursanci67[[#This Row],[Imię kursanta]]="Wiktor",H3+1,H3)</f>
        <v>1</v>
      </c>
      <c r="I4">
        <f>IF(kursanci67[[#This Row],[Imię kursanta]]="Katarzyna",I3+1,I3)</f>
        <v>0</v>
      </c>
      <c r="J4">
        <f>IF(kursanci67[[#This Row],[Imię kursanta]]="Zuzanna",J3+1,J3)</f>
        <v>1</v>
      </c>
      <c r="K4">
        <f>IF(kursanci67[[#This Row],[Imię kursanta]]="Jan",K3+1,K3)</f>
        <v>0</v>
      </c>
      <c r="L4">
        <f>IF(kursanci67[[#This Row],[Imię kursanta]]="Julita",L3+1,L3)</f>
        <v>0</v>
      </c>
      <c r="M4">
        <f>IF(kursanci67[[#This Row],[Imię kursanta]]="Maciej",M3+1,M3)</f>
        <v>0</v>
      </c>
      <c r="N4">
        <f>IF(kursanci67[[#This Row],[Imię kursanta]]="Agnieszka",N3+1,N3)</f>
        <v>0</v>
      </c>
      <c r="O4">
        <f>IF(kursanci67[[#This Row],[Imię kursanta]]="Zdzisław",O3+1,O3)</f>
        <v>0</v>
      </c>
      <c r="P4">
        <f>IF(kursanci67[[#This Row],[Imię kursanta]]="Ewa",P3+1,P3)</f>
        <v>0</v>
      </c>
      <c r="Q4">
        <f>IF(kursanci67[[#This Row],[Imię kursanta]]="Zbigniew",Q3+1,Q3)</f>
        <v>0</v>
      </c>
      <c r="R4">
        <f>IF(kursanci67[[#This Row],[Imię kursanta]]="Anna",R3+1,R3)</f>
        <v>0</v>
      </c>
      <c r="S4">
        <f>IF(kursanci67[[#This Row],[Imię kursanta]]="Patrycja",S3+1,S3)</f>
        <v>0</v>
      </c>
      <c r="T4">
        <f>IF(kursanci67[[#This Row],[Imię kursanta]]="Ola",T3+1,T3)</f>
        <v>0</v>
      </c>
      <c r="U4">
        <f>IF(kursanci67[[#This Row],[Imię kursanta]]="Piotrek",U3+1,U3)</f>
        <v>0</v>
      </c>
      <c r="V4">
        <f>IF(kursanci67[[#This Row],[Imię kursanta]]="Andrzej",V3+1,V3)</f>
        <v>0</v>
      </c>
      <c r="W4">
        <f>IF(kursanci67[[#This Row],[Imię kursanta]]="Marcin",W3+1,W3)</f>
        <v>0</v>
      </c>
      <c r="X4" t="str">
        <f>UPPER(MID(kursanci67[[#This Row],[Imię kursanta]],1,3))</f>
        <v>ZUZ</v>
      </c>
      <c r="Y4" t="str">
        <f>UPPER(MID(kursanci67[[#This Row],[Przedmiot]],1,3))</f>
        <v>MAT</v>
      </c>
      <c r="Z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4" t="str">
        <f>_xlfn.CONCAT(kursanci67[[#This Row],[CzlonImie]],kursanci67[[#This Row],[CzlonPrzedmiot]],kursanci67[[#This Row],[CzlonIlosc]])</f>
        <v>ZUZMAT1</v>
      </c>
      <c r="AC4" s="4" t="s">
        <v>59</v>
      </c>
    </row>
    <row r="5" spans="1:29" x14ac:dyDescent="0.3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>
        <f>IF(kursanci67[[#This Row],[Imię kursanta]]="Bartek",G4+1,G4)</f>
        <v>1</v>
      </c>
      <c r="H5">
        <f>IF(kursanci67[[#This Row],[Imię kursanta]]="Wiktor",H4+1,H4)</f>
        <v>1</v>
      </c>
      <c r="I5">
        <f>IF(kursanci67[[#This Row],[Imię kursanta]]="Katarzyna",I4+1,I4)</f>
        <v>0</v>
      </c>
      <c r="J5">
        <f>IF(kursanci67[[#This Row],[Imię kursanta]]="Zuzanna",J4+1,J4)</f>
        <v>1</v>
      </c>
      <c r="K5">
        <f>IF(kursanci67[[#This Row],[Imię kursanta]]="Jan",K4+1,K4)</f>
        <v>1</v>
      </c>
      <c r="L5">
        <f>IF(kursanci67[[#This Row],[Imię kursanta]]="Julita",L4+1,L4)</f>
        <v>0</v>
      </c>
      <c r="M5">
        <f>IF(kursanci67[[#This Row],[Imię kursanta]]="Maciej",M4+1,M4)</f>
        <v>0</v>
      </c>
      <c r="N5">
        <f>IF(kursanci67[[#This Row],[Imię kursanta]]="Agnieszka",N4+1,N4)</f>
        <v>0</v>
      </c>
      <c r="O5">
        <f>IF(kursanci67[[#This Row],[Imię kursanta]]="Zdzisław",O4+1,O4)</f>
        <v>0</v>
      </c>
      <c r="P5">
        <f>IF(kursanci67[[#This Row],[Imię kursanta]]="Ewa",P4+1,P4)</f>
        <v>0</v>
      </c>
      <c r="Q5">
        <f>IF(kursanci67[[#This Row],[Imię kursanta]]="Zbigniew",Q4+1,Q4)</f>
        <v>0</v>
      </c>
      <c r="R5">
        <f>IF(kursanci67[[#This Row],[Imię kursanta]]="Anna",R4+1,R4)</f>
        <v>0</v>
      </c>
      <c r="S5">
        <f>IF(kursanci67[[#This Row],[Imię kursanta]]="Patrycja",S4+1,S4)</f>
        <v>0</v>
      </c>
      <c r="T5">
        <f>IF(kursanci67[[#This Row],[Imię kursanta]]="Ola",T4+1,T4)</f>
        <v>0</v>
      </c>
      <c r="U5">
        <f>IF(kursanci67[[#This Row],[Imię kursanta]]="Piotrek",U4+1,U4)</f>
        <v>0</v>
      </c>
      <c r="V5">
        <f>IF(kursanci67[[#This Row],[Imię kursanta]]="Andrzej",V4+1,V4)</f>
        <v>0</v>
      </c>
      <c r="W5">
        <f>IF(kursanci67[[#This Row],[Imię kursanta]]="Marcin",W4+1,W4)</f>
        <v>0</v>
      </c>
      <c r="X5" t="str">
        <f>UPPER(MID(kursanci67[[#This Row],[Imię kursanta]],1,3))</f>
        <v>JAN</v>
      </c>
      <c r="Y5" t="str">
        <f>UPPER(MID(kursanci67[[#This Row],[Przedmiot]],1,3))</f>
        <v>FIZ</v>
      </c>
      <c r="Z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5" t="str">
        <f>_xlfn.CONCAT(kursanci67[[#This Row],[CzlonImie]],kursanci67[[#This Row],[CzlonPrzedmiot]],kursanci67[[#This Row],[CzlonIlosc]])</f>
        <v>JANFIZ1</v>
      </c>
      <c r="AC5" s="4" t="s">
        <v>60</v>
      </c>
    </row>
    <row r="6" spans="1:29" x14ac:dyDescent="0.3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>
        <f>IF(kursanci67[[#This Row],[Imię kursanta]]="Bartek",G5+1,G5)</f>
        <v>1</v>
      </c>
      <c r="H6">
        <f>IF(kursanci67[[#This Row],[Imię kursanta]]="Wiktor",H5+1,H5)</f>
        <v>2</v>
      </c>
      <c r="I6">
        <f>IF(kursanci67[[#This Row],[Imię kursanta]]="Katarzyna",I5+1,I5)</f>
        <v>0</v>
      </c>
      <c r="J6">
        <f>IF(kursanci67[[#This Row],[Imię kursanta]]="Zuzanna",J5+1,J5)</f>
        <v>1</v>
      </c>
      <c r="K6">
        <f>IF(kursanci67[[#This Row],[Imię kursanta]]="Jan",K5+1,K5)</f>
        <v>1</v>
      </c>
      <c r="L6">
        <f>IF(kursanci67[[#This Row],[Imię kursanta]]="Julita",L5+1,L5)</f>
        <v>0</v>
      </c>
      <c r="M6">
        <f>IF(kursanci67[[#This Row],[Imię kursanta]]="Maciej",M5+1,M5)</f>
        <v>0</v>
      </c>
      <c r="N6">
        <f>IF(kursanci67[[#This Row],[Imię kursanta]]="Agnieszka",N5+1,N5)</f>
        <v>0</v>
      </c>
      <c r="O6">
        <f>IF(kursanci67[[#This Row],[Imię kursanta]]="Zdzisław",O5+1,O5)</f>
        <v>0</v>
      </c>
      <c r="P6">
        <f>IF(kursanci67[[#This Row],[Imię kursanta]]="Ewa",P5+1,P5)</f>
        <v>0</v>
      </c>
      <c r="Q6">
        <f>IF(kursanci67[[#This Row],[Imię kursanta]]="Zbigniew",Q5+1,Q5)</f>
        <v>0</v>
      </c>
      <c r="R6">
        <f>IF(kursanci67[[#This Row],[Imię kursanta]]="Anna",R5+1,R5)</f>
        <v>0</v>
      </c>
      <c r="S6">
        <f>IF(kursanci67[[#This Row],[Imię kursanta]]="Patrycja",S5+1,S5)</f>
        <v>0</v>
      </c>
      <c r="T6">
        <f>IF(kursanci67[[#This Row],[Imię kursanta]]="Ola",T5+1,T5)</f>
        <v>0</v>
      </c>
      <c r="U6">
        <f>IF(kursanci67[[#This Row],[Imię kursanta]]="Piotrek",U5+1,U5)</f>
        <v>0</v>
      </c>
      <c r="V6">
        <f>IF(kursanci67[[#This Row],[Imię kursanta]]="Andrzej",V5+1,V5)</f>
        <v>0</v>
      </c>
      <c r="W6">
        <f>IF(kursanci67[[#This Row],[Imię kursanta]]="Marcin",W5+1,W5)</f>
        <v>0</v>
      </c>
      <c r="X6" t="str">
        <f>UPPER(MID(kursanci67[[#This Row],[Imię kursanta]],1,3))</f>
        <v>WIK</v>
      </c>
      <c r="Y6" t="str">
        <f>UPPER(MID(kursanci67[[#This Row],[Przedmiot]],1,3))</f>
        <v>MAT</v>
      </c>
      <c r="Z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</v>
      </c>
      <c r="AA6" t="str">
        <f>_xlfn.CONCAT(kursanci67[[#This Row],[CzlonImie]],kursanci67[[#This Row],[CzlonPrzedmiot]],kursanci67[[#This Row],[CzlonIlosc]])</f>
        <v>WIKMAT2</v>
      </c>
      <c r="AC6" s="4" t="s">
        <v>61</v>
      </c>
    </row>
    <row r="7" spans="1:29" x14ac:dyDescent="0.3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>
        <f>IF(kursanci67[[#This Row],[Imię kursanta]]="Bartek",G6+1,G6)</f>
        <v>1</v>
      </c>
      <c r="H7">
        <f>IF(kursanci67[[#This Row],[Imię kursanta]]="Wiktor",H6+1,H6)</f>
        <v>2</v>
      </c>
      <c r="I7">
        <f>IF(kursanci67[[#This Row],[Imię kursanta]]="Katarzyna",I6+1,I6)</f>
        <v>0</v>
      </c>
      <c r="J7">
        <f>IF(kursanci67[[#This Row],[Imię kursanta]]="Zuzanna",J6+1,J6)</f>
        <v>1</v>
      </c>
      <c r="K7">
        <f>IF(kursanci67[[#This Row],[Imię kursanta]]="Jan",K6+1,K6)</f>
        <v>1</v>
      </c>
      <c r="L7">
        <f>IF(kursanci67[[#This Row],[Imię kursanta]]="Julita",L6+1,L6)</f>
        <v>0</v>
      </c>
      <c r="M7">
        <f>IF(kursanci67[[#This Row],[Imię kursanta]]="Maciej",M6+1,M6)</f>
        <v>0</v>
      </c>
      <c r="N7">
        <f>IF(kursanci67[[#This Row],[Imię kursanta]]="Agnieszka",N6+1,N6)</f>
        <v>1</v>
      </c>
      <c r="O7">
        <f>IF(kursanci67[[#This Row],[Imię kursanta]]="Zdzisław",O6+1,O6)</f>
        <v>0</v>
      </c>
      <c r="P7">
        <f>IF(kursanci67[[#This Row],[Imię kursanta]]="Ewa",P6+1,P6)</f>
        <v>0</v>
      </c>
      <c r="Q7">
        <f>IF(kursanci67[[#This Row],[Imię kursanta]]="Zbigniew",Q6+1,Q6)</f>
        <v>0</v>
      </c>
      <c r="R7">
        <f>IF(kursanci67[[#This Row],[Imię kursanta]]="Anna",R6+1,R6)</f>
        <v>0</v>
      </c>
      <c r="S7">
        <f>IF(kursanci67[[#This Row],[Imię kursanta]]="Patrycja",S6+1,S6)</f>
        <v>0</v>
      </c>
      <c r="T7">
        <f>IF(kursanci67[[#This Row],[Imię kursanta]]="Ola",T6+1,T6)</f>
        <v>0</v>
      </c>
      <c r="U7">
        <f>IF(kursanci67[[#This Row],[Imię kursanta]]="Piotrek",U6+1,U6)</f>
        <v>0</v>
      </c>
      <c r="V7">
        <f>IF(kursanci67[[#This Row],[Imię kursanta]]="Andrzej",V6+1,V6)</f>
        <v>0</v>
      </c>
      <c r="W7">
        <f>IF(kursanci67[[#This Row],[Imię kursanta]]="Marcin",W6+1,W6)</f>
        <v>0</v>
      </c>
      <c r="X7" t="str">
        <f>UPPER(MID(kursanci67[[#This Row],[Imię kursanta]],1,3))</f>
        <v>AGN</v>
      </c>
      <c r="Y7" t="str">
        <f>UPPER(MID(kursanci67[[#This Row],[Przedmiot]],1,3))</f>
        <v>MAT</v>
      </c>
      <c r="Z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7" t="str">
        <f>_xlfn.CONCAT(kursanci67[[#This Row],[CzlonImie]],kursanci67[[#This Row],[CzlonPrzedmiot]],kursanci67[[#This Row],[CzlonIlosc]])</f>
        <v>AGNMAT1</v>
      </c>
      <c r="AC7" s="4" t="s">
        <v>62</v>
      </c>
    </row>
    <row r="8" spans="1:29" x14ac:dyDescent="0.3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>
        <f>IF(kursanci67[[#This Row],[Imię kursanta]]="Bartek",G7+1,G7)</f>
        <v>1</v>
      </c>
      <c r="H8">
        <f>IF(kursanci67[[#This Row],[Imię kursanta]]="Wiktor",H7+1,H7)</f>
        <v>2</v>
      </c>
      <c r="I8">
        <f>IF(kursanci67[[#This Row],[Imię kursanta]]="Katarzyna",I7+1,I7)</f>
        <v>1</v>
      </c>
      <c r="J8">
        <f>IF(kursanci67[[#This Row],[Imię kursanta]]="Zuzanna",J7+1,J7)</f>
        <v>1</v>
      </c>
      <c r="K8">
        <f>IF(kursanci67[[#This Row],[Imię kursanta]]="Jan",K7+1,K7)</f>
        <v>1</v>
      </c>
      <c r="L8">
        <f>IF(kursanci67[[#This Row],[Imię kursanta]]="Julita",L7+1,L7)</f>
        <v>0</v>
      </c>
      <c r="M8">
        <f>IF(kursanci67[[#This Row],[Imię kursanta]]="Maciej",M7+1,M7)</f>
        <v>0</v>
      </c>
      <c r="N8">
        <f>IF(kursanci67[[#This Row],[Imię kursanta]]="Agnieszka",N7+1,N7)</f>
        <v>1</v>
      </c>
      <c r="O8">
        <f>IF(kursanci67[[#This Row],[Imię kursanta]]="Zdzisław",O7+1,O7)</f>
        <v>0</v>
      </c>
      <c r="P8">
        <f>IF(kursanci67[[#This Row],[Imię kursanta]]="Ewa",P7+1,P7)</f>
        <v>0</v>
      </c>
      <c r="Q8">
        <f>IF(kursanci67[[#This Row],[Imię kursanta]]="Zbigniew",Q7+1,Q7)</f>
        <v>0</v>
      </c>
      <c r="R8">
        <f>IF(kursanci67[[#This Row],[Imię kursanta]]="Anna",R7+1,R7)</f>
        <v>0</v>
      </c>
      <c r="S8">
        <f>IF(kursanci67[[#This Row],[Imię kursanta]]="Patrycja",S7+1,S7)</f>
        <v>0</v>
      </c>
      <c r="T8">
        <f>IF(kursanci67[[#This Row],[Imię kursanta]]="Ola",T7+1,T7)</f>
        <v>0</v>
      </c>
      <c r="U8">
        <f>IF(kursanci67[[#This Row],[Imię kursanta]]="Piotrek",U7+1,U7)</f>
        <v>0</v>
      </c>
      <c r="V8">
        <f>IF(kursanci67[[#This Row],[Imię kursanta]]="Andrzej",V7+1,V7)</f>
        <v>0</v>
      </c>
      <c r="W8">
        <f>IF(kursanci67[[#This Row],[Imię kursanta]]="Marcin",W7+1,W7)</f>
        <v>0</v>
      </c>
      <c r="X8" t="str">
        <f>UPPER(MID(kursanci67[[#This Row],[Imię kursanta]],1,3))</f>
        <v>KAT</v>
      </c>
      <c r="Y8" t="str">
        <f>UPPER(MID(kursanci67[[#This Row],[Przedmiot]],1,3))</f>
        <v>INF</v>
      </c>
      <c r="Z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8" t="str">
        <f>_xlfn.CONCAT(kursanci67[[#This Row],[CzlonImie]],kursanci67[[#This Row],[CzlonPrzedmiot]],kursanci67[[#This Row],[CzlonIlosc]])</f>
        <v>KATINF1</v>
      </c>
      <c r="AC8" s="4" t="s">
        <v>63</v>
      </c>
    </row>
    <row r="9" spans="1:29" x14ac:dyDescent="0.3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>
        <f>IF(kursanci67[[#This Row],[Imię kursanta]]="Bartek",G8+1,G8)</f>
        <v>1</v>
      </c>
      <c r="H9">
        <f>IF(kursanci67[[#This Row],[Imię kursanta]]="Wiktor",H8+1,H8)</f>
        <v>2</v>
      </c>
      <c r="I9">
        <f>IF(kursanci67[[#This Row],[Imię kursanta]]="Katarzyna",I8+1,I8)</f>
        <v>1</v>
      </c>
      <c r="J9">
        <f>IF(kursanci67[[#This Row],[Imię kursanta]]="Zuzanna",J8+1,J8)</f>
        <v>1</v>
      </c>
      <c r="K9">
        <f>IF(kursanci67[[#This Row],[Imię kursanta]]="Jan",K8+1,K8)</f>
        <v>1</v>
      </c>
      <c r="L9">
        <f>IF(kursanci67[[#This Row],[Imię kursanta]]="Julita",L8+1,L8)</f>
        <v>0</v>
      </c>
      <c r="M9">
        <f>IF(kursanci67[[#This Row],[Imię kursanta]]="Maciej",M8+1,M8)</f>
        <v>0</v>
      </c>
      <c r="N9">
        <f>IF(kursanci67[[#This Row],[Imię kursanta]]="Agnieszka",N8+1,N8)</f>
        <v>1</v>
      </c>
      <c r="O9">
        <f>IF(kursanci67[[#This Row],[Imię kursanta]]="Zdzisław",O8+1,O8)</f>
        <v>0</v>
      </c>
      <c r="P9">
        <f>IF(kursanci67[[#This Row],[Imię kursanta]]="Ewa",P8+1,P8)</f>
        <v>0</v>
      </c>
      <c r="Q9">
        <f>IF(kursanci67[[#This Row],[Imię kursanta]]="Zbigniew",Q8+1,Q8)</f>
        <v>1</v>
      </c>
      <c r="R9">
        <f>IF(kursanci67[[#This Row],[Imię kursanta]]="Anna",R8+1,R8)</f>
        <v>0</v>
      </c>
      <c r="S9">
        <f>IF(kursanci67[[#This Row],[Imię kursanta]]="Patrycja",S8+1,S8)</f>
        <v>0</v>
      </c>
      <c r="T9">
        <f>IF(kursanci67[[#This Row],[Imię kursanta]]="Ola",T8+1,T8)</f>
        <v>0</v>
      </c>
      <c r="U9">
        <f>IF(kursanci67[[#This Row],[Imię kursanta]]="Piotrek",U8+1,U8)</f>
        <v>0</v>
      </c>
      <c r="V9">
        <f>IF(kursanci67[[#This Row],[Imię kursanta]]="Andrzej",V8+1,V8)</f>
        <v>0</v>
      </c>
      <c r="W9">
        <f>IF(kursanci67[[#This Row],[Imię kursanta]]="Marcin",W8+1,W8)</f>
        <v>0</v>
      </c>
      <c r="X9" t="str">
        <f>UPPER(MID(kursanci67[[#This Row],[Imię kursanta]],1,3))</f>
        <v>ZBI</v>
      </c>
      <c r="Y9" t="str">
        <f>UPPER(MID(kursanci67[[#This Row],[Przedmiot]],1,3))</f>
        <v>FIZ</v>
      </c>
      <c r="Z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9" t="str">
        <f>_xlfn.CONCAT(kursanci67[[#This Row],[CzlonImie]],kursanci67[[#This Row],[CzlonPrzedmiot]],kursanci67[[#This Row],[CzlonIlosc]])</f>
        <v>ZBIFIZ1</v>
      </c>
      <c r="AC9" s="4" t="s">
        <v>64</v>
      </c>
    </row>
    <row r="10" spans="1:29" x14ac:dyDescent="0.3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>
        <f>IF(kursanci67[[#This Row],[Imię kursanta]]="Bartek",G9+1,G9)</f>
        <v>1</v>
      </c>
      <c r="H10">
        <f>IF(kursanci67[[#This Row],[Imię kursanta]]="Wiktor",H9+1,H9)</f>
        <v>2</v>
      </c>
      <c r="I10">
        <f>IF(kursanci67[[#This Row],[Imię kursanta]]="Katarzyna",I9+1,I9)</f>
        <v>2</v>
      </c>
      <c r="J10">
        <f>IF(kursanci67[[#This Row],[Imię kursanta]]="Zuzanna",J9+1,J9)</f>
        <v>1</v>
      </c>
      <c r="K10">
        <f>IF(kursanci67[[#This Row],[Imię kursanta]]="Jan",K9+1,K9)</f>
        <v>1</v>
      </c>
      <c r="L10">
        <f>IF(kursanci67[[#This Row],[Imię kursanta]]="Julita",L9+1,L9)</f>
        <v>0</v>
      </c>
      <c r="M10">
        <f>IF(kursanci67[[#This Row],[Imię kursanta]]="Maciej",M9+1,M9)</f>
        <v>0</v>
      </c>
      <c r="N10">
        <f>IF(kursanci67[[#This Row],[Imię kursanta]]="Agnieszka",N9+1,N9)</f>
        <v>1</v>
      </c>
      <c r="O10">
        <f>IF(kursanci67[[#This Row],[Imię kursanta]]="Zdzisław",O9+1,O9)</f>
        <v>0</v>
      </c>
      <c r="P10">
        <f>IF(kursanci67[[#This Row],[Imię kursanta]]="Ewa",P9+1,P9)</f>
        <v>0</v>
      </c>
      <c r="Q10">
        <f>IF(kursanci67[[#This Row],[Imię kursanta]]="Zbigniew",Q9+1,Q9)</f>
        <v>1</v>
      </c>
      <c r="R10">
        <f>IF(kursanci67[[#This Row],[Imię kursanta]]="Anna",R9+1,R9)</f>
        <v>0</v>
      </c>
      <c r="S10">
        <f>IF(kursanci67[[#This Row],[Imię kursanta]]="Patrycja",S9+1,S9)</f>
        <v>0</v>
      </c>
      <c r="T10">
        <f>IF(kursanci67[[#This Row],[Imię kursanta]]="Ola",T9+1,T9)</f>
        <v>0</v>
      </c>
      <c r="U10">
        <f>IF(kursanci67[[#This Row],[Imię kursanta]]="Piotrek",U9+1,U9)</f>
        <v>0</v>
      </c>
      <c r="V10">
        <f>IF(kursanci67[[#This Row],[Imię kursanta]]="Andrzej",V9+1,V9)</f>
        <v>0</v>
      </c>
      <c r="W10">
        <f>IF(kursanci67[[#This Row],[Imię kursanta]]="Marcin",W9+1,W9)</f>
        <v>0</v>
      </c>
      <c r="X10" t="str">
        <f>UPPER(MID(kursanci67[[#This Row],[Imię kursanta]],1,3))</f>
        <v>KAT</v>
      </c>
      <c r="Y10" t="str">
        <f>UPPER(MID(kursanci67[[#This Row],[Przedmiot]],1,3))</f>
        <v>INF</v>
      </c>
      <c r="Z1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</v>
      </c>
      <c r="AA10" t="str">
        <f>_xlfn.CONCAT(kursanci67[[#This Row],[CzlonImie]],kursanci67[[#This Row],[CzlonPrzedmiot]],kursanci67[[#This Row],[CzlonIlosc]])</f>
        <v>KATINF2</v>
      </c>
      <c r="AC10" s="4" t="s">
        <v>65</v>
      </c>
    </row>
    <row r="11" spans="1:29" x14ac:dyDescent="0.3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>
        <f>IF(kursanci67[[#This Row],[Imię kursanta]]="Bartek",G10+1,G10)</f>
        <v>1</v>
      </c>
      <c r="H11">
        <f>IF(kursanci67[[#This Row],[Imię kursanta]]="Wiktor",H10+1,H10)</f>
        <v>2</v>
      </c>
      <c r="I11">
        <f>IF(kursanci67[[#This Row],[Imię kursanta]]="Katarzyna",I10+1,I10)</f>
        <v>2</v>
      </c>
      <c r="J11">
        <f>IF(kursanci67[[#This Row],[Imię kursanta]]="Zuzanna",J10+1,J10)</f>
        <v>1</v>
      </c>
      <c r="K11">
        <f>IF(kursanci67[[#This Row],[Imię kursanta]]="Jan",K10+1,K10)</f>
        <v>2</v>
      </c>
      <c r="L11">
        <f>IF(kursanci67[[#This Row],[Imię kursanta]]="Julita",L10+1,L10)</f>
        <v>0</v>
      </c>
      <c r="M11">
        <f>IF(kursanci67[[#This Row],[Imię kursanta]]="Maciej",M10+1,M10)</f>
        <v>0</v>
      </c>
      <c r="N11">
        <f>IF(kursanci67[[#This Row],[Imię kursanta]]="Agnieszka",N10+1,N10)</f>
        <v>1</v>
      </c>
      <c r="O11">
        <f>IF(kursanci67[[#This Row],[Imię kursanta]]="Zdzisław",O10+1,O10)</f>
        <v>0</v>
      </c>
      <c r="P11">
        <f>IF(kursanci67[[#This Row],[Imię kursanta]]="Ewa",P10+1,P10)</f>
        <v>0</v>
      </c>
      <c r="Q11">
        <f>IF(kursanci67[[#This Row],[Imię kursanta]]="Zbigniew",Q10+1,Q10)</f>
        <v>1</v>
      </c>
      <c r="R11">
        <f>IF(kursanci67[[#This Row],[Imię kursanta]]="Anna",R10+1,R10)</f>
        <v>0</v>
      </c>
      <c r="S11">
        <f>IF(kursanci67[[#This Row],[Imię kursanta]]="Patrycja",S10+1,S10)</f>
        <v>0</v>
      </c>
      <c r="T11">
        <f>IF(kursanci67[[#This Row],[Imię kursanta]]="Ola",T10+1,T10)</f>
        <v>0</v>
      </c>
      <c r="U11">
        <f>IF(kursanci67[[#This Row],[Imię kursanta]]="Piotrek",U10+1,U10)</f>
        <v>0</v>
      </c>
      <c r="V11">
        <f>IF(kursanci67[[#This Row],[Imię kursanta]]="Andrzej",V10+1,V10)</f>
        <v>0</v>
      </c>
      <c r="W11">
        <f>IF(kursanci67[[#This Row],[Imię kursanta]]="Marcin",W10+1,W10)</f>
        <v>0</v>
      </c>
      <c r="X11" t="str">
        <f>UPPER(MID(kursanci67[[#This Row],[Imię kursanta]],1,3))</f>
        <v>JAN</v>
      </c>
      <c r="Y11" t="str">
        <f>UPPER(MID(kursanci67[[#This Row],[Przedmiot]],1,3))</f>
        <v>FIZ</v>
      </c>
      <c r="Z1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</v>
      </c>
      <c r="AA11" t="str">
        <f>_xlfn.CONCAT(kursanci67[[#This Row],[CzlonImie]],kursanci67[[#This Row],[CzlonPrzedmiot]],kursanci67[[#This Row],[CzlonIlosc]])</f>
        <v>JANFIZ2</v>
      </c>
      <c r="AC11" s="4" t="s">
        <v>66</v>
      </c>
    </row>
    <row r="12" spans="1:29" x14ac:dyDescent="0.3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>
        <f>IF(kursanci67[[#This Row],[Imię kursanta]]="Bartek",G11+1,G11)</f>
        <v>1</v>
      </c>
      <c r="H12">
        <f>IF(kursanci67[[#This Row],[Imię kursanta]]="Wiktor",H11+1,H11)</f>
        <v>2</v>
      </c>
      <c r="I12">
        <f>IF(kursanci67[[#This Row],[Imię kursanta]]="Katarzyna",I11+1,I11)</f>
        <v>2</v>
      </c>
      <c r="J12">
        <f>IF(kursanci67[[#This Row],[Imię kursanta]]="Zuzanna",J11+1,J11)</f>
        <v>1</v>
      </c>
      <c r="K12">
        <f>IF(kursanci67[[#This Row],[Imię kursanta]]="Jan",K11+1,K11)</f>
        <v>3</v>
      </c>
      <c r="L12">
        <f>IF(kursanci67[[#This Row],[Imię kursanta]]="Julita",L11+1,L11)</f>
        <v>0</v>
      </c>
      <c r="M12">
        <f>IF(kursanci67[[#This Row],[Imię kursanta]]="Maciej",M11+1,M11)</f>
        <v>0</v>
      </c>
      <c r="N12">
        <f>IF(kursanci67[[#This Row],[Imię kursanta]]="Agnieszka",N11+1,N11)</f>
        <v>1</v>
      </c>
      <c r="O12">
        <f>IF(kursanci67[[#This Row],[Imię kursanta]]="Zdzisław",O11+1,O11)</f>
        <v>0</v>
      </c>
      <c r="P12">
        <f>IF(kursanci67[[#This Row],[Imię kursanta]]="Ewa",P11+1,P11)</f>
        <v>0</v>
      </c>
      <c r="Q12">
        <f>IF(kursanci67[[#This Row],[Imię kursanta]]="Zbigniew",Q11+1,Q11)</f>
        <v>1</v>
      </c>
      <c r="R12">
        <f>IF(kursanci67[[#This Row],[Imię kursanta]]="Anna",R11+1,R11)</f>
        <v>0</v>
      </c>
      <c r="S12">
        <f>IF(kursanci67[[#This Row],[Imię kursanta]]="Patrycja",S11+1,S11)</f>
        <v>0</v>
      </c>
      <c r="T12">
        <f>IF(kursanci67[[#This Row],[Imię kursanta]]="Ola",T11+1,T11)</f>
        <v>0</v>
      </c>
      <c r="U12">
        <f>IF(kursanci67[[#This Row],[Imię kursanta]]="Piotrek",U11+1,U11)</f>
        <v>0</v>
      </c>
      <c r="V12">
        <f>IF(kursanci67[[#This Row],[Imię kursanta]]="Andrzej",V11+1,V11)</f>
        <v>0</v>
      </c>
      <c r="W12">
        <f>IF(kursanci67[[#This Row],[Imię kursanta]]="Marcin",W11+1,W11)</f>
        <v>0</v>
      </c>
      <c r="X12" t="str">
        <f>UPPER(MID(kursanci67[[#This Row],[Imię kursanta]],1,3))</f>
        <v>JAN</v>
      </c>
      <c r="Y12" t="str">
        <f>UPPER(MID(kursanci67[[#This Row],[Przedmiot]],1,3))</f>
        <v>FIZ</v>
      </c>
      <c r="Z1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3</v>
      </c>
      <c r="AA12" t="str">
        <f>_xlfn.CONCAT(kursanci67[[#This Row],[CzlonImie]],kursanci67[[#This Row],[CzlonPrzedmiot]],kursanci67[[#This Row],[CzlonIlosc]])</f>
        <v>JANFIZ3</v>
      </c>
      <c r="AC12" s="4" t="s">
        <v>67</v>
      </c>
    </row>
    <row r="13" spans="1:29" x14ac:dyDescent="0.3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>
        <f>IF(kursanci67[[#This Row],[Imię kursanta]]="Bartek",G12+1,G12)</f>
        <v>1</v>
      </c>
      <c r="H13">
        <f>IF(kursanci67[[#This Row],[Imię kursanta]]="Wiktor",H12+1,H12)</f>
        <v>3</v>
      </c>
      <c r="I13">
        <f>IF(kursanci67[[#This Row],[Imię kursanta]]="Katarzyna",I12+1,I12)</f>
        <v>2</v>
      </c>
      <c r="J13">
        <f>IF(kursanci67[[#This Row],[Imię kursanta]]="Zuzanna",J12+1,J12)</f>
        <v>1</v>
      </c>
      <c r="K13">
        <f>IF(kursanci67[[#This Row],[Imię kursanta]]="Jan",K12+1,K12)</f>
        <v>3</v>
      </c>
      <c r="L13">
        <f>IF(kursanci67[[#This Row],[Imię kursanta]]="Julita",L12+1,L12)</f>
        <v>0</v>
      </c>
      <c r="M13">
        <f>IF(kursanci67[[#This Row],[Imię kursanta]]="Maciej",M12+1,M12)</f>
        <v>0</v>
      </c>
      <c r="N13">
        <f>IF(kursanci67[[#This Row],[Imię kursanta]]="Agnieszka",N12+1,N12)</f>
        <v>1</v>
      </c>
      <c r="O13">
        <f>IF(kursanci67[[#This Row],[Imię kursanta]]="Zdzisław",O12+1,O12)</f>
        <v>0</v>
      </c>
      <c r="P13">
        <f>IF(kursanci67[[#This Row],[Imię kursanta]]="Ewa",P12+1,P12)</f>
        <v>0</v>
      </c>
      <c r="Q13">
        <f>IF(kursanci67[[#This Row],[Imię kursanta]]="Zbigniew",Q12+1,Q12)</f>
        <v>1</v>
      </c>
      <c r="R13">
        <f>IF(kursanci67[[#This Row],[Imię kursanta]]="Anna",R12+1,R12)</f>
        <v>0</v>
      </c>
      <c r="S13">
        <f>IF(kursanci67[[#This Row],[Imię kursanta]]="Patrycja",S12+1,S12)</f>
        <v>0</v>
      </c>
      <c r="T13">
        <f>IF(kursanci67[[#This Row],[Imię kursanta]]="Ola",T12+1,T12)</f>
        <v>0</v>
      </c>
      <c r="U13">
        <f>IF(kursanci67[[#This Row],[Imię kursanta]]="Piotrek",U12+1,U12)</f>
        <v>0</v>
      </c>
      <c r="V13">
        <f>IF(kursanci67[[#This Row],[Imię kursanta]]="Andrzej",V12+1,V12)</f>
        <v>0</v>
      </c>
      <c r="W13">
        <f>IF(kursanci67[[#This Row],[Imię kursanta]]="Marcin",W12+1,W12)</f>
        <v>0</v>
      </c>
      <c r="X13" t="str">
        <f>UPPER(MID(kursanci67[[#This Row],[Imię kursanta]],1,3))</f>
        <v>WIK</v>
      </c>
      <c r="Y13" t="str">
        <f>UPPER(MID(kursanci67[[#This Row],[Przedmiot]],1,3))</f>
        <v>MAT</v>
      </c>
      <c r="Z1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3</v>
      </c>
      <c r="AA13" t="str">
        <f>_xlfn.CONCAT(kursanci67[[#This Row],[CzlonImie]],kursanci67[[#This Row],[CzlonPrzedmiot]],kursanci67[[#This Row],[CzlonIlosc]])</f>
        <v>WIKMAT3</v>
      </c>
      <c r="AC13" s="4" t="s">
        <v>68</v>
      </c>
    </row>
    <row r="14" spans="1:29" x14ac:dyDescent="0.3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>
        <f>IF(kursanci67[[#This Row],[Imię kursanta]]="Bartek",G13+1,G13)</f>
        <v>2</v>
      </c>
      <c r="H14">
        <f>IF(kursanci67[[#This Row],[Imię kursanta]]="Wiktor",H13+1,H13)</f>
        <v>3</v>
      </c>
      <c r="I14">
        <f>IF(kursanci67[[#This Row],[Imię kursanta]]="Katarzyna",I13+1,I13)</f>
        <v>2</v>
      </c>
      <c r="J14">
        <f>IF(kursanci67[[#This Row],[Imię kursanta]]="Zuzanna",J13+1,J13)</f>
        <v>1</v>
      </c>
      <c r="K14">
        <f>IF(kursanci67[[#This Row],[Imię kursanta]]="Jan",K13+1,K13)</f>
        <v>3</v>
      </c>
      <c r="L14">
        <f>IF(kursanci67[[#This Row],[Imię kursanta]]="Julita",L13+1,L13)</f>
        <v>0</v>
      </c>
      <c r="M14">
        <f>IF(kursanci67[[#This Row],[Imię kursanta]]="Maciej",M13+1,M13)</f>
        <v>0</v>
      </c>
      <c r="N14">
        <f>IF(kursanci67[[#This Row],[Imię kursanta]]="Agnieszka",N13+1,N13)</f>
        <v>1</v>
      </c>
      <c r="O14">
        <f>IF(kursanci67[[#This Row],[Imię kursanta]]="Zdzisław",O13+1,O13)</f>
        <v>0</v>
      </c>
      <c r="P14">
        <f>IF(kursanci67[[#This Row],[Imię kursanta]]="Ewa",P13+1,P13)</f>
        <v>0</v>
      </c>
      <c r="Q14">
        <f>IF(kursanci67[[#This Row],[Imię kursanta]]="Zbigniew",Q13+1,Q13)</f>
        <v>1</v>
      </c>
      <c r="R14">
        <f>IF(kursanci67[[#This Row],[Imię kursanta]]="Anna",R13+1,R13)</f>
        <v>0</v>
      </c>
      <c r="S14">
        <f>IF(kursanci67[[#This Row],[Imię kursanta]]="Patrycja",S13+1,S13)</f>
        <v>0</v>
      </c>
      <c r="T14">
        <f>IF(kursanci67[[#This Row],[Imię kursanta]]="Ola",T13+1,T13)</f>
        <v>0</v>
      </c>
      <c r="U14">
        <f>IF(kursanci67[[#This Row],[Imię kursanta]]="Piotrek",U13+1,U13)</f>
        <v>0</v>
      </c>
      <c r="V14">
        <f>IF(kursanci67[[#This Row],[Imię kursanta]]="Andrzej",V13+1,V13)</f>
        <v>0</v>
      </c>
      <c r="W14">
        <f>IF(kursanci67[[#This Row],[Imię kursanta]]="Marcin",W13+1,W13)</f>
        <v>0</v>
      </c>
      <c r="X14" t="str">
        <f>UPPER(MID(kursanci67[[#This Row],[Imię kursanta]],1,3))</f>
        <v>BAR</v>
      </c>
      <c r="Y14" t="str">
        <f>UPPER(MID(kursanci67[[#This Row],[Przedmiot]],1,3))</f>
        <v>INF</v>
      </c>
      <c r="Z1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</v>
      </c>
      <c r="AA14" t="str">
        <f>_xlfn.CONCAT(kursanci67[[#This Row],[CzlonImie]],kursanci67[[#This Row],[CzlonPrzedmiot]],kursanci67[[#This Row],[CzlonIlosc]])</f>
        <v>BARINF2</v>
      </c>
      <c r="AC14" s="4" t="s">
        <v>69</v>
      </c>
    </row>
    <row r="15" spans="1:29" x14ac:dyDescent="0.3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>
        <f>IF(kursanci67[[#This Row],[Imię kursanta]]="Bartek",G14+1,G14)</f>
        <v>2</v>
      </c>
      <c r="H15">
        <f>IF(kursanci67[[#This Row],[Imię kursanta]]="Wiktor",H14+1,H14)</f>
        <v>3</v>
      </c>
      <c r="I15">
        <f>IF(kursanci67[[#This Row],[Imię kursanta]]="Katarzyna",I14+1,I14)</f>
        <v>3</v>
      </c>
      <c r="J15">
        <f>IF(kursanci67[[#This Row],[Imię kursanta]]="Zuzanna",J14+1,J14)</f>
        <v>1</v>
      </c>
      <c r="K15">
        <f>IF(kursanci67[[#This Row],[Imię kursanta]]="Jan",K14+1,K14)</f>
        <v>3</v>
      </c>
      <c r="L15">
        <f>IF(kursanci67[[#This Row],[Imię kursanta]]="Julita",L14+1,L14)</f>
        <v>0</v>
      </c>
      <c r="M15">
        <f>IF(kursanci67[[#This Row],[Imię kursanta]]="Maciej",M14+1,M14)</f>
        <v>0</v>
      </c>
      <c r="N15">
        <f>IF(kursanci67[[#This Row],[Imię kursanta]]="Agnieszka",N14+1,N14)</f>
        <v>1</v>
      </c>
      <c r="O15">
        <f>IF(kursanci67[[#This Row],[Imię kursanta]]="Zdzisław",O14+1,O14)</f>
        <v>0</v>
      </c>
      <c r="P15">
        <f>IF(kursanci67[[#This Row],[Imię kursanta]]="Ewa",P14+1,P14)</f>
        <v>0</v>
      </c>
      <c r="Q15">
        <f>IF(kursanci67[[#This Row],[Imię kursanta]]="Zbigniew",Q14+1,Q14)</f>
        <v>1</v>
      </c>
      <c r="R15">
        <f>IF(kursanci67[[#This Row],[Imię kursanta]]="Anna",R14+1,R14)</f>
        <v>0</v>
      </c>
      <c r="S15">
        <f>IF(kursanci67[[#This Row],[Imię kursanta]]="Patrycja",S14+1,S14)</f>
        <v>0</v>
      </c>
      <c r="T15">
        <f>IF(kursanci67[[#This Row],[Imię kursanta]]="Ola",T14+1,T14)</f>
        <v>0</v>
      </c>
      <c r="U15">
        <f>IF(kursanci67[[#This Row],[Imię kursanta]]="Piotrek",U14+1,U14)</f>
        <v>0</v>
      </c>
      <c r="V15">
        <f>IF(kursanci67[[#This Row],[Imię kursanta]]="Andrzej",V14+1,V14)</f>
        <v>0</v>
      </c>
      <c r="W15">
        <f>IF(kursanci67[[#This Row],[Imię kursanta]]="Marcin",W14+1,W14)</f>
        <v>0</v>
      </c>
      <c r="X15" t="str">
        <f>UPPER(MID(kursanci67[[#This Row],[Imię kursanta]],1,3))</f>
        <v>KAT</v>
      </c>
      <c r="Y15" t="str">
        <f>UPPER(MID(kursanci67[[#This Row],[Przedmiot]],1,3))</f>
        <v>INF</v>
      </c>
      <c r="Z1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3</v>
      </c>
      <c r="AA15" t="str">
        <f>_xlfn.CONCAT(kursanci67[[#This Row],[CzlonImie]],kursanci67[[#This Row],[CzlonPrzedmiot]],kursanci67[[#This Row],[CzlonIlosc]])</f>
        <v>KATINF3</v>
      </c>
      <c r="AC15" s="4" t="s">
        <v>70</v>
      </c>
    </row>
    <row r="16" spans="1:29" x14ac:dyDescent="0.3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>
        <f>IF(kursanci67[[#This Row],[Imię kursanta]]="Bartek",G15+1,G15)</f>
        <v>3</v>
      </c>
      <c r="H16">
        <f>IF(kursanci67[[#This Row],[Imię kursanta]]="Wiktor",H15+1,H15)</f>
        <v>3</v>
      </c>
      <c r="I16">
        <f>IF(kursanci67[[#This Row],[Imię kursanta]]="Katarzyna",I15+1,I15)</f>
        <v>3</v>
      </c>
      <c r="J16">
        <f>IF(kursanci67[[#This Row],[Imię kursanta]]="Zuzanna",J15+1,J15)</f>
        <v>1</v>
      </c>
      <c r="K16">
        <f>IF(kursanci67[[#This Row],[Imię kursanta]]="Jan",K15+1,K15)</f>
        <v>3</v>
      </c>
      <c r="L16">
        <f>IF(kursanci67[[#This Row],[Imię kursanta]]="Julita",L15+1,L15)</f>
        <v>0</v>
      </c>
      <c r="M16">
        <f>IF(kursanci67[[#This Row],[Imię kursanta]]="Maciej",M15+1,M15)</f>
        <v>0</v>
      </c>
      <c r="N16">
        <f>IF(kursanci67[[#This Row],[Imię kursanta]]="Agnieszka",N15+1,N15)</f>
        <v>1</v>
      </c>
      <c r="O16">
        <f>IF(kursanci67[[#This Row],[Imię kursanta]]="Zdzisław",O15+1,O15)</f>
        <v>0</v>
      </c>
      <c r="P16">
        <f>IF(kursanci67[[#This Row],[Imię kursanta]]="Ewa",P15+1,P15)</f>
        <v>0</v>
      </c>
      <c r="Q16">
        <f>IF(kursanci67[[#This Row],[Imię kursanta]]="Zbigniew",Q15+1,Q15)</f>
        <v>1</v>
      </c>
      <c r="R16">
        <f>IF(kursanci67[[#This Row],[Imię kursanta]]="Anna",R15+1,R15)</f>
        <v>0</v>
      </c>
      <c r="S16">
        <f>IF(kursanci67[[#This Row],[Imię kursanta]]="Patrycja",S15+1,S15)</f>
        <v>0</v>
      </c>
      <c r="T16">
        <f>IF(kursanci67[[#This Row],[Imię kursanta]]="Ola",T15+1,T15)</f>
        <v>0</v>
      </c>
      <c r="U16">
        <f>IF(kursanci67[[#This Row],[Imię kursanta]]="Piotrek",U15+1,U15)</f>
        <v>0</v>
      </c>
      <c r="V16">
        <f>IF(kursanci67[[#This Row],[Imię kursanta]]="Andrzej",V15+1,V15)</f>
        <v>0</v>
      </c>
      <c r="W16">
        <f>IF(kursanci67[[#This Row],[Imię kursanta]]="Marcin",W15+1,W15)</f>
        <v>0</v>
      </c>
      <c r="X16" t="str">
        <f>UPPER(MID(kursanci67[[#This Row],[Imię kursanta]],1,3))</f>
        <v>BAR</v>
      </c>
      <c r="Y16" t="str">
        <f>UPPER(MID(kursanci67[[#This Row],[Przedmiot]],1,3))</f>
        <v>INF</v>
      </c>
      <c r="Z1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3</v>
      </c>
      <c r="AA16" t="str">
        <f>_xlfn.CONCAT(kursanci67[[#This Row],[CzlonImie]],kursanci67[[#This Row],[CzlonPrzedmiot]],kursanci67[[#This Row],[CzlonIlosc]])</f>
        <v>BARINF3</v>
      </c>
      <c r="AC16" s="4" t="s">
        <v>71</v>
      </c>
    </row>
    <row r="17" spans="1:29" x14ac:dyDescent="0.3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>
        <f>IF(kursanci67[[#This Row],[Imię kursanta]]="Bartek",G16+1,G16)</f>
        <v>3</v>
      </c>
      <c r="H17">
        <f>IF(kursanci67[[#This Row],[Imię kursanta]]="Wiktor",H16+1,H16)</f>
        <v>3</v>
      </c>
      <c r="I17">
        <f>IF(kursanci67[[#This Row],[Imię kursanta]]="Katarzyna",I16+1,I16)</f>
        <v>3</v>
      </c>
      <c r="J17">
        <f>IF(kursanci67[[#This Row],[Imię kursanta]]="Zuzanna",J16+1,J16)</f>
        <v>2</v>
      </c>
      <c r="K17">
        <f>IF(kursanci67[[#This Row],[Imię kursanta]]="Jan",K16+1,K16)</f>
        <v>3</v>
      </c>
      <c r="L17">
        <f>IF(kursanci67[[#This Row],[Imię kursanta]]="Julita",L16+1,L16)</f>
        <v>0</v>
      </c>
      <c r="M17">
        <f>IF(kursanci67[[#This Row],[Imię kursanta]]="Maciej",M16+1,M16)</f>
        <v>0</v>
      </c>
      <c r="N17">
        <f>IF(kursanci67[[#This Row],[Imię kursanta]]="Agnieszka",N16+1,N16)</f>
        <v>1</v>
      </c>
      <c r="O17">
        <f>IF(kursanci67[[#This Row],[Imię kursanta]]="Zdzisław",O16+1,O16)</f>
        <v>0</v>
      </c>
      <c r="P17">
        <f>IF(kursanci67[[#This Row],[Imię kursanta]]="Ewa",P16+1,P16)</f>
        <v>0</v>
      </c>
      <c r="Q17">
        <f>IF(kursanci67[[#This Row],[Imię kursanta]]="Zbigniew",Q16+1,Q16)</f>
        <v>1</v>
      </c>
      <c r="R17">
        <f>IF(kursanci67[[#This Row],[Imię kursanta]]="Anna",R16+1,R16)</f>
        <v>0</v>
      </c>
      <c r="S17">
        <f>IF(kursanci67[[#This Row],[Imię kursanta]]="Patrycja",S16+1,S16)</f>
        <v>0</v>
      </c>
      <c r="T17">
        <f>IF(kursanci67[[#This Row],[Imię kursanta]]="Ola",T16+1,T16)</f>
        <v>0</v>
      </c>
      <c r="U17">
        <f>IF(kursanci67[[#This Row],[Imię kursanta]]="Piotrek",U16+1,U16)</f>
        <v>0</v>
      </c>
      <c r="V17">
        <f>IF(kursanci67[[#This Row],[Imię kursanta]]="Andrzej",V16+1,V16)</f>
        <v>0</v>
      </c>
      <c r="W17">
        <f>IF(kursanci67[[#This Row],[Imię kursanta]]="Marcin",W16+1,W16)</f>
        <v>0</v>
      </c>
      <c r="X17" t="str">
        <f>UPPER(MID(kursanci67[[#This Row],[Imię kursanta]],1,3))</f>
        <v>ZUZ</v>
      </c>
      <c r="Y17" t="str">
        <f>UPPER(MID(kursanci67[[#This Row],[Przedmiot]],1,3))</f>
        <v>INF</v>
      </c>
      <c r="Z1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</v>
      </c>
      <c r="AA17" t="str">
        <f>_xlfn.CONCAT(kursanci67[[#This Row],[CzlonImie]],kursanci67[[#This Row],[CzlonPrzedmiot]],kursanci67[[#This Row],[CzlonIlosc]])</f>
        <v>ZUZINF2</v>
      </c>
      <c r="AC17" s="4" t="s">
        <v>72</v>
      </c>
    </row>
    <row r="18" spans="1:29" x14ac:dyDescent="0.3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>
        <f>IF(kursanci67[[#This Row],[Imię kursanta]]="Bartek",G17+1,G17)</f>
        <v>3</v>
      </c>
      <c r="H18">
        <f>IF(kursanci67[[#This Row],[Imię kursanta]]="Wiktor",H17+1,H17)</f>
        <v>3</v>
      </c>
      <c r="I18">
        <f>IF(kursanci67[[#This Row],[Imię kursanta]]="Katarzyna",I17+1,I17)</f>
        <v>3</v>
      </c>
      <c r="J18">
        <f>IF(kursanci67[[#This Row],[Imię kursanta]]="Zuzanna",J17+1,J17)</f>
        <v>2</v>
      </c>
      <c r="K18">
        <f>IF(kursanci67[[#This Row],[Imię kursanta]]="Jan",K17+1,K17)</f>
        <v>4</v>
      </c>
      <c r="L18">
        <f>IF(kursanci67[[#This Row],[Imię kursanta]]="Julita",L17+1,L17)</f>
        <v>0</v>
      </c>
      <c r="M18">
        <f>IF(kursanci67[[#This Row],[Imię kursanta]]="Maciej",M17+1,M17)</f>
        <v>0</v>
      </c>
      <c r="N18">
        <f>IF(kursanci67[[#This Row],[Imię kursanta]]="Agnieszka",N17+1,N17)</f>
        <v>1</v>
      </c>
      <c r="O18">
        <f>IF(kursanci67[[#This Row],[Imię kursanta]]="Zdzisław",O17+1,O17)</f>
        <v>0</v>
      </c>
      <c r="P18">
        <f>IF(kursanci67[[#This Row],[Imię kursanta]]="Ewa",P17+1,P17)</f>
        <v>0</v>
      </c>
      <c r="Q18">
        <f>IF(kursanci67[[#This Row],[Imię kursanta]]="Zbigniew",Q17+1,Q17)</f>
        <v>1</v>
      </c>
      <c r="R18">
        <f>IF(kursanci67[[#This Row],[Imię kursanta]]="Anna",R17+1,R17)</f>
        <v>0</v>
      </c>
      <c r="S18">
        <f>IF(kursanci67[[#This Row],[Imię kursanta]]="Patrycja",S17+1,S17)</f>
        <v>0</v>
      </c>
      <c r="T18">
        <f>IF(kursanci67[[#This Row],[Imię kursanta]]="Ola",T17+1,T17)</f>
        <v>0</v>
      </c>
      <c r="U18">
        <f>IF(kursanci67[[#This Row],[Imię kursanta]]="Piotrek",U17+1,U17)</f>
        <v>0</v>
      </c>
      <c r="V18">
        <f>IF(kursanci67[[#This Row],[Imię kursanta]]="Andrzej",V17+1,V17)</f>
        <v>0</v>
      </c>
      <c r="W18">
        <f>IF(kursanci67[[#This Row],[Imię kursanta]]="Marcin",W17+1,W17)</f>
        <v>0</v>
      </c>
      <c r="X18" t="str">
        <f>UPPER(MID(kursanci67[[#This Row],[Imię kursanta]],1,3))</f>
        <v>JAN</v>
      </c>
      <c r="Y18" t="str">
        <f>UPPER(MID(kursanci67[[#This Row],[Przedmiot]],1,3))</f>
        <v>FIZ</v>
      </c>
      <c r="Z1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4</v>
      </c>
      <c r="AA18" t="str">
        <f>_xlfn.CONCAT(kursanci67[[#This Row],[CzlonImie]],kursanci67[[#This Row],[CzlonPrzedmiot]],kursanci67[[#This Row],[CzlonIlosc]])</f>
        <v>JANFIZ4</v>
      </c>
      <c r="AC18" s="4" t="s">
        <v>73</v>
      </c>
    </row>
    <row r="19" spans="1:29" x14ac:dyDescent="0.3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>
        <f>IF(kursanci67[[#This Row],[Imię kursanta]]="Bartek",G18+1,G18)</f>
        <v>3</v>
      </c>
      <c r="H19">
        <f>IF(kursanci67[[#This Row],[Imię kursanta]]="Wiktor",H18+1,H18)</f>
        <v>4</v>
      </c>
      <c r="I19">
        <f>IF(kursanci67[[#This Row],[Imię kursanta]]="Katarzyna",I18+1,I18)</f>
        <v>3</v>
      </c>
      <c r="J19">
        <f>IF(kursanci67[[#This Row],[Imię kursanta]]="Zuzanna",J18+1,J18)</f>
        <v>2</v>
      </c>
      <c r="K19">
        <f>IF(kursanci67[[#This Row],[Imię kursanta]]="Jan",K18+1,K18)</f>
        <v>4</v>
      </c>
      <c r="L19">
        <f>IF(kursanci67[[#This Row],[Imię kursanta]]="Julita",L18+1,L18)</f>
        <v>0</v>
      </c>
      <c r="M19">
        <f>IF(kursanci67[[#This Row],[Imię kursanta]]="Maciej",M18+1,M18)</f>
        <v>0</v>
      </c>
      <c r="N19">
        <f>IF(kursanci67[[#This Row],[Imię kursanta]]="Agnieszka",N18+1,N18)</f>
        <v>1</v>
      </c>
      <c r="O19">
        <f>IF(kursanci67[[#This Row],[Imię kursanta]]="Zdzisław",O18+1,O18)</f>
        <v>0</v>
      </c>
      <c r="P19">
        <f>IF(kursanci67[[#This Row],[Imię kursanta]]="Ewa",P18+1,P18)</f>
        <v>0</v>
      </c>
      <c r="Q19">
        <f>IF(kursanci67[[#This Row],[Imię kursanta]]="Zbigniew",Q18+1,Q18)</f>
        <v>1</v>
      </c>
      <c r="R19">
        <f>IF(kursanci67[[#This Row],[Imię kursanta]]="Anna",R18+1,R18)</f>
        <v>0</v>
      </c>
      <c r="S19">
        <f>IF(kursanci67[[#This Row],[Imię kursanta]]="Patrycja",S18+1,S18)</f>
        <v>0</v>
      </c>
      <c r="T19">
        <f>IF(kursanci67[[#This Row],[Imię kursanta]]="Ola",T18+1,T18)</f>
        <v>0</v>
      </c>
      <c r="U19">
        <f>IF(kursanci67[[#This Row],[Imię kursanta]]="Piotrek",U18+1,U18)</f>
        <v>0</v>
      </c>
      <c r="V19">
        <f>IF(kursanci67[[#This Row],[Imię kursanta]]="Andrzej",V18+1,V18)</f>
        <v>0</v>
      </c>
      <c r="W19">
        <f>IF(kursanci67[[#This Row],[Imię kursanta]]="Marcin",W18+1,W18)</f>
        <v>0</v>
      </c>
      <c r="X19" t="str">
        <f>UPPER(MID(kursanci67[[#This Row],[Imię kursanta]],1,3))</f>
        <v>WIK</v>
      </c>
      <c r="Y19" t="str">
        <f>UPPER(MID(kursanci67[[#This Row],[Przedmiot]],1,3))</f>
        <v>MAT</v>
      </c>
      <c r="Z1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4</v>
      </c>
      <c r="AA19" t="str">
        <f>_xlfn.CONCAT(kursanci67[[#This Row],[CzlonImie]],kursanci67[[#This Row],[CzlonPrzedmiot]],kursanci67[[#This Row],[CzlonIlosc]])</f>
        <v>WIKMAT4</v>
      </c>
      <c r="AC19" s="4" t="s">
        <v>74</v>
      </c>
    </row>
    <row r="20" spans="1:29" x14ac:dyDescent="0.3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>
        <f>IF(kursanci67[[#This Row],[Imię kursanta]]="Bartek",G19+1,G19)</f>
        <v>3</v>
      </c>
      <c r="H20">
        <f>IF(kursanci67[[#This Row],[Imię kursanta]]="Wiktor",H19+1,H19)</f>
        <v>4</v>
      </c>
      <c r="I20">
        <f>IF(kursanci67[[#This Row],[Imię kursanta]]="Katarzyna",I19+1,I19)</f>
        <v>3</v>
      </c>
      <c r="J20">
        <f>IF(kursanci67[[#This Row],[Imię kursanta]]="Zuzanna",J19+1,J19)</f>
        <v>2</v>
      </c>
      <c r="K20">
        <f>IF(kursanci67[[#This Row],[Imię kursanta]]="Jan",K19+1,K19)</f>
        <v>5</v>
      </c>
      <c r="L20">
        <f>IF(kursanci67[[#This Row],[Imię kursanta]]="Julita",L19+1,L19)</f>
        <v>0</v>
      </c>
      <c r="M20">
        <f>IF(kursanci67[[#This Row],[Imię kursanta]]="Maciej",M19+1,M19)</f>
        <v>0</v>
      </c>
      <c r="N20">
        <f>IF(kursanci67[[#This Row],[Imię kursanta]]="Agnieszka",N19+1,N19)</f>
        <v>1</v>
      </c>
      <c r="O20">
        <f>IF(kursanci67[[#This Row],[Imię kursanta]]="Zdzisław",O19+1,O19)</f>
        <v>0</v>
      </c>
      <c r="P20">
        <f>IF(kursanci67[[#This Row],[Imię kursanta]]="Ewa",P19+1,P19)</f>
        <v>0</v>
      </c>
      <c r="Q20">
        <f>IF(kursanci67[[#This Row],[Imię kursanta]]="Zbigniew",Q19+1,Q19)</f>
        <v>1</v>
      </c>
      <c r="R20">
        <f>IF(kursanci67[[#This Row],[Imię kursanta]]="Anna",R19+1,R19)</f>
        <v>0</v>
      </c>
      <c r="S20">
        <f>IF(kursanci67[[#This Row],[Imię kursanta]]="Patrycja",S19+1,S19)</f>
        <v>0</v>
      </c>
      <c r="T20">
        <f>IF(kursanci67[[#This Row],[Imię kursanta]]="Ola",T19+1,T19)</f>
        <v>0</v>
      </c>
      <c r="U20">
        <f>IF(kursanci67[[#This Row],[Imię kursanta]]="Piotrek",U19+1,U19)</f>
        <v>0</v>
      </c>
      <c r="V20">
        <f>IF(kursanci67[[#This Row],[Imię kursanta]]="Andrzej",V19+1,V19)</f>
        <v>0</v>
      </c>
      <c r="W20">
        <f>IF(kursanci67[[#This Row],[Imię kursanta]]="Marcin",W19+1,W19)</f>
        <v>0</v>
      </c>
      <c r="X20" t="str">
        <f>UPPER(MID(kursanci67[[#This Row],[Imię kursanta]],1,3))</f>
        <v>JAN</v>
      </c>
      <c r="Y20" t="str">
        <f>UPPER(MID(kursanci67[[#This Row],[Przedmiot]],1,3))</f>
        <v>FIZ</v>
      </c>
      <c r="Z2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5</v>
      </c>
      <c r="AA20" t="str">
        <f>_xlfn.CONCAT(kursanci67[[#This Row],[CzlonImie]],kursanci67[[#This Row],[CzlonPrzedmiot]],kursanci67[[#This Row],[CzlonIlosc]])</f>
        <v>JANFIZ5</v>
      </c>
      <c r="AC20" s="4" t="s">
        <v>75</v>
      </c>
    </row>
    <row r="21" spans="1:29" x14ac:dyDescent="0.3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>
        <f>IF(kursanci67[[#This Row],[Imię kursanta]]="Bartek",G20+1,G20)</f>
        <v>3</v>
      </c>
      <c r="H21">
        <f>IF(kursanci67[[#This Row],[Imię kursanta]]="Wiktor",H20+1,H20)</f>
        <v>4</v>
      </c>
      <c r="I21">
        <f>IF(kursanci67[[#This Row],[Imię kursanta]]="Katarzyna",I20+1,I20)</f>
        <v>3</v>
      </c>
      <c r="J21">
        <f>IF(kursanci67[[#This Row],[Imię kursanta]]="Zuzanna",J20+1,J20)</f>
        <v>2</v>
      </c>
      <c r="K21">
        <f>IF(kursanci67[[#This Row],[Imię kursanta]]="Jan",K20+1,K20)</f>
        <v>5</v>
      </c>
      <c r="L21">
        <f>IF(kursanci67[[#This Row],[Imię kursanta]]="Julita",L20+1,L20)</f>
        <v>1</v>
      </c>
      <c r="M21">
        <f>IF(kursanci67[[#This Row],[Imię kursanta]]="Maciej",M20+1,M20)</f>
        <v>0</v>
      </c>
      <c r="N21">
        <f>IF(kursanci67[[#This Row],[Imię kursanta]]="Agnieszka",N20+1,N20)</f>
        <v>1</v>
      </c>
      <c r="O21">
        <f>IF(kursanci67[[#This Row],[Imię kursanta]]="Zdzisław",O20+1,O20)</f>
        <v>0</v>
      </c>
      <c r="P21">
        <f>IF(kursanci67[[#This Row],[Imię kursanta]]="Ewa",P20+1,P20)</f>
        <v>0</v>
      </c>
      <c r="Q21">
        <f>IF(kursanci67[[#This Row],[Imię kursanta]]="Zbigniew",Q20+1,Q20)</f>
        <v>1</v>
      </c>
      <c r="R21">
        <f>IF(kursanci67[[#This Row],[Imię kursanta]]="Anna",R20+1,R20)</f>
        <v>0</v>
      </c>
      <c r="S21">
        <f>IF(kursanci67[[#This Row],[Imię kursanta]]="Patrycja",S20+1,S20)</f>
        <v>0</v>
      </c>
      <c r="T21">
        <f>IF(kursanci67[[#This Row],[Imię kursanta]]="Ola",T20+1,T20)</f>
        <v>0</v>
      </c>
      <c r="U21">
        <f>IF(kursanci67[[#This Row],[Imię kursanta]]="Piotrek",U20+1,U20)</f>
        <v>0</v>
      </c>
      <c r="V21">
        <f>IF(kursanci67[[#This Row],[Imię kursanta]]="Andrzej",V20+1,V20)</f>
        <v>0</v>
      </c>
      <c r="W21">
        <f>IF(kursanci67[[#This Row],[Imię kursanta]]="Marcin",W20+1,W20)</f>
        <v>0</v>
      </c>
      <c r="X21" t="str">
        <f>UPPER(MID(kursanci67[[#This Row],[Imię kursanta]],1,3))</f>
        <v>JUL</v>
      </c>
      <c r="Y21" t="str">
        <f>UPPER(MID(kursanci67[[#This Row],[Przedmiot]],1,3))</f>
        <v>INF</v>
      </c>
      <c r="Z2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21" t="str">
        <f>_xlfn.CONCAT(kursanci67[[#This Row],[CzlonImie]],kursanci67[[#This Row],[CzlonPrzedmiot]],kursanci67[[#This Row],[CzlonIlosc]])</f>
        <v>JULINF1</v>
      </c>
      <c r="AC21" s="4" t="s">
        <v>76</v>
      </c>
    </row>
    <row r="22" spans="1:29" x14ac:dyDescent="0.3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>
        <f>IF(kursanci67[[#This Row],[Imię kursanta]]="Bartek",G21+1,G21)</f>
        <v>3</v>
      </c>
      <c r="H22">
        <f>IF(kursanci67[[#This Row],[Imię kursanta]]="Wiktor",H21+1,H21)</f>
        <v>4</v>
      </c>
      <c r="I22">
        <f>IF(kursanci67[[#This Row],[Imię kursanta]]="Katarzyna",I21+1,I21)</f>
        <v>3</v>
      </c>
      <c r="J22">
        <f>IF(kursanci67[[#This Row],[Imię kursanta]]="Zuzanna",J21+1,J21)</f>
        <v>2</v>
      </c>
      <c r="K22">
        <f>IF(kursanci67[[#This Row],[Imię kursanta]]="Jan",K21+1,K21)</f>
        <v>5</v>
      </c>
      <c r="L22">
        <f>IF(kursanci67[[#This Row],[Imię kursanta]]="Julita",L21+1,L21)</f>
        <v>1</v>
      </c>
      <c r="M22">
        <f>IF(kursanci67[[#This Row],[Imię kursanta]]="Maciej",M21+1,M21)</f>
        <v>0</v>
      </c>
      <c r="N22">
        <f>IF(kursanci67[[#This Row],[Imię kursanta]]="Agnieszka",N21+1,N21)</f>
        <v>1</v>
      </c>
      <c r="O22">
        <f>IF(kursanci67[[#This Row],[Imię kursanta]]="Zdzisław",O21+1,O21)</f>
        <v>0</v>
      </c>
      <c r="P22">
        <f>IF(kursanci67[[#This Row],[Imię kursanta]]="Ewa",P21+1,P21)</f>
        <v>1</v>
      </c>
      <c r="Q22">
        <f>IF(kursanci67[[#This Row],[Imię kursanta]]="Zbigniew",Q21+1,Q21)</f>
        <v>1</v>
      </c>
      <c r="R22">
        <f>IF(kursanci67[[#This Row],[Imię kursanta]]="Anna",R21+1,R21)</f>
        <v>0</v>
      </c>
      <c r="S22">
        <f>IF(kursanci67[[#This Row],[Imię kursanta]]="Patrycja",S21+1,S21)</f>
        <v>0</v>
      </c>
      <c r="T22">
        <f>IF(kursanci67[[#This Row],[Imię kursanta]]="Ola",T21+1,T21)</f>
        <v>0</v>
      </c>
      <c r="U22">
        <f>IF(kursanci67[[#This Row],[Imię kursanta]]="Piotrek",U21+1,U21)</f>
        <v>0</v>
      </c>
      <c r="V22">
        <f>IF(kursanci67[[#This Row],[Imię kursanta]]="Andrzej",V21+1,V21)</f>
        <v>0</v>
      </c>
      <c r="W22">
        <f>IF(kursanci67[[#This Row],[Imię kursanta]]="Marcin",W21+1,W21)</f>
        <v>0</v>
      </c>
      <c r="X22" t="str">
        <f>UPPER(MID(kursanci67[[#This Row],[Imię kursanta]],1,3))</f>
        <v>EWA</v>
      </c>
      <c r="Y22" t="str">
        <f>UPPER(MID(kursanci67[[#This Row],[Przedmiot]],1,3))</f>
        <v>MAT</v>
      </c>
      <c r="Z2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22" t="str">
        <f>_xlfn.CONCAT(kursanci67[[#This Row],[CzlonImie]],kursanci67[[#This Row],[CzlonPrzedmiot]],kursanci67[[#This Row],[CzlonIlosc]])</f>
        <v>EWAMAT1</v>
      </c>
      <c r="AC22" s="4" t="s">
        <v>77</v>
      </c>
    </row>
    <row r="23" spans="1:29" x14ac:dyDescent="0.3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>
        <f>IF(kursanci67[[#This Row],[Imię kursanta]]="Bartek",G22+1,G22)</f>
        <v>3</v>
      </c>
      <c r="H23">
        <f>IF(kursanci67[[#This Row],[Imię kursanta]]="Wiktor",H22+1,H22)</f>
        <v>4</v>
      </c>
      <c r="I23">
        <f>IF(kursanci67[[#This Row],[Imię kursanta]]="Katarzyna",I22+1,I22)</f>
        <v>3</v>
      </c>
      <c r="J23">
        <f>IF(kursanci67[[#This Row],[Imię kursanta]]="Zuzanna",J22+1,J22)</f>
        <v>2</v>
      </c>
      <c r="K23">
        <f>IF(kursanci67[[#This Row],[Imię kursanta]]="Jan",K22+1,K22)</f>
        <v>5</v>
      </c>
      <c r="L23">
        <f>IF(kursanci67[[#This Row],[Imię kursanta]]="Julita",L22+1,L22)</f>
        <v>1</v>
      </c>
      <c r="M23">
        <f>IF(kursanci67[[#This Row],[Imię kursanta]]="Maciej",M22+1,M22)</f>
        <v>1</v>
      </c>
      <c r="N23">
        <f>IF(kursanci67[[#This Row],[Imię kursanta]]="Agnieszka",N22+1,N22)</f>
        <v>1</v>
      </c>
      <c r="O23">
        <f>IF(kursanci67[[#This Row],[Imię kursanta]]="Zdzisław",O22+1,O22)</f>
        <v>0</v>
      </c>
      <c r="P23">
        <f>IF(kursanci67[[#This Row],[Imię kursanta]]="Ewa",P22+1,P22)</f>
        <v>1</v>
      </c>
      <c r="Q23">
        <f>IF(kursanci67[[#This Row],[Imię kursanta]]="Zbigniew",Q22+1,Q22)</f>
        <v>1</v>
      </c>
      <c r="R23">
        <f>IF(kursanci67[[#This Row],[Imię kursanta]]="Anna",R22+1,R22)</f>
        <v>0</v>
      </c>
      <c r="S23">
        <f>IF(kursanci67[[#This Row],[Imię kursanta]]="Patrycja",S22+1,S22)</f>
        <v>0</v>
      </c>
      <c r="T23">
        <f>IF(kursanci67[[#This Row],[Imię kursanta]]="Ola",T22+1,T22)</f>
        <v>0</v>
      </c>
      <c r="U23">
        <f>IF(kursanci67[[#This Row],[Imię kursanta]]="Piotrek",U22+1,U22)</f>
        <v>0</v>
      </c>
      <c r="V23">
        <f>IF(kursanci67[[#This Row],[Imię kursanta]]="Andrzej",V22+1,V22)</f>
        <v>0</v>
      </c>
      <c r="W23">
        <f>IF(kursanci67[[#This Row],[Imię kursanta]]="Marcin",W22+1,W22)</f>
        <v>0</v>
      </c>
      <c r="X23" t="str">
        <f>UPPER(MID(kursanci67[[#This Row],[Imię kursanta]],1,3))</f>
        <v>MAC</v>
      </c>
      <c r="Y23" t="str">
        <f>UPPER(MID(kursanci67[[#This Row],[Przedmiot]],1,3))</f>
        <v>FIZ</v>
      </c>
      <c r="Z2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23" t="str">
        <f>_xlfn.CONCAT(kursanci67[[#This Row],[CzlonImie]],kursanci67[[#This Row],[CzlonPrzedmiot]],kursanci67[[#This Row],[CzlonIlosc]])</f>
        <v>MACFIZ1</v>
      </c>
      <c r="AC23" s="4" t="s">
        <v>78</v>
      </c>
    </row>
    <row r="24" spans="1:29" x14ac:dyDescent="0.3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>
        <f>IF(kursanci67[[#This Row],[Imię kursanta]]="Bartek",G23+1,G23)</f>
        <v>3</v>
      </c>
      <c r="H24">
        <f>IF(kursanci67[[#This Row],[Imię kursanta]]="Wiktor",H23+1,H23)</f>
        <v>4</v>
      </c>
      <c r="I24">
        <f>IF(kursanci67[[#This Row],[Imię kursanta]]="Katarzyna",I23+1,I23)</f>
        <v>3</v>
      </c>
      <c r="J24">
        <f>IF(kursanci67[[#This Row],[Imię kursanta]]="Zuzanna",J23+1,J23)</f>
        <v>2</v>
      </c>
      <c r="K24">
        <f>IF(kursanci67[[#This Row],[Imię kursanta]]="Jan",K23+1,K23)</f>
        <v>5</v>
      </c>
      <c r="L24">
        <f>IF(kursanci67[[#This Row],[Imię kursanta]]="Julita",L23+1,L23)</f>
        <v>1</v>
      </c>
      <c r="M24">
        <f>IF(kursanci67[[#This Row],[Imię kursanta]]="Maciej",M23+1,M23)</f>
        <v>2</v>
      </c>
      <c r="N24">
        <f>IF(kursanci67[[#This Row],[Imię kursanta]]="Agnieszka",N23+1,N23)</f>
        <v>1</v>
      </c>
      <c r="O24">
        <f>IF(kursanci67[[#This Row],[Imię kursanta]]="Zdzisław",O23+1,O23)</f>
        <v>0</v>
      </c>
      <c r="P24">
        <f>IF(kursanci67[[#This Row],[Imię kursanta]]="Ewa",P23+1,P23)</f>
        <v>1</v>
      </c>
      <c r="Q24">
        <f>IF(kursanci67[[#This Row],[Imię kursanta]]="Zbigniew",Q23+1,Q23)</f>
        <v>1</v>
      </c>
      <c r="R24">
        <f>IF(kursanci67[[#This Row],[Imię kursanta]]="Anna",R23+1,R23)</f>
        <v>0</v>
      </c>
      <c r="S24">
        <f>IF(kursanci67[[#This Row],[Imię kursanta]]="Patrycja",S23+1,S23)</f>
        <v>0</v>
      </c>
      <c r="T24">
        <f>IF(kursanci67[[#This Row],[Imię kursanta]]="Ola",T23+1,T23)</f>
        <v>0</v>
      </c>
      <c r="U24">
        <f>IF(kursanci67[[#This Row],[Imię kursanta]]="Piotrek",U23+1,U23)</f>
        <v>0</v>
      </c>
      <c r="V24">
        <f>IF(kursanci67[[#This Row],[Imię kursanta]]="Andrzej",V23+1,V23)</f>
        <v>0</v>
      </c>
      <c r="W24">
        <f>IF(kursanci67[[#This Row],[Imię kursanta]]="Marcin",W23+1,W23)</f>
        <v>0</v>
      </c>
      <c r="X24" t="str">
        <f>UPPER(MID(kursanci67[[#This Row],[Imię kursanta]],1,3))</f>
        <v>MAC</v>
      </c>
      <c r="Y24" t="str">
        <f>UPPER(MID(kursanci67[[#This Row],[Przedmiot]],1,3))</f>
        <v>FIZ</v>
      </c>
      <c r="Z2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</v>
      </c>
      <c r="AA24" t="str">
        <f>_xlfn.CONCAT(kursanci67[[#This Row],[CzlonImie]],kursanci67[[#This Row],[CzlonPrzedmiot]],kursanci67[[#This Row],[CzlonIlosc]])</f>
        <v>MACFIZ2</v>
      </c>
      <c r="AC24" s="4" t="s">
        <v>79</v>
      </c>
    </row>
    <row r="25" spans="1:29" x14ac:dyDescent="0.3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>
        <f>IF(kursanci67[[#This Row],[Imię kursanta]]="Bartek",G24+1,G24)</f>
        <v>3</v>
      </c>
      <c r="H25">
        <f>IF(kursanci67[[#This Row],[Imię kursanta]]="Wiktor",H24+1,H24)</f>
        <v>5</v>
      </c>
      <c r="I25">
        <f>IF(kursanci67[[#This Row],[Imię kursanta]]="Katarzyna",I24+1,I24)</f>
        <v>3</v>
      </c>
      <c r="J25">
        <f>IF(kursanci67[[#This Row],[Imię kursanta]]="Zuzanna",J24+1,J24)</f>
        <v>2</v>
      </c>
      <c r="K25">
        <f>IF(kursanci67[[#This Row],[Imię kursanta]]="Jan",K24+1,K24)</f>
        <v>5</v>
      </c>
      <c r="L25">
        <f>IF(kursanci67[[#This Row],[Imię kursanta]]="Julita",L24+1,L24)</f>
        <v>1</v>
      </c>
      <c r="M25">
        <f>IF(kursanci67[[#This Row],[Imię kursanta]]="Maciej",M24+1,M24)</f>
        <v>2</v>
      </c>
      <c r="N25">
        <f>IF(kursanci67[[#This Row],[Imię kursanta]]="Agnieszka",N24+1,N24)</f>
        <v>1</v>
      </c>
      <c r="O25">
        <f>IF(kursanci67[[#This Row],[Imię kursanta]]="Zdzisław",O24+1,O24)</f>
        <v>0</v>
      </c>
      <c r="P25">
        <f>IF(kursanci67[[#This Row],[Imię kursanta]]="Ewa",P24+1,P24)</f>
        <v>1</v>
      </c>
      <c r="Q25">
        <f>IF(kursanci67[[#This Row],[Imię kursanta]]="Zbigniew",Q24+1,Q24)</f>
        <v>1</v>
      </c>
      <c r="R25">
        <f>IF(kursanci67[[#This Row],[Imię kursanta]]="Anna",R24+1,R24)</f>
        <v>0</v>
      </c>
      <c r="S25">
        <f>IF(kursanci67[[#This Row],[Imię kursanta]]="Patrycja",S24+1,S24)</f>
        <v>0</v>
      </c>
      <c r="T25">
        <f>IF(kursanci67[[#This Row],[Imię kursanta]]="Ola",T24+1,T24)</f>
        <v>0</v>
      </c>
      <c r="U25">
        <f>IF(kursanci67[[#This Row],[Imię kursanta]]="Piotrek",U24+1,U24)</f>
        <v>0</v>
      </c>
      <c r="V25">
        <f>IF(kursanci67[[#This Row],[Imię kursanta]]="Andrzej",V24+1,V24)</f>
        <v>0</v>
      </c>
      <c r="W25">
        <f>IF(kursanci67[[#This Row],[Imię kursanta]]="Marcin",W24+1,W24)</f>
        <v>0</v>
      </c>
      <c r="X25" t="str">
        <f>UPPER(MID(kursanci67[[#This Row],[Imię kursanta]],1,3))</f>
        <v>WIK</v>
      </c>
      <c r="Y25" t="str">
        <f>UPPER(MID(kursanci67[[#This Row],[Przedmiot]],1,3))</f>
        <v>MAT</v>
      </c>
      <c r="Z2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5</v>
      </c>
      <c r="AA25" t="str">
        <f>_xlfn.CONCAT(kursanci67[[#This Row],[CzlonImie]],kursanci67[[#This Row],[CzlonPrzedmiot]],kursanci67[[#This Row],[CzlonIlosc]])</f>
        <v>WIKMAT5</v>
      </c>
      <c r="AC25" s="4" t="s">
        <v>80</v>
      </c>
    </row>
    <row r="26" spans="1:29" x14ac:dyDescent="0.3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>
        <f>IF(kursanci67[[#This Row],[Imię kursanta]]="Bartek",G25+1,G25)</f>
        <v>3</v>
      </c>
      <c r="H26">
        <f>IF(kursanci67[[#This Row],[Imię kursanta]]="Wiktor",H25+1,H25)</f>
        <v>5</v>
      </c>
      <c r="I26">
        <f>IF(kursanci67[[#This Row],[Imię kursanta]]="Katarzyna",I25+1,I25)</f>
        <v>3</v>
      </c>
      <c r="J26">
        <f>IF(kursanci67[[#This Row],[Imię kursanta]]="Zuzanna",J25+1,J25)</f>
        <v>2</v>
      </c>
      <c r="K26">
        <f>IF(kursanci67[[#This Row],[Imię kursanta]]="Jan",K25+1,K25)</f>
        <v>5</v>
      </c>
      <c r="L26">
        <f>IF(kursanci67[[#This Row],[Imię kursanta]]="Julita",L25+1,L25)</f>
        <v>1</v>
      </c>
      <c r="M26">
        <f>IF(kursanci67[[#This Row],[Imię kursanta]]="Maciej",M25+1,M25)</f>
        <v>2</v>
      </c>
      <c r="N26">
        <f>IF(kursanci67[[#This Row],[Imię kursanta]]="Agnieszka",N25+1,N25)</f>
        <v>1</v>
      </c>
      <c r="O26">
        <f>IF(kursanci67[[#This Row],[Imię kursanta]]="Zdzisław",O25+1,O25)</f>
        <v>1</v>
      </c>
      <c r="P26">
        <f>IF(kursanci67[[#This Row],[Imię kursanta]]="Ewa",P25+1,P25)</f>
        <v>1</v>
      </c>
      <c r="Q26">
        <f>IF(kursanci67[[#This Row],[Imię kursanta]]="Zbigniew",Q25+1,Q25)</f>
        <v>1</v>
      </c>
      <c r="R26">
        <f>IF(kursanci67[[#This Row],[Imię kursanta]]="Anna",R25+1,R25)</f>
        <v>0</v>
      </c>
      <c r="S26">
        <f>IF(kursanci67[[#This Row],[Imię kursanta]]="Patrycja",S25+1,S25)</f>
        <v>0</v>
      </c>
      <c r="T26">
        <f>IF(kursanci67[[#This Row],[Imię kursanta]]="Ola",T25+1,T25)</f>
        <v>0</v>
      </c>
      <c r="U26">
        <f>IF(kursanci67[[#This Row],[Imię kursanta]]="Piotrek",U25+1,U25)</f>
        <v>0</v>
      </c>
      <c r="V26">
        <f>IF(kursanci67[[#This Row],[Imię kursanta]]="Andrzej",V25+1,V25)</f>
        <v>0</v>
      </c>
      <c r="W26">
        <f>IF(kursanci67[[#This Row],[Imię kursanta]]="Marcin",W25+1,W25)</f>
        <v>0</v>
      </c>
      <c r="X26" t="str">
        <f>UPPER(MID(kursanci67[[#This Row],[Imię kursanta]],1,3))</f>
        <v>ZDZ</v>
      </c>
      <c r="Y26" t="str">
        <f>UPPER(MID(kursanci67[[#This Row],[Przedmiot]],1,3))</f>
        <v>MAT</v>
      </c>
      <c r="Z2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26" t="str">
        <f>_xlfn.CONCAT(kursanci67[[#This Row],[CzlonImie]],kursanci67[[#This Row],[CzlonPrzedmiot]],kursanci67[[#This Row],[CzlonIlosc]])</f>
        <v>ZDZMAT1</v>
      </c>
      <c r="AC26" s="4" t="s">
        <v>81</v>
      </c>
    </row>
    <row r="27" spans="1:29" x14ac:dyDescent="0.3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>
        <f>IF(kursanci67[[#This Row],[Imię kursanta]]="Bartek",G26+1,G26)</f>
        <v>3</v>
      </c>
      <c r="H27">
        <f>IF(kursanci67[[#This Row],[Imię kursanta]]="Wiktor",H26+1,H26)</f>
        <v>5</v>
      </c>
      <c r="I27">
        <f>IF(kursanci67[[#This Row],[Imię kursanta]]="Katarzyna",I26+1,I26)</f>
        <v>3</v>
      </c>
      <c r="J27">
        <f>IF(kursanci67[[#This Row],[Imię kursanta]]="Zuzanna",J26+1,J26)</f>
        <v>2</v>
      </c>
      <c r="K27">
        <f>IF(kursanci67[[#This Row],[Imię kursanta]]="Jan",K26+1,K26)</f>
        <v>5</v>
      </c>
      <c r="L27">
        <f>IF(kursanci67[[#This Row],[Imię kursanta]]="Julita",L26+1,L26)</f>
        <v>1</v>
      </c>
      <c r="M27">
        <f>IF(kursanci67[[#This Row],[Imię kursanta]]="Maciej",M26+1,M26)</f>
        <v>2</v>
      </c>
      <c r="N27">
        <f>IF(kursanci67[[#This Row],[Imię kursanta]]="Agnieszka",N26+1,N26)</f>
        <v>1</v>
      </c>
      <c r="O27">
        <f>IF(kursanci67[[#This Row],[Imię kursanta]]="Zdzisław",O26+1,O26)</f>
        <v>1</v>
      </c>
      <c r="P27">
        <f>IF(kursanci67[[#This Row],[Imię kursanta]]="Ewa",P26+1,P26)</f>
        <v>2</v>
      </c>
      <c r="Q27">
        <f>IF(kursanci67[[#This Row],[Imię kursanta]]="Zbigniew",Q26+1,Q26)</f>
        <v>1</v>
      </c>
      <c r="R27">
        <f>IF(kursanci67[[#This Row],[Imię kursanta]]="Anna",R26+1,R26)</f>
        <v>0</v>
      </c>
      <c r="S27">
        <f>IF(kursanci67[[#This Row],[Imię kursanta]]="Patrycja",S26+1,S26)</f>
        <v>0</v>
      </c>
      <c r="T27">
        <f>IF(kursanci67[[#This Row],[Imię kursanta]]="Ola",T26+1,T26)</f>
        <v>0</v>
      </c>
      <c r="U27">
        <f>IF(kursanci67[[#This Row],[Imię kursanta]]="Piotrek",U26+1,U26)</f>
        <v>0</v>
      </c>
      <c r="V27">
        <f>IF(kursanci67[[#This Row],[Imię kursanta]]="Andrzej",V26+1,V26)</f>
        <v>0</v>
      </c>
      <c r="W27">
        <f>IF(kursanci67[[#This Row],[Imię kursanta]]="Marcin",W26+1,W26)</f>
        <v>0</v>
      </c>
      <c r="X27" t="str">
        <f>UPPER(MID(kursanci67[[#This Row],[Imię kursanta]],1,3))</f>
        <v>EWA</v>
      </c>
      <c r="Y27" t="str">
        <f>UPPER(MID(kursanci67[[#This Row],[Przedmiot]],1,3))</f>
        <v>MAT</v>
      </c>
      <c r="Z2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</v>
      </c>
      <c r="AA27" t="str">
        <f>_xlfn.CONCAT(kursanci67[[#This Row],[CzlonImie]],kursanci67[[#This Row],[CzlonPrzedmiot]],kursanci67[[#This Row],[CzlonIlosc]])</f>
        <v>EWAMAT2</v>
      </c>
      <c r="AC27" s="4" t="s">
        <v>82</v>
      </c>
    </row>
    <row r="28" spans="1:29" x14ac:dyDescent="0.3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>
        <f>IF(kursanci67[[#This Row],[Imię kursanta]]="Bartek",G27+1,G27)</f>
        <v>3</v>
      </c>
      <c r="H28">
        <f>IF(kursanci67[[#This Row],[Imię kursanta]]="Wiktor",H27+1,H27)</f>
        <v>5</v>
      </c>
      <c r="I28">
        <f>IF(kursanci67[[#This Row],[Imię kursanta]]="Katarzyna",I27+1,I27)</f>
        <v>4</v>
      </c>
      <c r="J28">
        <f>IF(kursanci67[[#This Row],[Imię kursanta]]="Zuzanna",J27+1,J27)</f>
        <v>2</v>
      </c>
      <c r="K28">
        <f>IF(kursanci67[[#This Row],[Imię kursanta]]="Jan",K27+1,K27)</f>
        <v>5</v>
      </c>
      <c r="L28">
        <f>IF(kursanci67[[#This Row],[Imię kursanta]]="Julita",L27+1,L27)</f>
        <v>1</v>
      </c>
      <c r="M28">
        <f>IF(kursanci67[[#This Row],[Imię kursanta]]="Maciej",M27+1,M27)</f>
        <v>2</v>
      </c>
      <c r="N28">
        <f>IF(kursanci67[[#This Row],[Imię kursanta]]="Agnieszka",N27+1,N27)</f>
        <v>1</v>
      </c>
      <c r="O28">
        <f>IF(kursanci67[[#This Row],[Imię kursanta]]="Zdzisław",O27+1,O27)</f>
        <v>1</v>
      </c>
      <c r="P28">
        <f>IF(kursanci67[[#This Row],[Imię kursanta]]="Ewa",P27+1,P27)</f>
        <v>2</v>
      </c>
      <c r="Q28">
        <f>IF(kursanci67[[#This Row],[Imię kursanta]]="Zbigniew",Q27+1,Q27)</f>
        <v>1</v>
      </c>
      <c r="R28">
        <f>IF(kursanci67[[#This Row],[Imię kursanta]]="Anna",R27+1,R27)</f>
        <v>0</v>
      </c>
      <c r="S28">
        <f>IF(kursanci67[[#This Row],[Imię kursanta]]="Patrycja",S27+1,S27)</f>
        <v>0</v>
      </c>
      <c r="T28">
        <f>IF(kursanci67[[#This Row],[Imię kursanta]]="Ola",T27+1,T27)</f>
        <v>0</v>
      </c>
      <c r="U28">
        <f>IF(kursanci67[[#This Row],[Imię kursanta]]="Piotrek",U27+1,U27)</f>
        <v>0</v>
      </c>
      <c r="V28">
        <f>IF(kursanci67[[#This Row],[Imię kursanta]]="Andrzej",V27+1,V27)</f>
        <v>0</v>
      </c>
      <c r="W28">
        <f>IF(kursanci67[[#This Row],[Imię kursanta]]="Marcin",W27+1,W27)</f>
        <v>0</v>
      </c>
      <c r="X28" t="str">
        <f>UPPER(MID(kursanci67[[#This Row],[Imię kursanta]],1,3))</f>
        <v>KAT</v>
      </c>
      <c r="Y28" t="str">
        <f>UPPER(MID(kursanci67[[#This Row],[Przedmiot]],1,3))</f>
        <v>INF</v>
      </c>
      <c r="Z2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4</v>
      </c>
      <c r="AA28" t="str">
        <f>_xlfn.CONCAT(kursanci67[[#This Row],[CzlonImie]],kursanci67[[#This Row],[CzlonPrzedmiot]],kursanci67[[#This Row],[CzlonIlosc]])</f>
        <v>KATINF4</v>
      </c>
      <c r="AC28" s="4" t="s">
        <v>83</v>
      </c>
    </row>
    <row r="29" spans="1:29" x14ac:dyDescent="0.3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>
        <f>IF(kursanci67[[#This Row],[Imię kursanta]]="Bartek",G28+1,G28)</f>
        <v>3</v>
      </c>
      <c r="H29">
        <f>IF(kursanci67[[#This Row],[Imię kursanta]]="Wiktor",H28+1,H28)</f>
        <v>5</v>
      </c>
      <c r="I29">
        <f>IF(kursanci67[[#This Row],[Imię kursanta]]="Katarzyna",I28+1,I28)</f>
        <v>4</v>
      </c>
      <c r="J29">
        <f>IF(kursanci67[[#This Row],[Imię kursanta]]="Zuzanna",J28+1,J28)</f>
        <v>2</v>
      </c>
      <c r="K29">
        <f>IF(kursanci67[[#This Row],[Imię kursanta]]="Jan",K28+1,K28)</f>
        <v>5</v>
      </c>
      <c r="L29">
        <f>IF(kursanci67[[#This Row],[Imię kursanta]]="Julita",L28+1,L28)</f>
        <v>1</v>
      </c>
      <c r="M29">
        <f>IF(kursanci67[[#This Row],[Imię kursanta]]="Maciej",M28+1,M28)</f>
        <v>2</v>
      </c>
      <c r="N29">
        <f>IF(kursanci67[[#This Row],[Imię kursanta]]="Agnieszka",N28+1,N28)</f>
        <v>1</v>
      </c>
      <c r="O29">
        <f>IF(kursanci67[[#This Row],[Imię kursanta]]="Zdzisław",O28+1,O28)</f>
        <v>1</v>
      </c>
      <c r="P29">
        <f>IF(kursanci67[[#This Row],[Imię kursanta]]="Ewa",P28+1,P28)</f>
        <v>2</v>
      </c>
      <c r="Q29">
        <f>IF(kursanci67[[#This Row],[Imię kursanta]]="Zbigniew",Q28+1,Q28)</f>
        <v>2</v>
      </c>
      <c r="R29">
        <f>IF(kursanci67[[#This Row],[Imię kursanta]]="Anna",R28+1,R28)</f>
        <v>0</v>
      </c>
      <c r="S29">
        <f>IF(kursanci67[[#This Row],[Imię kursanta]]="Patrycja",S28+1,S28)</f>
        <v>0</v>
      </c>
      <c r="T29">
        <f>IF(kursanci67[[#This Row],[Imię kursanta]]="Ola",T28+1,T28)</f>
        <v>0</v>
      </c>
      <c r="U29">
        <f>IF(kursanci67[[#This Row],[Imię kursanta]]="Piotrek",U28+1,U28)</f>
        <v>0</v>
      </c>
      <c r="V29">
        <f>IF(kursanci67[[#This Row],[Imię kursanta]]="Andrzej",V28+1,V28)</f>
        <v>0</v>
      </c>
      <c r="W29">
        <f>IF(kursanci67[[#This Row],[Imię kursanta]]="Marcin",W28+1,W28)</f>
        <v>0</v>
      </c>
      <c r="X29" t="str">
        <f>UPPER(MID(kursanci67[[#This Row],[Imię kursanta]],1,3))</f>
        <v>ZBI</v>
      </c>
      <c r="Y29" t="str">
        <f>UPPER(MID(kursanci67[[#This Row],[Przedmiot]],1,3))</f>
        <v>INF</v>
      </c>
      <c r="Z2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</v>
      </c>
      <c r="AA29" t="str">
        <f>_xlfn.CONCAT(kursanci67[[#This Row],[CzlonImie]],kursanci67[[#This Row],[CzlonPrzedmiot]],kursanci67[[#This Row],[CzlonIlosc]])</f>
        <v>ZBIINF2</v>
      </c>
      <c r="AC29" s="4" t="s">
        <v>84</v>
      </c>
    </row>
    <row r="30" spans="1:29" x14ac:dyDescent="0.3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>
        <f>IF(kursanci67[[#This Row],[Imię kursanta]]="Bartek",G29+1,G29)</f>
        <v>3</v>
      </c>
      <c r="H30">
        <f>IF(kursanci67[[#This Row],[Imię kursanta]]="Wiktor",H29+1,H29)</f>
        <v>6</v>
      </c>
      <c r="I30">
        <f>IF(kursanci67[[#This Row],[Imię kursanta]]="Katarzyna",I29+1,I29)</f>
        <v>4</v>
      </c>
      <c r="J30">
        <f>IF(kursanci67[[#This Row],[Imię kursanta]]="Zuzanna",J29+1,J29)</f>
        <v>2</v>
      </c>
      <c r="K30">
        <f>IF(kursanci67[[#This Row],[Imię kursanta]]="Jan",K29+1,K29)</f>
        <v>5</v>
      </c>
      <c r="L30">
        <f>IF(kursanci67[[#This Row],[Imię kursanta]]="Julita",L29+1,L29)</f>
        <v>1</v>
      </c>
      <c r="M30">
        <f>IF(kursanci67[[#This Row],[Imię kursanta]]="Maciej",M29+1,M29)</f>
        <v>2</v>
      </c>
      <c r="N30">
        <f>IF(kursanci67[[#This Row],[Imię kursanta]]="Agnieszka",N29+1,N29)</f>
        <v>1</v>
      </c>
      <c r="O30">
        <f>IF(kursanci67[[#This Row],[Imię kursanta]]="Zdzisław",O29+1,O29)</f>
        <v>1</v>
      </c>
      <c r="P30">
        <f>IF(kursanci67[[#This Row],[Imię kursanta]]="Ewa",P29+1,P29)</f>
        <v>2</v>
      </c>
      <c r="Q30">
        <f>IF(kursanci67[[#This Row],[Imię kursanta]]="Zbigniew",Q29+1,Q29)</f>
        <v>2</v>
      </c>
      <c r="R30">
        <f>IF(kursanci67[[#This Row],[Imię kursanta]]="Anna",R29+1,R29)</f>
        <v>0</v>
      </c>
      <c r="S30">
        <f>IF(kursanci67[[#This Row],[Imię kursanta]]="Patrycja",S29+1,S29)</f>
        <v>0</v>
      </c>
      <c r="T30">
        <f>IF(kursanci67[[#This Row],[Imię kursanta]]="Ola",T29+1,T29)</f>
        <v>0</v>
      </c>
      <c r="U30">
        <f>IF(kursanci67[[#This Row],[Imię kursanta]]="Piotrek",U29+1,U29)</f>
        <v>0</v>
      </c>
      <c r="V30">
        <f>IF(kursanci67[[#This Row],[Imię kursanta]]="Andrzej",V29+1,V29)</f>
        <v>0</v>
      </c>
      <c r="W30">
        <f>IF(kursanci67[[#This Row],[Imię kursanta]]="Marcin",W29+1,W29)</f>
        <v>0</v>
      </c>
      <c r="X30" t="str">
        <f>UPPER(MID(kursanci67[[#This Row],[Imię kursanta]],1,3))</f>
        <v>WIK</v>
      </c>
      <c r="Y30" t="str">
        <f>UPPER(MID(kursanci67[[#This Row],[Przedmiot]],1,3))</f>
        <v>MAT</v>
      </c>
      <c r="Z3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6</v>
      </c>
      <c r="AA30" t="str">
        <f>_xlfn.CONCAT(kursanci67[[#This Row],[CzlonImie]],kursanci67[[#This Row],[CzlonPrzedmiot]],kursanci67[[#This Row],[CzlonIlosc]])</f>
        <v>WIKMAT6</v>
      </c>
      <c r="AC30" s="4" t="s">
        <v>85</v>
      </c>
    </row>
    <row r="31" spans="1:29" x14ac:dyDescent="0.3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>
        <f>IF(kursanci67[[#This Row],[Imię kursanta]]="Bartek",G30+1,G30)</f>
        <v>3</v>
      </c>
      <c r="H31">
        <f>IF(kursanci67[[#This Row],[Imię kursanta]]="Wiktor",H30+1,H30)</f>
        <v>6</v>
      </c>
      <c r="I31">
        <f>IF(kursanci67[[#This Row],[Imię kursanta]]="Katarzyna",I30+1,I30)</f>
        <v>4</v>
      </c>
      <c r="J31">
        <f>IF(kursanci67[[#This Row],[Imię kursanta]]="Zuzanna",J30+1,J30)</f>
        <v>2</v>
      </c>
      <c r="K31">
        <f>IF(kursanci67[[#This Row],[Imię kursanta]]="Jan",K30+1,K30)</f>
        <v>5</v>
      </c>
      <c r="L31">
        <f>IF(kursanci67[[#This Row],[Imię kursanta]]="Julita",L30+1,L30)</f>
        <v>1</v>
      </c>
      <c r="M31">
        <f>IF(kursanci67[[#This Row],[Imię kursanta]]="Maciej",M30+1,M30)</f>
        <v>2</v>
      </c>
      <c r="N31">
        <f>IF(kursanci67[[#This Row],[Imię kursanta]]="Agnieszka",N30+1,N30)</f>
        <v>1</v>
      </c>
      <c r="O31">
        <f>IF(kursanci67[[#This Row],[Imię kursanta]]="Zdzisław",O30+1,O30)</f>
        <v>2</v>
      </c>
      <c r="P31">
        <f>IF(kursanci67[[#This Row],[Imię kursanta]]="Ewa",P30+1,P30)</f>
        <v>2</v>
      </c>
      <c r="Q31">
        <f>IF(kursanci67[[#This Row],[Imię kursanta]]="Zbigniew",Q30+1,Q30)</f>
        <v>2</v>
      </c>
      <c r="R31">
        <f>IF(kursanci67[[#This Row],[Imię kursanta]]="Anna",R30+1,R30)</f>
        <v>0</v>
      </c>
      <c r="S31">
        <f>IF(kursanci67[[#This Row],[Imię kursanta]]="Patrycja",S30+1,S30)</f>
        <v>0</v>
      </c>
      <c r="T31">
        <f>IF(kursanci67[[#This Row],[Imię kursanta]]="Ola",T30+1,T30)</f>
        <v>0</v>
      </c>
      <c r="U31">
        <f>IF(kursanci67[[#This Row],[Imię kursanta]]="Piotrek",U30+1,U30)</f>
        <v>0</v>
      </c>
      <c r="V31">
        <f>IF(kursanci67[[#This Row],[Imię kursanta]]="Andrzej",V30+1,V30)</f>
        <v>0</v>
      </c>
      <c r="W31">
        <f>IF(kursanci67[[#This Row],[Imię kursanta]]="Marcin",W30+1,W30)</f>
        <v>0</v>
      </c>
      <c r="X31" t="str">
        <f>UPPER(MID(kursanci67[[#This Row],[Imię kursanta]],1,3))</f>
        <v>ZDZ</v>
      </c>
      <c r="Y31" t="str">
        <f>UPPER(MID(kursanci67[[#This Row],[Przedmiot]],1,3))</f>
        <v>MAT</v>
      </c>
      <c r="Z3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</v>
      </c>
      <c r="AA31" t="str">
        <f>_xlfn.CONCAT(kursanci67[[#This Row],[CzlonImie]],kursanci67[[#This Row],[CzlonPrzedmiot]],kursanci67[[#This Row],[CzlonIlosc]])</f>
        <v>ZDZMAT2</v>
      </c>
      <c r="AC31" s="4" t="s">
        <v>86</v>
      </c>
    </row>
    <row r="32" spans="1:29" x14ac:dyDescent="0.3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>
        <f>IF(kursanci67[[#This Row],[Imię kursanta]]="Bartek",G31+1,G31)</f>
        <v>3</v>
      </c>
      <c r="H32">
        <f>IF(kursanci67[[#This Row],[Imię kursanta]]="Wiktor",H31+1,H31)</f>
        <v>6</v>
      </c>
      <c r="I32">
        <f>IF(kursanci67[[#This Row],[Imię kursanta]]="Katarzyna",I31+1,I31)</f>
        <v>4</v>
      </c>
      <c r="J32">
        <f>IF(kursanci67[[#This Row],[Imię kursanta]]="Zuzanna",J31+1,J31)</f>
        <v>2</v>
      </c>
      <c r="K32">
        <f>IF(kursanci67[[#This Row],[Imię kursanta]]="Jan",K31+1,K31)</f>
        <v>5</v>
      </c>
      <c r="L32">
        <f>IF(kursanci67[[#This Row],[Imię kursanta]]="Julita",L31+1,L31)</f>
        <v>2</v>
      </c>
      <c r="M32">
        <f>IF(kursanci67[[#This Row],[Imię kursanta]]="Maciej",M31+1,M31)</f>
        <v>2</v>
      </c>
      <c r="N32">
        <f>IF(kursanci67[[#This Row],[Imię kursanta]]="Agnieszka",N31+1,N31)</f>
        <v>1</v>
      </c>
      <c r="O32">
        <f>IF(kursanci67[[#This Row],[Imię kursanta]]="Zdzisław",O31+1,O31)</f>
        <v>2</v>
      </c>
      <c r="P32">
        <f>IF(kursanci67[[#This Row],[Imię kursanta]]="Ewa",P31+1,P31)</f>
        <v>2</v>
      </c>
      <c r="Q32">
        <f>IF(kursanci67[[#This Row],[Imię kursanta]]="Zbigniew",Q31+1,Q31)</f>
        <v>2</v>
      </c>
      <c r="R32">
        <f>IF(kursanci67[[#This Row],[Imię kursanta]]="Anna",R31+1,R31)</f>
        <v>0</v>
      </c>
      <c r="S32">
        <f>IF(kursanci67[[#This Row],[Imię kursanta]]="Patrycja",S31+1,S31)</f>
        <v>0</v>
      </c>
      <c r="T32">
        <f>IF(kursanci67[[#This Row],[Imię kursanta]]="Ola",T31+1,T31)</f>
        <v>0</v>
      </c>
      <c r="U32">
        <f>IF(kursanci67[[#This Row],[Imię kursanta]]="Piotrek",U31+1,U31)</f>
        <v>0</v>
      </c>
      <c r="V32">
        <f>IF(kursanci67[[#This Row],[Imię kursanta]]="Andrzej",V31+1,V31)</f>
        <v>0</v>
      </c>
      <c r="W32">
        <f>IF(kursanci67[[#This Row],[Imię kursanta]]="Marcin",W31+1,W31)</f>
        <v>0</v>
      </c>
      <c r="X32" t="str">
        <f>UPPER(MID(kursanci67[[#This Row],[Imię kursanta]],1,3))</f>
        <v>JUL</v>
      </c>
      <c r="Y32" t="str">
        <f>UPPER(MID(kursanci67[[#This Row],[Przedmiot]],1,3))</f>
        <v>INF</v>
      </c>
      <c r="Z3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</v>
      </c>
      <c r="AA32" t="str">
        <f>_xlfn.CONCAT(kursanci67[[#This Row],[CzlonImie]],kursanci67[[#This Row],[CzlonPrzedmiot]],kursanci67[[#This Row],[CzlonIlosc]])</f>
        <v>JULINF2</v>
      </c>
      <c r="AC32" s="4" t="s">
        <v>87</v>
      </c>
    </row>
    <row r="33" spans="1:29" x14ac:dyDescent="0.3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>
        <f>IF(kursanci67[[#This Row],[Imię kursanta]]="Bartek",G32+1,G32)</f>
        <v>3</v>
      </c>
      <c r="H33">
        <f>IF(kursanci67[[#This Row],[Imię kursanta]]="Wiktor",H32+1,H32)</f>
        <v>6</v>
      </c>
      <c r="I33">
        <f>IF(kursanci67[[#This Row],[Imię kursanta]]="Katarzyna",I32+1,I32)</f>
        <v>4</v>
      </c>
      <c r="J33">
        <f>IF(kursanci67[[#This Row],[Imię kursanta]]="Zuzanna",J32+1,J32)</f>
        <v>2</v>
      </c>
      <c r="K33">
        <f>IF(kursanci67[[#This Row],[Imię kursanta]]="Jan",K32+1,K32)</f>
        <v>6</v>
      </c>
      <c r="L33">
        <f>IF(kursanci67[[#This Row],[Imię kursanta]]="Julita",L32+1,L32)</f>
        <v>2</v>
      </c>
      <c r="M33">
        <f>IF(kursanci67[[#This Row],[Imię kursanta]]="Maciej",M32+1,M32)</f>
        <v>2</v>
      </c>
      <c r="N33">
        <f>IF(kursanci67[[#This Row],[Imię kursanta]]="Agnieszka",N32+1,N32)</f>
        <v>1</v>
      </c>
      <c r="O33">
        <f>IF(kursanci67[[#This Row],[Imię kursanta]]="Zdzisław",O32+1,O32)</f>
        <v>2</v>
      </c>
      <c r="P33">
        <f>IF(kursanci67[[#This Row],[Imię kursanta]]="Ewa",P32+1,P32)</f>
        <v>2</v>
      </c>
      <c r="Q33">
        <f>IF(kursanci67[[#This Row],[Imię kursanta]]="Zbigniew",Q32+1,Q32)</f>
        <v>2</v>
      </c>
      <c r="R33">
        <f>IF(kursanci67[[#This Row],[Imię kursanta]]="Anna",R32+1,R32)</f>
        <v>0</v>
      </c>
      <c r="S33">
        <f>IF(kursanci67[[#This Row],[Imię kursanta]]="Patrycja",S32+1,S32)</f>
        <v>0</v>
      </c>
      <c r="T33">
        <f>IF(kursanci67[[#This Row],[Imię kursanta]]="Ola",T32+1,T32)</f>
        <v>0</v>
      </c>
      <c r="U33">
        <f>IF(kursanci67[[#This Row],[Imię kursanta]]="Piotrek",U32+1,U32)</f>
        <v>0</v>
      </c>
      <c r="V33">
        <f>IF(kursanci67[[#This Row],[Imię kursanta]]="Andrzej",V32+1,V32)</f>
        <v>0</v>
      </c>
      <c r="W33">
        <f>IF(kursanci67[[#This Row],[Imię kursanta]]="Marcin",W32+1,W32)</f>
        <v>0</v>
      </c>
      <c r="X33" t="str">
        <f>UPPER(MID(kursanci67[[#This Row],[Imię kursanta]],1,3))</f>
        <v>JAN</v>
      </c>
      <c r="Y33" t="str">
        <f>UPPER(MID(kursanci67[[#This Row],[Przedmiot]],1,3))</f>
        <v>FIZ</v>
      </c>
      <c r="Z3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6</v>
      </c>
      <c r="AA33" t="str">
        <f>_xlfn.CONCAT(kursanci67[[#This Row],[CzlonImie]],kursanci67[[#This Row],[CzlonPrzedmiot]],kursanci67[[#This Row],[CzlonIlosc]])</f>
        <v>JANFIZ6</v>
      </c>
      <c r="AC33" s="4" t="s">
        <v>88</v>
      </c>
    </row>
    <row r="34" spans="1:29" x14ac:dyDescent="0.3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>
        <f>IF(kursanci67[[#This Row],[Imię kursanta]]="Bartek",G33+1,G33)</f>
        <v>3</v>
      </c>
      <c r="H34">
        <f>IF(kursanci67[[#This Row],[Imię kursanta]]="Wiktor",H33+1,H33)</f>
        <v>6</v>
      </c>
      <c r="I34">
        <f>IF(kursanci67[[#This Row],[Imię kursanta]]="Katarzyna",I33+1,I33)</f>
        <v>4</v>
      </c>
      <c r="J34">
        <f>IF(kursanci67[[#This Row],[Imię kursanta]]="Zuzanna",J33+1,J33)</f>
        <v>3</v>
      </c>
      <c r="K34">
        <f>IF(kursanci67[[#This Row],[Imię kursanta]]="Jan",K33+1,K33)</f>
        <v>6</v>
      </c>
      <c r="L34">
        <f>IF(kursanci67[[#This Row],[Imię kursanta]]="Julita",L33+1,L33)</f>
        <v>2</v>
      </c>
      <c r="M34">
        <f>IF(kursanci67[[#This Row],[Imię kursanta]]="Maciej",M33+1,M33)</f>
        <v>2</v>
      </c>
      <c r="N34">
        <f>IF(kursanci67[[#This Row],[Imię kursanta]]="Agnieszka",N33+1,N33)</f>
        <v>1</v>
      </c>
      <c r="O34">
        <f>IF(kursanci67[[#This Row],[Imię kursanta]]="Zdzisław",O33+1,O33)</f>
        <v>2</v>
      </c>
      <c r="P34">
        <f>IF(kursanci67[[#This Row],[Imię kursanta]]="Ewa",P33+1,P33)</f>
        <v>2</v>
      </c>
      <c r="Q34">
        <f>IF(kursanci67[[#This Row],[Imię kursanta]]="Zbigniew",Q33+1,Q33)</f>
        <v>2</v>
      </c>
      <c r="R34">
        <f>IF(kursanci67[[#This Row],[Imię kursanta]]="Anna",R33+1,R33)</f>
        <v>0</v>
      </c>
      <c r="S34">
        <f>IF(kursanci67[[#This Row],[Imię kursanta]]="Patrycja",S33+1,S33)</f>
        <v>0</v>
      </c>
      <c r="T34">
        <f>IF(kursanci67[[#This Row],[Imię kursanta]]="Ola",T33+1,T33)</f>
        <v>0</v>
      </c>
      <c r="U34">
        <f>IF(kursanci67[[#This Row],[Imię kursanta]]="Piotrek",U33+1,U33)</f>
        <v>0</v>
      </c>
      <c r="V34">
        <f>IF(kursanci67[[#This Row],[Imię kursanta]]="Andrzej",V33+1,V33)</f>
        <v>0</v>
      </c>
      <c r="W34">
        <f>IF(kursanci67[[#This Row],[Imię kursanta]]="Marcin",W33+1,W33)</f>
        <v>0</v>
      </c>
      <c r="X34" t="str">
        <f>UPPER(MID(kursanci67[[#This Row],[Imię kursanta]],1,3))</f>
        <v>ZUZ</v>
      </c>
      <c r="Y34" t="str">
        <f>UPPER(MID(kursanci67[[#This Row],[Przedmiot]],1,3))</f>
        <v>MAT</v>
      </c>
      <c r="Z3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3</v>
      </c>
      <c r="AA34" t="str">
        <f>_xlfn.CONCAT(kursanci67[[#This Row],[CzlonImie]],kursanci67[[#This Row],[CzlonPrzedmiot]],kursanci67[[#This Row],[CzlonIlosc]])</f>
        <v>ZUZMAT3</v>
      </c>
      <c r="AC34" s="4" t="s">
        <v>89</v>
      </c>
    </row>
    <row r="35" spans="1:29" x14ac:dyDescent="0.3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>
        <f>IF(kursanci67[[#This Row],[Imię kursanta]]="Bartek",G34+1,G34)</f>
        <v>3</v>
      </c>
      <c r="H35">
        <f>IF(kursanci67[[#This Row],[Imię kursanta]]="Wiktor",H34+1,H34)</f>
        <v>6</v>
      </c>
      <c r="I35">
        <f>IF(kursanci67[[#This Row],[Imię kursanta]]="Katarzyna",I34+1,I34)</f>
        <v>4</v>
      </c>
      <c r="J35">
        <f>IF(kursanci67[[#This Row],[Imię kursanta]]="Zuzanna",J34+1,J34)</f>
        <v>4</v>
      </c>
      <c r="K35">
        <f>IF(kursanci67[[#This Row],[Imię kursanta]]="Jan",K34+1,K34)</f>
        <v>6</v>
      </c>
      <c r="L35">
        <f>IF(kursanci67[[#This Row],[Imię kursanta]]="Julita",L34+1,L34)</f>
        <v>2</v>
      </c>
      <c r="M35">
        <f>IF(kursanci67[[#This Row],[Imię kursanta]]="Maciej",M34+1,M34)</f>
        <v>2</v>
      </c>
      <c r="N35">
        <f>IF(kursanci67[[#This Row],[Imię kursanta]]="Agnieszka",N34+1,N34)</f>
        <v>1</v>
      </c>
      <c r="O35">
        <f>IF(kursanci67[[#This Row],[Imię kursanta]]="Zdzisław",O34+1,O34)</f>
        <v>2</v>
      </c>
      <c r="P35">
        <f>IF(kursanci67[[#This Row],[Imię kursanta]]="Ewa",P34+1,P34)</f>
        <v>2</v>
      </c>
      <c r="Q35">
        <f>IF(kursanci67[[#This Row],[Imię kursanta]]="Zbigniew",Q34+1,Q34)</f>
        <v>2</v>
      </c>
      <c r="R35">
        <f>IF(kursanci67[[#This Row],[Imię kursanta]]="Anna",R34+1,R34)</f>
        <v>0</v>
      </c>
      <c r="S35">
        <f>IF(kursanci67[[#This Row],[Imię kursanta]]="Patrycja",S34+1,S34)</f>
        <v>0</v>
      </c>
      <c r="T35">
        <f>IF(kursanci67[[#This Row],[Imię kursanta]]="Ola",T34+1,T34)</f>
        <v>0</v>
      </c>
      <c r="U35">
        <f>IF(kursanci67[[#This Row],[Imię kursanta]]="Piotrek",U34+1,U34)</f>
        <v>0</v>
      </c>
      <c r="V35">
        <f>IF(kursanci67[[#This Row],[Imię kursanta]]="Andrzej",V34+1,V34)</f>
        <v>0</v>
      </c>
      <c r="W35">
        <f>IF(kursanci67[[#This Row],[Imię kursanta]]="Marcin",W34+1,W34)</f>
        <v>0</v>
      </c>
      <c r="X35" t="str">
        <f>UPPER(MID(kursanci67[[#This Row],[Imię kursanta]],1,3))</f>
        <v>ZUZ</v>
      </c>
      <c r="Y35" t="str">
        <f>UPPER(MID(kursanci67[[#This Row],[Przedmiot]],1,3))</f>
        <v>INF</v>
      </c>
      <c r="Z3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4</v>
      </c>
      <c r="AA35" t="str">
        <f>_xlfn.CONCAT(kursanci67[[#This Row],[CzlonImie]],kursanci67[[#This Row],[CzlonPrzedmiot]],kursanci67[[#This Row],[CzlonIlosc]])</f>
        <v>ZUZINF4</v>
      </c>
      <c r="AC35" s="4" t="s">
        <v>90</v>
      </c>
    </row>
    <row r="36" spans="1:29" x14ac:dyDescent="0.3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>
        <f>IF(kursanci67[[#This Row],[Imię kursanta]]="Bartek",G35+1,G35)</f>
        <v>3</v>
      </c>
      <c r="H36">
        <f>IF(kursanci67[[#This Row],[Imię kursanta]]="Wiktor",H35+1,H35)</f>
        <v>6</v>
      </c>
      <c r="I36">
        <f>IF(kursanci67[[#This Row],[Imię kursanta]]="Katarzyna",I35+1,I35)</f>
        <v>4</v>
      </c>
      <c r="J36">
        <f>IF(kursanci67[[#This Row],[Imię kursanta]]="Zuzanna",J35+1,J35)</f>
        <v>4</v>
      </c>
      <c r="K36">
        <f>IF(kursanci67[[#This Row],[Imię kursanta]]="Jan",K35+1,K35)</f>
        <v>6</v>
      </c>
      <c r="L36">
        <f>IF(kursanci67[[#This Row],[Imię kursanta]]="Julita",L35+1,L35)</f>
        <v>2</v>
      </c>
      <c r="M36">
        <f>IF(kursanci67[[#This Row],[Imię kursanta]]="Maciej",M35+1,M35)</f>
        <v>2</v>
      </c>
      <c r="N36">
        <f>IF(kursanci67[[#This Row],[Imię kursanta]]="Agnieszka",N35+1,N35)</f>
        <v>1</v>
      </c>
      <c r="O36">
        <f>IF(kursanci67[[#This Row],[Imię kursanta]]="Zdzisław",O35+1,O35)</f>
        <v>3</v>
      </c>
      <c r="P36">
        <f>IF(kursanci67[[#This Row],[Imię kursanta]]="Ewa",P35+1,P35)</f>
        <v>2</v>
      </c>
      <c r="Q36">
        <f>IF(kursanci67[[#This Row],[Imię kursanta]]="Zbigniew",Q35+1,Q35)</f>
        <v>2</v>
      </c>
      <c r="R36">
        <f>IF(kursanci67[[#This Row],[Imię kursanta]]="Anna",R35+1,R35)</f>
        <v>0</v>
      </c>
      <c r="S36">
        <f>IF(kursanci67[[#This Row],[Imię kursanta]]="Patrycja",S35+1,S35)</f>
        <v>0</v>
      </c>
      <c r="T36">
        <f>IF(kursanci67[[#This Row],[Imię kursanta]]="Ola",T35+1,T35)</f>
        <v>0</v>
      </c>
      <c r="U36">
        <f>IF(kursanci67[[#This Row],[Imię kursanta]]="Piotrek",U35+1,U35)</f>
        <v>0</v>
      </c>
      <c r="V36">
        <f>IF(kursanci67[[#This Row],[Imię kursanta]]="Andrzej",V35+1,V35)</f>
        <v>0</v>
      </c>
      <c r="W36">
        <f>IF(kursanci67[[#This Row],[Imię kursanta]]="Marcin",W35+1,W35)</f>
        <v>0</v>
      </c>
      <c r="X36" t="str">
        <f>UPPER(MID(kursanci67[[#This Row],[Imię kursanta]],1,3))</f>
        <v>ZDZ</v>
      </c>
      <c r="Y36" t="str">
        <f>UPPER(MID(kursanci67[[#This Row],[Przedmiot]],1,3))</f>
        <v>MAT</v>
      </c>
      <c r="Z3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3</v>
      </c>
      <c r="AA36" t="str">
        <f>_xlfn.CONCAT(kursanci67[[#This Row],[CzlonImie]],kursanci67[[#This Row],[CzlonPrzedmiot]],kursanci67[[#This Row],[CzlonIlosc]])</f>
        <v>ZDZMAT3</v>
      </c>
      <c r="AC36" s="4" t="s">
        <v>91</v>
      </c>
    </row>
    <row r="37" spans="1:29" x14ac:dyDescent="0.3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>
        <f>IF(kursanci67[[#This Row],[Imię kursanta]]="Bartek",G36+1,G36)</f>
        <v>3</v>
      </c>
      <c r="H37">
        <f>IF(kursanci67[[#This Row],[Imię kursanta]]="Wiktor",H36+1,H36)</f>
        <v>6</v>
      </c>
      <c r="I37">
        <f>IF(kursanci67[[#This Row],[Imię kursanta]]="Katarzyna",I36+1,I36)</f>
        <v>4</v>
      </c>
      <c r="J37">
        <f>IF(kursanci67[[#This Row],[Imię kursanta]]="Zuzanna",J36+1,J36)</f>
        <v>4</v>
      </c>
      <c r="K37">
        <f>IF(kursanci67[[#This Row],[Imię kursanta]]="Jan",K36+1,K36)</f>
        <v>6</v>
      </c>
      <c r="L37">
        <f>IF(kursanci67[[#This Row],[Imię kursanta]]="Julita",L36+1,L36)</f>
        <v>2</v>
      </c>
      <c r="M37">
        <f>IF(kursanci67[[#This Row],[Imię kursanta]]="Maciej",M36+1,M36)</f>
        <v>2</v>
      </c>
      <c r="N37">
        <f>IF(kursanci67[[#This Row],[Imię kursanta]]="Agnieszka",N36+1,N36)</f>
        <v>2</v>
      </c>
      <c r="O37">
        <f>IF(kursanci67[[#This Row],[Imię kursanta]]="Zdzisław",O36+1,O36)</f>
        <v>3</v>
      </c>
      <c r="P37">
        <f>IF(kursanci67[[#This Row],[Imię kursanta]]="Ewa",P36+1,P36)</f>
        <v>2</v>
      </c>
      <c r="Q37">
        <f>IF(kursanci67[[#This Row],[Imię kursanta]]="Zbigniew",Q36+1,Q36)</f>
        <v>2</v>
      </c>
      <c r="R37">
        <f>IF(kursanci67[[#This Row],[Imię kursanta]]="Anna",R36+1,R36)</f>
        <v>0</v>
      </c>
      <c r="S37">
        <f>IF(kursanci67[[#This Row],[Imię kursanta]]="Patrycja",S36+1,S36)</f>
        <v>0</v>
      </c>
      <c r="T37">
        <f>IF(kursanci67[[#This Row],[Imię kursanta]]="Ola",T36+1,T36)</f>
        <v>0</v>
      </c>
      <c r="U37">
        <f>IF(kursanci67[[#This Row],[Imię kursanta]]="Piotrek",U36+1,U36)</f>
        <v>0</v>
      </c>
      <c r="V37">
        <f>IF(kursanci67[[#This Row],[Imię kursanta]]="Andrzej",V36+1,V36)</f>
        <v>0</v>
      </c>
      <c r="W37">
        <f>IF(kursanci67[[#This Row],[Imię kursanta]]="Marcin",W36+1,W36)</f>
        <v>0</v>
      </c>
      <c r="X37" t="str">
        <f>UPPER(MID(kursanci67[[#This Row],[Imię kursanta]],1,3))</f>
        <v>AGN</v>
      </c>
      <c r="Y37" t="str">
        <f>UPPER(MID(kursanci67[[#This Row],[Przedmiot]],1,3))</f>
        <v>INF</v>
      </c>
      <c r="Z3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</v>
      </c>
      <c r="AA37" t="str">
        <f>_xlfn.CONCAT(kursanci67[[#This Row],[CzlonImie]],kursanci67[[#This Row],[CzlonPrzedmiot]],kursanci67[[#This Row],[CzlonIlosc]])</f>
        <v>AGNINF2</v>
      </c>
      <c r="AC37" s="4" t="s">
        <v>92</v>
      </c>
    </row>
    <row r="38" spans="1:29" x14ac:dyDescent="0.3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>
        <f>IF(kursanci67[[#This Row],[Imię kursanta]]="Bartek",G37+1,G37)</f>
        <v>3</v>
      </c>
      <c r="H38">
        <f>IF(kursanci67[[#This Row],[Imię kursanta]]="Wiktor",H37+1,H37)</f>
        <v>6</v>
      </c>
      <c r="I38">
        <f>IF(kursanci67[[#This Row],[Imię kursanta]]="Katarzyna",I37+1,I37)</f>
        <v>4</v>
      </c>
      <c r="J38">
        <f>IF(kursanci67[[#This Row],[Imię kursanta]]="Zuzanna",J37+1,J37)</f>
        <v>4</v>
      </c>
      <c r="K38">
        <f>IF(kursanci67[[#This Row],[Imię kursanta]]="Jan",K37+1,K37)</f>
        <v>6</v>
      </c>
      <c r="L38">
        <f>IF(kursanci67[[#This Row],[Imię kursanta]]="Julita",L37+1,L37)</f>
        <v>2</v>
      </c>
      <c r="M38">
        <f>IF(kursanci67[[#This Row],[Imię kursanta]]="Maciej",M37+1,M37)</f>
        <v>2</v>
      </c>
      <c r="N38">
        <f>IF(kursanci67[[#This Row],[Imię kursanta]]="Agnieszka",N37+1,N37)</f>
        <v>2</v>
      </c>
      <c r="O38">
        <f>IF(kursanci67[[#This Row],[Imię kursanta]]="Zdzisław",O37+1,O37)</f>
        <v>4</v>
      </c>
      <c r="P38">
        <f>IF(kursanci67[[#This Row],[Imię kursanta]]="Ewa",P37+1,P37)</f>
        <v>2</v>
      </c>
      <c r="Q38">
        <f>IF(kursanci67[[#This Row],[Imię kursanta]]="Zbigniew",Q37+1,Q37)</f>
        <v>2</v>
      </c>
      <c r="R38">
        <f>IF(kursanci67[[#This Row],[Imię kursanta]]="Anna",R37+1,R37)</f>
        <v>0</v>
      </c>
      <c r="S38">
        <f>IF(kursanci67[[#This Row],[Imię kursanta]]="Patrycja",S37+1,S37)</f>
        <v>0</v>
      </c>
      <c r="T38">
        <f>IF(kursanci67[[#This Row],[Imię kursanta]]="Ola",T37+1,T37)</f>
        <v>0</v>
      </c>
      <c r="U38">
        <f>IF(kursanci67[[#This Row],[Imię kursanta]]="Piotrek",U37+1,U37)</f>
        <v>0</v>
      </c>
      <c r="V38">
        <f>IF(kursanci67[[#This Row],[Imię kursanta]]="Andrzej",V37+1,V37)</f>
        <v>0</v>
      </c>
      <c r="W38">
        <f>IF(kursanci67[[#This Row],[Imię kursanta]]="Marcin",W37+1,W37)</f>
        <v>0</v>
      </c>
      <c r="X38" t="str">
        <f>UPPER(MID(kursanci67[[#This Row],[Imię kursanta]],1,3))</f>
        <v>ZDZ</v>
      </c>
      <c r="Y38" t="str">
        <f>UPPER(MID(kursanci67[[#This Row],[Przedmiot]],1,3))</f>
        <v>FIZ</v>
      </c>
      <c r="Z3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4</v>
      </c>
      <c r="AA38" t="str">
        <f>_xlfn.CONCAT(kursanci67[[#This Row],[CzlonImie]],kursanci67[[#This Row],[CzlonPrzedmiot]],kursanci67[[#This Row],[CzlonIlosc]])</f>
        <v>ZDZFIZ4</v>
      </c>
      <c r="AC38" s="4" t="s">
        <v>93</v>
      </c>
    </row>
    <row r="39" spans="1:29" x14ac:dyDescent="0.3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>
        <f>IF(kursanci67[[#This Row],[Imię kursanta]]="Bartek",G38+1,G38)</f>
        <v>4</v>
      </c>
      <c r="H39">
        <f>IF(kursanci67[[#This Row],[Imię kursanta]]="Wiktor",H38+1,H38)</f>
        <v>6</v>
      </c>
      <c r="I39">
        <f>IF(kursanci67[[#This Row],[Imię kursanta]]="Katarzyna",I38+1,I38)</f>
        <v>4</v>
      </c>
      <c r="J39">
        <f>IF(kursanci67[[#This Row],[Imię kursanta]]="Zuzanna",J38+1,J38)</f>
        <v>4</v>
      </c>
      <c r="K39">
        <f>IF(kursanci67[[#This Row],[Imię kursanta]]="Jan",K38+1,K38)</f>
        <v>6</v>
      </c>
      <c r="L39">
        <f>IF(kursanci67[[#This Row],[Imię kursanta]]="Julita",L38+1,L38)</f>
        <v>2</v>
      </c>
      <c r="M39">
        <f>IF(kursanci67[[#This Row],[Imię kursanta]]="Maciej",M38+1,M38)</f>
        <v>2</v>
      </c>
      <c r="N39">
        <f>IF(kursanci67[[#This Row],[Imię kursanta]]="Agnieszka",N38+1,N38)</f>
        <v>2</v>
      </c>
      <c r="O39">
        <f>IF(kursanci67[[#This Row],[Imię kursanta]]="Zdzisław",O38+1,O38)</f>
        <v>4</v>
      </c>
      <c r="P39">
        <f>IF(kursanci67[[#This Row],[Imię kursanta]]="Ewa",P38+1,P38)</f>
        <v>2</v>
      </c>
      <c r="Q39">
        <f>IF(kursanci67[[#This Row],[Imię kursanta]]="Zbigniew",Q38+1,Q38)</f>
        <v>2</v>
      </c>
      <c r="R39">
        <f>IF(kursanci67[[#This Row],[Imię kursanta]]="Anna",R38+1,R38)</f>
        <v>0</v>
      </c>
      <c r="S39">
        <f>IF(kursanci67[[#This Row],[Imię kursanta]]="Patrycja",S38+1,S38)</f>
        <v>0</v>
      </c>
      <c r="T39">
        <f>IF(kursanci67[[#This Row],[Imię kursanta]]="Ola",T38+1,T38)</f>
        <v>0</v>
      </c>
      <c r="U39">
        <f>IF(kursanci67[[#This Row],[Imię kursanta]]="Piotrek",U38+1,U38)</f>
        <v>0</v>
      </c>
      <c r="V39">
        <f>IF(kursanci67[[#This Row],[Imię kursanta]]="Andrzej",V38+1,V38)</f>
        <v>0</v>
      </c>
      <c r="W39">
        <f>IF(kursanci67[[#This Row],[Imię kursanta]]="Marcin",W38+1,W38)</f>
        <v>0</v>
      </c>
      <c r="X39" t="str">
        <f>UPPER(MID(kursanci67[[#This Row],[Imię kursanta]],1,3))</f>
        <v>BAR</v>
      </c>
      <c r="Y39" t="str">
        <f>UPPER(MID(kursanci67[[#This Row],[Przedmiot]],1,3))</f>
        <v>INF</v>
      </c>
      <c r="Z3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4</v>
      </c>
      <c r="AA39" t="str">
        <f>_xlfn.CONCAT(kursanci67[[#This Row],[CzlonImie]],kursanci67[[#This Row],[CzlonPrzedmiot]],kursanci67[[#This Row],[CzlonIlosc]])</f>
        <v>BARINF4</v>
      </c>
      <c r="AC39" s="4" t="s">
        <v>94</v>
      </c>
    </row>
    <row r="40" spans="1:29" x14ac:dyDescent="0.3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>
        <f>IF(kursanci67[[#This Row],[Imię kursanta]]="Bartek",G39+1,G39)</f>
        <v>4</v>
      </c>
      <c r="H40">
        <f>IF(kursanci67[[#This Row],[Imię kursanta]]="Wiktor",H39+1,H39)</f>
        <v>6</v>
      </c>
      <c r="I40">
        <f>IF(kursanci67[[#This Row],[Imię kursanta]]="Katarzyna",I39+1,I39)</f>
        <v>4</v>
      </c>
      <c r="J40">
        <f>IF(kursanci67[[#This Row],[Imię kursanta]]="Zuzanna",J39+1,J39)</f>
        <v>4</v>
      </c>
      <c r="K40">
        <f>IF(kursanci67[[#This Row],[Imię kursanta]]="Jan",K39+1,K39)</f>
        <v>6</v>
      </c>
      <c r="L40">
        <f>IF(kursanci67[[#This Row],[Imię kursanta]]="Julita",L39+1,L39)</f>
        <v>2</v>
      </c>
      <c r="M40">
        <f>IF(kursanci67[[#This Row],[Imię kursanta]]="Maciej",M39+1,M39)</f>
        <v>3</v>
      </c>
      <c r="N40">
        <f>IF(kursanci67[[#This Row],[Imię kursanta]]="Agnieszka",N39+1,N39)</f>
        <v>2</v>
      </c>
      <c r="O40">
        <f>IF(kursanci67[[#This Row],[Imię kursanta]]="Zdzisław",O39+1,O39)</f>
        <v>4</v>
      </c>
      <c r="P40">
        <f>IF(kursanci67[[#This Row],[Imię kursanta]]="Ewa",P39+1,P39)</f>
        <v>2</v>
      </c>
      <c r="Q40">
        <f>IF(kursanci67[[#This Row],[Imię kursanta]]="Zbigniew",Q39+1,Q39)</f>
        <v>2</v>
      </c>
      <c r="R40">
        <f>IF(kursanci67[[#This Row],[Imię kursanta]]="Anna",R39+1,R39)</f>
        <v>0</v>
      </c>
      <c r="S40">
        <f>IF(kursanci67[[#This Row],[Imię kursanta]]="Patrycja",S39+1,S39)</f>
        <v>0</v>
      </c>
      <c r="T40">
        <f>IF(kursanci67[[#This Row],[Imię kursanta]]="Ola",T39+1,T39)</f>
        <v>0</v>
      </c>
      <c r="U40">
        <f>IF(kursanci67[[#This Row],[Imię kursanta]]="Piotrek",U39+1,U39)</f>
        <v>0</v>
      </c>
      <c r="V40">
        <f>IF(kursanci67[[#This Row],[Imię kursanta]]="Andrzej",V39+1,V39)</f>
        <v>0</v>
      </c>
      <c r="W40">
        <f>IF(kursanci67[[#This Row],[Imię kursanta]]="Marcin",W39+1,W39)</f>
        <v>0</v>
      </c>
      <c r="X40" t="str">
        <f>UPPER(MID(kursanci67[[#This Row],[Imię kursanta]],1,3))</f>
        <v>MAC</v>
      </c>
      <c r="Y40" t="str">
        <f>UPPER(MID(kursanci67[[#This Row],[Przedmiot]],1,3))</f>
        <v>FIZ</v>
      </c>
      <c r="Z4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3</v>
      </c>
      <c r="AA40" t="str">
        <f>_xlfn.CONCAT(kursanci67[[#This Row],[CzlonImie]],kursanci67[[#This Row],[CzlonPrzedmiot]],kursanci67[[#This Row],[CzlonIlosc]])</f>
        <v>MACFIZ3</v>
      </c>
      <c r="AC40" s="4" t="s">
        <v>95</v>
      </c>
    </row>
    <row r="41" spans="1:29" x14ac:dyDescent="0.3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>
        <f>IF(kursanci67[[#This Row],[Imię kursanta]]="Bartek",G40+1,G40)</f>
        <v>4</v>
      </c>
      <c r="H41">
        <f>IF(kursanci67[[#This Row],[Imię kursanta]]="Wiktor",H40+1,H40)</f>
        <v>6</v>
      </c>
      <c r="I41">
        <f>IF(kursanci67[[#This Row],[Imię kursanta]]="Katarzyna",I40+1,I40)</f>
        <v>4</v>
      </c>
      <c r="J41">
        <f>IF(kursanci67[[#This Row],[Imię kursanta]]="Zuzanna",J40+1,J40)</f>
        <v>4</v>
      </c>
      <c r="K41">
        <f>IF(kursanci67[[#This Row],[Imię kursanta]]="Jan",K40+1,K40)</f>
        <v>6</v>
      </c>
      <c r="L41">
        <f>IF(kursanci67[[#This Row],[Imię kursanta]]="Julita",L40+1,L40)</f>
        <v>2</v>
      </c>
      <c r="M41">
        <f>IF(kursanci67[[#This Row],[Imię kursanta]]="Maciej",M40+1,M40)</f>
        <v>3</v>
      </c>
      <c r="N41">
        <f>IF(kursanci67[[#This Row],[Imię kursanta]]="Agnieszka",N40+1,N40)</f>
        <v>2</v>
      </c>
      <c r="O41">
        <f>IF(kursanci67[[#This Row],[Imię kursanta]]="Zdzisław",O40+1,O40)</f>
        <v>4</v>
      </c>
      <c r="P41">
        <f>IF(kursanci67[[#This Row],[Imię kursanta]]="Ewa",P40+1,P40)</f>
        <v>2</v>
      </c>
      <c r="Q41">
        <f>IF(kursanci67[[#This Row],[Imię kursanta]]="Zbigniew",Q40+1,Q40)</f>
        <v>3</v>
      </c>
      <c r="R41">
        <f>IF(kursanci67[[#This Row],[Imię kursanta]]="Anna",R40+1,R40)</f>
        <v>0</v>
      </c>
      <c r="S41">
        <f>IF(kursanci67[[#This Row],[Imię kursanta]]="Patrycja",S40+1,S40)</f>
        <v>0</v>
      </c>
      <c r="T41">
        <f>IF(kursanci67[[#This Row],[Imię kursanta]]="Ola",T40+1,T40)</f>
        <v>0</v>
      </c>
      <c r="U41">
        <f>IF(kursanci67[[#This Row],[Imię kursanta]]="Piotrek",U40+1,U40)</f>
        <v>0</v>
      </c>
      <c r="V41">
        <f>IF(kursanci67[[#This Row],[Imię kursanta]]="Andrzej",V40+1,V40)</f>
        <v>0</v>
      </c>
      <c r="W41">
        <f>IF(kursanci67[[#This Row],[Imię kursanta]]="Marcin",W40+1,W40)</f>
        <v>0</v>
      </c>
      <c r="X41" t="str">
        <f>UPPER(MID(kursanci67[[#This Row],[Imię kursanta]],1,3))</f>
        <v>ZBI</v>
      </c>
      <c r="Y41" t="str">
        <f>UPPER(MID(kursanci67[[#This Row],[Przedmiot]],1,3))</f>
        <v>INF</v>
      </c>
      <c r="Z4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3</v>
      </c>
      <c r="AA41" t="str">
        <f>_xlfn.CONCAT(kursanci67[[#This Row],[CzlonImie]],kursanci67[[#This Row],[CzlonPrzedmiot]],kursanci67[[#This Row],[CzlonIlosc]])</f>
        <v>ZBIINF3</v>
      </c>
      <c r="AC41" s="4" t="s">
        <v>96</v>
      </c>
    </row>
    <row r="42" spans="1:29" x14ac:dyDescent="0.3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>
        <f>IF(kursanci67[[#This Row],[Imię kursanta]]="Bartek",G41+1,G41)</f>
        <v>4</v>
      </c>
      <c r="H42">
        <f>IF(kursanci67[[#This Row],[Imię kursanta]]="Wiktor",H41+1,H41)</f>
        <v>6</v>
      </c>
      <c r="I42">
        <f>IF(kursanci67[[#This Row],[Imię kursanta]]="Katarzyna",I41+1,I41)</f>
        <v>5</v>
      </c>
      <c r="J42">
        <f>IF(kursanci67[[#This Row],[Imię kursanta]]="Zuzanna",J41+1,J41)</f>
        <v>4</v>
      </c>
      <c r="K42">
        <f>IF(kursanci67[[#This Row],[Imię kursanta]]="Jan",K41+1,K41)</f>
        <v>6</v>
      </c>
      <c r="L42">
        <f>IF(kursanci67[[#This Row],[Imię kursanta]]="Julita",L41+1,L41)</f>
        <v>2</v>
      </c>
      <c r="M42">
        <f>IF(kursanci67[[#This Row],[Imię kursanta]]="Maciej",M41+1,M41)</f>
        <v>3</v>
      </c>
      <c r="N42">
        <f>IF(kursanci67[[#This Row],[Imię kursanta]]="Agnieszka",N41+1,N41)</f>
        <v>2</v>
      </c>
      <c r="O42">
        <f>IF(kursanci67[[#This Row],[Imię kursanta]]="Zdzisław",O41+1,O41)</f>
        <v>4</v>
      </c>
      <c r="P42">
        <f>IF(kursanci67[[#This Row],[Imię kursanta]]="Ewa",P41+1,P41)</f>
        <v>2</v>
      </c>
      <c r="Q42">
        <f>IF(kursanci67[[#This Row],[Imię kursanta]]="Zbigniew",Q41+1,Q41)</f>
        <v>3</v>
      </c>
      <c r="R42">
        <f>IF(kursanci67[[#This Row],[Imię kursanta]]="Anna",R41+1,R41)</f>
        <v>0</v>
      </c>
      <c r="S42">
        <f>IF(kursanci67[[#This Row],[Imię kursanta]]="Patrycja",S41+1,S41)</f>
        <v>0</v>
      </c>
      <c r="T42">
        <f>IF(kursanci67[[#This Row],[Imię kursanta]]="Ola",T41+1,T41)</f>
        <v>0</v>
      </c>
      <c r="U42">
        <f>IF(kursanci67[[#This Row],[Imię kursanta]]="Piotrek",U41+1,U41)</f>
        <v>0</v>
      </c>
      <c r="V42">
        <f>IF(kursanci67[[#This Row],[Imię kursanta]]="Andrzej",V41+1,V41)</f>
        <v>0</v>
      </c>
      <c r="W42">
        <f>IF(kursanci67[[#This Row],[Imię kursanta]]="Marcin",W41+1,W41)</f>
        <v>0</v>
      </c>
      <c r="X42" t="str">
        <f>UPPER(MID(kursanci67[[#This Row],[Imię kursanta]],1,3))</f>
        <v>KAT</v>
      </c>
      <c r="Y42" t="str">
        <f>UPPER(MID(kursanci67[[#This Row],[Przedmiot]],1,3))</f>
        <v>INF</v>
      </c>
      <c r="Z4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5</v>
      </c>
      <c r="AA42" t="str">
        <f>_xlfn.CONCAT(kursanci67[[#This Row],[CzlonImie]],kursanci67[[#This Row],[CzlonPrzedmiot]],kursanci67[[#This Row],[CzlonIlosc]])</f>
        <v>KATINF5</v>
      </c>
      <c r="AC42" s="4" t="s">
        <v>97</v>
      </c>
    </row>
    <row r="43" spans="1:29" x14ac:dyDescent="0.3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>
        <f>IF(kursanci67[[#This Row],[Imię kursanta]]="Bartek",G42+1,G42)</f>
        <v>4</v>
      </c>
      <c r="H43">
        <f>IF(kursanci67[[#This Row],[Imię kursanta]]="Wiktor",H42+1,H42)</f>
        <v>6</v>
      </c>
      <c r="I43">
        <f>IF(kursanci67[[#This Row],[Imię kursanta]]="Katarzyna",I42+1,I42)</f>
        <v>5</v>
      </c>
      <c r="J43">
        <f>IF(kursanci67[[#This Row],[Imię kursanta]]="Zuzanna",J42+1,J42)</f>
        <v>4</v>
      </c>
      <c r="K43">
        <f>IF(kursanci67[[#This Row],[Imię kursanta]]="Jan",K42+1,K42)</f>
        <v>6</v>
      </c>
      <c r="L43">
        <f>IF(kursanci67[[#This Row],[Imię kursanta]]="Julita",L42+1,L42)</f>
        <v>2</v>
      </c>
      <c r="M43">
        <f>IF(kursanci67[[#This Row],[Imię kursanta]]="Maciej",M42+1,M42)</f>
        <v>4</v>
      </c>
      <c r="N43">
        <f>IF(kursanci67[[#This Row],[Imię kursanta]]="Agnieszka",N42+1,N42)</f>
        <v>2</v>
      </c>
      <c r="O43">
        <f>IF(kursanci67[[#This Row],[Imię kursanta]]="Zdzisław",O42+1,O42)</f>
        <v>4</v>
      </c>
      <c r="P43">
        <f>IF(kursanci67[[#This Row],[Imię kursanta]]="Ewa",P42+1,P42)</f>
        <v>2</v>
      </c>
      <c r="Q43">
        <f>IF(kursanci67[[#This Row],[Imię kursanta]]="Zbigniew",Q42+1,Q42)</f>
        <v>3</v>
      </c>
      <c r="R43">
        <f>IF(kursanci67[[#This Row],[Imię kursanta]]="Anna",R42+1,R42)</f>
        <v>0</v>
      </c>
      <c r="S43">
        <f>IF(kursanci67[[#This Row],[Imię kursanta]]="Patrycja",S42+1,S42)</f>
        <v>0</v>
      </c>
      <c r="T43">
        <f>IF(kursanci67[[#This Row],[Imię kursanta]]="Ola",T42+1,T42)</f>
        <v>0</v>
      </c>
      <c r="U43">
        <f>IF(kursanci67[[#This Row],[Imię kursanta]]="Piotrek",U42+1,U42)</f>
        <v>0</v>
      </c>
      <c r="V43">
        <f>IF(kursanci67[[#This Row],[Imię kursanta]]="Andrzej",V42+1,V42)</f>
        <v>0</v>
      </c>
      <c r="W43">
        <f>IF(kursanci67[[#This Row],[Imię kursanta]]="Marcin",W42+1,W42)</f>
        <v>0</v>
      </c>
      <c r="X43" t="str">
        <f>UPPER(MID(kursanci67[[#This Row],[Imię kursanta]],1,3))</f>
        <v>MAC</v>
      </c>
      <c r="Y43" t="str">
        <f>UPPER(MID(kursanci67[[#This Row],[Przedmiot]],1,3))</f>
        <v>FIZ</v>
      </c>
      <c r="Z4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4</v>
      </c>
      <c r="AA43" t="str">
        <f>_xlfn.CONCAT(kursanci67[[#This Row],[CzlonImie]],kursanci67[[#This Row],[CzlonPrzedmiot]],kursanci67[[#This Row],[CzlonIlosc]])</f>
        <v>MACFIZ4</v>
      </c>
      <c r="AC43" s="4" t="s">
        <v>98</v>
      </c>
    </row>
    <row r="44" spans="1:29" x14ac:dyDescent="0.3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>
        <f>IF(kursanci67[[#This Row],[Imię kursanta]]="Bartek",G43+1,G43)</f>
        <v>5</v>
      </c>
      <c r="H44">
        <f>IF(kursanci67[[#This Row],[Imię kursanta]]="Wiktor",H43+1,H43)</f>
        <v>6</v>
      </c>
      <c r="I44">
        <f>IF(kursanci67[[#This Row],[Imię kursanta]]="Katarzyna",I43+1,I43)</f>
        <v>5</v>
      </c>
      <c r="J44">
        <f>IF(kursanci67[[#This Row],[Imię kursanta]]="Zuzanna",J43+1,J43)</f>
        <v>4</v>
      </c>
      <c r="K44">
        <f>IF(kursanci67[[#This Row],[Imię kursanta]]="Jan",K43+1,K43)</f>
        <v>6</v>
      </c>
      <c r="L44">
        <f>IF(kursanci67[[#This Row],[Imię kursanta]]="Julita",L43+1,L43)</f>
        <v>2</v>
      </c>
      <c r="M44">
        <f>IF(kursanci67[[#This Row],[Imię kursanta]]="Maciej",M43+1,M43)</f>
        <v>4</v>
      </c>
      <c r="N44">
        <f>IF(kursanci67[[#This Row],[Imię kursanta]]="Agnieszka",N43+1,N43)</f>
        <v>2</v>
      </c>
      <c r="O44">
        <f>IF(kursanci67[[#This Row],[Imię kursanta]]="Zdzisław",O43+1,O43)</f>
        <v>4</v>
      </c>
      <c r="P44">
        <f>IF(kursanci67[[#This Row],[Imię kursanta]]="Ewa",P43+1,P43)</f>
        <v>2</v>
      </c>
      <c r="Q44">
        <f>IF(kursanci67[[#This Row],[Imię kursanta]]="Zbigniew",Q43+1,Q43)</f>
        <v>3</v>
      </c>
      <c r="R44">
        <f>IF(kursanci67[[#This Row],[Imię kursanta]]="Anna",R43+1,R43)</f>
        <v>0</v>
      </c>
      <c r="S44">
        <f>IF(kursanci67[[#This Row],[Imię kursanta]]="Patrycja",S43+1,S43)</f>
        <v>0</v>
      </c>
      <c r="T44">
        <f>IF(kursanci67[[#This Row],[Imię kursanta]]="Ola",T43+1,T43)</f>
        <v>0</v>
      </c>
      <c r="U44">
        <f>IF(kursanci67[[#This Row],[Imię kursanta]]="Piotrek",U43+1,U43)</f>
        <v>0</v>
      </c>
      <c r="V44">
        <f>IF(kursanci67[[#This Row],[Imię kursanta]]="Andrzej",V43+1,V43)</f>
        <v>0</v>
      </c>
      <c r="W44">
        <f>IF(kursanci67[[#This Row],[Imię kursanta]]="Marcin",W43+1,W43)</f>
        <v>0</v>
      </c>
      <c r="X44" t="str">
        <f>UPPER(MID(kursanci67[[#This Row],[Imię kursanta]],1,3))</f>
        <v>BAR</v>
      </c>
      <c r="Y44" t="str">
        <f>UPPER(MID(kursanci67[[#This Row],[Przedmiot]],1,3))</f>
        <v>INF</v>
      </c>
      <c r="Z4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5</v>
      </c>
      <c r="AA44" t="str">
        <f>_xlfn.CONCAT(kursanci67[[#This Row],[CzlonImie]],kursanci67[[#This Row],[CzlonPrzedmiot]],kursanci67[[#This Row],[CzlonIlosc]])</f>
        <v>BARINF5</v>
      </c>
      <c r="AC44" s="4" t="s">
        <v>99</v>
      </c>
    </row>
    <row r="45" spans="1:29" x14ac:dyDescent="0.3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>
        <f>IF(kursanci67[[#This Row],[Imię kursanta]]="Bartek",G44+1,G44)</f>
        <v>5</v>
      </c>
      <c r="H45">
        <f>IF(kursanci67[[#This Row],[Imię kursanta]]="Wiktor",H44+1,H44)</f>
        <v>6</v>
      </c>
      <c r="I45">
        <f>IF(kursanci67[[#This Row],[Imię kursanta]]="Katarzyna",I44+1,I44)</f>
        <v>5</v>
      </c>
      <c r="J45">
        <f>IF(kursanci67[[#This Row],[Imię kursanta]]="Zuzanna",J44+1,J44)</f>
        <v>5</v>
      </c>
      <c r="K45">
        <f>IF(kursanci67[[#This Row],[Imię kursanta]]="Jan",K44+1,K44)</f>
        <v>6</v>
      </c>
      <c r="L45">
        <f>IF(kursanci67[[#This Row],[Imię kursanta]]="Julita",L44+1,L44)</f>
        <v>2</v>
      </c>
      <c r="M45">
        <f>IF(kursanci67[[#This Row],[Imię kursanta]]="Maciej",M44+1,M44)</f>
        <v>4</v>
      </c>
      <c r="N45">
        <f>IF(kursanci67[[#This Row],[Imię kursanta]]="Agnieszka",N44+1,N44)</f>
        <v>2</v>
      </c>
      <c r="O45">
        <f>IF(kursanci67[[#This Row],[Imię kursanta]]="Zdzisław",O44+1,O44)</f>
        <v>4</v>
      </c>
      <c r="P45">
        <f>IF(kursanci67[[#This Row],[Imię kursanta]]="Ewa",P44+1,P44)</f>
        <v>2</v>
      </c>
      <c r="Q45">
        <f>IF(kursanci67[[#This Row],[Imię kursanta]]="Zbigniew",Q44+1,Q44)</f>
        <v>3</v>
      </c>
      <c r="R45">
        <f>IF(kursanci67[[#This Row],[Imię kursanta]]="Anna",R44+1,R44)</f>
        <v>0</v>
      </c>
      <c r="S45">
        <f>IF(kursanci67[[#This Row],[Imię kursanta]]="Patrycja",S44+1,S44)</f>
        <v>0</v>
      </c>
      <c r="T45">
        <f>IF(kursanci67[[#This Row],[Imię kursanta]]="Ola",T44+1,T44)</f>
        <v>0</v>
      </c>
      <c r="U45">
        <f>IF(kursanci67[[#This Row],[Imię kursanta]]="Piotrek",U44+1,U44)</f>
        <v>0</v>
      </c>
      <c r="V45">
        <f>IF(kursanci67[[#This Row],[Imię kursanta]]="Andrzej",V44+1,V44)</f>
        <v>0</v>
      </c>
      <c r="W45">
        <f>IF(kursanci67[[#This Row],[Imię kursanta]]="Marcin",W44+1,W44)</f>
        <v>0</v>
      </c>
      <c r="X45" t="str">
        <f>UPPER(MID(kursanci67[[#This Row],[Imię kursanta]],1,3))</f>
        <v>ZUZ</v>
      </c>
      <c r="Y45" t="str">
        <f>UPPER(MID(kursanci67[[#This Row],[Przedmiot]],1,3))</f>
        <v>INF</v>
      </c>
      <c r="Z4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5</v>
      </c>
      <c r="AA45" t="str">
        <f>_xlfn.CONCAT(kursanci67[[#This Row],[CzlonImie]],kursanci67[[#This Row],[CzlonPrzedmiot]],kursanci67[[#This Row],[CzlonIlosc]])</f>
        <v>ZUZINF5</v>
      </c>
      <c r="AC45" s="4" t="s">
        <v>100</v>
      </c>
    </row>
    <row r="46" spans="1:29" x14ac:dyDescent="0.3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>
        <f>IF(kursanci67[[#This Row],[Imię kursanta]]="Bartek",G45+1,G45)</f>
        <v>5</v>
      </c>
      <c r="H46">
        <f>IF(kursanci67[[#This Row],[Imię kursanta]]="Wiktor",H45+1,H45)</f>
        <v>7</v>
      </c>
      <c r="I46">
        <f>IF(kursanci67[[#This Row],[Imię kursanta]]="Katarzyna",I45+1,I45)</f>
        <v>5</v>
      </c>
      <c r="J46">
        <f>IF(kursanci67[[#This Row],[Imię kursanta]]="Zuzanna",J45+1,J45)</f>
        <v>5</v>
      </c>
      <c r="K46">
        <f>IF(kursanci67[[#This Row],[Imię kursanta]]="Jan",K45+1,K45)</f>
        <v>6</v>
      </c>
      <c r="L46">
        <f>IF(kursanci67[[#This Row],[Imię kursanta]]="Julita",L45+1,L45)</f>
        <v>2</v>
      </c>
      <c r="M46">
        <f>IF(kursanci67[[#This Row],[Imię kursanta]]="Maciej",M45+1,M45)</f>
        <v>4</v>
      </c>
      <c r="N46">
        <f>IF(kursanci67[[#This Row],[Imię kursanta]]="Agnieszka",N45+1,N45)</f>
        <v>2</v>
      </c>
      <c r="O46">
        <f>IF(kursanci67[[#This Row],[Imię kursanta]]="Zdzisław",O45+1,O45)</f>
        <v>4</v>
      </c>
      <c r="P46">
        <f>IF(kursanci67[[#This Row],[Imię kursanta]]="Ewa",P45+1,P45)</f>
        <v>2</v>
      </c>
      <c r="Q46">
        <f>IF(kursanci67[[#This Row],[Imię kursanta]]="Zbigniew",Q45+1,Q45)</f>
        <v>3</v>
      </c>
      <c r="R46">
        <f>IF(kursanci67[[#This Row],[Imię kursanta]]="Anna",R45+1,R45)</f>
        <v>0</v>
      </c>
      <c r="S46">
        <f>IF(kursanci67[[#This Row],[Imię kursanta]]="Patrycja",S45+1,S45)</f>
        <v>0</v>
      </c>
      <c r="T46">
        <f>IF(kursanci67[[#This Row],[Imię kursanta]]="Ola",T45+1,T45)</f>
        <v>0</v>
      </c>
      <c r="U46">
        <f>IF(kursanci67[[#This Row],[Imię kursanta]]="Piotrek",U45+1,U45)</f>
        <v>0</v>
      </c>
      <c r="V46">
        <f>IF(kursanci67[[#This Row],[Imię kursanta]]="Andrzej",V45+1,V45)</f>
        <v>0</v>
      </c>
      <c r="W46">
        <f>IF(kursanci67[[#This Row],[Imię kursanta]]="Marcin",W45+1,W45)</f>
        <v>0</v>
      </c>
      <c r="X46" t="str">
        <f>UPPER(MID(kursanci67[[#This Row],[Imię kursanta]],1,3))</f>
        <v>WIK</v>
      </c>
      <c r="Y46" t="str">
        <f>UPPER(MID(kursanci67[[#This Row],[Przedmiot]],1,3))</f>
        <v>MAT</v>
      </c>
      <c r="Z4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7</v>
      </c>
      <c r="AA46" t="str">
        <f>_xlfn.CONCAT(kursanci67[[#This Row],[CzlonImie]],kursanci67[[#This Row],[CzlonPrzedmiot]],kursanci67[[#This Row],[CzlonIlosc]])</f>
        <v>WIKMAT7</v>
      </c>
      <c r="AC46" s="4" t="s">
        <v>101</v>
      </c>
    </row>
    <row r="47" spans="1:29" x14ac:dyDescent="0.3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>
        <f>IF(kursanci67[[#This Row],[Imię kursanta]]="Bartek",G46+1,G46)</f>
        <v>5</v>
      </c>
      <c r="H47">
        <f>IF(kursanci67[[#This Row],[Imię kursanta]]="Wiktor",H46+1,H46)</f>
        <v>8</v>
      </c>
      <c r="I47">
        <f>IF(kursanci67[[#This Row],[Imię kursanta]]="Katarzyna",I46+1,I46)</f>
        <v>5</v>
      </c>
      <c r="J47">
        <f>IF(kursanci67[[#This Row],[Imię kursanta]]="Zuzanna",J46+1,J46)</f>
        <v>5</v>
      </c>
      <c r="K47">
        <f>IF(kursanci67[[#This Row],[Imię kursanta]]="Jan",K46+1,K46)</f>
        <v>6</v>
      </c>
      <c r="L47">
        <f>IF(kursanci67[[#This Row],[Imię kursanta]]="Julita",L46+1,L46)</f>
        <v>2</v>
      </c>
      <c r="M47">
        <f>IF(kursanci67[[#This Row],[Imię kursanta]]="Maciej",M46+1,M46)</f>
        <v>4</v>
      </c>
      <c r="N47">
        <f>IF(kursanci67[[#This Row],[Imię kursanta]]="Agnieszka",N46+1,N46)</f>
        <v>2</v>
      </c>
      <c r="O47">
        <f>IF(kursanci67[[#This Row],[Imię kursanta]]="Zdzisław",O46+1,O46)</f>
        <v>4</v>
      </c>
      <c r="P47">
        <f>IF(kursanci67[[#This Row],[Imię kursanta]]="Ewa",P46+1,P46)</f>
        <v>2</v>
      </c>
      <c r="Q47">
        <f>IF(kursanci67[[#This Row],[Imię kursanta]]="Zbigniew",Q46+1,Q46)</f>
        <v>3</v>
      </c>
      <c r="R47">
        <f>IF(kursanci67[[#This Row],[Imię kursanta]]="Anna",R46+1,R46)</f>
        <v>0</v>
      </c>
      <c r="S47">
        <f>IF(kursanci67[[#This Row],[Imię kursanta]]="Patrycja",S46+1,S46)</f>
        <v>0</v>
      </c>
      <c r="T47">
        <f>IF(kursanci67[[#This Row],[Imię kursanta]]="Ola",T46+1,T46)</f>
        <v>0</v>
      </c>
      <c r="U47">
        <f>IF(kursanci67[[#This Row],[Imię kursanta]]="Piotrek",U46+1,U46)</f>
        <v>0</v>
      </c>
      <c r="V47">
        <f>IF(kursanci67[[#This Row],[Imię kursanta]]="Andrzej",V46+1,V46)</f>
        <v>0</v>
      </c>
      <c r="W47">
        <f>IF(kursanci67[[#This Row],[Imię kursanta]]="Marcin",W46+1,W46)</f>
        <v>0</v>
      </c>
      <c r="X47" t="str">
        <f>UPPER(MID(kursanci67[[#This Row],[Imię kursanta]],1,3))</f>
        <v>WIK</v>
      </c>
      <c r="Y47" t="str">
        <f>UPPER(MID(kursanci67[[#This Row],[Przedmiot]],1,3))</f>
        <v>MAT</v>
      </c>
      <c r="Z4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8</v>
      </c>
      <c r="AA47" t="str">
        <f>_xlfn.CONCAT(kursanci67[[#This Row],[CzlonImie]],kursanci67[[#This Row],[CzlonPrzedmiot]],kursanci67[[#This Row],[CzlonIlosc]])</f>
        <v>WIKMAT8</v>
      </c>
      <c r="AC47" s="4" t="s">
        <v>102</v>
      </c>
    </row>
    <row r="48" spans="1:29" x14ac:dyDescent="0.3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>
        <f>IF(kursanci67[[#This Row],[Imię kursanta]]="Bartek",G47+1,G47)</f>
        <v>5</v>
      </c>
      <c r="H48">
        <f>IF(kursanci67[[#This Row],[Imię kursanta]]="Wiktor",H47+1,H47)</f>
        <v>8</v>
      </c>
      <c r="I48">
        <f>IF(kursanci67[[#This Row],[Imię kursanta]]="Katarzyna",I47+1,I47)</f>
        <v>5</v>
      </c>
      <c r="J48">
        <f>IF(kursanci67[[#This Row],[Imię kursanta]]="Zuzanna",J47+1,J47)</f>
        <v>6</v>
      </c>
      <c r="K48">
        <f>IF(kursanci67[[#This Row],[Imię kursanta]]="Jan",K47+1,K47)</f>
        <v>6</v>
      </c>
      <c r="L48">
        <f>IF(kursanci67[[#This Row],[Imię kursanta]]="Julita",L47+1,L47)</f>
        <v>2</v>
      </c>
      <c r="M48">
        <f>IF(kursanci67[[#This Row],[Imię kursanta]]="Maciej",M47+1,M47)</f>
        <v>4</v>
      </c>
      <c r="N48">
        <f>IF(kursanci67[[#This Row],[Imię kursanta]]="Agnieszka",N47+1,N47)</f>
        <v>2</v>
      </c>
      <c r="O48">
        <f>IF(kursanci67[[#This Row],[Imię kursanta]]="Zdzisław",O47+1,O47)</f>
        <v>4</v>
      </c>
      <c r="P48">
        <f>IF(kursanci67[[#This Row],[Imię kursanta]]="Ewa",P47+1,P47)</f>
        <v>2</v>
      </c>
      <c r="Q48">
        <f>IF(kursanci67[[#This Row],[Imię kursanta]]="Zbigniew",Q47+1,Q47)</f>
        <v>3</v>
      </c>
      <c r="R48">
        <f>IF(kursanci67[[#This Row],[Imię kursanta]]="Anna",R47+1,R47)</f>
        <v>0</v>
      </c>
      <c r="S48">
        <f>IF(kursanci67[[#This Row],[Imię kursanta]]="Patrycja",S47+1,S47)</f>
        <v>0</v>
      </c>
      <c r="T48">
        <f>IF(kursanci67[[#This Row],[Imię kursanta]]="Ola",T47+1,T47)</f>
        <v>0</v>
      </c>
      <c r="U48">
        <f>IF(kursanci67[[#This Row],[Imię kursanta]]="Piotrek",U47+1,U47)</f>
        <v>0</v>
      </c>
      <c r="V48">
        <f>IF(kursanci67[[#This Row],[Imię kursanta]]="Andrzej",V47+1,V47)</f>
        <v>0</v>
      </c>
      <c r="W48">
        <f>IF(kursanci67[[#This Row],[Imię kursanta]]="Marcin",W47+1,W47)</f>
        <v>0</v>
      </c>
      <c r="X48" t="str">
        <f>UPPER(MID(kursanci67[[#This Row],[Imię kursanta]],1,3))</f>
        <v>ZUZ</v>
      </c>
      <c r="Y48" t="str">
        <f>UPPER(MID(kursanci67[[#This Row],[Przedmiot]],1,3))</f>
        <v>INF</v>
      </c>
      <c r="Z4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6</v>
      </c>
      <c r="AA48" t="str">
        <f>_xlfn.CONCAT(kursanci67[[#This Row],[CzlonImie]],kursanci67[[#This Row],[CzlonPrzedmiot]],kursanci67[[#This Row],[CzlonIlosc]])</f>
        <v>ZUZINF6</v>
      </c>
      <c r="AC48" s="4" t="s">
        <v>103</v>
      </c>
    </row>
    <row r="49" spans="1:29" x14ac:dyDescent="0.3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>
        <f>IF(kursanci67[[#This Row],[Imię kursanta]]="Bartek",G48+1,G48)</f>
        <v>6</v>
      </c>
      <c r="H49">
        <f>IF(kursanci67[[#This Row],[Imię kursanta]]="Wiktor",H48+1,H48)</f>
        <v>8</v>
      </c>
      <c r="I49">
        <f>IF(kursanci67[[#This Row],[Imię kursanta]]="Katarzyna",I48+1,I48)</f>
        <v>5</v>
      </c>
      <c r="J49">
        <f>IF(kursanci67[[#This Row],[Imię kursanta]]="Zuzanna",J48+1,J48)</f>
        <v>6</v>
      </c>
      <c r="K49">
        <f>IF(kursanci67[[#This Row],[Imię kursanta]]="Jan",K48+1,K48)</f>
        <v>6</v>
      </c>
      <c r="L49">
        <f>IF(kursanci67[[#This Row],[Imię kursanta]]="Julita",L48+1,L48)</f>
        <v>2</v>
      </c>
      <c r="M49">
        <f>IF(kursanci67[[#This Row],[Imię kursanta]]="Maciej",M48+1,M48)</f>
        <v>4</v>
      </c>
      <c r="N49">
        <f>IF(kursanci67[[#This Row],[Imię kursanta]]="Agnieszka",N48+1,N48)</f>
        <v>2</v>
      </c>
      <c r="O49">
        <f>IF(kursanci67[[#This Row],[Imię kursanta]]="Zdzisław",O48+1,O48)</f>
        <v>4</v>
      </c>
      <c r="P49">
        <f>IF(kursanci67[[#This Row],[Imię kursanta]]="Ewa",P48+1,P48)</f>
        <v>2</v>
      </c>
      <c r="Q49">
        <f>IF(kursanci67[[#This Row],[Imię kursanta]]="Zbigniew",Q48+1,Q48)</f>
        <v>3</v>
      </c>
      <c r="R49">
        <f>IF(kursanci67[[#This Row],[Imię kursanta]]="Anna",R48+1,R48)</f>
        <v>0</v>
      </c>
      <c r="S49">
        <f>IF(kursanci67[[#This Row],[Imię kursanta]]="Patrycja",S48+1,S48)</f>
        <v>0</v>
      </c>
      <c r="T49">
        <f>IF(kursanci67[[#This Row],[Imię kursanta]]="Ola",T48+1,T48)</f>
        <v>0</v>
      </c>
      <c r="U49">
        <f>IF(kursanci67[[#This Row],[Imię kursanta]]="Piotrek",U48+1,U48)</f>
        <v>0</v>
      </c>
      <c r="V49">
        <f>IF(kursanci67[[#This Row],[Imię kursanta]]="Andrzej",V48+1,V48)</f>
        <v>0</v>
      </c>
      <c r="W49">
        <f>IF(kursanci67[[#This Row],[Imię kursanta]]="Marcin",W48+1,W48)</f>
        <v>0</v>
      </c>
      <c r="X49" t="str">
        <f>UPPER(MID(kursanci67[[#This Row],[Imię kursanta]],1,3))</f>
        <v>BAR</v>
      </c>
      <c r="Y49" t="str">
        <f>UPPER(MID(kursanci67[[#This Row],[Przedmiot]],1,3))</f>
        <v>INF</v>
      </c>
      <c r="Z4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6</v>
      </c>
      <c r="AA49" t="str">
        <f>_xlfn.CONCAT(kursanci67[[#This Row],[CzlonImie]],kursanci67[[#This Row],[CzlonPrzedmiot]],kursanci67[[#This Row],[CzlonIlosc]])</f>
        <v>BARINF6</v>
      </c>
      <c r="AC49" s="4" t="s">
        <v>104</v>
      </c>
    </row>
    <row r="50" spans="1:29" x14ac:dyDescent="0.3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>
        <f>IF(kursanci67[[#This Row],[Imię kursanta]]="Bartek",G49+1,G49)</f>
        <v>6</v>
      </c>
      <c r="H50">
        <f>IF(kursanci67[[#This Row],[Imię kursanta]]="Wiktor",H49+1,H49)</f>
        <v>8</v>
      </c>
      <c r="I50">
        <f>IF(kursanci67[[#This Row],[Imię kursanta]]="Katarzyna",I49+1,I49)</f>
        <v>5</v>
      </c>
      <c r="J50">
        <f>IF(kursanci67[[#This Row],[Imię kursanta]]="Zuzanna",J49+1,J49)</f>
        <v>6</v>
      </c>
      <c r="K50">
        <f>IF(kursanci67[[#This Row],[Imię kursanta]]="Jan",K49+1,K49)</f>
        <v>6</v>
      </c>
      <c r="L50">
        <f>IF(kursanci67[[#This Row],[Imię kursanta]]="Julita",L49+1,L49)</f>
        <v>2</v>
      </c>
      <c r="M50">
        <f>IF(kursanci67[[#This Row],[Imię kursanta]]="Maciej",M49+1,M49)</f>
        <v>4</v>
      </c>
      <c r="N50">
        <f>IF(kursanci67[[#This Row],[Imię kursanta]]="Agnieszka",N49+1,N49)</f>
        <v>2</v>
      </c>
      <c r="O50">
        <f>IF(kursanci67[[#This Row],[Imię kursanta]]="Zdzisław",O49+1,O49)</f>
        <v>4</v>
      </c>
      <c r="P50">
        <f>IF(kursanci67[[#This Row],[Imię kursanta]]="Ewa",P49+1,P49)</f>
        <v>3</v>
      </c>
      <c r="Q50">
        <f>IF(kursanci67[[#This Row],[Imię kursanta]]="Zbigniew",Q49+1,Q49)</f>
        <v>3</v>
      </c>
      <c r="R50">
        <f>IF(kursanci67[[#This Row],[Imię kursanta]]="Anna",R49+1,R49)</f>
        <v>0</v>
      </c>
      <c r="S50">
        <f>IF(kursanci67[[#This Row],[Imię kursanta]]="Patrycja",S49+1,S49)</f>
        <v>0</v>
      </c>
      <c r="T50">
        <f>IF(kursanci67[[#This Row],[Imię kursanta]]="Ola",T49+1,T49)</f>
        <v>0</v>
      </c>
      <c r="U50">
        <f>IF(kursanci67[[#This Row],[Imię kursanta]]="Piotrek",U49+1,U49)</f>
        <v>0</v>
      </c>
      <c r="V50">
        <f>IF(kursanci67[[#This Row],[Imię kursanta]]="Andrzej",V49+1,V49)</f>
        <v>0</v>
      </c>
      <c r="W50">
        <f>IF(kursanci67[[#This Row],[Imię kursanta]]="Marcin",W49+1,W49)</f>
        <v>0</v>
      </c>
      <c r="X50" t="str">
        <f>UPPER(MID(kursanci67[[#This Row],[Imię kursanta]],1,3))</f>
        <v>EWA</v>
      </c>
      <c r="Y50" t="str">
        <f>UPPER(MID(kursanci67[[#This Row],[Przedmiot]],1,3))</f>
        <v>MAT</v>
      </c>
      <c r="Z5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3</v>
      </c>
      <c r="AA50" t="str">
        <f>_xlfn.CONCAT(kursanci67[[#This Row],[CzlonImie]],kursanci67[[#This Row],[CzlonPrzedmiot]],kursanci67[[#This Row],[CzlonIlosc]])</f>
        <v>EWAMAT3</v>
      </c>
      <c r="AC50" s="4" t="s">
        <v>105</v>
      </c>
    </row>
    <row r="51" spans="1:29" x14ac:dyDescent="0.3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>
        <f>IF(kursanci67[[#This Row],[Imię kursanta]]="Bartek",G50+1,G50)</f>
        <v>6</v>
      </c>
      <c r="H51">
        <f>IF(kursanci67[[#This Row],[Imię kursanta]]="Wiktor",H50+1,H50)</f>
        <v>8</v>
      </c>
      <c r="I51">
        <f>IF(kursanci67[[#This Row],[Imię kursanta]]="Katarzyna",I50+1,I50)</f>
        <v>5</v>
      </c>
      <c r="J51">
        <f>IF(kursanci67[[#This Row],[Imię kursanta]]="Zuzanna",J50+1,J50)</f>
        <v>6</v>
      </c>
      <c r="K51">
        <f>IF(kursanci67[[#This Row],[Imię kursanta]]="Jan",K50+1,K50)</f>
        <v>6</v>
      </c>
      <c r="L51">
        <f>IF(kursanci67[[#This Row],[Imię kursanta]]="Julita",L50+1,L50)</f>
        <v>2</v>
      </c>
      <c r="M51">
        <f>IF(kursanci67[[#This Row],[Imię kursanta]]="Maciej",M50+1,M50)</f>
        <v>4</v>
      </c>
      <c r="N51">
        <f>IF(kursanci67[[#This Row],[Imię kursanta]]="Agnieszka",N50+1,N50)</f>
        <v>2</v>
      </c>
      <c r="O51">
        <f>IF(kursanci67[[#This Row],[Imię kursanta]]="Zdzisław",O50+1,O50)</f>
        <v>4</v>
      </c>
      <c r="P51">
        <f>IF(kursanci67[[#This Row],[Imię kursanta]]="Ewa",P50+1,P50)</f>
        <v>3</v>
      </c>
      <c r="Q51">
        <f>IF(kursanci67[[#This Row],[Imię kursanta]]="Zbigniew",Q50+1,Q50)</f>
        <v>4</v>
      </c>
      <c r="R51">
        <f>IF(kursanci67[[#This Row],[Imię kursanta]]="Anna",R50+1,R50)</f>
        <v>0</v>
      </c>
      <c r="S51">
        <f>IF(kursanci67[[#This Row],[Imię kursanta]]="Patrycja",S50+1,S50)</f>
        <v>0</v>
      </c>
      <c r="T51">
        <f>IF(kursanci67[[#This Row],[Imię kursanta]]="Ola",T50+1,T50)</f>
        <v>0</v>
      </c>
      <c r="U51">
        <f>IF(kursanci67[[#This Row],[Imię kursanta]]="Piotrek",U50+1,U50)</f>
        <v>0</v>
      </c>
      <c r="V51">
        <f>IF(kursanci67[[#This Row],[Imię kursanta]]="Andrzej",V50+1,V50)</f>
        <v>0</v>
      </c>
      <c r="W51">
        <f>IF(kursanci67[[#This Row],[Imię kursanta]]="Marcin",W50+1,W50)</f>
        <v>0</v>
      </c>
      <c r="X51" t="str">
        <f>UPPER(MID(kursanci67[[#This Row],[Imię kursanta]],1,3))</f>
        <v>ZBI</v>
      </c>
      <c r="Y51" t="str">
        <f>UPPER(MID(kursanci67[[#This Row],[Przedmiot]],1,3))</f>
        <v>FIZ</v>
      </c>
      <c r="Z5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4</v>
      </c>
      <c r="AA51" t="str">
        <f>_xlfn.CONCAT(kursanci67[[#This Row],[CzlonImie]],kursanci67[[#This Row],[CzlonPrzedmiot]],kursanci67[[#This Row],[CzlonIlosc]])</f>
        <v>ZBIFIZ4</v>
      </c>
      <c r="AC51" s="4" t="s">
        <v>106</v>
      </c>
    </row>
    <row r="52" spans="1:29" x14ac:dyDescent="0.3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>
        <f>IF(kursanci67[[#This Row],[Imię kursanta]]="Bartek",G51+1,G51)</f>
        <v>6</v>
      </c>
      <c r="H52">
        <f>IF(kursanci67[[#This Row],[Imię kursanta]]="Wiktor",H51+1,H51)</f>
        <v>8</v>
      </c>
      <c r="I52">
        <f>IF(kursanci67[[#This Row],[Imię kursanta]]="Katarzyna",I51+1,I51)</f>
        <v>5</v>
      </c>
      <c r="J52">
        <f>IF(kursanci67[[#This Row],[Imię kursanta]]="Zuzanna",J51+1,J51)</f>
        <v>6</v>
      </c>
      <c r="K52">
        <f>IF(kursanci67[[#This Row],[Imię kursanta]]="Jan",K51+1,K51)</f>
        <v>6</v>
      </c>
      <c r="L52">
        <f>IF(kursanci67[[#This Row],[Imię kursanta]]="Julita",L51+1,L51)</f>
        <v>2</v>
      </c>
      <c r="M52">
        <f>IF(kursanci67[[#This Row],[Imię kursanta]]="Maciej",M51+1,M51)</f>
        <v>4</v>
      </c>
      <c r="N52">
        <f>IF(kursanci67[[#This Row],[Imię kursanta]]="Agnieszka",N51+1,N51)</f>
        <v>3</v>
      </c>
      <c r="O52">
        <f>IF(kursanci67[[#This Row],[Imię kursanta]]="Zdzisław",O51+1,O51)</f>
        <v>4</v>
      </c>
      <c r="P52">
        <f>IF(kursanci67[[#This Row],[Imię kursanta]]="Ewa",P51+1,P51)</f>
        <v>3</v>
      </c>
      <c r="Q52">
        <f>IF(kursanci67[[#This Row],[Imię kursanta]]="Zbigniew",Q51+1,Q51)</f>
        <v>4</v>
      </c>
      <c r="R52">
        <f>IF(kursanci67[[#This Row],[Imię kursanta]]="Anna",R51+1,R51)</f>
        <v>0</v>
      </c>
      <c r="S52">
        <f>IF(kursanci67[[#This Row],[Imię kursanta]]="Patrycja",S51+1,S51)</f>
        <v>0</v>
      </c>
      <c r="T52">
        <f>IF(kursanci67[[#This Row],[Imię kursanta]]="Ola",T51+1,T51)</f>
        <v>0</v>
      </c>
      <c r="U52">
        <f>IF(kursanci67[[#This Row],[Imię kursanta]]="Piotrek",U51+1,U51)</f>
        <v>0</v>
      </c>
      <c r="V52">
        <f>IF(kursanci67[[#This Row],[Imię kursanta]]="Andrzej",V51+1,V51)</f>
        <v>0</v>
      </c>
      <c r="W52">
        <f>IF(kursanci67[[#This Row],[Imię kursanta]]="Marcin",W51+1,W51)</f>
        <v>0</v>
      </c>
      <c r="X52" t="str">
        <f>UPPER(MID(kursanci67[[#This Row],[Imię kursanta]],1,3))</f>
        <v>AGN</v>
      </c>
      <c r="Y52" t="str">
        <f>UPPER(MID(kursanci67[[#This Row],[Przedmiot]],1,3))</f>
        <v>INF</v>
      </c>
      <c r="Z5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3</v>
      </c>
      <c r="AA52" t="str">
        <f>_xlfn.CONCAT(kursanci67[[#This Row],[CzlonImie]],kursanci67[[#This Row],[CzlonPrzedmiot]],kursanci67[[#This Row],[CzlonIlosc]])</f>
        <v>AGNINF3</v>
      </c>
      <c r="AC52" s="4" t="s">
        <v>107</v>
      </c>
    </row>
    <row r="53" spans="1:29" x14ac:dyDescent="0.3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>
        <f>IF(kursanci67[[#This Row],[Imię kursanta]]="Bartek",G52+1,G52)</f>
        <v>6</v>
      </c>
      <c r="H53">
        <f>IF(kursanci67[[#This Row],[Imię kursanta]]="Wiktor",H52+1,H52)</f>
        <v>8</v>
      </c>
      <c r="I53">
        <f>IF(kursanci67[[#This Row],[Imię kursanta]]="Katarzyna",I52+1,I52)</f>
        <v>5</v>
      </c>
      <c r="J53">
        <f>IF(kursanci67[[#This Row],[Imię kursanta]]="Zuzanna",J52+1,J52)</f>
        <v>7</v>
      </c>
      <c r="K53">
        <f>IF(kursanci67[[#This Row],[Imię kursanta]]="Jan",K52+1,K52)</f>
        <v>6</v>
      </c>
      <c r="L53">
        <f>IF(kursanci67[[#This Row],[Imię kursanta]]="Julita",L52+1,L52)</f>
        <v>2</v>
      </c>
      <c r="M53">
        <f>IF(kursanci67[[#This Row],[Imię kursanta]]="Maciej",M52+1,M52)</f>
        <v>4</v>
      </c>
      <c r="N53">
        <f>IF(kursanci67[[#This Row],[Imię kursanta]]="Agnieszka",N52+1,N52)</f>
        <v>3</v>
      </c>
      <c r="O53">
        <f>IF(kursanci67[[#This Row],[Imię kursanta]]="Zdzisław",O52+1,O52)</f>
        <v>4</v>
      </c>
      <c r="P53">
        <f>IF(kursanci67[[#This Row],[Imię kursanta]]="Ewa",P52+1,P52)</f>
        <v>3</v>
      </c>
      <c r="Q53">
        <f>IF(kursanci67[[#This Row],[Imię kursanta]]="Zbigniew",Q52+1,Q52)</f>
        <v>4</v>
      </c>
      <c r="R53">
        <f>IF(kursanci67[[#This Row],[Imię kursanta]]="Anna",R52+1,R52)</f>
        <v>0</v>
      </c>
      <c r="S53">
        <f>IF(kursanci67[[#This Row],[Imię kursanta]]="Patrycja",S52+1,S52)</f>
        <v>0</v>
      </c>
      <c r="T53">
        <f>IF(kursanci67[[#This Row],[Imię kursanta]]="Ola",T52+1,T52)</f>
        <v>0</v>
      </c>
      <c r="U53">
        <f>IF(kursanci67[[#This Row],[Imię kursanta]]="Piotrek",U52+1,U52)</f>
        <v>0</v>
      </c>
      <c r="V53">
        <f>IF(kursanci67[[#This Row],[Imię kursanta]]="Andrzej",V52+1,V52)</f>
        <v>0</v>
      </c>
      <c r="W53">
        <f>IF(kursanci67[[#This Row],[Imię kursanta]]="Marcin",W52+1,W52)</f>
        <v>0</v>
      </c>
      <c r="X53" t="str">
        <f>UPPER(MID(kursanci67[[#This Row],[Imię kursanta]],1,3))</f>
        <v>ZUZ</v>
      </c>
      <c r="Y53" t="str">
        <f>UPPER(MID(kursanci67[[#This Row],[Przedmiot]],1,3))</f>
        <v>MAT</v>
      </c>
      <c r="Z5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7</v>
      </c>
      <c r="AA53" t="str">
        <f>_xlfn.CONCAT(kursanci67[[#This Row],[CzlonImie]],kursanci67[[#This Row],[CzlonPrzedmiot]],kursanci67[[#This Row],[CzlonIlosc]])</f>
        <v>ZUZMAT7</v>
      </c>
      <c r="AC53" s="4" t="s">
        <v>108</v>
      </c>
    </row>
    <row r="54" spans="1:29" x14ac:dyDescent="0.3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>
        <f>IF(kursanci67[[#This Row],[Imię kursanta]]="Bartek",G53+1,G53)</f>
        <v>6</v>
      </c>
      <c r="H54">
        <f>IF(kursanci67[[#This Row],[Imię kursanta]]="Wiktor",H53+1,H53)</f>
        <v>8</v>
      </c>
      <c r="I54">
        <f>IF(kursanci67[[#This Row],[Imię kursanta]]="Katarzyna",I53+1,I53)</f>
        <v>6</v>
      </c>
      <c r="J54">
        <f>IF(kursanci67[[#This Row],[Imię kursanta]]="Zuzanna",J53+1,J53)</f>
        <v>7</v>
      </c>
      <c r="K54">
        <f>IF(kursanci67[[#This Row],[Imię kursanta]]="Jan",K53+1,K53)</f>
        <v>6</v>
      </c>
      <c r="L54">
        <f>IF(kursanci67[[#This Row],[Imię kursanta]]="Julita",L53+1,L53)</f>
        <v>2</v>
      </c>
      <c r="M54">
        <f>IF(kursanci67[[#This Row],[Imię kursanta]]="Maciej",M53+1,M53)</f>
        <v>4</v>
      </c>
      <c r="N54">
        <f>IF(kursanci67[[#This Row],[Imię kursanta]]="Agnieszka",N53+1,N53)</f>
        <v>3</v>
      </c>
      <c r="O54">
        <f>IF(kursanci67[[#This Row],[Imię kursanta]]="Zdzisław",O53+1,O53)</f>
        <v>4</v>
      </c>
      <c r="P54">
        <f>IF(kursanci67[[#This Row],[Imię kursanta]]="Ewa",P53+1,P53)</f>
        <v>3</v>
      </c>
      <c r="Q54">
        <f>IF(kursanci67[[#This Row],[Imię kursanta]]="Zbigniew",Q53+1,Q53)</f>
        <v>4</v>
      </c>
      <c r="R54">
        <f>IF(kursanci67[[#This Row],[Imię kursanta]]="Anna",R53+1,R53)</f>
        <v>0</v>
      </c>
      <c r="S54">
        <f>IF(kursanci67[[#This Row],[Imię kursanta]]="Patrycja",S53+1,S53)</f>
        <v>0</v>
      </c>
      <c r="T54">
        <f>IF(kursanci67[[#This Row],[Imię kursanta]]="Ola",T53+1,T53)</f>
        <v>0</v>
      </c>
      <c r="U54">
        <f>IF(kursanci67[[#This Row],[Imię kursanta]]="Piotrek",U53+1,U53)</f>
        <v>0</v>
      </c>
      <c r="V54">
        <f>IF(kursanci67[[#This Row],[Imię kursanta]]="Andrzej",V53+1,V53)</f>
        <v>0</v>
      </c>
      <c r="W54">
        <f>IF(kursanci67[[#This Row],[Imię kursanta]]="Marcin",W53+1,W53)</f>
        <v>0</v>
      </c>
      <c r="X54" t="str">
        <f>UPPER(MID(kursanci67[[#This Row],[Imię kursanta]],1,3))</f>
        <v>KAT</v>
      </c>
      <c r="Y54" t="str">
        <f>UPPER(MID(kursanci67[[#This Row],[Przedmiot]],1,3))</f>
        <v>INF</v>
      </c>
      <c r="Z5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6</v>
      </c>
      <c r="AA54" t="str">
        <f>_xlfn.CONCAT(kursanci67[[#This Row],[CzlonImie]],kursanci67[[#This Row],[CzlonPrzedmiot]],kursanci67[[#This Row],[CzlonIlosc]])</f>
        <v>KATINF6</v>
      </c>
      <c r="AC54" s="4" t="s">
        <v>109</v>
      </c>
    </row>
    <row r="55" spans="1:29" x14ac:dyDescent="0.3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>
        <f>IF(kursanci67[[#This Row],[Imię kursanta]]="Bartek",G54+1,G54)</f>
        <v>6</v>
      </c>
      <c r="H55">
        <f>IF(kursanci67[[#This Row],[Imię kursanta]]="Wiktor",H54+1,H54)</f>
        <v>8</v>
      </c>
      <c r="I55">
        <f>IF(kursanci67[[#This Row],[Imię kursanta]]="Katarzyna",I54+1,I54)</f>
        <v>6</v>
      </c>
      <c r="J55">
        <f>IF(kursanci67[[#This Row],[Imię kursanta]]="Zuzanna",J54+1,J54)</f>
        <v>7</v>
      </c>
      <c r="K55">
        <f>IF(kursanci67[[#This Row],[Imię kursanta]]="Jan",K54+1,K54)</f>
        <v>6</v>
      </c>
      <c r="L55">
        <f>IF(kursanci67[[#This Row],[Imię kursanta]]="Julita",L54+1,L54)</f>
        <v>2</v>
      </c>
      <c r="M55">
        <f>IF(kursanci67[[#This Row],[Imię kursanta]]="Maciej",M54+1,M54)</f>
        <v>4</v>
      </c>
      <c r="N55">
        <f>IF(kursanci67[[#This Row],[Imię kursanta]]="Agnieszka",N54+1,N54)</f>
        <v>4</v>
      </c>
      <c r="O55">
        <f>IF(kursanci67[[#This Row],[Imię kursanta]]="Zdzisław",O54+1,O54)</f>
        <v>4</v>
      </c>
      <c r="P55">
        <f>IF(kursanci67[[#This Row],[Imię kursanta]]="Ewa",P54+1,P54)</f>
        <v>3</v>
      </c>
      <c r="Q55">
        <f>IF(kursanci67[[#This Row],[Imię kursanta]]="Zbigniew",Q54+1,Q54)</f>
        <v>4</v>
      </c>
      <c r="R55">
        <f>IF(kursanci67[[#This Row],[Imię kursanta]]="Anna",R54+1,R54)</f>
        <v>0</v>
      </c>
      <c r="S55">
        <f>IF(kursanci67[[#This Row],[Imię kursanta]]="Patrycja",S54+1,S54)</f>
        <v>0</v>
      </c>
      <c r="T55">
        <f>IF(kursanci67[[#This Row],[Imię kursanta]]="Ola",T54+1,T54)</f>
        <v>0</v>
      </c>
      <c r="U55">
        <f>IF(kursanci67[[#This Row],[Imię kursanta]]="Piotrek",U54+1,U54)</f>
        <v>0</v>
      </c>
      <c r="V55">
        <f>IF(kursanci67[[#This Row],[Imię kursanta]]="Andrzej",V54+1,V54)</f>
        <v>0</v>
      </c>
      <c r="W55">
        <f>IF(kursanci67[[#This Row],[Imię kursanta]]="Marcin",W54+1,W54)</f>
        <v>0</v>
      </c>
      <c r="X55" t="str">
        <f>UPPER(MID(kursanci67[[#This Row],[Imię kursanta]],1,3))</f>
        <v>AGN</v>
      </c>
      <c r="Y55" t="str">
        <f>UPPER(MID(kursanci67[[#This Row],[Przedmiot]],1,3))</f>
        <v>INF</v>
      </c>
      <c r="Z5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4</v>
      </c>
      <c r="AA55" t="str">
        <f>_xlfn.CONCAT(kursanci67[[#This Row],[CzlonImie]],kursanci67[[#This Row],[CzlonPrzedmiot]],kursanci67[[#This Row],[CzlonIlosc]])</f>
        <v>AGNINF4</v>
      </c>
      <c r="AC55" s="4" t="s">
        <v>110</v>
      </c>
    </row>
    <row r="56" spans="1:29" x14ac:dyDescent="0.3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>
        <f>IF(kursanci67[[#This Row],[Imię kursanta]]="Bartek",G55+1,G55)</f>
        <v>6</v>
      </c>
      <c r="H56">
        <f>IF(kursanci67[[#This Row],[Imię kursanta]]="Wiktor",H55+1,H55)</f>
        <v>8</v>
      </c>
      <c r="I56">
        <f>IF(kursanci67[[#This Row],[Imię kursanta]]="Katarzyna",I55+1,I55)</f>
        <v>6</v>
      </c>
      <c r="J56">
        <f>IF(kursanci67[[#This Row],[Imię kursanta]]="Zuzanna",J55+1,J55)</f>
        <v>7</v>
      </c>
      <c r="K56">
        <f>IF(kursanci67[[#This Row],[Imię kursanta]]="Jan",K55+1,K55)</f>
        <v>7</v>
      </c>
      <c r="L56">
        <f>IF(kursanci67[[#This Row],[Imię kursanta]]="Julita",L55+1,L55)</f>
        <v>2</v>
      </c>
      <c r="M56">
        <f>IF(kursanci67[[#This Row],[Imię kursanta]]="Maciej",M55+1,M55)</f>
        <v>4</v>
      </c>
      <c r="N56">
        <f>IF(kursanci67[[#This Row],[Imię kursanta]]="Agnieszka",N55+1,N55)</f>
        <v>4</v>
      </c>
      <c r="O56">
        <f>IF(kursanci67[[#This Row],[Imię kursanta]]="Zdzisław",O55+1,O55)</f>
        <v>4</v>
      </c>
      <c r="P56">
        <f>IF(kursanci67[[#This Row],[Imię kursanta]]="Ewa",P55+1,P55)</f>
        <v>3</v>
      </c>
      <c r="Q56">
        <f>IF(kursanci67[[#This Row],[Imię kursanta]]="Zbigniew",Q55+1,Q55)</f>
        <v>4</v>
      </c>
      <c r="R56">
        <f>IF(kursanci67[[#This Row],[Imię kursanta]]="Anna",R55+1,R55)</f>
        <v>0</v>
      </c>
      <c r="S56">
        <f>IF(kursanci67[[#This Row],[Imię kursanta]]="Patrycja",S55+1,S55)</f>
        <v>0</v>
      </c>
      <c r="T56">
        <f>IF(kursanci67[[#This Row],[Imię kursanta]]="Ola",T55+1,T55)</f>
        <v>0</v>
      </c>
      <c r="U56">
        <f>IF(kursanci67[[#This Row],[Imię kursanta]]="Piotrek",U55+1,U55)</f>
        <v>0</v>
      </c>
      <c r="V56">
        <f>IF(kursanci67[[#This Row],[Imię kursanta]]="Andrzej",V55+1,V55)</f>
        <v>0</v>
      </c>
      <c r="W56">
        <f>IF(kursanci67[[#This Row],[Imię kursanta]]="Marcin",W55+1,W55)</f>
        <v>0</v>
      </c>
      <c r="X56" t="str">
        <f>UPPER(MID(kursanci67[[#This Row],[Imię kursanta]],1,3))</f>
        <v>JAN</v>
      </c>
      <c r="Y56" t="str">
        <f>UPPER(MID(kursanci67[[#This Row],[Przedmiot]],1,3))</f>
        <v>FIZ</v>
      </c>
      <c r="Z5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7</v>
      </c>
      <c r="AA56" t="str">
        <f>_xlfn.CONCAT(kursanci67[[#This Row],[CzlonImie]],kursanci67[[#This Row],[CzlonPrzedmiot]],kursanci67[[#This Row],[CzlonIlosc]])</f>
        <v>JANFIZ7</v>
      </c>
      <c r="AC56" s="4" t="s">
        <v>111</v>
      </c>
    </row>
    <row r="57" spans="1:29" x14ac:dyDescent="0.3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>
        <f>IF(kursanci67[[#This Row],[Imię kursanta]]="Bartek",G56+1,G56)</f>
        <v>6</v>
      </c>
      <c r="H57">
        <f>IF(kursanci67[[#This Row],[Imię kursanta]]="Wiktor",H56+1,H56)</f>
        <v>8</v>
      </c>
      <c r="I57">
        <f>IF(kursanci67[[#This Row],[Imię kursanta]]="Katarzyna",I56+1,I56)</f>
        <v>6</v>
      </c>
      <c r="J57">
        <f>IF(kursanci67[[#This Row],[Imię kursanta]]="Zuzanna",J56+1,J56)</f>
        <v>7</v>
      </c>
      <c r="K57">
        <f>IF(kursanci67[[#This Row],[Imię kursanta]]="Jan",K56+1,K56)</f>
        <v>8</v>
      </c>
      <c r="L57">
        <f>IF(kursanci67[[#This Row],[Imię kursanta]]="Julita",L56+1,L56)</f>
        <v>2</v>
      </c>
      <c r="M57">
        <f>IF(kursanci67[[#This Row],[Imię kursanta]]="Maciej",M56+1,M56)</f>
        <v>4</v>
      </c>
      <c r="N57">
        <f>IF(kursanci67[[#This Row],[Imię kursanta]]="Agnieszka",N56+1,N56)</f>
        <v>4</v>
      </c>
      <c r="O57">
        <f>IF(kursanci67[[#This Row],[Imię kursanta]]="Zdzisław",O56+1,O56)</f>
        <v>4</v>
      </c>
      <c r="P57">
        <f>IF(kursanci67[[#This Row],[Imię kursanta]]="Ewa",P56+1,P56)</f>
        <v>3</v>
      </c>
      <c r="Q57">
        <f>IF(kursanci67[[#This Row],[Imię kursanta]]="Zbigniew",Q56+1,Q56)</f>
        <v>4</v>
      </c>
      <c r="R57">
        <f>IF(kursanci67[[#This Row],[Imię kursanta]]="Anna",R56+1,R56)</f>
        <v>0</v>
      </c>
      <c r="S57">
        <f>IF(kursanci67[[#This Row],[Imię kursanta]]="Patrycja",S56+1,S56)</f>
        <v>0</v>
      </c>
      <c r="T57">
        <f>IF(kursanci67[[#This Row],[Imię kursanta]]="Ola",T56+1,T56)</f>
        <v>0</v>
      </c>
      <c r="U57">
        <f>IF(kursanci67[[#This Row],[Imię kursanta]]="Piotrek",U56+1,U56)</f>
        <v>0</v>
      </c>
      <c r="V57">
        <f>IF(kursanci67[[#This Row],[Imię kursanta]]="Andrzej",V56+1,V56)</f>
        <v>0</v>
      </c>
      <c r="W57">
        <f>IF(kursanci67[[#This Row],[Imię kursanta]]="Marcin",W56+1,W56)</f>
        <v>0</v>
      </c>
      <c r="X57" t="str">
        <f>UPPER(MID(kursanci67[[#This Row],[Imię kursanta]],1,3))</f>
        <v>JAN</v>
      </c>
      <c r="Y57" t="str">
        <f>UPPER(MID(kursanci67[[#This Row],[Przedmiot]],1,3))</f>
        <v>FIZ</v>
      </c>
      <c r="Z5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8</v>
      </c>
      <c r="AA57" t="str">
        <f>_xlfn.CONCAT(kursanci67[[#This Row],[CzlonImie]],kursanci67[[#This Row],[CzlonPrzedmiot]],kursanci67[[#This Row],[CzlonIlosc]])</f>
        <v>JANFIZ8</v>
      </c>
      <c r="AC57" s="4" t="s">
        <v>112</v>
      </c>
    </row>
    <row r="58" spans="1:29" x14ac:dyDescent="0.3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>
        <f>IF(kursanci67[[#This Row],[Imię kursanta]]="Bartek",G57+1,G57)</f>
        <v>6</v>
      </c>
      <c r="H58">
        <f>IF(kursanci67[[#This Row],[Imię kursanta]]="Wiktor",H57+1,H57)</f>
        <v>8</v>
      </c>
      <c r="I58">
        <f>IF(kursanci67[[#This Row],[Imię kursanta]]="Katarzyna",I57+1,I57)</f>
        <v>6</v>
      </c>
      <c r="J58">
        <f>IF(kursanci67[[#This Row],[Imię kursanta]]="Zuzanna",J57+1,J57)</f>
        <v>7</v>
      </c>
      <c r="K58">
        <f>IF(kursanci67[[#This Row],[Imię kursanta]]="Jan",K57+1,K57)</f>
        <v>8</v>
      </c>
      <c r="L58">
        <f>IF(kursanci67[[#This Row],[Imię kursanta]]="Julita",L57+1,L57)</f>
        <v>3</v>
      </c>
      <c r="M58">
        <f>IF(kursanci67[[#This Row],[Imię kursanta]]="Maciej",M57+1,M57)</f>
        <v>4</v>
      </c>
      <c r="N58">
        <f>IF(kursanci67[[#This Row],[Imię kursanta]]="Agnieszka",N57+1,N57)</f>
        <v>4</v>
      </c>
      <c r="O58">
        <f>IF(kursanci67[[#This Row],[Imię kursanta]]="Zdzisław",O57+1,O57)</f>
        <v>4</v>
      </c>
      <c r="P58">
        <f>IF(kursanci67[[#This Row],[Imię kursanta]]="Ewa",P57+1,P57)</f>
        <v>3</v>
      </c>
      <c r="Q58">
        <f>IF(kursanci67[[#This Row],[Imię kursanta]]="Zbigniew",Q57+1,Q57)</f>
        <v>4</v>
      </c>
      <c r="R58">
        <f>IF(kursanci67[[#This Row],[Imię kursanta]]="Anna",R57+1,R57)</f>
        <v>0</v>
      </c>
      <c r="S58">
        <f>IF(kursanci67[[#This Row],[Imię kursanta]]="Patrycja",S57+1,S57)</f>
        <v>0</v>
      </c>
      <c r="T58">
        <f>IF(kursanci67[[#This Row],[Imię kursanta]]="Ola",T57+1,T57)</f>
        <v>0</v>
      </c>
      <c r="U58">
        <f>IF(kursanci67[[#This Row],[Imię kursanta]]="Piotrek",U57+1,U57)</f>
        <v>0</v>
      </c>
      <c r="V58">
        <f>IF(kursanci67[[#This Row],[Imię kursanta]]="Andrzej",V57+1,V57)</f>
        <v>0</v>
      </c>
      <c r="W58">
        <f>IF(kursanci67[[#This Row],[Imię kursanta]]="Marcin",W57+1,W57)</f>
        <v>0</v>
      </c>
      <c r="X58" t="str">
        <f>UPPER(MID(kursanci67[[#This Row],[Imię kursanta]],1,3))</f>
        <v>JUL</v>
      </c>
      <c r="Y58" t="str">
        <f>UPPER(MID(kursanci67[[#This Row],[Przedmiot]],1,3))</f>
        <v>FIZ</v>
      </c>
      <c r="Z5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3</v>
      </c>
      <c r="AA58" t="str">
        <f>_xlfn.CONCAT(kursanci67[[#This Row],[CzlonImie]],kursanci67[[#This Row],[CzlonPrzedmiot]],kursanci67[[#This Row],[CzlonIlosc]])</f>
        <v>JULFIZ3</v>
      </c>
      <c r="AC58" s="4" t="s">
        <v>113</v>
      </c>
    </row>
    <row r="59" spans="1:29" x14ac:dyDescent="0.3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>
        <f>IF(kursanci67[[#This Row],[Imię kursanta]]="Bartek",G58+1,G58)</f>
        <v>6</v>
      </c>
      <c r="H59">
        <f>IF(kursanci67[[#This Row],[Imię kursanta]]="Wiktor",H58+1,H58)</f>
        <v>8</v>
      </c>
      <c r="I59">
        <f>IF(kursanci67[[#This Row],[Imię kursanta]]="Katarzyna",I58+1,I58)</f>
        <v>6</v>
      </c>
      <c r="J59">
        <f>IF(kursanci67[[#This Row],[Imię kursanta]]="Zuzanna",J58+1,J58)</f>
        <v>8</v>
      </c>
      <c r="K59">
        <f>IF(kursanci67[[#This Row],[Imię kursanta]]="Jan",K58+1,K58)</f>
        <v>8</v>
      </c>
      <c r="L59">
        <f>IF(kursanci67[[#This Row],[Imię kursanta]]="Julita",L58+1,L58)</f>
        <v>3</v>
      </c>
      <c r="M59">
        <f>IF(kursanci67[[#This Row],[Imię kursanta]]="Maciej",M58+1,M58)</f>
        <v>4</v>
      </c>
      <c r="N59">
        <f>IF(kursanci67[[#This Row],[Imię kursanta]]="Agnieszka",N58+1,N58)</f>
        <v>4</v>
      </c>
      <c r="O59">
        <f>IF(kursanci67[[#This Row],[Imię kursanta]]="Zdzisław",O58+1,O58)</f>
        <v>4</v>
      </c>
      <c r="P59">
        <f>IF(kursanci67[[#This Row],[Imię kursanta]]="Ewa",P58+1,P58)</f>
        <v>3</v>
      </c>
      <c r="Q59">
        <f>IF(kursanci67[[#This Row],[Imię kursanta]]="Zbigniew",Q58+1,Q58)</f>
        <v>4</v>
      </c>
      <c r="R59">
        <f>IF(kursanci67[[#This Row],[Imię kursanta]]="Anna",R58+1,R58)</f>
        <v>0</v>
      </c>
      <c r="S59">
        <f>IF(kursanci67[[#This Row],[Imię kursanta]]="Patrycja",S58+1,S58)</f>
        <v>0</v>
      </c>
      <c r="T59">
        <f>IF(kursanci67[[#This Row],[Imię kursanta]]="Ola",T58+1,T58)</f>
        <v>0</v>
      </c>
      <c r="U59">
        <f>IF(kursanci67[[#This Row],[Imię kursanta]]="Piotrek",U58+1,U58)</f>
        <v>0</v>
      </c>
      <c r="V59">
        <f>IF(kursanci67[[#This Row],[Imię kursanta]]="Andrzej",V58+1,V58)</f>
        <v>0</v>
      </c>
      <c r="W59">
        <f>IF(kursanci67[[#This Row],[Imię kursanta]]="Marcin",W58+1,W58)</f>
        <v>0</v>
      </c>
      <c r="X59" t="str">
        <f>UPPER(MID(kursanci67[[#This Row],[Imię kursanta]],1,3))</f>
        <v>ZUZ</v>
      </c>
      <c r="Y59" t="str">
        <f>UPPER(MID(kursanci67[[#This Row],[Przedmiot]],1,3))</f>
        <v>INF</v>
      </c>
      <c r="Z5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8</v>
      </c>
      <c r="AA59" t="str">
        <f>_xlfn.CONCAT(kursanci67[[#This Row],[CzlonImie]],kursanci67[[#This Row],[CzlonPrzedmiot]],kursanci67[[#This Row],[CzlonIlosc]])</f>
        <v>ZUZINF8</v>
      </c>
      <c r="AC59" s="4" t="s">
        <v>114</v>
      </c>
    </row>
    <row r="60" spans="1:29" x14ac:dyDescent="0.3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>
        <f>IF(kursanci67[[#This Row],[Imię kursanta]]="Bartek",G59+1,G59)</f>
        <v>6</v>
      </c>
      <c r="H60">
        <f>IF(kursanci67[[#This Row],[Imię kursanta]]="Wiktor",H59+1,H59)</f>
        <v>8</v>
      </c>
      <c r="I60">
        <f>IF(kursanci67[[#This Row],[Imię kursanta]]="Katarzyna",I59+1,I59)</f>
        <v>6</v>
      </c>
      <c r="J60">
        <f>IF(kursanci67[[#This Row],[Imię kursanta]]="Zuzanna",J59+1,J59)</f>
        <v>8</v>
      </c>
      <c r="K60">
        <f>IF(kursanci67[[#This Row],[Imię kursanta]]="Jan",K59+1,K59)</f>
        <v>8</v>
      </c>
      <c r="L60">
        <f>IF(kursanci67[[#This Row],[Imię kursanta]]="Julita",L59+1,L59)</f>
        <v>3</v>
      </c>
      <c r="M60">
        <f>IF(kursanci67[[#This Row],[Imię kursanta]]="Maciej",M59+1,M59)</f>
        <v>4</v>
      </c>
      <c r="N60">
        <f>IF(kursanci67[[#This Row],[Imię kursanta]]="Agnieszka",N59+1,N59)</f>
        <v>5</v>
      </c>
      <c r="O60">
        <f>IF(kursanci67[[#This Row],[Imię kursanta]]="Zdzisław",O59+1,O59)</f>
        <v>4</v>
      </c>
      <c r="P60">
        <f>IF(kursanci67[[#This Row],[Imię kursanta]]="Ewa",P59+1,P59)</f>
        <v>3</v>
      </c>
      <c r="Q60">
        <f>IF(kursanci67[[#This Row],[Imię kursanta]]="Zbigniew",Q59+1,Q59)</f>
        <v>4</v>
      </c>
      <c r="R60">
        <f>IF(kursanci67[[#This Row],[Imię kursanta]]="Anna",R59+1,R59)</f>
        <v>0</v>
      </c>
      <c r="S60">
        <f>IF(kursanci67[[#This Row],[Imię kursanta]]="Patrycja",S59+1,S59)</f>
        <v>0</v>
      </c>
      <c r="T60">
        <f>IF(kursanci67[[#This Row],[Imię kursanta]]="Ola",T59+1,T59)</f>
        <v>0</v>
      </c>
      <c r="U60">
        <f>IF(kursanci67[[#This Row],[Imię kursanta]]="Piotrek",U59+1,U59)</f>
        <v>0</v>
      </c>
      <c r="V60">
        <f>IF(kursanci67[[#This Row],[Imię kursanta]]="Andrzej",V59+1,V59)</f>
        <v>0</v>
      </c>
      <c r="W60">
        <f>IF(kursanci67[[#This Row],[Imię kursanta]]="Marcin",W59+1,W59)</f>
        <v>0</v>
      </c>
      <c r="X60" t="str">
        <f>UPPER(MID(kursanci67[[#This Row],[Imię kursanta]],1,3))</f>
        <v>AGN</v>
      </c>
      <c r="Y60" t="str">
        <f>UPPER(MID(kursanci67[[#This Row],[Przedmiot]],1,3))</f>
        <v>INF</v>
      </c>
      <c r="Z6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5</v>
      </c>
      <c r="AA60" t="str">
        <f>_xlfn.CONCAT(kursanci67[[#This Row],[CzlonImie]],kursanci67[[#This Row],[CzlonPrzedmiot]],kursanci67[[#This Row],[CzlonIlosc]])</f>
        <v>AGNINF5</v>
      </c>
      <c r="AC60" s="4" t="s">
        <v>115</v>
      </c>
    </row>
    <row r="61" spans="1:29" x14ac:dyDescent="0.3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>
        <f>IF(kursanci67[[#This Row],[Imię kursanta]]="Bartek",G60+1,G60)</f>
        <v>6</v>
      </c>
      <c r="H61">
        <f>IF(kursanci67[[#This Row],[Imię kursanta]]="Wiktor",H60+1,H60)</f>
        <v>8</v>
      </c>
      <c r="I61">
        <f>IF(kursanci67[[#This Row],[Imię kursanta]]="Katarzyna",I60+1,I60)</f>
        <v>6</v>
      </c>
      <c r="J61">
        <f>IF(kursanci67[[#This Row],[Imię kursanta]]="Zuzanna",J60+1,J60)</f>
        <v>8</v>
      </c>
      <c r="K61">
        <f>IF(kursanci67[[#This Row],[Imię kursanta]]="Jan",K60+1,K60)</f>
        <v>8</v>
      </c>
      <c r="L61">
        <f>IF(kursanci67[[#This Row],[Imię kursanta]]="Julita",L60+1,L60)</f>
        <v>3</v>
      </c>
      <c r="M61">
        <f>IF(kursanci67[[#This Row],[Imię kursanta]]="Maciej",M60+1,M60)</f>
        <v>5</v>
      </c>
      <c r="N61">
        <f>IF(kursanci67[[#This Row],[Imię kursanta]]="Agnieszka",N60+1,N60)</f>
        <v>5</v>
      </c>
      <c r="O61">
        <f>IF(kursanci67[[#This Row],[Imię kursanta]]="Zdzisław",O60+1,O60)</f>
        <v>4</v>
      </c>
      <c r="P61">
        <f>IF(kursanci67[[#This Row],[Imię kursanta]]="Ewa",P60+1,P60)</f>
        <v>3</v>
      </c>
      <c r="Q61">
        <f>IF(kursanci67[[#This Row],[Imię kursanta]]="Zbigniew",Q60+1,Q60)</f>
        <v>4</v>
      </c>
      <c r="R61">
        <f>IF(kursanci67[[#This Row],[Imię kursanta]]="Anna",R60+1,R60)</f>
        <v>0</v>
      </c>
      <c r="S61">
        <f>IF(kursanci67[[#This Row],[Imię kursanta]]="Patrycja",S60+1,S60)</f>
        <v>0</v>
      </c>
      <c r="T61">
        <f>IF(kursanci67[[#This Row],[Imię kursanta]]="Ola",T60+1,T60)</f>
        <v>0</v>
      </c>
      <c r="U61">
        <f>IF(kursanci67[[#This Row],[Imię kursanta]]="Piotrek",U60+1,U60)</f>
        <v>0</v>
      </c>
      <c r="V61">
        <f>IF(kursanci67[[#This Row],[Imię kursanta]]="Andrzej",V60+1,V60)</f>
        <v>0</v>
      </c>
      <c r="W61">
        <f>IF(kursanci67[[#This Row],[Imię kursanta]]="Marcin",W60+1,W60)</f>
        <v>0</v>
      </c>
      <c r="X61" t="str">
        <f>UPPER(MID(kursanci67[[#This Row],[Imię kursanta]],1,3))</f>
        <v>MAC</v>
      </c>
      <c r="Y61" t="str">
        <f>UPPER(MID(kursanci67[[#This Row],[Przedmiot]],1,3))</f>
        <v>FIZ</v>
      </c>
      <c r="Z6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5</v>
      </c>
      <c r="AA61" t="str">
        <f>_xlfn.CONCAT(kursanci67[[#This Row],[CzlonImie]],kursanci67[[#This Row],[CzlonPrzedmiot]],kursanci67[[#This Row],[CzlonIlosc]])</f>
        <v>MACFIZ5</v>
      </c>
      <c r="AC61" s="4" t="s">
        <v>116</v>
      </c>
    </row>
    <row r="62" spans="1:29" x14ac:dyDescent="0.3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>
        <f>IF(kursanci67[[#This Row],[Imię kursanta]]="Bartek",G61+1,G61)</f>
        <v>6</v>
      </c>
      <c r="H62">
        <f>IF(kursanci67[[#This Row],[Imię kursanta]]="Wiktor",H61+1,H61)</f>
        <v>8</v>
      </c>
      <c r="I62">
        <f>IF(kursanci67[[#This Row],[Imię kursanta]]="Katarzyna",I61+1,I61)</f>
        <v>6</v>
      </c>
      <c r="J62">
        <f>IF(kursanci67[[#This Row],[Imię kursanta]]="Zuzanna",J61+1,J61)</f>
        <v>8</v>
      </c>
      <c r="K62">
        <f>IF(kursanci67[[#This Row],[Imię kursanta]]="Jan",K61+1,K61)</f>
        <v>8</v>
      </c>
      <c r="L62">
        <f>IF(kursanci67[[#This Row],[Imię kursanta]]="Julita",L61+1,L61)</f>
        <v>4</v>
      </c>
      <c r="M62">
        <f>IF(kursanci67[[#This Row],[Imię kursanta]]="Maciej",M61+1,M61)</f>
        <v>5</v>
      </c>
      <c r="N62">
        <f>IF(kursanci67[[#This Row],[Imię kursanta]]="Agnieszka",N61+1,N61)</f>
        <v>5</v>
      </c>
      <c r="O62">
        <f>IF(kursanci67[[#This Row],[Imię kursanta]]="Zdzisław",O61+1,O61)</f>
        <v>4</v>
      </c>
      <c r="P62">
        <f>IF(kursanci67[[#This Row],[Imię kursanta]]="Ewa",P61+1,P61)</f>
        <v>3</v>
      </c>
      <c r="Q62">
        <f>IF(kursanci67[[#This Row],[Imię kursanta]]="Zbigniew",Q61+1,Q61)</f>
        <v>4</v>
      </c>
      <c r="R62">
        <f>IF(kursanci67[[#This Row],[Imię kursanta]]="Anna",R61+1,R61)</f>
        <v>0</v>
      </c>
      <c r="S62">
        <f>IF(kursanci67[[#This Row],[Imię kursanta]]="Patrycja",S61+1,S61)</f>
        <v>0</v>
      </c>
      <c r="T62">
        <f>IF(kursanci67[[#This Row],[Imię kursanta]]="Ola",T61+1,T61)</f>
        <v>0</v>
      </c>
      <c r="U62">
        <f>IF(kursanci67[[#This Row],[Imię kursanta]]="Piotrek",U61+1,U61)</f>
        <v>0</v>
      </c>
      <c r="V62">
        <f>IF(kursanci67[[#This Row],[Imię kursanta]]="Andrzej",V61+1,V61)</f>
        <v>0</v>
      </c>
      <c r="W62">
        <f>IF(kursanci67[[#This Row],[Imię kursanta]]="Marcin",W61+1,W61)</f>
        <v>0</v>
      </c>
      <c r="X62" t="str">
        <f>UPPER(MID(kursanci67[[#This Row],[Imię kursanta]],1,3))</f>
        <v>JUL</v>
      </c>
      <c r="Y62" t="str">
        <f>UPPER(MID(kursanci67[[#This Row],[Przedmiot]],1,3))</f>
        <v>INF</v>
      </c>
      <c r="Z6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4</v>
      </c>
      <c r="AA62" t="str">
        <f>_xlfn.CONCAT(kursanci67[[#This Row],[CzlonImie]],kursanci67[[#This Row],[CzlonPrzedmiot]],kursanci67[[#This Row],[CzlonIlosc]])</f>
        <v>JULINF4</v>
      </c>
      <c r="AC62" s="4" t="s">
        <v>117</v>
      </c>
    </row>
    <row r="63" spans="1:29" x14ac:dyDescent="0.3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>
        <f>IF(kursanci67[[#This Row],[Imię kursanta]]="Bartek",G62+1,G62)</f>
        <v>7</v>
      </c>
      <c r="H63">
        <f>IF(kursanci67[[#This Row],[Imię kursanta]]="Wiktor",H62+1,H62)</f>
        <v>8</v>
      </c>
      <c r="I63">
        <f>IF(kursanci67[[#This Row],[Imię kursanta]]="Katarzyna",I62+1,I62)</f>
        <v>6</v>
      </c>
      <c r="J63">
        <f>IF(kursanci67[[#This Row],[Imię kursanta]]="Zuzanna",J62+1,J62)</f>
        <v>8</v>
      </c>
      <c r="K63">
        <f>IF(kursanci67[[#This Row],[Imię kursanta]]="Jan",K62+1,K62)</f>
        <v>8</v>
      </c>
      <c r="L63">
        <f>IF(kursanci67[[#This Row],[Imię kursanta]]="Julita",L62+1,L62)</f>
        <v>4</v>
      </c>
      <c r="M63">
        <f>IF(kursanci67[[#This Row],[Imię kursanta]]="Maciej",M62+1,M62)</f>
        <v>5</v>
      </c>
      <c r="N63">
        <f>IF(kursanci67[[#This Row],[Imię kursanta]]="Agnieszka",N62+1,N62)</f>
        <v>5</v>
      </c>
      <c r="O63">
        <f>IF(kursanci67[[#This Row],[Imię kursanta]]="Zdzisław",O62+1,O62)</f>
        <v>4</v>
      </c>
      <c r="P63">
        <f>IF(kursanci67[[#This Row],[Imię kursanta]]="Ewa",P62+1,P62)</f>
        <v>3</v>
      </c>
      <c r="Q63">
        <f>IF(kursanci67[[#This Row],[Imię kursanta]]="Zbigniew",Q62+1,Q62)</f>
        <v>4</v>
      </c>
      <c r="R63">
        <f>IF(kursanci67[[#This Row],[Imię kursanta]]="Anna",R62+1,R62)</f>
        <v>0</v>
      </c>
      <c r="S63">
        <f>IF(kursanci67[[#This Row],[Imię kursanta]]="Patrycja",S62+1,S62)</f>
        <v>0</v>
      </c>
      <c r="T63">
        <f>IF(kursanci67[[#This Row],[Imię kursanta]]="Ola",T62+1,T62)</f>
        <v>0</v>
      </c>
      <c r="U63">
        <f>IF(kursanci67[[#This Row],[Imię kursanta]]="Piotrek",U62+1,U62)</f>
        <v>0</v>
      </c>
      <c r="V63">
        <f>IF(kursanci67[[#This Row],[Imię kursanta]]="Andrzej",V62+1,V62)</f>
        <v>0</v>
      </c>
      <c r="W63">
        <f>IF(kursanci67[[#This Row],[Imię kursanta]]="Marcin",W62+1,W62)</f>
        <v>0</v>
      </c>
      <c r="X63" t="str">
        <f>UPPER(MID(kursanci67[[#This Row],[Imię kursanta]],1,3))</f>
        <v>BAR</v>
      </c>
      <c r="Y63" t="str">
        <f>UPPER(MID(kursanci67[[#This Row],[Przedmiot]],1,3))</f>
        <v>INF</v>
      </c>
      <c r="Z6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7</v>
      </c>
      <c r="AA63" t="str">
        <f>_xlfn.CONCAT(kursanci67[[#This Row],[CzlonImie]],kursanci67[[#This Row],[CzlonPrzedmiot]],kursanci67[[#This Row],[CzlonIlosc]])</f>
        <v>BARINF7</v>
      </c>
      <c r="AC63" s="4" t="s">
        <v>118</v>
      </c>
    </row>
    <row r="64" spans="1:29" x14ac:dyDescent="0.3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>
        <f>IF(kursanci67[[#This Row],[Imię kursanta]]="Bartek",G63+1,G63)</f>
        <v>7</v>
      </c>
      <c r="H64">
        <f>IF(kursanci67[[#This Row],[Imię kursanta]]="Wiktor",H63+1,H63)</f>
        <v>8</v>
      </c>
      <c r="I64">
        <f>IF(kursanci67[[#This Row],[Imię kursanta]]="Katarzyna",I63+1,I63)</f>
        <v>6</v>
      </c>
      <c r="J64">
        <f>IF(kursanci67[[#This Row],[Imię kursanta]]="Zuzanna",J63+1,J63)</f>
        <v>8</v>
      </c>
      <c r="K64">
        <f>IF(kursanci67[[#This Row],[Imię kursanta]]="Jan",K63+1,K63)</f>
        <v>8</v>
      </c>
      <c r="L64">
        <f>IF(kursanci67[[#This Row],[Imię kursanta]]="Julita",L63+1,L63)</f>
        <v>4</v>
      </c>
      <c r="M64">
        <f>IF(kursanci67[[#This Row],[Imię kursanta]]="Maciej",M63+1,M63)</f>
        <v>5</v>
      </c>
      <c r="N64">
        <f>IF(kursanci67[[#This Row],[Imię kursanta]]="Agnieszka",N63+1,N63)</f>
        <v>6</v>
      </c>
      <c r="O64">
        <f>IF(kursanci67[[#This Row],[Imię kursanta]]="Zdzisław",O63+1,O63)</f>
        <v>4</v>
      </c>
      <c r="P64">
        <f>IF(kursanci67[[#This Row],[Imię kursanta]]="Ewa",P63+1,P63)</f>
        <v>3</v>
      </c>
      <c r="Q64">
        <f>IF(kursanci67[[#This Row],[Imię kursanta]]="Zbigniew",Q63+1,Q63)</f>
        <v>4</v>
      </c>
      <c r="R64">
        <f>IF(kursanci67[[#This Row],[Imię kursanta]]="Anna",R63+1,R63)</f>
        <v>0</v>
      </c>
      <c r="S64">
        <f>IF(kursanci67[[#This Row],[Imię kursanta]]="Patrycja",S63+1,S63)</f>
        <v>0</v>
      </c>
      <c r="T64">
        <f>IF(kursanci67[[#This Row],[Imię kursanta]]="Ola",T63+1,T63)</f>
        <v>0</v>
      </c>
      <c r="U64">
        <f>IF(kursanci67[[#This Row],[Imię kursanta]]="Piotrek",U63+1,U63)</f>
        <v>0</v>
      </c>
      <c r="V64">
        <f>IF(kursanci67[[#This Row],[Imię kursanta]]="Andrzej",V63+1,V63)</f>
        <v>0</v>
      </c>
      <c r="W64">
        <f>IF(kursanci67[[#This Row],[Imię kursanta]]="Marcin",W63+1,W63)</f>
        <v>0</v>
      </c>
      <c r="X64" t="str">
        <f>UPPER(MID(kursanci67[[#This Row],[Imię kursanta]],1,3))</f>
        <v>AGN</v>
      </c>
      <c r="Y64" t="str">
        <f>UPPER(MID(kursanci67[[#This Row],[Przedmiot]],1,3))</f>
        <v>INF</v>
      </c>
      <c r="Z6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6</v>
      </c>
      <c r="AA64" t="str">
        <f>_xlfn.CONCAT(kursanci67[[#This Row],[CzlonImie]],kursanci67[[#This Row],[CzlonPrzedmiot]],kursanci67[[#This Row],[CzlonIlosc]])</f>
        <v>AGNINF6</v>
      </c>
      <c r="AC64" s="4" t="s">
        <v>119</v>
      </c>
    </row>
    <row r="65" spans="1:29" x14ac:dyDescent="0.3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>
        <f>IF(kursanci67[[#This Row],[Imię kursanta]]="Bartek",G64+1,G64)</f>
        <v>7</v>
      </c>
      <c r="H65">
        <f>IF(kursanci67[[#This Row],[Imię kursanta]]="Wiktor",H64+1,H64)</f>
        <v>8</v>
      </c>
      <c r="I65">
        <f>IF(kursanci67[[#This Row],[Imię kursanta]]="Katarzyna",I64+1,I64)</f>
        <v>7</v>
      </c>
      <c r="J65">
        <f>IF(kursanci67[[#This Row],[Imię kursanta]]="Zuzanna",J64+1,J64)</f>
        <v>8</v>
      </c>
      <c r="K65">
        <f>IF(kursanci67[[#This Row],[Imię kursanta]]="Jan",K64+1,K64)</f>
        <v>8</v>
      </c>
      <c r="L65">
        <f>IF(kursanci67[[#This Row],[Imię kursanta]]="Julita",L64+1,L64)</f>
        <v>4</v>
      </c>
      <c r="M65">
        <f>IF(kursanci67[[#This Row],[Imię kursanta]]="Maciej",M64+1,M64)</f>
        <v>5</v>
      </c>
      <c r="N65">
        <f>IF(kursanci67[[#This Row],[Imię kursanta]]="Agnieszka",N64+1,N64)</f>
        <v>6</v>
      </c>
      <c r="O65">
        <f>IF(kursanci67[[#This Row],[Imię kursanta]]="Zdzisław",O64+1,O64)</f>
        <v>4</v>
      </c>
      <c r="P65">
        <f>IF(kursanci67[[#This Row],[Imię kursanta]]="Ewa",P64+1,P64)</f>
        <v>3</v>
      </c>
      <c r="Q65">
        <f>IF(kursanci67[[#This Row],[Imię kursanta]]="Zbigniew",Q64+1,Q64)</f>
        <v>4</v>
      </c>
      <c r="R65">
        <f>IF(kursanci67[[#This Row],[Imię kursanta]]="Anna",R64+1,R64)</f>
        <v>0</v>
      </c>
      <c r="S65">
        <f>IF(kursanci67[[#This Row],[Imię kursanta]]="Patrycja",S64+1,S64)</f>
        <v>0</v>
      </c>
      <c r="T65">
        <f>IF(kursanci67[[#This Row],[Imię kursanta]]="Ola",T64+1,T64)</f>
        <v>0</v>
      </c>
      <c r="U65">
        <f>IF(kursanci67[[#This Row],[Imię kursanta]]="Piotrek",U64+1,U64)</f>
        <v>0</v>
      </c>
      <c r="V65">
        <f>IF(kursanci67[[#This Row],[Imię kursanta]]="Andrzej",V64+1,V64)</f>
        <v>0</v>
      </c>
      <c r="W65">
        <f>IF(kursanci67[[#This Row],[Imię kursanta]]="Marcin",W64+1,W64)</f>
        <v>0</v>
      </c>
      <c r="X65" t="str">
        <f>UPPER(MID(kursanci67[[#This Row],[Imię kursanta]],1,3))</f>
        <v>KAT</v>
      </c>
      <c r="Y65" t="str">
        <f>UPPER(MID(kursanci67[[#This Row],[Przedmiot]],1,3))</f>
        <v>INF</v>
      </c>
      <c r="Z6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7</v>
      </c>
      <c r="AA65" t="str">
        <f>_xlfn.CONCAT(kursanci67[[#This Row],[CzlonImie]],kursanci67[[#This Row],[CzlonPrzedmiot]],kursanci67[[#This Row],[CzlonIlosc]])</f>
        <v>KATINF7</v>
      </c>
      <c r="AC65" s="4" t="s">
        <v>120</v>
      </c>
    </row>
    <row r="66" spans="1:29" x14ac:dyDescent="0.3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>
        <f>IF(kursanci67[[#This Row],[Imię kursanta]]="Bartek",G65+1,G65)</f>
        <v>7</v>
      </c>
      <c r="H66">
        <f>IF(kursanci67[[#This Row],[Imię kursanta]]="Wiktor",H65+1,H65)</f>
        <v>8</v>
      </c>
      <c r="I66">
        <f>IF(kursanci67[[#This Row],[Imię kursanta]]="Katarzyna",I65+1,I65)</f>
        <v>7</v>
      </c>
      <c r="J66">
        <f>IF(kursanci67[[#This Row],[Imię kursanta]]="Zuzanna",J65+1,J65)</f>
        <v>8</v>
      </c>
      <c r="K66">
        <f>IF(kursanci67[[#This Row],[Imię kursanta]]="Jan",K65+1,K65)</f>
        <v>8</v>
      </c>
      <c r="L66">
        <f>IF(kursanci67[[#This Row],[Imię kursanta]]="Julita",L65+1,L65)</f>
        <v>4</v>
      </c>
      <c r="M66">
        <f>IF(kursanci67[[#This Row],[Imię kursanta]]="Maciej",M65+1,M65)</f>
        <v>6</v>
      </c>
      <c r="N66">
        <f>IF(kursanci67[[#This Row],[Imię kursanta]]="Agnieszka",N65+1,N65)</f>
        <v>6</v>
      </c>
      <c r="O66">
        <f>IF(kursanci67[[#This Row],[Imię kursanta]]="Zdzisław",O65+1,O65)</f>
        <v>4</v>
      </c>
      <c r="P66">
        <f>IF(kursanci67[[#This Row],[Imię kursanta]]="Ewa",P65+1,P65)</f>
        <v>3</v>
      </c>
      <c r="Q66">
        <f>IF(kursanci67[[#This Row],[Imię kursanta]]="Zbigniew",Q65+1,Q65)</f>
        <v>4</v>
      </c>
      <c r="R66">
        <f>IF(kursanci67[[#This Row],[Imię kursanta]]="Anna",R65+1,R65)</f>
        <v>0</v>
      </c>
      <c r="S66">
        <f>IF(kursanci67[[#This Row],[Imię kursanta]]="Patrycja",S65+1,S65)</f>
        <v>0</v>
      </c>
      <c r="T66">
        <f>IF(kursanci67[[#This Row],[Imię kursanta]]="Ola",T65+1,T65)</f>
        <v>0</v>
      </c>
      <c r="U66">
        <f>IF(kursanci67[[#This Row],[Imię kursanta]]="Piotrek",U65+1,U65)</f>
        <v>0</v>
      </c>
      <c r="V66">
        <f>IF(kursanci67[[#This Row],[Imię kursanta]]="Andrzej",V65+1,V65)</f>
        <v>0</v>
      </c>
      <c r="W66">
        <f>IF(kursanci67[[#This Row],[Imię kursanta]]="Marcin",W65+1,W65)</f>
        <v>0</v>
      </c>
      <c r="X66" t="str">
        <f>UPPER(MID(kursanci67[[#This Row],[Imię kursanta]],1,3))</f>
        <v>MAC</v>
      </c>
      <c r="Y66" t="str">
        <f>UPPER(MID(kursanci67[[#This Row],[Przedmiot]],1,3))</f>
        <v>FIZ</v>
      </c>
      <c r="Z6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6</v>
      </c>
      <c r="AA66" t="str">
        <f>_xlfn.CONCAT(kursanci67[[#This Row],[CzlonImie]],kursanci67[[#This Row],[CzlonPrzedmiot]],kursanci67[[#This Row],[CzlonIlosc]])</f>
        <v>MACFIZ6</v>
      </c>
      <c r="AC66" s="4" t="s">
        <v>121</v>
      </c>
    </row>
    <row r="67" spans="1:29" x14ac:dyDescent="0.3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>
        <f>IF(kursanci67[[#This Row],[Imię kursanta]]="Bartek",G66+1,G66)</f>
        <v>7</v>
      </c>
      <c r="H67">
        <f>IF(kursanci67[[#This Row],[Imię kursanta]]="Wiktor",H66+1,H66)</f>
        <v>8</v>
      </c>
      <c r="I67">
        <f>IF(kursanci67[[#This Row],[Imię kursanta]]="Katarzyna",I66+1,I66)</f>
        <v>7</v>
      </c>
      <c r="J67">
        <f>IF(kursanci67[[#This Row],[Imię kursanta]]="Zuzanna",J66+1,J66)</f>
        <v>8</v>
      </c>
      <c r="K67">
        <f>IF(kursanci67[[#This Row],[Imię kursanta]]="Jan",K66+1,K66)</f>
        <v>8</v>
      </c>
      <c r="L67">
        <f>IF(kursanci67[[#This Row],[Imię kursanta]]="Julita",L66+1,L66)</f>
        <v>4</v>
      </c>
      <c r="M67">
        <f>IF(kursanci67[[#This Row],[Imię kursanta]]="Maciej",M66+1,M66)</f>
        <v>7</v>
      </c>
      <c r="N67">
        <f>IF(kursanci67[[#This Row],[Imię kursanta]]="Agnieszka",N66+1,N66)</f>
        <v>6</v>
      </c>
      <c r="O67">
        <f>IF(kursanci67[[#This Row],[Imię kursanta]]="Zdzisław",O66+1,O66)</f>
        <v>4</v>
      </c>
      <c r="P67">
        <f>IF(kursanci67[[#This Row],[Imię kursanta]]="Ewa",P66+1,P66)</f>
        <v>3</v>
      </c>
      <c r="Q67">
        <f>IF(kursanci67[[#This Row],[Imię kursanta]]="Zbigniew",Q66+1,Q66)</f>
        <v>4</v>
      </c>
      <c r="R67">
        <f>IF(kursanci67[[#This Row],[Imię kursanta]]="Anna",R66+1,R66)</f>
        <v>0</v>
      </c>
      <c r="S67">
        <f>IF(kursanci67[[#This Row],[Imię kursanta]]="Patrycja",S66+1,S66)</f>
        <v>0</v>
      </c>
      <c r="T67">
        <f>IF(kursanci67[[#This Row],[Imię kursanta]]="Ola",T66+1,T66)</f>
        <v>0</v>
      </c>
      <c r="U67">
        <f>IF(kursanci67[[#This Row],[Imię kursanta]]="Piotrek",U66+1,U66)</f>
        <v>0</v>
      </c>
      <c r="V67">
        <f>IF(kursanci67[[#This Row],[Imię kursanta]]="Andrzej",V66+1,V66)</f>
        <v>0</v>
      </c>
      <c r="W67">
        <f>IF(kursanci67[[#This Row],[Imię kursanta]]="Marcin",W66+1,W66)</f>
        <v>0</v>
      </c>
      <c r="X67" t="str">
        <f>UPPER(MID(kursanci67[[#This Row],[Imię kursanta]],1,3))</f>
        <v>MAC</v>
      </c>
      <c r="Y67" t="str">
        <f>UPPER(MID(kursanci67[[#This Row],[Przedmiot]],1,3))</f>
        <v>FIZ</v>
      </c>
      <c r="Z6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7</v>
      </c>
      <c r="AA67" t="str">
        <f>_xlfn.CONCAT(kursanci67[[#This Row],[CzlonImie]],kursanci67[[#This Row],[CzlonPrzedmiot]],kursanci67[[#This Row],[CzlonIlosc]])</f>
        <v>MACFIZ7</v>
      </c>
      <c r="AC67" s="4" t="s">
        <v>122</v>
      </c>
    </row>
    <row r="68" spans="1:29" x14ac:dyDescent="0.3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>
        <f>IF(kursanci67[[#This Row],[Imię kursanta]]="Bartek",G67+1,G67)</f>
        <v>7</v>
      </c>
      <c r="H68">
        <f>IF(kursanci67[[#This Row],[Imię kursanta]]="Wiktor",H67+1,H67)</f>
        <v>8</v>
      </c>
      <c r="I68">
        <f>IF(kursanci67[[#This Row],[Imię kursanta]]="Katarzyna",I67+1,I67)</f>
        <v>7</v>
      </c>
      <c r="J68">
        <f>IF(kursanci67[[#This Row],[Imię kursanta]]="Zuzanna",J67+1,J67)</f>
        <v>8</v>
      </c>
      <c r="K68">
        <f>IF(kursanci67[[#This Row],[Imię kursanta]]="Jan",K67+1,K67)</f>
        <v>8</v>
      </c>
      <c r="L68">
        <f>IF(kursanci67[[#This Row],[Imię kursanta]]="Julita",L67+1,L67)</f>
        <v>4</v>
      </c>
      <c r="M68">
        <f>IF(kursanci67[[#This Row],[Imię kursanta]]="Maciej",M67+1,M67)</f>
        <v>7</v>
      </c>
      <c r="N68">
        <f>IF(kursanci67[[#This Row],[Imię kursanta]]="Agnieszka",N67+1,N67)</f>
        <v>7</v>
      </c>
      <c r="O68">
        <f>IF(kursanci67[[#This Row],[Imię kursanta]]="Zdzisław",O67+1,O67)</f>
        <v>4</v>
      </c>
      <c r="P68">
        <f>IF(kursanci67[[#This Row],[Imię kursanta]]="Ewa",P67+1,P67)</f>
        <v>3</v>
      </c>
      <c r="Q68">
        <f>IF(kursanci67[[#This Row],[Imię kursanta]]="Zbigniew",Q67+1,Q67)</f>
        <v>4</v>
      </c>
      <c r="R68">
        <f>IF(kursanci67[[#This Row],[Imię kursanta]]="Anna",R67+1,R67)</f>
        <v>0</v>
      </c>
      <c r="S68">
        <f>IF(kursanci67[[#This Row],[Imię kursanta]]="Patrycja",S67+1,S67)</f>
        <v>0</v>
      </c>
      <c r="T68">
        <f>IF(kursanci67[[#This Row],[Imię kursanta]]="Ola",T67+1,T67)</f>
        <v>0</v>
      </c>
      <c r="U68">
        <f>IF(kursanci67[[#This Row],[Imię kursanta]]="Piotrek",U67+1,U67)</f>
        <v>0</v>
      </c>
      <c r="V68">
        <f>IF(kursanci67[[#This Row],[Imię kursanta]]="Andrzej",V67+1,V67)</f>
        <v>0</v>
      </c>
      <c r="W68">
        <f>IF(kursanci67[[#This Row],[Imię kursanta]]="Marcin",W67+1,W67)</f>
        <v>0</v>
      </c>
      <c r="X68" t="str">
        <f>UPPER(MID(kursanci67[[#This Row],[Imię kursanta]],1,3))</f>
        <v>AGN</v>
      </c>
      <c r="Y68" t="str">
        <f>UPPER(MID(kursanci67[[#This Row],[Przedmiot]],1,3))</f>
        <v>MAT</v>
      </c>
      <c r="Z6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7</v>
      </c>
      <c r="AA68" t="str">
        <f>_xlfn.CONCAT(kursanci67[[#This Row],[CzlonImie]],kursanci67[[#This Row],[CzlonPrzedmiot]],kursanci67[[#This Row],[CzlonIlosc]])</f>
        <v>AGNMAT7</v>
      </c>
      <c r="AC68" s="4" t="s">
        <v>123</v>
      </c>
    </row>
    <row r="69" spans="1:29" x14ac:dyDescent="0.3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>
        <f>IF(kursanci67[[#This Row],[Imię kursanta]]="Bartek",G68+1,G68)</f>
        <v>7</v>
      </c>
      <c r="H69">
        <f>IF(kursanci67[[#This Row],[Imię kursanta]]="Wiktor",H68+1,H68)</f>
        <v>8</v>
      </c>
      <c r="I69">
        <f>IF(kursanci67[[#This Row],[Imię kursanta]]="Katarzyna",I68+1,I68)</f>
        <v>7</v>
      </c>
      <c r="J69">
        <f>IF(kursanci67[[#This Row],[Imię kursanta]]="Zuzanna",J68+1,J68)</f>
        <v>8</v>
      </c>
      <c r="K69">
        <f>IF(kursanci67[[#This Row],[Imię kursanta]]="Jan",K68+1,K68)</f>
        <v>8</v>
      </c>
      <c r="L69">
        <f>IF(kursanci67[[#This Row],[Imię kursanta]]="Julita",L68+1,L68)</f>
        <v>4</v>
      </c>
      <c r="M69">
        <f>IF(kursanci67[[#This Row],[Imię kursanta]]="Maciej",M68+1,M68)</f>
        <v>7</v>
      </c>
      <c r="N69">
        <f>IF(kursanci67[[#This Row],[Imię kursanta]]="Agnieszka",N68+1,N68)</f>
        <v>7</v>
      </c>
      <c r="O69">
        <f>IF(kursanci67[[#This Row],[Imię kursanta]]="Zdzisław",O68+1,O68)</f>
        <v>4</v>
      </c>
      <c r="P69">
        <f>IF(kursanci67[[#This Row],[Imię kursanta]]="Ewa",P68+1,P68)</f>
        <v>3</v>
      </c>
      <c r="Q69">
        <f>IF(kursanci67[[#This Row],[Imię kursanta]]="Zbigniew",Q68+1,Q68)</f>
        <v>4</v>
      </c>
      <c r="R69">
        <f>IF(kursanci67[[#This Row],[Imię kursanta]]="Anna",R68+1,R68)</f>
        <v>0</v>
      </c>
      <c r="S69">
        <f>IF(kursanci67[[#This Row],[Imię kursanta]]="Patrycja",S68+1,S68)</f>
        <v>0</v>
      </c>
      <c r="T69">
        <f>IF(kursanci67[[#This Row],[Imię kursanta]]="Ola",T68+1,T68)</f>
        <v>0</v>
      </c>
      <c r="U69">
        <f>IF(kursanci67[[#This Row],[Imię kursanta]]="Piotrek",U68+1,U68)</f>
        <v>1</v>
      </c>
      <c r="V69">
        <f>IF(kursanci67[[#This Row],[Imię kursanta]]="Andrzej",V68+1,V68)</f>
        <v>0</v>
      </c>
      <c r="W69">
        <f>IF(kursanci67[[#This Row],[Imię kursanta]]="Marcin",W68+1,W68)</f>
        <v>0</v>
      </c>
      <c r="X69" t="str">
        <f>UPPER(MID(kursanci67[[#This Row],[Imię kursanta]],1,3))</f>
        <v>PIO</v>
      </c>
      <c r="Y69" t="str">
        <f>UPPER(MID(kursanci67[[#This Row],[Przedmiot]],1,3))</f>
        <v>FIZ</v>
      </c>
      <c r="Z6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69" t="str">
        <f>_xlfn.CONCAT(kursanci67[[#This Row],[CzlonImie]],kursanci67[[#This Row],[CzlonPrzedmiot]],kursanci67[[#This Row],[CzlonIlosc]])</f>
        <v>PIOFIZ1</v>
      </c>
      <c r="AC69" s="4" t="s">
        <v>124</v>
      </c>
    </row>
    <row r="70" spans="1:29" x14ac:dyDescent="0.3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>
        <f>IF(kursanci67[[#This Row],[Imię kursanta]]="Bartek",G69+1,G69)</f>
        <v>7</v>
      </c>
      <c r="H70">
        <f>IF(kursanci67[[#This Row],[Imię kursanta]]="Wiktor",H69+1,H69)</f>
        <v>8</v>
      </c>
      <c r="I70">
        <f>IF(kursanci67[[#This Row],[Imię kursanta]]="Katarzyna",I69+1,I69)</f>
        <v>7</v>
      </c>
      <c r="J70">
        <f>IF(kursanci67[[#This Row],[Imię kursanta]]="Zuzanna",J69+1,J69)</f>
        <v>8</v>
      </c>
      <c r="K70">
        <f>IF(kursanci67[[#This Row],[Imię kursanta]]="Jan",K69+1,K69)</f>
        <v>8</v>
      </c>
      <c r="L70">
        <f>IF(kursanci67[[#This Row],[Imię kursanta]]="Julita",L69+1,L69)</f>
        <v>5</v>
      </c>
      <c r="M70">
        <f>IF(kursanci67[[#This Row],[Imię kursanta]]="Maciej",M69+1,M69)</f>
        <v>7</v>
      </c>
      <c r="N70">
        <f>IF(kursanci67[[#This Row],[Imię kursanta]]="Agnieszka",N69+1,N69)</f>
        <v>7</v>
      </c>
      <c r="O70">
        <f>IF(kursanci67[[#This Row],[Imię kursanta]]="Zdzisław",O69+1,O69)</f>
        <v>4</v>
      </c>
      <c r="P70">
        <f>IF(kursanci67[[#This Row],[Imię kursanta]]="Ewa",P69+1,P69)</f>
        <v>3</v>
      </c>
      <c r="Q70">
        <f>IF(kursanci67[[#This Row],[Imię kursanta]]="Zbigniew",Q69+1,Q69)</f>
        <v>4</v>
      </c>
      <c r="R70">
        <f>IF(kursanci67[[#This Row],[Imię kursanta]]="Anna",R69+1,R69)</f>
        <v>0</v>
      </c>
      <c r="S70">
        <f>IF(kursanci67[[#This Row],[Imię kursanta]]="Patrycja",S69+1,S69)</f>
        <v>0</v>
      </c>
      <c r="T70">
        <f>IF(kursanci67[[#This Row],[Imię kursanta]]="Ola",T69+1,T69)</f>
        <v>0</v>
      </c>
      <c r="U70">
        <f>IF(kursanci67[[#This Row],[Imię kursanta]]="Piotrek",U69+1,U69)</f>
        <v>1</v>
      </c>
      <c r="V70">
        <f>IF(kursanci67[[#This Row],[Imię kursanta]]="Andrzej",V69+1,V69)</f>
        <v>0</v>
      </c>
      <c r="W70">
        <f>IF(kursanci67[[#This Row],[Imię kursanta]]="Marcin",W69+1,W69)</f>
        <v>0</v>
      </c>
      <c r="X70" t="str">
        <f>UPPER(MID(kursanci67[[#This Row],[Imię kursanta]],1,3))</f>
        <v>JUL</v>
      </c>
      <c r="Y70" t="str">
        <f>UPPER(MID(kursanci67[[#This Row],[Przedmiot]],1,3))</f>
        <v>FIZ</v>
      </c>
      <c r="Z7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5</v>
      </c>
      <c r="AA70" t="str">
        <f>_xlfn.CONCAT(kursanci67[[#This Row],[CzlonImie]],kursanci67[[#This Row],[CzlonPrzedmiot]],kursanci67[[#This Row],[CzlonIlosc]])</f>
        <v>JULFIZ5</v>
      </c>
      <c r="AC70" s="4" t="s">
        <v>125</v>
      </c>
    </row>
    <row r="71" spans="1:29" x14ac:dyDescent="0.3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>
        <f>IF(kursanci67[[#This Row],[Imię kursanta]]="Bartek",G70+1,G70)</f>
        <v>7</v>
      </c>
      <c r="H71">
        <f>IF(kursanci67[[#This Row],[Imię kursanta]]="Wiktor",H70+1,H70)</f>
        <v>9</v>
      </c>
      <c r="I71">
        <f>IF(kursanci67[[#This Row],[Imię kursanta]]="Katarzyna",I70+1,I70)</f>
        <v>7</v>
      </c>
      <c r="J71">
        <f>IF(kursanci67[[#This Row],[Imię kursanta]]="Zuzanna",J70+1,J70)</f>
        <v>8</v>
      </c>
      <c r="K71">
        <f>IF(kursanci67[[#This Row],[Imię kursanta]]="Jan",K70+1,K70)</f>
        <v>8</v>
      </c>
      <c r="L71">
        <f>IF(kursanci67[[#This Row],[Imię kursanta]]="Julita",L70+1,L70)</f>
        <v>5</v>
      </c>
      <c r="M71">
        <f>IF(kursanci67[[#This Row],[Imię kursanta]]="Maciej",M70+1,M70)</f>
        <v>7</v>
      </c>
      <c r="N71">
        <f>IF(kursanci67[[#This Row],[Imię kursanta]]="Agnieszka",N70+1,N70)</f>
        <v>7</v>
      </c>
      <c r="O71">
        <f>IF(kursanci67[[#This Row],[Imię kursanta]]="Zdzisław",O70+1,O70)</f>
        <v>4</v>
      </c>
      <c r="P71">
        <f>IF(kursanci67[[#This Row],[Imię kursanta]]="Ewa",P70+1,P70)</f>
        <v>3</v>
      </c>
      <c r="Q71">
        <f>IF(kursanci67[[#This Row],[Imię kursanta]]="Zbigniew",Q70+1,Q70)</f>
        <v>4</v>
      </c>
      <c r="R71">
        <f>IF(kursanci67[[#This Row],[Imię kursanta]]="Anna",R70+1,R70)</f>
        <v>0</v>
      </c>
      <c r="S71">
        <f>IF(kursanci67[[#This Row],[Imię kursanta]]="Patrycja",S70+1,S70)</f>
        <v>0</v>
      </c>
      <c r="T71">
        <f>IF(kursanci67[[#This Row],[Imię kursanta]]="Ola",T70+1,T70)</f>
        <v>0</v>
      </c>
      <c r="U71">
        <f>IF(kursanci67[[#This Row],[Imię kursanta]]="Piotrek",U70+1,U70)</f>
        <v>1</v>
      </c>
      <c r="V71">
        <f>IF(kursanci67[[#This Row],[Imię kursanta]]="Andrzej",V70+1,V70)</f>
        <v>0</v>
      </c>
      <c r="W71">
        <f>IF(kursanci67[[#This Row],[Imię kursanta]]="Marcin",W70+1,W70)</f>
        <v>0</v>
      </c>
      <c r="X71" t="str">
        <f>UPPER(MID(kursanci67[[#This Row],[Imię kursanta]],1,3))</f>
        <v>WIK</v>
      </c>
      <c r="Y71" t="str">
        <f>UPPER(MID(kursanci67[[#This Row],[Przedmiot]],1,3))</f>
        <v>MAT</v>
      </c>
      <c r="Z7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9</v>
      </c>
      <c r="AA71" t="str">
        <f>_xlfn.CONCAT(kursanci67[[#This Row],[CzlonImie]],kursanci67[[#This Row],[CzlonPrzedmiot]],kursanci67[[#This Row],[CzlonIlosc]])</f>
        <v>WIKMAT9</v>
      </c>
      <c r="AC71" s="4" t="s">
        <v>126</v>
      </c>
    </row>
    <row r="72" spans="1:29" x14ac:dyDescent="0.3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>
        <f>IF(kursanci67[[#This Row],[Imię kursanta]]="Bartek",G71+1,G71)</f>
        <v>7</v>
      </c>
      <c r="H72">
        <f>IF(kursanci67[[#This Row],[Imię kursanta]]="Wiktor",H71+1,H71)</f>
        <v>9</v>
      </c>
      <c r="I72">
        <f>IF(kursanci67[[#This Row],[Imię kursanta]]="Katarzyna",I71+1,I71)</f>
        <v>7</v>
      </c>
      <c r="J72">
        <f>IF(kursanci67[[#This Row],[Imię kursanta]]="Zuzanna",J71+1,J71)</f>
        <v>8</v>
      </c>
      <c r="K72">
        <f>IF(kursanci67[[#This Row],[Imię kursanta]]="Jan",K71+1,K71)</f>
        <v>9</v>
      </c>
      <c r="L72">
        <f>IF(kursanci67[[#This Row],[Imię kursanta]]="Julita",L71+1,L71)</f>
        <v>5</v>
      </c>
      <c r="M72">
        <f>IF(kursanci67[[#This Row],[Imię kursanta]]="Maciej",M71+1,M71)</f>
        <v>7</v>
      </c>
      <c r="N72">
        <f>IF(kursanci67[[#This Row],[Imię kursanta]]="Agnieszka",N71+1,N71)</f>
        <v>7</v>
      </c>
      <c r="O72">
        <f>IF(kursanci67[[#This Row],[Imię kursanta]]="Zdzisław",O71+1,O71)</f>
        <v>4</v>
      </c>
      <c r="P72">
        <f>IF(kursanci67[[#This Row],[Imię kursanta]]="Ewa",P71+1,P71)</f>
        <v>3</v>
      </c>
      <c r="Q72">
        <f>IF(kursanci67[[#This Row],[Imię kursanta]]="Zbigniew",Q71+1,Q71)</f>
        <v>4</v>
      </c>
      <c r="R72">
        <f>IF(kursanci67[[#This Row],[Imię kursanta]]="Anna",R71+1,R71)</f>
        <v>0</v>
      </c>
      <c r="S72">
        <f>IF(kursanci67[[#This Row],[Imię kursanta]]="Patrycja",S71+1,S71)</f>
        <v>0</v>
      </c>
      <c r="T72">
        <f>IF(kursanci67[[#This Row],[Imię kursanta]]="Ola",T71+1,T71)</f>
        <v>0</v>
      </c>
      <c r="U72">
        <f>IF(kursanci67[[#This Row],[Imię kursanta]]="Piotrek",U71+1,U71)</f>
        <v>1</v>
      </c>
      <c r="V72">
        <f>IF(kursanci67[[#This Row],[Imię kursanta]]="Andrzej",V71+1,V71)</f>
        <v>0</v>
      </c>
      <c r="W72">
        <f>IF(kursanci67[[#This Row],[Imię kursanta]]="Marcin",W71+1,W71)</f>
        <v>0</v>
      </c>
      <c r="X72" t="str">
        <f>UPPER(MID(kursanci67[[#This Row],[Imię kursanta]],1,3))</f>
        <v>JAN</v>
      </c>
      <c r="Y72" t="str">
        <f>UPPER(MID(kursanci67[[#This Row],[Przedmiot]],1,3))</f>
        <v>FIZ</v>
      </c>
      <c r="Z7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9</v>
      </c>
      <c r="AA72" t="str">
        <f>_xlfn.CONCAT(kursanci67[[#This Row],[CzlonImie]],kursanci67[[#This Row],[CzlonPrzedmiot]],kursanci67[[#This Row],[CzlonIlosc]])</f>
        <v>JANFIZ9</v>
      </c>
      <c r="AC72" s="4" t="s">
        <v>127</v>
      </c>
    </row>
    <row r="73" spans="1:29" x14ac:dyDescent="0.3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>
        <f>IF(kursanci67[[#This Row],[Imię kursanta]]="Bartek",G72+1,G72)</f>
        <v>7</v>
      </c>
      <c r="H73">
        <f>IF(kursanci67[[#This Row],[Imię kursanta]]="Wiktor",H72+1,H72)</f>
        <v>9</v>
      </c>
      <c r="I73">
        <f>IF(kursanci67[[#This Row],[Imię kursanta]]="Katarzyna",I72+1,I72)</f>
        <v>7</v>
      </c>
      <c r="J73">
        <f>IF(kursanci67[[#This Row],[Imię kursanta]]="Zuzanna",J72+1,J72)</f>
        <v>8</v>
      </c>
      <c r="K73">
        <f>IF(kursanci67[[#This Row],[Imię kursanta]]="Jan",K72+1,K72)</f>
        <v>10</v>
      </c>
      <c r="L73">
        <f>IF(kursanci67[[#This Row],[Imię kursanta]]="Julita",L72+1,L72)</f>
        <v>5</v>
      </c>
      <c r="M73">
        <f>IF(kursanci67[[#This Row],[Imię kursanta]]="Maciej",M72+1,M72)</f>
        <v>7</v>
      </c>
      <c r="N73">
        <f>IF(kursanci67[[#This Row],[Imię kursanta]]="Agnieszka",N72+1,N72)</f>
        <v>7</v>
      </c>
      <c r="O73">
        <f>IF(kursanci67[[#This Row],[Imię kursanta]]="Zdzisław",O72+1,O72)</f>
        <v>4</v>
      </c>
      <c r="P73">
        <f>IF(kursanci67[[#This Row],[Imię kursanta]]="Ewa",P72+1,P72)</f>
        <v>3</v>
      </c>
      <c r="Q73">
        <f>IF(kursanci67[[#This Row],[Imię kursanta]]="Zbigniew",Q72+1,Q72)</f>
        <v>4</v>
      </c>
      <c r="R73">
        <f>IF(kursanci67[[#This Row],[Imię kursanta]]="Anna",R72+1,R72)</f>
        <v>0</v>
      </c>
      <c r="S73">
        <f>IF(kursanci67[[#This Row],[Imię kursanta]]="Patrycja",S72+1,S72)</f>
        <v>0</v>
      </c>
      <c r="T73">
        <f>IF(kursanci67[[#This Row],[Imię kursanta]]="Ola",T72+1,T72)</f>
        <v>0</v>
      </c>
      <c r="U73">
        <f>IF(kursanci67[[#This Row],[Imię kursanta]]="Piotrek",U72+1,U72)</f>
        <v>1</v>
      </c>
      <c r="V73">
        <f>IF(kursanci67[[#This Row],[Imię kursanta]]="Andrzej",V72+1,V72)</f>
        <v>0</v>
      </c>
      <c r="W73">
        <f>IF(kursanci67[[#This Row],[Imię kursanta]]="Marcin",W72+1,W72)</f>
        <v>0</v>
      </c>
      <c r="X73" t="str">
        <f>UPPER(MID(kursanci67[[#This Row],[Imię kursanta]],1,3))</f>
        <v>JAN</v>
      </c>
      <c r="Y73" t="str">
        <f>UPPER(MID(kursanci67[[#This Row],[Przedmiot]],1,3))</f>
        <v>FIZ</v>
      </c>
      <c r="Z7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10</v>
      </c>
      <c r="AA73" t="str">
        <f>_xlfn.CONCAT(kursanci67[[#This Row],[CzlonImie]],kursanci67[[#This Row],[CzlonPrzedmiot]],kursanci67[[#This Row],[CzlonIlosc]])</f>
        <v>JANFIZ10</v>
      </c>
      <c r="AC73" s="4" t="s">
        <v>128</v>
      </c>
    </row>
    <row r="74" spans="1:29" x14ac:dyDescent="0.3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>
        <f>IF(kursanci67[[#This Row],[Imię kursanta]]="Bartek",G73+1,G73)</f>
        <v>8</v>
      </c>
      <c r="H74">
        <f>IF(kursanci67[[#This Row],[Imię kursanta]]="Wiktor",H73+1,H73)</f>
        <v>9</v>
      </c>
      <c r="I74">
        <f>IF(kursanci67[[#This Row],[Imię kursanta]]="Katarzyna",I73+1,I73)</f>
        <v>7</v>
      </c>
      <c r="J74">
        <f>IF(kursanci67[[#This Row],[Imię kursanta]]="Zuzanna",J73+1,J73)</f>
        <v>8</v>
      </c>
      <c r="K74">
        <f>IF(kursanci67[[#This Row],[Imię kursanta]]="Jan",K73+1,K73)</f>
        <v>10</v>
      </c>
      <c r="L74">
        <f>IF(kursanci67[[#This Row],[Imię kursanta]]="Julita",L73+1,L73)</f>
        <v>5</v>
      </c>
      <c r="M74">
        <f>IF(kursanci67[[#This Row],[Imię kursanta]]="Maciej",M73+1,M73)</f>
        <v>7</v>
      </c>
      <c r="N74">
        <f>IF(kursanci67[[#This Row],[Imię kursanta]]="Agnieszka",N73+1,N73)</f>
        <v>7</v>
      </c>
      <c r="O74">
        <f>IF(kursanci67[[#This Row],[Imię kursanta]]="Zdzisław",O73+1,O73)</f>
        <v>4</v>
      </c>
      <c r="P74">
        <f>IF(kursanci67[[#This Row],[Imię kursanta]]="Ewa",P73+1,P73)</f>
        <v>3</v>
      </c>
      <c r="Q74">
        <f>IF(kursanci67[[#This Row],[Imię kursanta]]="Zbigniew",Q73+1,Q73)</f>
        <v>4</v>
      </c>
      <c r="R74">
        <f>IF(kursanci67[[#This Row],[Imię kursanta]]="Anna",R73+1,R73)</f>
        <v>0</v>
      </c>
      <c r="S74">
        <f>IF(kursanci67[[#This Row],[Imię kursanta]]="Patrycja",S73+1,S73)</f>
        <v>0</v>
      </c>
      <c r="T74">
        <f>IF(kursanci67[[#This Row],[Imię kursanta]]="Ola",T73+1,T73)</f>
        <v>0</v>
      </c>
      <c r="U74">
        <f>IF(kursanci67[[#This Row],[Imię kursanta]]="Piotrek",U73+1,U73)</f>
        <v>1</v>
      </c>
      <c r="V74">
        <f>IF(kursanci67[[#This Row],[Imię kursanta]]="Andrzej",V73+1,V73)</f>
        <v>0</v>
      </c>
      <c r="W74">
        <f>IF(kursanci67[[#This Row],[Imię kursanta]]="Marcin",W73+1,W73)</f>
        <v>0</v>
      </c>
      <c r="X74" t="str">
        <f>UPPER(MID(kursanci67[[#This Row],[Imię kursanta]],1,3))</f>
        <v>BAR</v>
      </c>
      <c r="Y74" t="str">
        <f>UPPER(MID(kursanci67[[#This Row],[Przedmiot]],1,3))</f>
        <v>INF</v>
      </c>
      <c r="Z7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8</v>
      </c>
      <c r="AA74" t="str">
        <f>_xlfn.CONCAT(kursanci67[[#This Row],[CzlonImie]],kursanci67[[#This Row],[CzlonPrzedmiot]],kursanci67[[#This Row],[CzlonIlosc]])</f>
        <v>BARINF8</v>
      </c>
      <c r="AC74" s="4" t="s">
        <v>129</v>
      </c>
    </row>
    <row r="75" spans="1:29" x14ac:dyDescent="0.3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>
        <f>IF(kursanci67[[#This Row],[Imię kursanta]]="Bartek",G74+1,G74)</f>
        <v>9</v>
      </c>
      <c r="H75">
        <f>IF(kursanci67[[#This Row],[Imię kursanta]]="Wiktor",H74+1,H74)</f>
        <v>9</v>
      </c>
      <c r="I75">
        <f>IF(kursanci67[[#This Row],[Imię kursanta]]="Katarzyna",I74+1,I74)</f>
        <v>7</v>
      </c>
      <c r="J75">
        <f>IF(kursanci67[[#This Row],[Imię kursanta]]="Zuzanna",J74+1,J74)</f>
        <v>8</v>
      </c>
      <c r="K75">
        <f>IF(kursanci67[[#This Row],[Imię kursanta]]="Jan",K74+1,K74)</f>
        <v>10</v>
      </c>
      <c r="L75">
        <f>IF(kursanci67[[#This Row],[Imię kursanta]]="Julita",L74+1,L74)</f>
        <v>5</v>
      </c>
      <c r="M75">
        <f>IF(kursanci67[[#This Row],[Imię kursanta]]="Maciej",M74+1,M74)</f>
        <v>7</v>
      </c>
      <c r="N75">
        <f>IF(kursanci67[[#This Row],[Imię kursanta]]="Agnieszka",N74+1,N74)</f>
        <v>7</v>
      </c>
      <c r="O75">
        <f>IF(kursanci67[[#This Row],[Imię kursanta]]="Zdzisław",O74+1,O74)</f>
        <v>4</v>
      </c>
      <c r="P75">
        <f>IF(kursanci67[[#This Row],[Imię kursanta]]="Ewa",P74+1,P74)</f>
        <v>3</v>
      </c>
      <c r="Q75">
        <f>IF(kursanci67[[#This Row],[Imię kursanta]]="Zbigniew",Q74+1,Q74)</f>
        <v>4</v>
      </c>
      <c r="R75">
        <f>IF(kursanci67[[#This Row],[Imię kursanta]]="Anna",R74+1,R74)</f>
        <v>0</v>
      </c>
      <c r="S75">
        <f>IF(kursanci67[[#This Row],[Imię kursanta]]="Patrycja",S74+1,S74)</f>
        <v>0</v>
      </c>
      <c r="T75">
        <f>IF(kursanci67[[#This Row],[Imię kursanta]]="Ola",T74+1,T74)</f>
        <v>0</v>
      </c>
      <c r="U75">
        <f>IF(kursanci67[[#This Row],[Imię kursanta]]="Piotrek",U74+1,U74)</f>
        <v>1</v>
      </c>
      <c r="V75">
        <f>IF(kursanci67[[#This Row],[Imię kursanta]]="Andrzej",V74+1,V74)</f>
        <v>0</v>
      </c>
      <c r="W75">
        <f>IF(kursanci67[[#This Row],[Imię kursanta]]="Marcin",W74+1,W74)</f>
        <v>0</v>
      </c>
      <c r="X75" t="str">
        <f>UPPER(MID(kursanci67[[#This Row],[Imię kursanta]],1,3))</f>
        <v>BAR</v>
      </c>
      <c r="Y75" t="str">
        <f>UPPER(MID(kursanci67[[#This Row],[Przedmiot]],1,3))</f>
        <v>INF</v>
      </c>
      <c r="Z7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9</v>
      </c>
      <c r="AA75" t="str">
        <f>_xlfn.CONCAT(kursanci67[[#This Row],[CzlonImie]],kursanci67[[#This Row],[CzlonPrzedmiot]],kursanci67[[#This Row],[CzlonIlosc]])</f>
        <v>BARINF9</v>
      </c>
      <c r="AC75" s="4" t="s">
        <v>130</v>
      </c>
    </row>
    <row r="76" spans="1:29" x14ac:dyDescent="0.3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>
        <f>IF(kursanci67[[#This Row],[Imię kursanta]]="Bartek",G75+1,G75)</f>
        <v>9</v>
      </c>
      <c r="H76">
        <f>IF(kursanci67[[#This Row],[Imię kursanta]]="Wiktor",H75+1,H75)</f>
        <v>9</v>
      </c>
      <c r="I76">
        <f>IF(kursanci67[[#This Row],[Imię kursanta]]="Katarzyna",I75+1,I75)</f>
        <v>7</v>
      </c>
      <c r="J76">
        <f>IF(kursanci67[[#This Row],[Imię kursanta]]="Zuzanna",J75+1,J75)</f>
        <v>8</v>
      </c>
      <c r="K76">
        <f>IF(kursanci67[[#This Row],[Imię kursanta]]="Jan",K75+1,K75)</f>
        <v>10</v>
      </c>
      <c r="L76">
        <f>IF(kursanci67[[#This Row],[Imię kursanta]]="Julita",L75+1,L75)</f>
        <v>5</v>
      </c>
      <c r="M76">
        <f>IF(kursanci67[[#This Row],[Imię kursanta]]="Maciej",M75+1,M75)</f>
        <v>7</v>
      </c>
      <c r="N76">
        <f>IF(kursanci67[[#This Row],[Imię kursanta]]="Agnieszka",N75+1,N75)</f>
        <v>7</v>
      </c>
      <c r="O76">
        <f>IF(kursanci67[[#This Row],[Imię kursanta]]="Zdzisław",O75+1,O75)</f>
        <v>5</v>
      </c>
      <c r="P76">
        <f>IF(kursanci67[[#This Row],[Imię kursanta]]="Ewa",P75+1,P75)</f>
        <v>3</v>
      </c>
      <c r="Q76">
        <f>IF(kursanci67[[#This Row],[Imię kursanta]]="Zbigniew",Q75+1,Q75)</f>
        <v>4</v>
      </c>
      <c r="R76">
        <f>IF(kursanci67[[#This Row],[Imię kursanta]]="Anna",R75+1,R75)</f>
        <v>0</v>
      </c>
      <c r="S76">
        <f>IF(kursanci67[[#This Row],[Imię kursanta]]="Patrycja",S75+1,S75)</f>
        <v>0</v>
      </c>
      <c r="T76">
        <f>IF(kursanci67[[#This Row],[Imię kursanta]]="Ola",T75+1,T75)</f>
        <v>0</v>
      </c>
      <c r="U76">
        <f>IF(kursanci67[[#This Row],[Imię kursanta]]="Piotrek",U75+1,U75)</f>
        <v>1</v>
      </c>
      <c r="V76">
        <f>IF(kursanci67[[#This Row],[Imię kursanta]]="Andrzej",V75+1,V75)</f>
        <v>0</v>
      </c>
      <c r="W76">
        <f>IF(kursanci67[[#This Row],[Imię kursanta]]="Marcin",W75+1,W75)</f>
        <v>0</v>
      </c>
      <c r="X76" t="str">
        <f>UPPER(MID(kursanci67[[#This Row],[Imię kursanta]],1,3))</f>
        <v>ZDZ</v>
      </c>
      <c r="Y76" t="str">
        <f>UPPER(MID(kursanci67[[#This Row],[Przedmiot]],1,3))</f>
        <v>MAT</v>
      </c>
      <c r="Z7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5</v>
      </c>
      <c r="AA76" t="str">
        <f>_xlfn.CONCAT(kursanci67[[#This Row],[CzlonImie]],kursanci67[[#This Row],[CzlonPrzedmiot]],kursanci67[[#This Row],[CzlonIlosc]])</f>
        <v>ZDZMAT5</v>
      </c>
      <c r="AC76" s="4" t="s">
        <v>131</v>
      </c>
    </row>
    <row r="77" spans="1:29" x14ac:dyDescent="0.3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>
        <f>IF(kursanci67[[#This Row],[Imię kursanta]]="Bartek",G76+1,G76)</f>
        <v>9</v>
      </c>
      <c r="H77">
        <f>IF(kursanci67[[#This Row],[Imię kursanta]]="Wiktor",H76+1,H76)</f>
        <v>9</v>
      </c>
      <c r="I77">
        <f>IF(kursanci67[[#This Row],[Imię kursanta]]="Katarzyna",I76+1,I76)</f>
        <v>7</v>
      </c>
      <c r="J77">
        <f>IF(kursanci67[[#This Row],[Imię kursanta]]="Zuzanna",J76+1,J76)</f>
        <v>9</v>
      </c>
      <c r="K77">
        <f>IF(kursanci67[[#This Row],[Imię kursanta]]="Jan",K76+1,K76)</f>
        <v>10</v>
      </c>
      <c r="L77">
        <f>IF(kursanci67[[#This Row],[Imię kursanta]]="Julita",L76+1,L76)</f>
        <v>5</v>
      </c>
      <c r="M77">
        <f>IF(kursanci67[[#This Row],[Imię kursanta]]="Maciej",M76+1,M76)</f>
        <v>7</v>
      </c>
      <c r="N77">
        <f>IF(kursanci67[[#This Row],[Imię kursanta]]="Agnieszka",N76+1,N76)</f>
        <v>7</v>
      </c>
      <c r="O77">
        <f>IF(kursanci67[[#This Row],[Imię kursanta]]="Zdzisław",O76+1,O76)</f>
        <v>5</v>
      </c>
      <c r="P77">
        <f>IF(kursanci67[[#This Row],[Imię kursanta]]="Ewa",P76+1,P76)</f>
        <v>3</v>
      </c>
      <c r="Q77">
        <f>IF(kursanci67[[#This Row],[Imię kursanta]]="Zbigniew",Q76+1,Q76)</f>
        <v>4</v>
      </c>
      <c r="R77">
        <f>IF(kursanci67[[#This Row],[Imię kursanta]]="Anna",R76+1,R76)</f>
        <v>0</v>
      </c>
      <c r="S77">
        <f>IF(kursanci67[[#This Row],[Imię kursanta]]="Patrycja",S76+1,S76)</f>
        <v>0</v>
      </c>
      <c r="T77">
        <f>IF(kursanci67[[#This Row],[Imię kursanta]]="Ola",T76+1,T76)</f>
        <v>0</v>
      </c>
      <c r="U77">
        <f>IF(kursanci67[[#This Row],[Imię kursanta]]="Piotrek",U76+1,U76)</f>
        <v>1</v>
      </c>
      <c r="V77">
        <f>IF(kursanci67[[#This Row],[Imię kursanta]]="Andrzej",V76+1,V76)</f>
        <v>0</v>
      </c>
      <c r="W77">
        <f>IF(kursanci67[[#This Row],[Imię kursanta]]="Marcin",W76+1,W76)</f>
        <v>0</v>
      </c>
      <c r="X77" t="str">
        <f>UPPER(MID(kursanci67[[#This Row],[Imię kursanta]],1,3))</f>
        <v>ZUZ</v>
      </c>
      <c r="Y77" t="str">
        <f>UPPER(MID(kursanci67[[#This Row],[Przedmiot]],1,3))</f>
        <v>INF</v>
      </c>
      <c r="Z7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9</v>
      </c>
      <c r="AA77" t="str">
        <f>_xlfn.CONCAT(kursanci67[[#This Row],[CzlonImie]],kursanci67[[#This Row],[CzlonPrzedmiot]],kursanci67[[#This Row],[CzlonIlosc]])</f>
        <v>ZUZINF9</v>
      </c>
      <c r="AC77" s="4" t="s">
        <v>132</v>
      </c>
    </row>
    <row r="78" spans="1:29" x14ac:dyDescent="0.3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>
        <f>IF(kursanci67[[#This Row],[Imię kursanta]]="Bartek",G77+1,G77)</f>
        <v>9</v>
      </c>
      <c r="H78">
        <f>IF(kursanci67[[#This Row],[Imię kursanta]]="Wiktor",H77+1,H77)</f>
        <v>9</v>
      </c>
      <c r="I78">
        <f>IF(kursanci67[[#This Row],[Imię kursanta]]="Katarzyna",I77+1,I77)</f>
        <v>7</v>
      </c>
      <c r="J78">
        <f>IF(kursanci67[[#This Row],[Imię kursanta]]="Zuzanna",J77+1,J77)</f>
        <v>9</v>
      </c>
      <c r="K78">
        <f>IF(kursanci67[[#This Row],[Imię kursanta]]="Jan",K77+1,K77)</f>
        <v>10</v>
      </c>
      <c r="L78">
        <f>IF(kursanci67[[#This Row],[Imię kursanta]]="Julita",L77+1,L77)</f>
        <v>5</v>
      </c>
      <c r="M78">
        <f>IF(kursanci67[[#This Row],[Imię kursanta]]="Maciej",M77+1,M77)</f>
        <v>8</v>
      </c>
      <c r="N78">
        <f>IF(kursanci67[[#This Row],[Imię kursanta]]="Agnieszka",N77+1,N77)</f>
        <v>7</v>
      </c>
      <c r="O78">
        <f>IF(kursanci67[[#This Row],[Imię kursanta]]="Zdzisław",O77+1,O77)</f>
        <v>5</v>
      </c>
      <c r="P78">
        <f>IF(kursanci67[[#This Row],[Imię kursanta]]="Ewa",P77+1,P77)</f>
        <v>3</v>
      </c>
      <c r="Q78">
        <f>IF(kursanci67[[#This Row],[Imię kursanta]]="Zbigniew",Q77+1,Q77)</f>
        <v>4</v>
      </c>
      <c r="R78">
        <f>IF(kursanci67[[#This Row],[Imię kursanta]]="Anna",R77+1,R77)</f>
        <v>0</v>
      </c>
      <c r="S78">
        <f>IF(kursanci67[[#This Row],[Imię kursanta]]="Patrycja",S77+1,S77)</f>
        <v>0</v>
      </c>
      <c r="T78">
        <f>IF(kursanci67[[#This Row],[Imię kursanta]]="Ola",T77+1,T77)</f>
        <v>0</v>
      </c>
      <c r="U78">
        <f>IF(kursanci67[[#This Row],[Imię kursanta]]="Piotrek",U77+1,U77)</f>
        <v>1</v>
      </c>
      <c r="V78">
        <f>IF(kursanci67[[#This Row],[Imię kursanta]]="Andrzej",V77+1,V77)</f>
        <v>0</v>
      </c>
      <c r="W78">
        <f>IF(kursanci67[[#This Row],[Imię kursanta]]="Marcin",W77+1,W77)</f>
        <v>0</v>
      </c>
      <c r="X78" t="str">
        <f>UPPER(MID(kursanci67[[#This Row],[Imię kursanta]],1,3))</f>
        <v>MAC</v>
      </c>
      <c r="Y78" t="str">
        <f>UPPER(MID(kursanci67[[#This Row],[Przedmiot]],1,3))</f>
        <v>FIZ</v>
      </c>
      <c r="Z7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8</v>
      </c>
      <c r="AA78" t="str">
        <f>_xlfn.CONCAT(kursanci67[[#This Row],[CzlonImie]],kursanci67[[#This Row],[CzlonPrzedmiot]],kursanci67[[#This Row],[CzlonIlosc]])</f>
        <v>MACFIZ8</v>
      </c>
      <c r="AC78" s="4" t="s">
        <v>133</v>
      </c>
    </row>
    <row r="79" spans="1:29" x14ac:dyDescent="0.3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>
        <f>IF(kursanci67[[#This Row],[Imię kursanta]]="Bartek",G78+1,G78)</f>
        <v>9</v>
      </c>
      <c r="H79">
        <f>IF(kursanci67[[#This Row],[Imię kursanta]]="Wiktor",H78+1,H78)</f>
        <v>9</v>
      </c>
      <c r="I79">
        <f>IF(kursanci67[[#This Row],[Imię kursanta]]="Katarzyna",I78+1,I78)</f>
        <v>7</v>
      </c>
      <c r="J79">
        <f>IF(kursanci67[[#This Row],[Imię kursanta]]="Zuzanna",J78+1,J78)</f>
        <v>9</v>
      </c>
      <c r="K79">
        <f>IF(kursanci67[[#This Row],[Imię kursanta]]="Jan",K78+1,K78)</f>
        <v>10</v>
      </c>
      <c r="L79">
        <f>IF(kursanci67[[#This Row],[Imię kursanta]]="Julita",L78+1,L78)</f>
        <v>5</v>
      </c>
      <c r="M79">
        <f>IF(kursanci67[[#This Row],[Imię kursanta]]="Maciej",M78+1,M78)</f>
        <v>8</v>
      </c>
      <c r="N79">
        <f>IF(kursanci67[[#This Row],[Imię kursanta]]="Agnieszka",N78+1,N78)</f>
        <v>7</v>
      </c>
      <c r="O79">
        <f>IF(kursanci67[[#This Row],[Imię kursanta]]="Zdzisław",O78+1,O78)</f>
        <v>5</v>
      </c>
      <c r="P79">
        <f>IF(kursanci67[[#This Row],[Imię kursanta]]="Ewa",P78+1,P78)</f>
        <v>4</v>
      </c>
      <c r="Q79">
        <f>IF(kursanci67[[#This Row],[Imię kursanta]]="Zbigniew",Q78+1,Q78)</f>
        <v>4</v>
      </c>
      <c r="R79">
        <f>IF(kursanci67[[#This Row],[Imię kursanta]]="Anna",R78+1,R78)</f>
        <v>0</v>
      </c>
      <c r="S79">
        <f>IF(kursanci67[[#This Row],[Imię kursanta]]="Patrycja",S78+1,S78)</f>
        <v>0</v>
      </c>
      <c r="T79">
        <f>IF(kursanci67[[#This Row],[Imię kursanta]]="Ola",T78+1,T78)</f>
        <v>0</v>
      </c>
      <c r="U79">
        <f>IF(kursanci67[[#This Row],[Imię kursanta]]="Piotrek",U78+1,U78)</f>
        <v>1</v>
      </c>
      <c r="V79">
        <f>IF(kursanci67[[#This Row],[Imię kursanta]]="Andrzej",V78+1,V78)</f>
        <v>0</v>
      </c>
      <c r="W79">
        <f>IF(kursanci67[[#This Row],[Imię kursanta]]="Marcin",W78+1,W78)</f>
        <v>0</v>
      </c>
      <c r="X79" t="str">
        <f>UPPER(MID(kursanci67[[#This Row],[Imię kursanta]],1,3))</f>
        <v>EWA</v>
      </c>
      <c r="Y79" t="str">
        <f>UPPER(MID(kursanci67[[#This Row],[Przedmiot]],1,3))</f>
        <v>MAT</v>
      </c>
      <c r="Z7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4</v>
      </c>
      <c r="AA79" t="str">
        <f>_xlfn.CONCAT(kursanci67[[#This Row],[CzlonImie]],kursanci67[[#This Row],[CzlonPrzedmiot]],kursanci67[[#This Row],[CzlonIlosc]])</f>
        <v>EWAMAT4</v>
      </c>
      <c r="AC79" s="4" t="s">
        <v>134</v>
      </c>
    </row>
    <row r="80" spans="1:29" x14ac:dyDescent="0.3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>
        <f>IF(kursanci67[[#This Row],[Imię kursanta]]="Bartek",G79+1,G79)</f>
        <v>9</v>
      </c>
      <c r="H80">
        <f>IF(kursanci67[[#This Row],[Imię kursanta]]="Wiktor",H79+1,H79)</f>
        <v>9</v>
      </c>
      <c r="I80">
        <f>IF(kursanci67[[#This Row],[Imię kursanta]]="Katarzyna",I79+1,I79)</f>
        <v>7</v>
      </c>
      <c r="J80">
        <f>IF(kursanci67[[#This Row],[Imię kursanta]]="Zuzanna",J79+1,J79)</f>
        <v>9</v>
      </c>
      <c r="K80">
        <f>IF(kursanci67[[#This Row],[Imię kursanta]]="Jan",K79+1,K79)</f>
        <v>10</v>
      </c>
      <c r="L80">
        <f>IF(kursanci67[[#This Row],[Imię kursanta]]="Julita",L79+1,L79)</f>
        <v>5</v>
      </c>
      <c r="M80">
        <f>IF(kursanci67[[#This Row],[Imię kursanta]]="Maciej",M79+1,M79)</f>
        <v>8</v>
      </c>
      <c r="N80">
        <f>IF(kursanci67[[#This Row],[Imię kursanta]]="Agnieszka",N79+1,N79)</f>
        <v>7</v>
      </c>
      <c r="O80">
        <f>IF(kursanci67[[#This Row],[Imię kursanta]]="Zdzisław",O79+1,O79)</f>
        <v>5</v>
      </c>
      <c r="P80">
        <f>IF(kursanci67[[#This Row],[Imię kursanta]]="Ewa",P79+1,P79)</f>
        <v>4</v>
      </c>
      <c r="Q80">
        <f>IF(kursanci67[[#This Row],[Imię kursanta]]="Zbigniew",Q79+1,Q79)</f>
        <v>4</v>
      </c>
      <c r="R80">
        <f>IF(kursanci67[[#This Row],[Imię kursanta]]="Anna",R79+1,R79)</f>
        <v>0</v>
      </c>
      <c r="S80">
        <f>IF(kursanci67[[#This Row],[Imię kursanta]]="Patrycja",S79+1,S79)</f>
        <v>0</v>
      </c>
      <c r="T80">
        <f>IF(kursanci67[[#This Row],[Imię kursanta]]="Ola",T79+1,T79)</f>
        <v>0</v>
      </c>
      <c r="U80">
        <f>IF(kursanci67[[#This Row],[Imię kursanta]]="Piotrek",U79+1,U79)</f>
        <v>1</v>
      </c>
      <c r="V80">
        <f>IF(kursanci67[[#This Row],[Imię kursanta]]="Andrzej",V79+1,V79)</f>
        <v>1</v>
      </c>
      <c r="W80">
        <f>IF(kursanci67[[#This Row],[Imię kursanta]]="Marcin",W79+1,W79)</f>
        <v>0</v>
      </c>
      <c r="X80" t="str">
        <f>UPPER(MID(kursanci67[[#This Row],[Imię kursanta]],1,3))</f>
        <v>AND</v>
      </c>
      <c r="Y80" t="str">
        <f>UPPER(MID(kursanci67[[#This Row],[Przedmiot]],1,3))</f>
        <v>INF</v>
      </c>
      <c r="Z8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80" t="str">
        <f>_xlfn.CONCAT(kursanci67[[#This Row],[CzlonImie]],kursanci67[[#This Row],[CzlonPrzedmiot]],kursanci67[[#This Row],[CzlonIlosc]])</f>
        <v>ANDINF1</v>
      </c>
      <c r="AC80" s="4" t="s">
        <v>135</v>
      </c>
    </row>
    <row r="81" spans="1:29" x14ac:dyDescent="0.3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>
        <f>IF(kursanci67[[#This Row],[Imię kursanta]]="Bartek",G80+1,G80)</f>
        <v>9</v>
      </c>
      <c r="H81">
        <f>IF(kursanci67[[#This Row],[Imię kursanta]]="Wiktor",H80+1,H80)</f>
        <v>9</v>
      </c>
      <c r="I81">
        <f>IF(kursanci67[[#This Row],[Imię kursanta]]="Katarzyna",I80+1,I80)</f>
        <v>7</v>
      </c>
      <c r="J81">
        <f>IF(kursanci67[[#This Row],[Imię kursanta]]="Zuzanna",J80+1,J80)</f>
        <v>9</v>
      </c>
      <c r="K81">
        <f>IF(kursanci67[[#This Row],[Imię kursanta]]="Jan",K80+1,K80)</f>
        <v>10</v>
      </c>
      <c r="L81">
        <f>IF(kursanci67[[#This Row],[Imię kursanta]]="Julita",L80+1,L80)</f>
        <v>5</v>
      </c>
      <c r="M81">
        <f>IF(kursanci67[[#This Row],[Imię kursanta]]="Maciej",M80+1,M80)</f>
        <v>9</v>
      </c>
      <c r="N81">
        <f>IF(kursanci67[[#This Row],[Imię kursanta]]="Agnieszka",N80+1,N80)</f>
        <v>7</v>
      </c>
      <c r="O81">
        <f>IF(kursanci67[[#This Row],[Imię kursanta]]="Zdzisław",O80+1,O80)</f>
        <v>5</v>
      </c>
      <c r="P81">
        <f>IF(kursanci67[[#This Row],[Imię kursanta]]="Ewa",P80+1,P80)</f>
        <v>4</v>
      </c>
      <c r="Q81">
        <f>IF(kursanci67[[#This Row],[Imię kursanta]]="Zbigniew",Q80+1,Q80)</f>
        <v>4</v>
      </c>
      <c r="R81">
        <f>IF(kursanci67[[#This Row],[Imię kursanta]]="Anna",R80+1,R80)</f>
        <v>0</v>
      </c>
      <c r="S81">
        <f>IF(kursanci67[[#This Row],[Imię kursanta]]="Patrycja",S80+1,S80)</f>
        <v>0</v>
      </c>
      <c r="T81">
        <f>IF(kursanci67[[#This Row],[Imię kursanta]]="Ola",T80+1,T80)</f>
        <v>0</v>
      </c>
      <c r="U81">
        <f>IF(kursanci67[[#This Row],[Imię kursanta]]="Piotrek",U80+1,U80)</f>
        <v>1</v>
      </c>
      <c r="V81">
        <f>IF(kursanci67[[#This Row],[Imię kursanta]]="Andrzej",V80+1,V80)</f>
        <v>1</v>
      </c>
      <c r="W81">
        <f>IF(kursanci67[[#This Row],[Imię kursanta]]="Marcin",W80+1,W80)</f>
        <v>0</v>
      </c>
      <c r="X81" t="str">
        <f>UPPER(MID(kursanci67[[#This Row],[Imię kursanta]],1,3))</f>
        <v>MAC</v>
      </c>
      <c r="Y81" t="str">
        <f>UPPER(MID(kursanci67[[#This Row],[Przedmiot]],1,3))</f>
        <v>FIZ</v>
      </c>
      <c r="Z8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9</v>
      </c>
      <c r="AA81" t="str">
        <f>_xlfn.CONCAT(kursanci67[[#This Row],[CzlonImie]],kursanci67[[#This Row],[CzlonPrzedmiot]],kursanci67[[#This Row],[CzlonIlosc]])</f>
        <v>MACFIZ9</v>
      </c>
      <c r="AC81" s="4" t="s">
        <v>136</v>
      </c>
    </row>
    <row r="82" spans="1:29" x14ac:dyDescent="0.3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>
        <f>IF(kursanci67[[#This Row],[Imię kursanta]]="Bartek",G81+1,G81)</f>
        <v>9</v>
      </c>
      <c r="H82">
        <f>IF(kursanci67[[#This Row],[Imię kursanta]]="Wiktor",H81+1,H81)</f>
        <v>9</v>
      </c>
      <c r="I82">
        <f>IF(kursanci67[[#This Row],[Imię kursanta]]="Katarzyna",I81+1,I81)</f>
        <v>7</v>
      </c>
      <c r="J82">
        <f>IF(kursanci67[[#This Row],[Imię kursanta]]="Zuzanna",J81+1,J81)</f>
        <v>9</v>
      </c>
      <c r="K82">
        <f>IF(kursanci67[[#This Row],[Imię kursanta]]="Jan",K81+1,K81)</f>
        <v>10</v>
      </c>
      <c r="L82">
        <f>IF(kursanci67[[#This Row],[Imię kursanta]]="Julita",L81+1,L81)</f>
        <v>5</v>
      </c>
      <c r="M82">
        <f>IF(kursanci67[[#This Row],[Imię kursanta]]="Maciej",M81+1,M81)</f>
        <v>9</v>
      </c>
      <c r="N82">
        <f>IF(kursanci67[[#This Row],[Imię kursanta]]="Agnieszka",N81+1,N81)</f>
        <v>7</v>
      </c>
      <c r="O82">
        <f>IF(kursanci67[[#This Row],[Imię kursanta]]="Zdzisław",O81+1,O81)</f>
        <v>5</v>
      </c>
      <c r="P82">
        <f>IF(kursanci67[[#This Row],[Imię kursanta]]="Ewa",P81+1,P81)</f>
        <v>5</v>
      </c>
      <c r="Q82">
        <f>IF(kursanci67[[#This Row],[Imię kursanta]]="Zbigniew",Q81+1,Q81)</f>
        <v>4</v>
      </c>
      <c r="R82">
        <f>IF(kursanci67[[#This Row],[Imię kursanta]]="Anna",R81+1,R81)</f>
        <v>0</v>
      </c>
      <c r="S82">
        <f>IF(kursanci67[[#This Row],[Imię kursanta]]="Patrycja",S81+1,S81)</f>
        <v>0</v>
      </c>
      <c r="T82">
        <f>IF(kursanci67[[#This Row],[Imię kursanta]]="Ola",T81+1,T81)</f>
        <v>0</v>
      </c>
      <c r="U82">
        <f>IF(kursanci67[[#This Row],[Imię kursanta]]="Piotrek",U81+1,U81)</f>
        <v>1</v>
      </c>
      <c r="V82">
        <f>IF(kursanci67[[#This Row],[Imię kursanta]]="Andrzej",V81+1,V81)</f>
        <v>1</v>
      </c>
      <c r="W82">
        <f>IF(kursanci67[[#This Row],[Imię kursanta]]="Marcin",W81+1,W81)</f>
        <v>0</v>
      </c>
      <c r="X82" t="str">
        <f>UPPER(MID(kursanci67[[#This Row],[Imię kursanta]],1,3))</f>
        <v>EWA</v>
      </c>
      <c r="Y82" t="str">
        <f>UPPER(MID(kursanci67[[#This Row],[Przedmiot]],1,3))</f>
        <v>MAT</v>
      </c>
      <c r="Z8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5</v>
      </c>
      <c r="AA82" t="str">
        <f>_xlfn.CONCAT(kursanci67[[#This Row],[CzlonImie]],kursanci67[[#This Row],[CzlonPrzedmiot]],kursanci67[[#This Row],[CzlonIlosc]])</f>
        <v>EWAMAT5</v>
      </c>
      <c r="AC82" s="4" t="s">
        <v>137</v>
      </c>
    </row>
    <row r="83" spans="1:29" x14ac:dyDescent="0.3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>
        <f>IF(kursanci67[[#This Row],[Imię kursanta]]="Bartek",G82+1,G82)</f>
        <v>9</v>
      </c>
      <c r="H83">
        <f>IF(kursanci67[[#This Row],[Imię kursanta]]="Wiktor",H82+1,H82)</f>
        <v>10</v>
      </c>
      <c r="I83">
        <f>IF(kursanci67[[#This Row],[Imię kursanta]]="Katarzyna",I82+1,I82)</f>
        <v>7</v>
      </c>
      <c r="J83">
        <f>IF(kursanci67[[#This Row],[Imię kursanta]]="Zuzanna",J82+1,J82)</f>
        <v>9</v>
      </c>
      <c r="K83">
        <f>IF(kursanci67[[#This Row],[Imię kursanta]]="Jan",K82+1,K82)</f>
        <v>10</v>
      </c>
      <c r="L83">
        <f>IF(kursanci67[[#This Row],[Imię kursanta]]="Julita",L82+1,L82)</f>
        <v>5</v>
      </c>
      <c r="M83">
        <f>IF(kursanci67[[#This Row],[Imię kursanta]]="Maciej",M82+1,M82)</f>
        <v>9</v>
      </c>
      <c r="N83">
        <f>IF(kursanci67[[#This Row],[Imię kursanta]]="Agnieszka",N82+1,N82)</f>
        <v>7</v>
      </c>
      <c r="O83">
        <f>IF(kursanci67[[#This Row],[Imię kursanta]]="Zdzisław",O82+1,O82)</f>
        <v>5</v>
      </c>
      <c r="P83">
        <f>IF(kursanci67[[#This Row],[Imię kursanta]]="Ewa",P82+1,P82)</f>
        <v>5</v>
      </c>
      <c r="Q83">
        <f>IF(kursanci67[[#This Row],[Imię kursanta]]="Zbigniew",Q82+1,Q82)</f>
        <v>4</v>
      </c>
      <c r="R83">
        <f>IF(kursanci67[[#This Row],[Imię kursanta]]="Anna",R82+1,R82)</f>
        <v>0</v>
      </c>
      <c r="S83">
        <f>IF(kursanci67[[#This Row],[Imię kursanta]]="Patrycja",S82+1,S82)</f>
        <v>0</v>
      </c>
      <c r="T83">
        <f>IF(kursanci67[[#This Row],[Imię kursanta]]="Ola",T82+1,T82)</f>
        <v>0</v>
      </c>
      <c r="U83">
        <f>IF(kursanci67[[#This Row],[Imię kursanta]]="Piotrek",U82+1,U82)</f>
        <v>1</v>
      </c>
      <c r="V83">
        <f>IF(kursanci67[[#This Row],[Imię kursanta]]="Andrzej",V82+1,V82)</f>
        <v>1</v>
      </c>
      <c r="W83">
        <f>IF(kursanci67[[#This Row],[Imię kursanta]]="Marcin",W82+1,W82)</f>
        <v>0</v>
      </c>
      <c r="X83" t="str">
        <f>UPPER(MID(kursanci67[[#This Row],[Imię kursanta]],1,3))</f>
        <v>WIK</v>
      </c>
      <c r="Y83" t="str">
        <f>UPPER(MID(kursanci67[[#This Row],[Przedmiot]],1,3))</f>
        <v>MAT</v>
      </c>
      <c r="Z8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10</v>
      </c>
      <c r="AA83" t="str">
        <f>_xlfn.CONCAT(kursanci67[[#This Row],[CzlonImie]],kursanci67[[#This Row],[CzlonPrzedmiot]],kursanci67[[#This Row],[CzlonIlosc]])</f>
        <v>WIKMAT10</v>
      </c>
      <c r="AC83" s="4" t="s">
        <v>138</v>
      </c>
    </row>
    <row r="84" spans="1:29" x14ac:dyDescent="0.3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>
        <f>IF(kursanci67[[#This Row],[Imię kursanta]]="Bartek",G83+1,G83)</f>
        <v>9</v>
      </c>
      <c r="H84">
        <f>IF(kursanci67[[#This Row],[Imię kursanta]]="Wiktor",H83+1,H83)</f>
        <v>10</v>
      </c>
      <c r="I84">
        <f>IF(kursanci67[[#This Row],[Imię kursanta]]="Katarzyna",I83+1,I83)</f>
        <v>7</v>
      </c>
      <c r="J84">
        <f>IF(kursanci67[[#This Row],[Imię kursanta]]="Zuzanna",J83+1,J83)</f>
        <v>9</v>
      </c>
      <c r="K84">
        <f>IF(kursanci67[[#This Row],[Imię kursanta]]="Jan",K83+1,K83)</f>
        <v>11</v>
      </c>
      <c r="L84">
        <f>IF(kursanci67[[#This Row],[Imię kursanta]]="Julita",L83+1,L83)</f>
        <v>5</v>
      </c>
      <c r="M84">
        <f>IF(kursanci67[[#This Row],[Imię kursanta]]="Maciej",M83+1,M83)</f>
        <v>9</v>
      </c>
      <c r="N84">
        <f>IF(kursanci67[[#This Row],[Imię kursanta]]="Agnieszka",N83+1,N83)</f>
        <v>7</v>
      </c>
      <c r="O84">
        <f>IF(kursanci67[[#This Row],[Imię kursanta]]="Zdzisław",O83+1,O83)</f>
        <v>5</v>
      </c>
      <c r="P84">
        <f>IF(kursanci67[[#This Row],[Imię kursanta]]="Ewa",P83+1,P83)</f>
        <v>5</v>
      </c>
      <c r="Q84">
        <f>IF(kursanci67[[#This Row],[Imię kursanta]]="Zbigniew",Q83+1,Q83)</f>
        <v>4</v>
      </c>
      <c r="R84">
        <f>IF(kursanci67[[#This Row],[Imię kursanta]]="Anna",R83+1,R83)</f>
        <v>0</v>
      </c>
      <c r="S84">
        <f>IF(kursanci67[[#This Row],[Imię kursanta]]="Patrycja",S83+1,S83)</f>
        <v>0</v>
      </c>
      <c r="T84">
        <f>IF(kursanci67[[#This Row],[Imię kursanta]]="Ola",T83+1,T83)</f>
        <v>0</v>
      </c>
      <c r="U84">
        <f>IF(kursanci67[[#This Row],[Imię kursanta]]="Piotrek",U83+1,U83)</f>
        <v>1</v>
      </c>
      <c r="V84">
        <f>IF(kursanci67[[#This Row],[Imię kursanta]]="Andrzej",V83+1,V83)</f>
        <v>1</v>
      </c>
      <c r="W84">
        <f>IF(kursanci67[[#This Row],[Imię kursanta]]="Marcin",W83+1,W83)</f>
        <v>0</v>
      </c>
      <c r="X84" t="str">
        <f>UPPER(MID(kursanci67[[#This Row],[Imię kursanta]],1,3))</f>
        <v>JAN</v>
      </c>
      <c r="Y84" t="str">
        <f>UPPER(MID(kursanci67[[#This Row],[Przedmiot]],1,3))</f>
        <v>FIZ</v>
      </c>
      <c r="Z8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11</v>
      </c>
      <c r="AA84" t="str">
        <f>_xlfn.CONCAT(kursanci67[[#This Row],[CzlonImie]],kursanci67[[#This Row],[CzlonPrzedmiot]],kursanci67[[#This Row],[CzlonIlosc]])</f>
        <v>JANFIZ11</v>
      </c>
      <c r="AC84" s="4" t="s">
        <v>139</v>
      </c>
    </row>
    <row r="85" spans="1:29" x14ac:dyDescent="0.3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>
        <f>IF(kursanci67[[#This Row],[Imię kursanta]]="Bartek",G84+1,G84)</f>
        <v>9</v>
      </c>
      <c r="H85">
        <f>IF(kursanci67[[#This Row],[Imię kursanta]]="Wiktor",H84+1,H84)</f>
        <v>10</v>
      </c>
      <c r="I85">
        <f>IF(kursanci67[[#This Row],[Imię kursanta]]="Katarzyna",I84+1,I84)</f>
        <v>7</v>
      </c>
      <c r="J85">
        <f>IF(kursanci67[[#This Row],[Imię kursanta]]="Zuzanna",J84+1,J84)</f>
        <v>9</v>
      </c>
      <c r="K85">
        <f>IF(kursanci67[[#This Row],[Imię kursanta]]="Jan",K84+1,K84)</f>
        <v>11</v>
      </c>
      <c r="L85">
        <f>IF(kursanci67[[#This Row],[Imię kursanta]]="Julita",L84+1,L84)</f>
        <v>5</v>
      </c>
      <c r="M85">
        <f>IF(kursanci67[[#This Row],[Imię kursanta]]="Maciej",M84+1,M84)</f>
        <v>9</v>
      </c>
      <c r="N85">
        <f>IF(kursanci67[[#This Row],[Imię kursanta]]="Agnieszka",N84+1,N84)</f>
        <v>7</v>
      </c>
      <c r="O85">
        <f>IF(kursanci67[[#This Row],[Imię kursanta]]="Zdzisław",O84+1,O84)</f>
        <v>5</v>
      </c>
      <c r="P85">
        <f>IF(kursanci67[[#This Row],[Imię kursanta]]="Ewa",P84+1,P84)</f>
        <v>5</v>
      </c>
      <c r="Q85">
        <f>IF(kursanci67[[#This Row],[Imię kursanta]]="Zbigniew",Q84+1,Q84)</f>
        <v>5</v>
      </c>
      <c r="R85">
        <f>IF(kursanci67[[#This Row],[Imię kursanta]]="Anna",R84+1,R84)</f>
        <v>0</v>
      </c>
      <c r="S85">
        <f>IF(kursanci67[[#This Row],[Imię kursanta]]="Patrycja",S84+1,S84)</f>
        <v>0</v>
      </c>
      <c r="T85">
        <f>IF(kursanci67[[#This Row],[Imię kursanta]]="Ola",T84+1,T84)</f>
        <v>0</v>
      </c>
      <c r="U85">
        <f>IF(kursanci67[[#This Row],[Imię kursanta]]="Piotrek",U84+1,U84)</f>
        <v>1</v>
      </c>
      <c r="V85">
        <f>IF(kursanci67[[#This Row],[Imię kursanta]]="Andrzej",V84+1,V84)</f>
        <v>1</v>
      </c>
      <c r="W85">
        <f>IF(kursanci67[[#This Row],[Imię kursanta]]="Marcin",W84+1,W84)</f>
        <v>0</v>
      </c>
      <c r="X85" t="str">
        <f>UPPER(MID(kursanci67[[#This Row],[Imię kursanta]],1,3))</f>
        <v>ZBI</v>
      </c>
      <c r="Y85" t="str">
        <f>UPPER(MID(kursanci67[[#This Row],[Przedmiot]],1,3))</f>
        <v>FIZ</v>
      </c>
      <c r="Z8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5</v>
      </c>
      <c r="AA85" t="str">
        <f>_xlfn.CONCAT(kursanci67[[#This Row],[CzlonImie]],kursanci67[[#This Row],[CzlonPrzedmiot]],kursanci67[[#This Row],[CzlonIlosc]])</f>
        <v>ZBIFIZ5</v>
      </c>
      <c r="AC85" s="4" t="s">
        <v>140</v>
      </c>
    </row>
    <row r="86" spans="1:29" x14ac:dyDescent="0.3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>
        <f>IF(kursanci67[[#This Row],[Imię kursanta]]="Bartek",G85+1,G85)</f>
        <v>9</v>
      </c>
      <c r="H86">
        <f>IF(kursanci67[[#This Row],[Imię kursanta]]="Wiktor",H85+1,H85)</f>
        <v>11</v>
      </c>
      <c r="I86">
        <f>IF(kursanci67[[#This Row],[Imię kursanta]]="Katarzyna",I85+1,I85)</f>
        <v>7</v>
      </c>
      <c r="J86">
        <f>IF(kursanci67[[#This Row],[Imię kursanta]]="Zuzanna",J85+1,J85)</f>
        <v>9</v>
      </c>
      <c r="K86">
        <f>IF(kursanci67[[#This Row],[Imię kursanta]]="Jan",K85+1,K85)</f>
        <v>11</v>
      </c>
      <c r="L86">
        <f>IF(kursanci67[[#This Row],[Imię kursanta]]="Julita",L85+1,L85)</f>
        <v>5</v>
      </c>
      <c r="M86">
        <f>IF(kursanci67[[#This Row],[Imię kursanta]]="Maciej",M85+1,M85)</f>
        <v>9</v>
      </c>
      <c r="N86">
        <f>IF(kursanci67[[#This Row],[Imię kursanta]]="Agnieszka",N85+1,N85)</f>
        <v>7</v>
      </c>
      <c r="O86">
        <f>IF(kursanci67[[#This Row],[Imię kursanta]]="Zdzisław",O85+1,O85)</f>
        <v>5</v>
      </c>
      <c r="P86">
        <f>IF(kursanci67[[#This Row],[Imię kursanta]]="Ewa",P85+1,P85)</f>
        <v>5</v>
      </c>
      <c r="Q86">
        <f>IF(kursanci67[[#This Row],[Imię kursanta]]="Zbigniew",Q85+1,Q85)</f>
        <v>5</v>
      </c>
      <c r="R86">
        <f>IF(kursanci67[[#This Row],[Imię kursanta]]="Anna",R85+1,R85)</f>
        <v>0</v>
      </c>
      <c r="S86">
        <f>IF(kursanci67[[#This Row],[Imię kursanta]]="Patrycja",S85+1,S85)</f>
        <v>0</v>
      </c>
      <c r="T86">
        <f>IF(kursanci67[[#This Row],[Imię kursanta]]="Ola",T85+1,T85)</f>
        <v>0</v>
      </c>
      <c r="U86">
        <f>IF(kursanci67[[#This Row],[Imię kursanta]]="Piotrek",U85+1,U85)</f>
        <v>1</v>
      </c>
      <c r="V86">
        <f>IF(kursanci67[[#This Row],[Imię kursanta]]="Andrzej",V85+1,V85)</f>
        <v>1</v>
      </c>
      <c r="W86">
        <f>IF(kursanci67[[#This Row],[Imię kursanta]]="Marcin",W85+1,W85)</f>
        <v>0</v>
      </c>
      <c r="X86" t="str">
        <f>UPPER(MID(kursanci67[[#This Row],[Imię kursanta]],1,3))</f>
        <v>WIK</v>
      </c>
      <c r="Y86" t="str">
        <f>UPPER(MID(kursanci67[[#This Row],[Przedmiot]],1,3))</f>
        <v>MAT</v>
      </c>
      <c r="Z8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11</v>
      </c>
      <c r="AA86" t="str">
        <f>_xlfn.CONCAT(kursanci67[[#This Row],[CzlonImie]],kursanci67[[#This Row],[CzlonPrzedmiot]],kursanci67[[#This Row],[CzlonIlosc]])</f>
        <v>WIKMAT11</v>
      </c>
      <c r="AC86" s="4" t="s">
        <v>141</v>
      </c>
    </row>
    <row r="87" spans="1:29" x14ac:dyDescent="0.3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>
        <f>IF(kursanci67[[#This Row],[Imię kursanta]]="Bartek",G86+1,G86)</f>
        <v>9</v>
      </c>
      <c r="H87">
        <f>IF(kursanci67[[#This Row],[Imię kursanta]]="Wiktor",H86+1,H86)</f>
        <v>11</v>
      </c>
      <c r="I87">
        <f>IF(kursanci67[[#This Row],[Imię kursanta]]="Katarzyna",I86+1,I86)</f>
        <v>7</v>
      </c>
      <c r="J87">
        <f>IF(kursanci67[[#This Row],[Imię kursanta]]="Zuzanna",J86+1,J86)</f>
        <v>9</v>
      </c>
      <c r="K87">
        <f>IF(kursanci67[[#This Row],[Imię kursanta]]="Jan",K86+1,K86)</f>
        <v>11</v>
      </c>
      <c r="L87">
        <f>IF(kursanci67[[#This Row],[Imię kursanta]]="Julita",L86+1,L86)</f>
        <v>5</v>
      </c>
      <c r="M87">
        <f>IF(kursanci67[[#This Row],[Imię kursanta]]="Maciej",M86+1,M86)</f>
        <v>9</v>
      </c>
      <c r="N87">
        <f>IF(kursanci67[[#This Row],[Imię kursanta]]="Agnieszka",N86+1,N86)</f>
        <v>7</v>
      </c>
      <c r="O87">
        <f>IF(kursanci67[[#This Row],[Imię kursanta]]="Zdzisław",O86+1,O86)</f>
        <v>6</v>
      </c>
      <c r="P87">
        <f>IF(kursanci67[[#This Row],[Imię kursanta]]="Ewa",P86+1,P86)</f>
        <v>5</v>
      </c>
      <c r="Q87">
        <f>IF(kursanci67[[#This Row],[Imię kursanta]]="Zbigniew",Q86+1,Q86)</f>
        <v>5</v>
      </c>
      <c r="R87">
        <f>IF(kursanci67[[#This Row],[Imię kursanta]]="Anna",R86+1,R86)</f>
        <v>0</v>
      </c>
      <c r="S87">
        <f>IF(kursanci67[[#This Row],[Imię kursanta]]="Patrycja",S86+1,S86)</f>
        <v>0</v>
      </c>
      <c r="T87">
        <f>IF(kursanci67[[#This Row],[Imię kursanta]]="Ola",T86+1,T86)</f>
        <v>0</v>
      </c>
      <c r="U87">
        <f>IF(kursanci67[[#This Row],[Imię kursanta]]="Piotrek",U86+1,U86)</f>
        <v>1</v>
      </c>
      <c r="V87">
        <f>IF(kursanci67[[#This Row],[Imię kursanta]]="Andrzej",V86+1,V86)</f>
        <v>1</v>
      </c>
      <c r="W87">
        <f>IF(kursanci67[[#This Row],[Imię kursanta]]="Marcin",W86+1,W86)</f>
        <v>0</v>
      </c>
      <c r="X87" t="str">
        <f>UPPER(MID(kursanci67[[#This Row],[Imię kursanta]],1,3))</f>
        <v>ZDZ</v>
      </c>
      <c r="Y87" t="str">
        <f>UPPER(MID(kursanci67[[#This Row],[Przedmiot]],1,3))</f>
        <v>MAT</v>
      </c>
      <c r="Z8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6</v>
      </c>
      <c r="AA87" t="str">
        <f>_xlfn.CONCAT(kursanci67[[#This Row],[CzlonImie]],kursanci67[[#This Row],[CzlonPrzedmiot]],kursanci67[[#This Row],[CzlonIlosc]])</f>
        <v>ZDZMAT6</v>
      </c>
      <c r="AC87" s="4" t="s">
        <v>142</v>
      </c>
    </row>
    <row r="88" spans="1:29" x14ac:dyDescent="0.3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>
        <f>IF(kursanci67[[#This Row],[Imię kursanta]]="Bartek",G87+1,G87)</f>
        <v>9</v>
      </c>
      <c r="H88">
        <f>IF(kursanci67[[#This Row],[Imię kursanta]]="Wiktor",H87+1,H87)</f>
        <v>11</v>
      </c>
      <c r="I88">
        <f>IF(kursanci67[[#This Row],[Imię kursanta]]="Katarzyna",I87+1,I87)</f>
        <v>7</v>
      </c>
      <c r="J88">
        <f>IF(kursanci67[[#This Row],[Imię kursanta]]="Zuzanna",J87+1,J87)</f>
        <v>9</v>
      </c>
      <c r="K88">
        <f>IF(kursanci67[[#This Row],[Imię kursanta]]="Jan",K87+1,K87)</f>
        <v>12</v>
      </c>
      <c r="L88">
        <f>IF(kursanci67[[#This Row],[Imię kursanta]]="Julita",L87+1,L87)</f>
        <v>5</v>
      </c>
      <c r="M88">
        <f>IF(kursanci67[[#This Row],[Imię kursanta]]="Maciej",M87+1,M87)</f>
        <v>9</v>
      </c>
      <c r="N88">
        <f>IF(kursanci67[[#This Row],[Imię kursanta]]="Agnieszka",N87+1,N87)</f>
        <v>7</v>
      </c>
      <c r="O88">
        <f>IF(kursanci67[[#This Row],[Imię kursanta]]="Zdzisław",O87+1,O87)</f>
        <v>6</v>
      </c>
      <c r="P88">
        <f>IF(kursanci67[[#This Row],[Imię kursanta]]="Ewa",P87+1,P87)</f>
        <v>5</v>
      </c>
      <c r="Q88">
        <f>IF(kursanci67[[#This Row],[Imię kursanta]]="Zbigniew",Q87+1,Q87)</f>
        <v>5</v>
      </c>
      <c r="R88">
        <f>IF(kursanci67[[#This Row],[Imię kursanta]]="Anna",R87+1,R87)</f>
        <v>0</v>
      </c>
      <c r="S88">
        <f>IF(kursanci67[[#This Row],[Imię kursanta]]="Patrycja",S87+1,S87)</f>
        <v>0</v>
      </c>
      <c r="T88">
        <f>IF(kursanci67[[#This Row],[Imię kursanta]]="Ola",T87+1,T87)</f>
        <v>0</v>
      </c>
      <c r="U88">
        <f>IF(kursanci67[[#This Row],[Imię kursanta]]="Piotrek",U87+1,U87)</f>
        <v>1</v>
      </c>
      <c r="V88">
        <f>IF(kursanci67[[#This Row],[Imię kursanta]]="Andrzej",V87+1,V87)</f>
        <v>1</v>
      </c>
      <c r="W88">
        <f>IF(kursanci67[[#This Row],[Imię kursanta]]="Marcin",W87+1,W87)</f>
        <v>0</v>
      </c>
      <c r="X88" t="str">
        <f>UPPER(MID(kursanci67[[#This Row],[Imię kursanta]],1,3))</f>
        <v>JAN</v>
      </c>
      <c r="Y88" t="str">
        <f>UPPER(MID(kursanci67[[#This Row],[Przedmiot]],1,3))</f>
        <v>FIZ</v>
      </c>
      <c r="Z8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12</v>
      </c>
      <c r="AA88" t="str">
        <f>_xlfn.CONCAT(kursanci67[[#This Row],[CzlonImie]],kursanci67[[#This Row],[CzlonPrzedmiot]],kursanci67[[#This Row],[CzlonIlosc]])</f>
        <v>JANFIZ12</v>
      </c>
      <c r="AC88" s="4" t="s">
        <v>143</v>
      </c>
    </row>
    <row r="89" spans="1:29" x14ac:dyDescent="0.3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>
        <f>IF(kursanci67[[#This Row],[Imię kursanta]]="Bartek",G88+1,G88)</f>
        <v>9</v>
      </c>
      <c r="H89">
        <f>IF(kursanci67[[#This Row],[Imię kursanta]]="Wiktor",H88+1,H88)</f>
        <v>11</v>
      </c>
      <c r="I89">
        <f>IF(kursanci67[[#This Row],[Imię kursanta]]="Katarzyna",I88+1,I88)</f>
        <v>7</v>
      </c>
      <c r="J89">
        <f>IF(kursanci67[[#This Row],[Imię kursanta]]="Zuzanna",J88+1,J88)</f>
        <v>9</v>
      </c>
      <c r="K89">
        <f>IF(kursanci67[[#This Row],[Imię kursanta]]="Jan",K88+1,K88)</f>
        <v>12</v>
      </c>
      <c r="L89">
        <f>IF(kursanci67[[#This Row],[Imię kursanta]]="Julita",L88+1,L88)</f>
        <v>5</v>
      </c>
      <c r="M89">
        <f>IF(kursanci67[[#This Row],[Imię kursanta]]="Maciej",M88+1,M88)</f>
        <v>9</v>
      </c>
      <c r="N89">
        <f>IF(kursanci67[[#This Row],[Imię kursanta]]="Agnieszka",N88+1,N88)</f>
        <v>7</v>
      </c>
      <c r="O89">
        <f>IF(kursanci67[[#This Row],[Imię kursanta]]="Zdzisław",O88+1,O88)</f>
        <v>6</v>
      </c>
      <c r="P89">
        <f>IF(kursanci67[[#This Row],[Imię kursanta]]="Ewa",P88+1,P88)</f>
        <v>5</v>
      </c>
      <c r="Q89">
        <f>IF(kursanci67[[#This Row],[Imię kursanta]]="Zbigniew",Q88+1,Q88)</f>
        <v>6</v>
      </c>
      <c r="R89">
        <f>IF(kursanci67[[#This Row],[Imię kursanta]]="Anna",R88+1,R88)</f>
        <v>0</v>
      </c>
      <c r="S89">
        <f>IF(kursanci67[[#This Row],[Imię kursanta]]="Patrycja",S88+1,S88)</f>
        <v>0</v>
      </c>
      <c r="T89">
        <f>IF(kursanci67[[#This Row],[Imię kursanta]]="Ola",T88+1,T88)</f>
        <v>0</v>
      </c>
      <c r="U89">
        <f>IF(kursanci67[[#This Row],[Imię kursanta]]="Piotrek",U88+1,U88)</f>
        <v>1</v>
      </c>
      <c r="V89">
        <f>IF(kursanci67[[#This Row],[Imię kursanta]]="Andrzej",V88+1,V88)</f>
        <v>1</v>
      </c>
      <c r="W89">
        <f>IF(kursanci67[[#This Row],[Imię kursanta]]="Marcin",W88+1,W88)</f>
        <v>0</v>
      </c>
      <c r="X89" t="str">
        <f>UPPER(MID(kursanci67[[#This Row],[Imię kursanta]],1,3))</f>
        <v>ZBI</v>
      </c>
      <c r="Y89" t="str">
        <f>UPPER(MID(kursanci67[[#This Row],[Przedmiot]],1,3))</f>
        <v>FIZ</v>
      </c>
      <c r="Z8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6</v>
      </c>
      <c r="AA89" t="str">
        <f>_xlfn.CONCAT(kursanci67[[#This Row],[CzlonImie]],kursanci67[[#This Row],[CzlonPrzedmiot]],kursanci67[[#This Row],[CzlonIlosc]])</f>
        <v>ZBIFIZ6</v>
      </c>
      <c r="AC89" s="4" t="s">
        <v>144</v>
      </c>
    </row>
    <row r="90" spans="1:29" x14ac:dyDescent="0.3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>
        <f>IF(kursanci67[[#This Row],[Imię kursanta]]="Bartek",G89+1,G89)</f>
        <v>9</v>
      </c>
      <c r="H90">
        <f>IF(kursanci67[[#This Row],[Imię kursanta]]="Wiktor",H89+1,H89)</f>
        <v>11</v>
      </c>
      <c r="I90">
        <f>IF(kursanci67[[#This Row],[Imię kursanta]]="Katarzyna",I89+1,I89)</f>
        <v>7</v>
      </c>
      <c r="J90">
        <f>IF(kursanci67[[#This Row],[Imię kursanta]]="Zuzanna",J89+1,J89)</f>
        <v>9</v>
      </c>
      <c r="K90">
        <f>IF(kursanci67[[#This Row],[Imię kursanta]]="Jan",K89+1,K89)</f>
        <v>12</v>
      </c>
      <c r="L90">
        <f>IF(kursanci67[[#This Row],[Imię kursanta]]="Julita",L89+1,L89)</f>
        <v>5</v>
      </c>
      <c r="M90">
        <f>IF(kursanci67[[#This Row],[Imię kursanta]]="Maciej",M89+1,M89)</f>
        <v>10</v>
      </c>
      <c r="N90">
        <f>IF(kursanci67[[#This Row],[Imię kursanta]]="Agnieszka",N89+1,N89)</f>
        <v>7</v>
      </c>
      <c r="O90">
        <f>IF(kursanci67[[#This Row],[Imię kursanta]]="Zdzisław",O89+1,O89)</f>
        <v>6</v>
      </c>
      <c r="P90">
        <f>IF(kursanci67[[#This Row],[Imię kursanta]]="Ewa",P89+1,P89)</f>
        <v>5</v>
      </c>
      <c r="Q90">
        <f>IF(kursanci67[[#This Row],[Imię kursanta]]="Zbigniew",Q89+1,Q89)</f>
        <v>6</v>
      </c>
      <c r="R90">
        <f>IF(kursanci67[[#This Row],[Imię kursanta]]="Anna",R89+1,R89)</f>
        <v>0</v>
      </c>
      <c r="S90">
        <f>IF(kursanci67[[#This Row],[Imię kursanta]]="Patrycja",S89+1,S89)</f>
        <v>0</v>
      </c>
      <c r="T90">
        <f>IF(kursanci67[[#This Row],[Imię kursanta]]="Ola",T89+1,T89)</f>
        <v>0</v>
      </c>
      <c r="U90">
        <f>IF(kursanci67[[#This Row],[Imię kursanta]]="Piotrek",U89+1,U89)</f>
        <v>1</v>
      </c>
      <c r="V90">
        <f>IF(kursanci67[[#This Row],[Imię kursanta]]="Andrzej",V89+1,V89)</f>
        <v>1</v>
      </c>
      <c r="W90">
        <f>IF(kursanci67[[#This Row],[Imię kursanta]]="Marcin",W89+1,W89)</f>
        <v>0</v>
      </c>
      <c r="X90" t="str">
        <f>UPPER(MID(kursanci67[[#This Row],[Imię kursanta]],1,3))</f>
        <v>MAC</v>
      </c>
      <c r="Y90" t="str">
        <f>UPPER(MID(kursanci67[[#This Row],[Przedmiot]],1,3))</f>
        <v>FIZ</v>
      </c>
      <c r="Z9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10</v>
      </c>
      <c r="AA90" t="str">
        <f>_xlfn.CONCAT(kursanci67[[#This Row],[CzlonImie]],kursanci67[[#This Row],[CzlonPrzedmiot]],kursanci67[[#This Row],[CzlonIlosc]])</f>
        <v>MACFIZ10</v>
      </c>
      <c r="AC90" s="4" t="s">
        <v>145</v>
      </c>
    </row>
    <row r="91" spans="1:29" x14ac:dyDescent="0.3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>
        <f>IF(kursanci67[[#This Row],[Imię kursanta]]="Bartek",G90+1,G90)</f>
        <v>9</v>
      </c>
      <c r="H91">
        <f>IF(kursanci67[[#This Row],[Imię kursanta]]="Wiktor",H90+1,H90)</f>
        <v>11</v>
      </c>
      <c r="I91">
        <f>IF(kursanci67[[#This Row],[Imię kursanta]]="Katarzyna",I90+1,I90)</f>
        <v>8</v>
      </c>
      <c r="J91">
        <f>IF(kursanci67[[#This Row],[Imię kursanta]]="Zuzanna",J90+1,J90)</f>
        <v>9</v>
      </c>
      <c r="K91">
        <f>IF(kursanci67[[#This Row],[Imię kursanta]]="Jan",K90+1,K90)</f>
        <v>12</v>
      </c>
      <c r="L91">
        <f>IF(kursanci67[[#This Row],[Imię kursanta]]="Julita",L90+1,L90)</f>
        <v>5</v>
      </c>
      <c r="M91">
        <f>IF(kursanci67[[#This Row],[Imię kursanta]]="Maciej",M90+1,M90)</f>
        <v>10</v>
      </c>
      <c r="N91">
        <f>IF(kursanci67[[#This Row],[Imię kursanta]]="Agnieszka",N90+1,N90)</f>
        <v>7</v>
      </c>
      <c r="O91">
        <f>IF(kursanci67[[#This Row],[Imię kursanta]]="Zdzisław",O90+1,O90)</f>
        <v>6</v>
      </c>
      <c r="P91">
        <f>IF(kursanci67[[#This Row],[Imię kursanta]]="Ewa",P90+1,P90)</f>
        <v>5</v>
      </c>
      <c r="Q91">
        <f>IF(kursanci67[[#This Row],[Imię kursanta]]="Zbigniew",Q90+1,Q90)</f>
        <v>6</v>
      </c>
      <c r="R91">
        <f>IF(kursanci67[[#This Row],[Imię kursanta]]="Anna",R90+1,R90)</f>
        <v>0</v>
      </c>
      <c r="S91">
        <f>IF(kursanci67[[#This Row],[Imię kursanta]]="Patrycja",S90+1,S90)</f>
        <v>0</v>
      </c>
      <c r="T91">
        <f>IF(kursanci67[[#This Row],[Imię kursanta]]="Ola",T90+1,T90)</f>
        <v>0</v>
      </c>
      <c r="U91">
        <f>IF(kursanci67[[#This Row],[Imię kursanta]]="Piotrek",U90+1,U90)</f>
        <v>1</v>
      </c>
      <c r="V91">
        <f>IF(kursanci67[[#This Row],[Imię kursanta]]="Andrzej",V90+1,V90)</f>
        <v>1</v>
      </c>
      <c r="W91">
        <f>IF(kursanci67[[#This Row],[Imię kursanta]]="Marcin",W90+1,W90)</f>
        <v>0</v>
      </c>
      <c r="X91" t="str">
        <f>UPPER(MID(kursanci67[[#This Row],[Imię kursanta]],1,3))</f>
        <v>KAT</v>
      </c>
      <c r="Y91" t="str">
        <f>UPPER(MID(kursanci67[[#This Row],[Przedmiot]],1,3))</f>
        <v>INF</v>
      </c>
      <c r="Z9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8</v>
      </c>
      <c r="AA91" t="str">
        <f>_xlfn.CONCAT(kursanci67[[#This Row],[CzlonImie]],kursanci67[[#This Row],[CzlonPrzedmiot]],kursanci67[[#This Row],[CzlonIlosc]])</f>
        <v>KATINF8</v>
      </c>
      <c r="AC91" s="4" t="s">
        <v>146</v>
      </c>
    </row>
    <row r="92" spans="1:29" x14ac:dyDescent="0.3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>
        <f>IF(kursanci67[[#This Row],[Imię kursanta]]="Bartek",G91+1,G91)</f>
        <v>9</v>
      </c>
      <c r="H92">
        <f>IF(kursanci67[[#This Row],[Imię kursanta]]="Wiktor",H91+1,H91)</f>
        <v>11</v>
      </c>
      <c r="I92">
        <f>IF(kursanci67[[#This Row],[Imię kursanta]]="Katarzyna",I91+1,I91)</f>
        <v>8</v>
      </c>
      <c r="J92">
        <f>IF(kursanci67[[#This Row],[Imię kursanta]]="Zuzanna",J91+1,J91)</f>
        <v>9</v>
      </c>
      <c r="K92">
        <f>IF(kursanci67[[#This Row],[Imię kursanta]]="Jan",K91+1,K91)</f>
        <v>12</v>
      </c>
      <c r="L92">
        <f>IF(kursanci67[[#This Row],[Imię kursanta]]="Julita",L91+1,L91)</f>
        <v>5</v>
      </c>
      <c r="M92">
        <f>IF(kursanci67[[#This Row],[Imię kursanta]]="Maciej",M91+1,M91)</f>
        <v>10</v>
      </c>
      <c r="N92">
        <f>IF(kursanci67[[#This Row],[Imię kursanta]]="Agnieszka",N91+1,N91)</f>
        <v>7</v>
      </c>
      <c r="O92">
        <f>IF(kursanci67[[#This Row],[Imię kursanta]]="Zdzisław",O91+1,O91)</f>
        <v>6</v>
      </c>
      <c r="P92">
        <f>IF(kursanci67[[#This Row],[Imię kursanta]]="Ewa",P91+1,P91)</f>
        <v>5</v>
      </c>
      <c r="Q92">
        <f>IF(kursanci67[[#This Row],[Imię kursanta]]="Zbigniew",Q91+1,Q91)</f>
        <v>7</v>
      </c>
      <c r="R92">
        <f>IF(kursanci67[[#This Row],[Imię kursanta]]="Anna",R91+1,R91)</f>
        <v>0</v>
      </c>
      <c r="S92">
        <f>IF(kursanci67[[#This Row],[Imię kursanta]]="Patrycja",S91+1,S91)</f>
        <v>0</v>
      </c>
      <c r="T92">
        <f>IF(kursanci67[[#This Row],[Imię kursanta]]="Ola",T91+1,T91)</f>
        <v>0</v>
      </c>
      <c r="U92">
        <f>IF(kursanci67[[#This Row],[Imię kursanta]]="Piotrek",U91+1,U91)</f>
        <v>1</v>
      </c>
      <c r="V92">
        <f>IF(kursanci67[[#This Row],[Imię kursanta]]="Andrzej",V91+1,V91)</f>
        <v>1</v>
      </c>
      <c r="W92">
        <f>IF(kursanci67[[#This Row],[Imię kursanta]]="Marcin",W91+1,W91)</f>
        <v>0</v>
      </c>
      <c r="X92" t="str">
        <f>UPPER(MID(kursanci67[[#This Row],[Imię kursanta]],1,3))</f>
        <v>ZBI</v>
      </c>
      <c r="Y92" t="str">
        <f>UPPER(MID(kursanci67[[#This Row],[Przedmiot]],1,3))</f>
        <v>INF</v>
      </c>
      <c r="Z9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7</v>
      </c>
      <c r="AA92" t="str">
        <f>_xlfn.CONCAT(kursanci67[[#This Row],[CzlonImie]],kursanci67[[#This Row],[CzlonPrzedmiot]],kursanci67[[#This Row],[CzlonIlosc]])</f>
        <v>ZBIINF7</v>
      </c>
      <c r="AC92" s="4" t="s">
        <v>147</v>
      </c>
    </row>
    <row r="93" spans="1:29" x14ac:dyDescent="0.3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>
        <f>IF(kursanci67[[#This Row],[Imię kursanta]]="Bartek",G92+1,G92)</f>
        <v>9</v>
      </c>
      <c r="H93">
        <f>IF(kursanci67[[#This Row],[Imię kursanta]]="Wiktor",H92+1,H92)</f>
        <v>11</v>
      </c>
      <c r="I93">
        <f>IF(kursanci67[[#This Row],[Imię kursanta]]="Katarzyna",I92+1,I92)</f>
        <v>8</v>
      </c>
      <c r="J93">
        <f>IF(kursanci67[[#This Row],[Imię kursanta]]="Zuzanna",J92+1,J92)</f>
        <v>9</v>
      </c>
      <c r="K93">
        <f>IF(kursanci67[[#This Row],[Imię kursanta]]="Jan",K92+1,K92)</f>
        <v>12</v>
      </c>
      <c r="L93">
        <f>IF(kursanci67[[#This Row],[Imię kursanta]]="Julita",L92+1,L92)</f>
        <v>5</v>
      </c>
      <c r="M93">
        <f>IF(kursanci67[[#This Row],[Imię kursanta]]="Maciej",M92+1,M92)</f>
        <v>10</v>
      </c>
      <c r="N93">
        <f>IF(kursanci67[[#This Row],[Imię kursanta]]="Agnieszka",N92+1,N92)</f>
        <v>8</v>
      </c>
      <c r="O93">
        <f>IF(kursanci67[[#This Row],[Imię kursanta]]="Zdzisław",O92+1,O92)</f>
        <v>6</v>
      </c>
      <c r="P93">
        <f>IF(kursanci67[[#This Row],[Imię kursanta]]="Ewa",P92+1,P92)</f>
        <v>5</v>
      </c>
      <c r="Q93">
        <f>IF(kursanci67[[#This Row],[Imię kursanta]]="Zbigniew",Q92+1,Q92)</f>
        <v>7</v>
      </c>
      <c r="R93">
        <f>IF(kursanci67[[#This Row],[Imię kursanta]]="Anna",R92+1,R92)</f>
        <v>0</v>
      </c>
      <c r="S93">
        <f>IF(kursanci67[[#This Row],[Imię kursanta]]="Patrycja",S92+1,S92)</f>
        <v>0</v>
      </c>
      <c r="T93">
        <f>IF(kursanci67[[#This Row],[Imię kursanta]]="Ola",T92+1,T92)</f>
        <v>0</v>
      </c>
      <c r="U93">
        <f>IF(kursanci67[[#This Row],[Imię kursanta]]="Piotrek",U92+1,U92)</f>
        <v>1</v>
      </c>
      <c r="V93">
        <f>IF(kursanci67[[#This Row],[Imię kursanta]]="Andrzej",V92+1,V92)</f>
        <v>1</v>
      </c>
      <c r="W93">
        <f>IF(kursanci67[[#This Row],[Imię kursanta]]="Marcin",W92+1,W92)</f>
        <v>0</v>
      </c>
      <c r="X93" t="str">
        <f>UPPER(MID(kursanci67[[#This Row],[Imię kursanta]],1,3))</f>
        <v>AGN</v>
      </c>
      <c r="Y93" t="str">
        <f>UPPER(MID(kursanci67[[#This Row],[Przedmiot]],1,3))</f>
        <v>INF</v>
      </c>
      <c r="Z9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8</v>
      </c>
      <c r="AA93" t="str">
        <f>_xlfn.CONCAT(kursanci67[[#This Row],[CzlonImie]],kursanci67[[#This Row],[CzlonPrzedmiot]],kursanci67[[#This Row],[CzlonIlosc]])</f>
        <v>AGNINF8</v>
      </c>
      <c r="AC93" s="4" t="s">
        <v>148</v>
      </c>
    </row>
    <row r="94" spans="1:29" x14ac:dyDescent="0.3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>
        <f>IF(kursanci67[[#This Row],[Imię kursanta]]="Bartek",G93+1,G93)</f>
        <v>9</v>
      </c>
      <c r="H94">
        <f>IF(kursanci67[[#This Row],[Imię kursanta]]="Wiktor",H93+1,H93)</f>
        <v>11</v>
      </c>
      <c r="I94">
        <f>IF(kursanci67[[#This Row],[Imię kursanta]]="Katarzyna",I93+1,I93)</f>
        <v>8</v>
      </c>
      <c r="J94">
        <f>IF(kursanci67[[#This Row],[Imię kursanta]]="Zuzanna",J93+1,J93)</f>
        <v>9</v>
      </c>
      <c r="K94">
        <f>IF(kursanci67[[#This Row],[Imię kursanta]]="Jan",K93+1,K93)</f>
        <v>12</v>
      </c>
      <c r="L94">
        <f>IF(kursanci67[[#This Row],[Imię kursanta]]="Julita",L93+1,L93)</f>
        <v>5</v>
      </c>
      <c r="M94">
        <f>IF(kursanci67[[#This Row],[Imię kursanta]]="Maciej",M93+1,M93)</f>
        <v>10</v>
      </c>
      <c r="N94">
        <f>IF(kursanci67[[#This Row],[Imię kursanta]]="Agnieszka",N93+1,N93)</f>
        <v>9</v>
      </c>
      <c r="O94">
        <f>IF(kursanci67[[#This Row],[Imię kursanta]]="Zdzisław",O93+1,O93)</f>
        <v>6</v>
      </c>
      <c r="P94">
        <f>IF(kursanci67[[#This Row],[Imię kursanta]]="Ewa",P93+1,P93)</f>
        <v>5</v>
      </c>
      <c r="Q94">
        <f>IF(kursanci67[[#This Row],[Imię kursanta]]="Zbigniew",Q93+1,Q93)</f>
        <v>7</v>
      </c>
      <c r="R94">
        <f>IF(kursanci67[[#This Row],[Imię kursanta]]="Anna",R93+1,R93)</f>
        <v>0</v>
      </c>
      <c r="S94">
        <f>IF(kursanci67[[#This Row],[Imię kursanta]]="Patrycja",S93+1,S93)</f>
        <v>0</v>
      </c>
      <c r="T94">
        <f>IF(kursanci67[[#This Row],[Imię kursanta]]="Ola",T93+1,T93)</f>
        <v>0</v>
      </c>
      <c r="U94">
        <f>IF(kursanci67[[#This Row],[Imię kursanta]]="Piotrek",U93+1,U93)</f>
        <v>1</v>
      </c>
      <c r="V94">
        <f>IF(kursanci67[[#This Row],[Imię kursanta]]="Andrzej",V93+1,V93)</f>
        <v>1</v>
      </c>
      <c r="W94">
        <f>IF(kursanci67[[#This Row],[Imię kursanta]]="Marcin",W93+1,W93)</f>
        <v>0</v>
      </c>
      <c r="X94" t="str">
        <f>UPPER(MID(kursanci67[[#This Row],[Imię kursanta]],1,3))</f>
        <v>AGN</v>
      </c>
      <c r="Y94" t="str">
        <f>UPPER(MID(kursanci67[[#This Row],[Przedmiot]],1,3))</f>
        <v>INF</v>
      </c>
      <c r="Z9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9</v>
      </c>
      <c r="AA94" t="str">
        <f>_xlfn.CONCAT(kursanci67[[#This Row],[CzlonImie]],kursanci67[[#This Row],[CzlonPrzedmiot]],kursanci67[[#This Row],[CzlonIlosc]])</f>
        <v>AGNINF9</v>
      </c>
      <c r="AC94" s="4" t="s">
        <v>149</v>
      </c>
    </row>
    <row r="95" spans="1:29" x14ac:dyDescent="0.3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>
        <f>IF(kursanci67[[#This Row],[Imię kursanta]]="Bartek",G94+1,G94)</f>
        <v>9</v>
      </c>
      <c r="H95">
        <f>IF(kursanci67[[#This Row],[Imię kursanta]]="Wiktor",H94+1,H94)</f>
        <v>11</v>
      </c>
      <c r="I95">
        <f>IF(kursanci67[[#This Row],[Imię kursanta]]="Katarzyna",I94+1,I94)</f>
        <v>8</v>
      </c>
      <c r="J95">
        <f>IF(kursanci67[[#This Row],[Imię kursanta]]="Zuzanna",J94+1,J94)</f>
        <v>9</v>
      </c>
      <c r="K95">
        <f>IF(kursanci67[[#This Row],[Imię kursanta]]="Jan",K94+1,K94)</f>
        <v>12</v>
      </c>
      <c r="L95">
        <f>IF(kursanci67[[#This Row],[Imię kursanta]]="Julita",L94+1,L94)</f>
        <v>5</v>
      </c>
      <c r="M95">
        <f>IF(kursanci67[[#This Row],[Imię kursanta]]="Maciej",M94+1,M94)</f>
        <v>10</v>
      </c>
      <c r="N95">
        <f>IF(kursanci67[[#This Row],[Imię kursanta]]="Agnieszka",N94+1,N94)</f>
        <v>9</v>
      </c>
      <c r="O95">
        <f>IF(kursanci67[[#This Row],[Imię kursanta]]="Zdzisław",O94+1,O94)</f>
        <v>7</v>
      </c>
      <c r="P95">
        <f>IF(kursanci67[[#This Row],[Imię kursanta]]="Ewa",P94+1,P94)</f>
        <v>5</v>
      </c>
      <c r="Q95">
        <f>IF(kursanci67[[#This Row],[Imię kursanta]]="Zbigniew",Q94+1,Q94)</f>
        <v>7</v>
      </c>
      <c r="R95">
        <f>IF(kursanci67[[#This Row],[Imię kursanta]]="Anna",R94+1,R94)</f>
        <v>0</v>
      </c>
      <c r="S95">
        <f>IF(kursanci67[[#This Row],[Imię kursanta]]="Patrycja",S94+1,S94)</f>
        <v>0</v>
      </c>
      <c r="T95">
        <f>IF(kursanci67[[#This Row],[Imię kursanta]]="Ola",T94+1,T94)</f>
        <v>0</v>
      </c>
      <c r="U95">
        <f>IF(kursanci67[[#This Row],[Imię kursanta]]="Piotrek",U94+1,U94)</f>
        <v>1</v>
      </c>
      <c r="V95">
        <f>IF(kursanci67[[#This Row],[Imię kursanta]]="Andrzej",V94+1,V94)</f>
        <v>1</v>
      </c>
      <c r="W95">
        <f>IF(kursanci67[[#This Row],[Imię kursanta]]="Marcin",W94+1,W94)</f>
        <v>0</v>
      </c>
      <c r="X95" t="str">
        <f>UPPER(MID(kursanci67[[#This Row],[Imię kursanta]],1,3))</f>
        <v>ZDZ</v>
      </c>
      <c r="Y95" t="str">
        <f>UPPER(MID(kursanci67[[#This Row],[Przedmiot]],1,3))</f>
        <v>FIZ</v>
      </c>
      <c r="Z9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7</v>
      </c>
      <c r="AA95" t="str">
        <f>_xlfn.CONCAT(kursanci67[[#This Row],[CzlonImie]],kursanci67[[#This Row],[CzlonPrzedmiot]],kursanci67[[#This Row],[CzlonIlosc]])</f>
        <v>ZDZFIZ7</v>
      </c>
      <c r="AC95" s="4" t="s">
        <v>150</v>
      </c>
    </row>
    <row r="96" spans="1:29" x14ac:dyDescent="0.3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>
        <f>IF(kursanci67[[#This Row],[Imię kursanta]]="Bartek",G95+1,G95)</f>
        <v>9</v>
      </c>
      <c r="H96">
        <f>IF(kursanci67[[#This Row],[Imię kursanta]]="Wiktor",H95+1,H95)</f>
        <v>11</v>
      </c>
      <c r="I96">
        <f>IF(kursanci67[[#This Row],[Imię kursanta]]="Katarzyna",I95+1,I95)</f>
        <v>8</v>
      </c>
      <c r="J96">
        <f>IF(kursanci67[[#This Row],[Imię kursanta]]="Zuzanna",J95+1,J95)</f>
        <v>9</v>
      </c>
      <c r="K96">
        <f>IF(kursanci67[[#This Row],[Imię kursanta]]="Jan",K95+1,K95)</f>
        <v>12</v>
      </c>
      <c r="L96">
        <f>IF(kursanci67[[#This Row],[Imię kursanta]]="Julita",L95+1,L95)</f>
        <v>5</v>
      </c>
      <c r="M96">
        <f>IF(kursanci67[[#This Row],[Imię kursanta]]="Maciej",M95+1,M95)</f>
        <v>11</v>
      </c>
      <c r="N96">
        <f>IF(kursanci67[[#This Row],[Imię kursanta]]="Agnieszka",N95+1,N95)</f>
        <v>9</v>
      </c>
      <c r="O96">
        <f>IF(kursanci67[[#This Row],[Imię kursanta]]="Zdzisław",O95+1,O95)</f>
        <v>7</v>
      </c>
      <c r="P96">
        <f>IF(kursanci67[[#This Row],[Imię kursanta]]="Ewa",P95+1,P95)</f>
        <v>5</v>
      </c>
      <c r="Q96">
        <f>IF(kursanci67[[#This Row],[Imię kursanta]]="Zbigniew",Q95+1,Q95)</f>
        <v>7</v>
      </c>
      <c r="R96">
        <f>IF(kursanci67[[#This Row],[Imię kursanta]]="Anna",R95+1,R95)</f>
        <v>0</v>
      </c>
      <c r="S96">
        <f>IF(kursanci67[[#This Row],[Imię kursanta]]="Patrycja",S95+1,S95)</f>
        <v>0</v>
      </c>
      <c r="T96">
        <f>IF(kursanci67[[#This Row],[Imię kursanta]]="Ola",T95+1,T95)</f>
        <v>0</v>
      </c>
      <c r="U96">
        <f>IF(kursanci67[[#This Row],[Imię kursanta]]="Piotrek",U95+1,U95)</f>
        <v>1</v>
      </c>
      <c r="V96">
        <f>IF(kursanci67[[#This Row],[Imię kursanta]]="Andrzej",V95+1,V95)</f>
        <v>1</v>
      </c>
      <c r="W96">
        <f>IF(kursanci67[[#This Row],[Imię kursanta]]="Marcin",W95+1,W95)</f>
        <v>0</v>
      </c>
      <c r="X96" t="str">
        <f>UPPER(MID(kursanci67[[#This Row],[Imię kursanta]],1,3))</f>
        <v>MAC</v>
      </c>
      <c r="Y96" t="str">
        <f>UPPER(MID(kursanci67[[#This Row],[Przedmiot]],1,3))</f>
        <v>FIZ</v>
      </c>
      <c r="Z9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11</v>
      </c>
      <c r="AA96" t="str">
        <f>_xlfn.CONCAT(kursanci67[[#This Row],[CzlonImie]],kursanci67[[#This Row],[CzlonPrzedmiot]],kursanci67[[#This Row],[CzlonIlosc]])</f>
        <v>MACFIZ11</v>
      </c>
      <c r="AC96" s="4" t="s">
        <v>151</v>
      </c>
    </row>
    <row r="97" spans="1:29" x14ac:dyDescent="0.3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>
        <f>IF(kursanci67[[#This Row],[Imię kursanta]]="Bartek",G96+1,G96)</f>
        <v>10</v>
      </c>
      <c r="H97">
        <f>IF(kursanci67[[#This Row],[Imię kursanta]]="Wiktor",H96+1,H96)</f>
        <v>11</v>
      </c>
      <c r="I97">
        <f>IF(kursanci67[[#This Row],[Imię kursanta]]="Katarzyna",I96+1,I96)</f>
        <v>8</v>
      </c>
      <c r="J97">
        <f>IF(kursanci67[[#This Row],[Imię kursanta]]="Zuzanna",J96+1,J96)</f>
        <v>9</v>
      </c>
      <c r="K97">
        <f>IF(kursanci67[[#This Row],[Imię kursanta]]="Jan",K96+1,K96)</f>
        <v>12</v>
      </c>
      <c r="L97">
        <f>IF(kursanci67[[#This Row],[Imię kursanta]]="Julita",L96+1,L96)</f>
        <v>5</v>
      </c>
      <c r="M97">
        <f>IF(kursanci67[[#This Row],[Imię kursanta]]="Maciej",M96+1,M96)</f>
        <v>11</v>
      </c>
      <c r="N97">
        <f>IF(kursanci67[[#This Row],[Imię kursanta]]="Agnieszka",N96+1,N96)</f>
        <v>9</v>
      </c>
      <c r="O97">
        <f>IF(kursanci67[[#This Row],[Imię kursanta]]="Zdzisław",O96+1,O96)</f>
        <v>7</v>
      </c>
      <c r="P97">
        <f>IF(kursanci67[[#This Row],[Imię kursanta]]="Ewa",P96+1,P96)</f>
        <v>5</v>
      </c>
      <c r="Q97">
        <f>IF(kursanci67[[#This Row],[Imię kursanta]]="Zbigniew",Q96+1,Q96)</f>
        <v>7</v>
      </c>
      <c r="R97">
        <f>IF(kursanci67[[#This Row],[Imię kursanta]]="Anna",R96+1,R96)</f>
        <v>0</v>
      </c>
      <c r="S97">
        <f>IF(kursanci67[[#This Row],[Imię kursanta]]="Patrycja",S96+1,S96)</f>
        <v>0</v>
      </c>
      <c r="T97">
        <f>IF(kursanci67[[#This Row],[Imię kursanta]]="Ola",T96+1,T96)</f>
        <v>0</v>
      </c>
      <c r="U97">
        <f>IF(kursanci67[[#This Row],[Imię kursanta]]="Piotrek",U96+1,U96)</f>
        <v>1</v>
      </c>
      <c r="V97">
        <f>IF(kursanci67[[#This Row],[Imię kursanta]]="Andrzej",V96+1,V96)</f>
        <v>1</v>
      </c>
      <c r="W97">
        <f>IF(kursanci67[[#This Row],[Imię kursanta]]="Marcin",W96+1,W96)</f>
        <v>0</v>
      </c>
      <c r="X97" t="str">
        <f>UPPER(MID(kursanci67[[#This Row],[Imię kursanta]],1,3))</f>
        <v>BAR</v>
      </c>
      <c r="Y97" t="str">
        <f>UPPER(MID(kursanci67[[#This Row],[Przedmiot]],1,3))</f>
        <v>INF</v>
      </c>
      <c r="Z9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10</v>
      </c>
      <c r="AA97" t="str">
        <f>_xlfn.CONCAT(kursanci67[[#This Row],[CzlonImie]],kursanci67[[#This Row],[CzlonPrzedmiot]],kursanci67[[#This Row],[CzlonIlosc]])</f>
        <v>BARINF10</v>
      </c>
      <c r="AC97" s="4" t="s">
        <v>152</v>
      </c>
    </row>
    <row r="98" spans="1:29" x14ac:dyDescent="0.3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>
        <f>IF(kursanci67[[#This Row],[Imię kursanta]]="Bartek",G97+1,G97)</f>
        <v>10</v>
      </c>
      <c r="H98">
        <f>IF(kursanci67[[#This Row],[Imię kursanta]]="Wiktor",H97+1,H97)</f>
        <v>11</v>
      </c>
      <c r="I98">
        <f>IF(kursanci67[[#This Row],[Imię kursanta]]="Katarzyna",I97+1,I97)</f>
        <v>8</v>
      </c>
      <c r="J98">
        <f>IF(kursanci67[[#This Row],[Imię kursanta]]="Zuzanna",J97+1,J97)</f>
        <v>10</v>
      </c>
      <c r="K98">
        <f>IF(kursanci67[[#This Row],[Imię kursanta]]="Jan",K97+1,K97)</f>
        <v>12</v>
      </c>
      <c r="L98">
        <f>IF(kursanci67[[#This Row],[Imię kursanta]]="Julita",L97+1,L97)</f>
        <v>5</v>
      </c>
      <c r="M98">
        <f>IF(kursanci67[[#This Row],[Imię kursanta]]="Maciej",M97+1,M97)</f>
        <v>11</v>
      </c>
      <c r="N98">
        <f>IF(kursanci67[[#This Row],[Imię kursanta]]="Agnieszka",N97+1,N97)</f>
        <v>9</v>
      </c>
      <c r="O98">
        <f>IF(kursanci67[[#This Row],[Imię kursanta]]="Zdzisław",O97+1,O97)</f>
        <v>7</v>
      </c>
      <c r="P98">
        <f>IF(kursanci67[[#This Row],[Imię kursanta]]="Ewa",P97+1,P97)</f>
        <v>5</v>
      </c>
      <c r="Q98">
        <f>IF(kursanci67[[#This Row],[Imię kursanta]]="Zbigniew",Q97+1,Q97)</f>
        <v>7</v>
      </c>
      <c r="R98">
        <f>IF(kursanci67[[#This Row],[Imię kursanta]]="Anna",R97+1,R97)</f>
        <v>0</v>
      </c>
      <c r="S98">
        <f>IF(kursanci67[[#This Row],[Imię kursanta]]="Patrycja",S97+1,S97)</f>
        <v>0</v>
      </c>
      <c r="T98">
        <f>IF(kursanci67[[#This Row],[Imię kursanta]]="Ola",T97+1,T97)</f>
        <v>0</v>
      </c>
      <c r="U98">
        <f>IF(kursanci67[[#This Row],[Imię kursanta]]="Piotrek",U97+1,U97)</f>
        <v>1</v>
      </c>
      <c r="V98">
        <f>IF(kursanci67[[#This Row],[Imię kursanta]]="Andrzej",V97+1,V97)</f>
        <v>1</v>
      </c>
      <c r="W98">
        <f>IF(kursanci67[[#This Row],[Imię kursanta]]="Marcin",W97+1,W97)</f>
        <v>0</v>
      </c>
      <c r="X98" t="str">
        <f>UPPER(MID(kursanci67[[#This Row],[Imię kursanta]],1,3))</f>
        <v>ZUZ</v>
      </c>
      <c r="Y98" t="str">
        <f>UPPER(MID(kursanci67[[#This Row],[Przedmiot]],1,3))</f>
        <v>INF</v>
      </c>
      <c r="Z9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10</v>
      </c>
      <c r="AA98" t="str">
        <f>_xlfn.CONCAT(kursanci67[[#This Row],[CzlonImie]],kursanci67[[#This Row],[CzlonPrzedmiot]],kursanci67[[#This Row],[CzlonIlosc]])</f>
        <v>ZUZINF10</v>
      </c>
      <c r="AC98" s="4" t="s">
        <v>153</v>
      </c>
    </row>
    <row r="99" spans="1:29" x14ac:dyDescent="0.3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>
        <f>IF(kursanci67[[#This Row],[Imię kursanta]]="Bartek",G98+1,G98)</f>
        <v>10</v>
      </c>
      <c r="H99">
        <f>IF(kursanci67[[#This Row],[Imię kursanta]]="Wiktor",H98+1,H98)</f>
        <v>11</v>
      </c>
      <c r="I99">
        <f>IF(kursanci67[[#This Row],[Imię kursanta]]="Katarzyna",I98+1,I98)</f>
        <v>8</v>
      </c>
      <c r="J99">
        <f>IF(kursanci67[[#This Row],[Imię kursanta]]="Zuzanna",J98+1,J98)</f>
        <v>10</v>
      </c>
      <c r="K99">
        <f>IF(kursanci67[[#This Row],[Imię kursanta]]="Jan",K98+1,K98)</f>
        <v>13</v>
      </c>
      <c r="L99">
        <f>IF(kursanci67[[#This Row],[Imię kursanta]]="Julita",L98+1,L98)</f>
        <v>5</v>
      </c>
      <c r="M99">
        <f>IF(kursanci67[[#This Row],[Imię kursanta]]="Maciej",M98+1,M98)</f>
        <v>11</v>
      </c>
      <c r="N99">
        <f>IF(kursanci67[[#This Row],[Imię kursanta]]="Agnieszka",N98+1,N98)</f>
        <v>9</v>
      </c>
      <c r="O99">
        <f>IF(kursanci67[[#This Row],[Imię kursanta]]="Zdzisław",O98+1,O98)</f>
        <v>7</v>
      </c>
      <c r="P99">
        <f>IF(kursanci67[[#This Row],[Imię kursanta]]="Ewa",P98+1,P98)</f>
        <v>5</v>
      </c>
      <c r="Q99">
        <f>IF(kursanci67[[#This Row],[Imię kursanta]]="Zbigniew",Q98+1,Q98)</f>
        <v>7</v>
      </c>
      <c r="R99">
        <f>IF(kursanci67[[#This Row],[Imię kursanta]]="Anna",R98+1,R98)</f>
        <v>0</v>
      </c>
      <c r="S99">
        <f>IF(kursanci67[[#This Row],[Imię kursanta]]="Patrycja",S98+1,S98)</f>
        <v>0</v>
      </c>
      <c r="T99">
        <f>IF(kursanci67[[#This Row],[Imię kursanta]]="Ola",T98+1,T98)</f>
        <v>0</v>
      </c>
      <c r="U99">
        <f>IF(kursanci67[[#This Row],[Imię kursanta]]="Piotrek",U98+1,U98)</f>
        <v>1</v>
      </c>
      <c r="V99">
        <f>IF(kursanci67[[#This Row],[Imię kursanta]]="Andrzej",V98+1,V98)</f>
        <v>1</v>
      </c>
      <c r="W99">
        <f>IF(kursanci67[[#This Row],[Imię kursanta]]="Marcin",W98+1,W98)</f>
        <v>0</v>
      </c>
      <c r="X99" t="str">
        <f>UPPER(MID(kursanci67[[#This Row],[Imię kursanta]],1,3))</f>
        <v>JAN</v>
      </c>
      <c r="Y99" t="str">
        <f>UPPER(MID(kursanci67[[#This Row],[Przedmiot]],1,3))</f>
        <v>FIZ</v>
      </c>
      <c r="Z9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13</v>
      </c>
      <c r="AA99" t="str">
        <f>_xlfn.CONCAT(kursanci67[[#This Row],[CzlonImie]],kursanci67[[#This Row],[CzlonPrzedmiot]],kursanci67[[#This Row],[CzlonIlosc]])</f>
        <v>JANFIZ13</v>
      </c>
      <c r="AC99" s="4" t="s">
        <v>154</v>
      </c>
    </row>
    <row r="100" spans="1:29" x14ac:dyDescent="0.3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>
        <f>IF(kursanci67[[#This Row],[Imię kursanta]]="Bartek",G99+1,G99)</f>
        <v>10</v>
      </c>
      <c r="H100">
        <f>IF(kursanci67[[#This Row],[Imię kursanta]]="Wiktor",H99+1,H99)</f>
        <v>11</v>
      </c>
      <c r="I100">
        <f>IF(kursanci67[[#This Row],[Imię kursanta]]="Katarzyna",I99+1,I99)</f>
        <v>8</v>
      </c>
      <c r="J100">
        <f>IF(kursanci67[[#This Row],[Imię kursanta]]="Zuzanna",J99+1,J99)</f>
        <v>10</v>
      </c>
      <c r="K100">
        <f>IF(kursanci67[[#This Row],[Imię kursanta]]="Jan",K99+1,K99)</f>
        <v>13</v>
      </c>
      <c r="L100">
        <f>IF(kursanci67[[#This Row],[Imię kursanta]]="Julita",L99+1,L99)</f>
        <v>5</v>
      </c>
      <c r="M100">
        <f>IF(kursanci67[[#This Row],[Imię kursanta]]="Maciej",M99+1,M99)</f>
        <v>11</v>
      </c>
      <c r="N100">
        <f>IF(kursanci67[[#This Row],[Imię kursanta]]="Agnieszka",N99+1,N99)</f>
        <v>9</v>
      </c>
      <c r="O100">
        <f>IF(kursanci67[[#This Row],[Imię kursanta]]="Zdzisław",O99+1,O99)</f>
        <v>7</v>
      </c>
      <c r="P100">
        <f>IF(kursanci67[[#This Row],[Imię kursanta]]="Ewa",P99+1,P99)</f>
        <v>5</v>
      </c>
      <c r="Q100">
        <f>IF(kursanci67[[#This Row],[Imię kursanta]]="Zbigniew",Q99+1,Q99)</f>
        <v>7</v>
      </c>
      <c r="R100">
        <f>IF(kursanci67[[#This Row],[Imię kursanta]]="Anna",R99+1,R99)</f>
        <v>0</v>
      </c>
      <c r="S100">
        <f>IF(kursanci67[[#This Row],[Imię kursanta]]="Patrycja",S99+1,S99)</f>
        <v>0</v>
      </c>
      <c r="T100">
        <f>IF(kursanci67[[#This Row],[Imię kursanta]]="Ola",T99+1,T99)</f>
        <v>0</v>
      </c>
      <c r="U100">
        <f>IF(kursanci67[[#This Row],[Imię kursanta]]="Piotrek",U99+1,U99)</f>
        <v>1</v>
      </c>
      <c r="V100">
        <f>IF(kursanci67[[#This Row],[Imię kursanta]]="Andrzej",V99+1,V99)</f>
        <v>1</v>
      </c>
      <c r="W100">
        <f>IF(kursanci67[[#This Row],[Imię kursanta]]="Marcin",W99+1,W99)</f>
        <v>1</v>
      </c>
      <c r="X100" t="str">
        <f>UPPER(MID(kursanci67[[#This Row],[Imię kursanta]],1,3))</f>
        <v>MAR</v>
      </c>
      <c r="Y100" t="str">
        <f>UPPER(MID(kursanci67[[#This Row],[Przedmiot]],1,3))</f>
        <v>MAT</v>
      </c>
      <c r="Z10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100" t="str">
        <f>_xlfn.CONCAT(kursanci67[[#This Row],[CzlonImie]],kursanci67[[#This Row],[CzlonPrzedmiot]],kursanci67[[#This Row],[CzlonIlosc]])</f>
        <v>MARMAT1</v>
      </c>
      <c r="AC100" s="4" t="s">
        <v>155</v>
      </c>
    </row>
    <row r="101" spans="1:29" x14ac:dyDescent="0.3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>
        <f>IF(kursanci67[[#This Row],[Imię kursanta]]="Bartek",G100+1,G100)</f>
        <v>10</v>
      </c>
      <c r="H101">
        <f>IF(kursanci67[[#This Row],[Imię kursanta]]="Wiktor",H100+1,H100)</f>
        <v>11</v>
      </c>
      <c r="I101">
        <f>IF(kursanci67[[#This Row],[Imię kursanta]]="Katarzyna",I100+1,I100)</f>
        <v>8</v>
      </c>
      <c r="J101">
        <f>IF(kursanci67[[#This Row],[Imię kursanta]]="Zuzanna",J100+1,J100)</f>
        <v>10</v>
      </c>
      <c r="K101">
        <f>IF(kursanci67[[#This Row],[Imię kursanta]]="Jan",K100+1,K100)</f>
        <v>13</v>
      </c>
      <c r="L101">
        <f>IF(kursanci67[[#This Row],[Imię kursanta]]="Julita",L100+1,L100)</f>
        <v>5</v>
      </c>
      <c r="M101">
        <f>IF(kursanci67[[#This Row],[Imię kursanta]]="Maciej",M100+1,M100)</f>
        <v>11</v>
      </c>
      <c r="N101">
        <f>IF(kursanci67[[#This Row],[Imię kursanta]]="Agnieszka",N100+1,N100)</f>
        <v>9</v>
      </c>
      <c r="O101">
        <f>IF(kursanci67[[#This Row],[Imię kursanta]]="Zdzisław",O100+1,O100)</f>
        <v>7</v>
      </c>
      <c r="P101">
        <f>IF(kursanci67[[#This Row],[Imię kursanta]]="Ewa",P100+1,P100)</f>
        <v>5</v>
      </c>
      <c r="Q101">
        <f>IF(kursanci67[[#This Row],[Imię kursanta]]="Zbigniew",Q100+1,Q100)</f>
        <v>8</v>
      </c>
      <c r="R101">
        <f>IF(kursanci67[[#This Row],[Imię kursanta]]="Anna",R100+1,R100)</f>
        <v>0</v>
      </c>
      <c r="S101">
        <f>IF(kursanci67[[#This Row],[Imię kursanta]]="Patrycja",S100+1,S100)</f>
        <v>0</v>
      </c>
      <c r="T101">
        <f>IF(kursanci67[[#This Row],[Imię kursanta]]="Ola",T100+1,T100)</f>
        <v>0</v>
      </c>
      <c r="U101">
        <f>IF(kursanci67[[#This Row],[Imię kursanta]]="Piotrek",U100+1,U100)</f>
        <v>1</v>
      </c>
      <c r="V101">
        <f>IF(kursanci67[[#This Row],[Imię kursanta]]="Andrzej",V100+1,V100)</f>
        <v>1</v>
      </c>
      <c r="W101">
        <f>IF(kursanci67[[#This Row],[Imię kursanta]]="Marcin",W100+1,W100)</f>
        <v>1</v>
      </c>
      <c r="X101" t="str">
        <f>UPPER(MID(kursanci67[[#This Row],[Imię kursanta]],1,3))</f>
        <v>ZBI</v>
      </c>
      <c r="Y101" t="str">
        <f>UPPER(MID(kursanci67[[#This Row],[Przedmiot]],1,3))</f>
        <v>INF</v>
      </c>
      <c r="Z10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8</v>
      </c>
      <c r="AA101" t="str">
        <f>_xlfn.CONCAT(kursanci67[[#This Row],[CzlonImie]],kursanci67[[#This Row],[CzlonPrzedmiot]],kursanci67[[#This Row],[CzlonIlosc]])</f>
        <v>ZBIINF8</v>
      </c>
      <c r="AC101" s="4" t="s">
        <v>156</v>
      </c>
    </row>
    <row r="102" spans="1:29" x14ac:dyDescent="0.3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>
        <f>IF(kursanci67[[#This Row],[Imię kursanta]]="Bartek",G101+1,G101)</f>
        <v>11</v>
      </c>
      <c r="H102">
        <f>IF(kursanci67[[#This Row],[Imię kursanta]]="Wiktor",H101+1,H101)</f>
        <v>11</v>
      </c>
      <c r="I102">
        <f>IF(kursanci67[[#This Row],[Imię kursanta]]="Katarzyna",I101+1,I101)</f>
        <v>8</v>
      </c>
      <c r="J102">
        <f>IF(kursanci67[[#This Row],[Imię kursanta]]="Zuzanna",J101+1,J101)</f>
        <v>10</v>
      </c>
      <c r="K102">
        <f>IF(kursanci67[[#This Row],[Imię kursanta]]="Jan",K101+1,K101)</f>
        <v>13</v>
      </c>
      <c r="L102">
        <f>IF(kursanci67[[#This Row],[Imię kursanta]]="Julita",L101+1,L101)</f>
        <v>5</v>
      </c>
      <c r="M102">
        <f>IF(kursanci67[[#This Row],[Imię kursanta]]="Maciej",M101+1,M101)</f>
        <v>11</v>
      </c>
      <c r="N102">
        <f>IF(kursanci67[[#This Row],[Imię kursanta]]="Agnieszka",N101+1,N101)</f>
        <v>9</v>
      </c>
      <c r="O102">
        <f>IF(kursanci67[[#This Row],[Imię kursanta]]="Zdzisław",O101+1,O101)</f>
        <v>7</v>
      </c>
      <c r="P102">
        <f>IF(kursanci67[[#This Row],[Imię kursanta]]="Ewa",P101+1,P101)</f>
        <v>5</v>
      </c>
      <c r="Q102">
        <f>IF(kursanci67[[#This Row],[Imię kursanta]]="Zbigniew",Q101+1,Q101)</f>
        <v>8</v>
      </c>
      <c r="R102">
        <f>IF(kursanci67[[#This Row],[Imię kursanta]]="Anna",R101+1,R101)</f>
        <v>0</v>
      </c>
      <c r="S102">
        <f>IF(kursanci67[[#This Row],[Imię kursanta]]="Patrycja",S101+1,S101)</f>
        <v>0</v>
      </c>
      <c r="T102">
        <f>IF(kursanci67[[#This Row],[Imię kursanta]]="Ola",T101+1,T101)</f>
        <v>0</v>
      </c>
      <c r="U102">
        <f>IF(kursanci67[[#This Row],[Imię kursanta]]="Piotrek",U101+1,U101)</f>
        <v>1</v>
      </c>
      <c r="V102">
        <f>IF(kursanci67[[#This Row],[Imię kursanta]]="Andrzej",V101+1,V101)</f>
        <v>1</v>
      </c>
      <c r="W102">
        <f>IF(kursanci67[[#This Row],[Imię kursanta]]="Marcin",W101+1,W101)</f>
        <v>1</v>
      </c>
      <c r="X102" t="str">
        <f>UPPER(MID(kursanci67[[#This Row],[Imię kursanta]],1,3))</f>
        <v>BAR</v>
      </c>
      <c r="Y102" t="str">
        <f>UPPER(MID(kursanci67[[#This Row],[Przedmiot]],1,3))</f>
        <v>INF</v>
      </c>
      <c r="Z10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11</v>
      </c>
      <c r="AA102" t="str">
        <f>_xlfn.CONCAT(kursanci67[[#This Row],[CzlonImie]],kursanci67[[#This Row],[CzlonPrzedmiot]],kursanci67[[#This Row],[CzlonIlosc]])</f>
        <v>BARINF11</v>
      </c>
      <c r="AC102" s="4" t="s">
        <v>157</v>
      </c>
    </row>
    <row r="103" spans="1:29" x14ac:dyDescent="0.3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>
        <f>IF(kursanci67[[#This Row],[Imię kursanta]]="Bartek",G102+1,G102)</f>
        <v>11</v>
      </c>
      <c r="H103">
        <f>IF(kursanci67[[#This Row],[Imię kursanta]]="Wiktor",H102+1,H102)</f>
        <v>11</v>
      </c>
      <c r="I103">
        <f>IF(kursanci67[[#This Row],[Imię kursanta]]="Katarzyna",I102+1,I102)</f>
        <v>8</v>
      </c>
      <c r="J103">
        <f>IF(kursanci67[[#This Row],[Imię kursanta]]="Zuzanna",J102+1,J102)</f>
        <v>10</v>
      </c>
      <c r="K103">
        <f>IF(kursanci67[[#This Row],[Imię kursanta]]="Jan",K102+1,K102)</f>
        <v>13</v>
      </c>
      <c r="L103">
        <f>IF(kursanci67[[#This Row],[Imię kursanta]]="Julita",L102+1,L102)</f>
        <v>5</v>
      </c>
      <c r="M103">
        <f>IF(kursanci67[[#This Row],[Imię kursanta]]="Maciej",M102+1,M102)</f>
        <v>11</v>
      </c>
      <c r="N103">
        <f>IF(kursanci67[[#This Row],[Imię kursanta]]="Agnieszka",N102+1,N102)</f>
        <v>9</v>
      </c>
      <c r="O103">
        <f>IF(kursanci67[[#This Row],[Imię kursanta]]="Zdzisław",O102+1,O102)</f>
        <v>7</v>
      </c>
      <c r="P103">
        <f>IF(kursanci67[[#This Row],[Imię kursanta]]="Ewa",P102+1,P102)</f>
        <v>6</v>
      </c>
      <c r="Q103">
        <f>IF(kursanci67[[#This Row],[Imię kursanta]]="Zbigniew",Q102+1,Q102)</f>
        <v>8</v>
      </c>
      <c r="R103">
        <f>IF(kursanci67[[#This Row],[Imię kursanta]]="Anna",R102+1,R102)</f>
        <v>0</v>
      </c>
      <c r="S103">
        <f>IF(kursanci67[[#This Row],[Imię kursanta]]="Patrycja",S102+1,S102)</f>
        <v>0</v>
      </c>
      <c r="T103">
        <f>IF(kursanci67[[#This Row],[Imię kursanta]]="Ola",T102+1,T102)</f>
        <v>0</v>
      </c>
      <c r="U103">
        <f>IF(kursanci67[[#This Row],[Imię kursanta]]="Piotrek",U102+1,U102)</f>
        <v>1</v>
      </c>
      <c r="V103">
        <f>IF(kursanci67[[#This Row],[Imię kursanta]]="Andrzej",V102+1,V102)</f>
        <v>1</v>
      </c>
      <c r="W103">
        <f>IF(kursanci67[[#This Row],[Imię kursanta]]="Marcin",W102+1,W102)</f>
        <v>1</v>
      </c>
      <c r="X103" t="str">
        <f>UPPER(MID(kursanci67[[#This Row],[Imię kursanta]],1,3))</f>
        <v>EWA</v>
      </c>
      <c r="Y103" t="str">
        <f>UPPER(MID(kursanci67[[#This Row],[Przedmiot]],1,3))</f>
        <v>MAT</v>
      </c>
      <c r="Z10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6</v>
      </c>
      <c r="AA103" t="str">
        <f>_xlfn.CONCAT(kursanci67[[#This Row],[CzlonImie]],kursanci67[[#This Row],[CzlonPrzedmiot]],kursanci67[[#This Row],[CzlonIlosc]])</f>
        <v>EWAMAT6</v>
      </c>
      <c r="AC103" s="4" t="s">
        <v>158</v>
      </c>
    </row>
    <row r="104" spans="1:29" x14ac:dyDescent="0.3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>
        <f>IF(kursanci67[[#This Row],[Imię kursanta]]="Bartek",G103+1,G103)</f>
        <v>11</v>
      </c>
      <c r="H104">
        <f>IF(kursanci67[[#This Row],[Imię kursanta]]="Wiktor",H103+1,H103)</f>
        <v>11</v>
      </c>
      <c r="I104">
        <f>IF(kursanci67[[#This Row],[Imię kursanta]]="Katarzyna",I103+1,I103)</f>
        <v>8</v>
      </c>
      <c r="J104">
        <f>IF(kursanci67[[#This Row],[Imię kursanta]]="Zuzanna",J103+1,J103)</f>
        <v>10</v>
      </c>
      <c r="K104">
        <f>IF(kursanci67[[#This Row],[Imię kursanta]]="Jan",K103+1,K103)</f>
        <v>13</v>
      </c>
      <c r="L104">
        <f>IF(kursanci67[[#This Row],[Imię kursanta]]="Julita",L103+1,L103)</f>
        <v>5</v>
      </c>
      <c r="M104">
        <f>IF(kursanci67[[#This Row],[Imię kursanta]]="Maciej",M103+1,M103)</f>
        <v>12</v>
      </c>
      <c r="N104">
        <f>IF(kursanci67[[#This Row],[Imię kursanta]]="Agnieszka",N103+1,N103)</f>
        <v>9</v>
      </c>
      <c r="O104">
        <f>IF(kursanci67[[#This Row],[Imię kursanta]]="Zdzisław",O103+1,O103)</f>
        <v>7</v>
      </c>
      <c r="P104">
        <f>IF(kursanci67[[#This Row],[Imię kursanta]]="Ewa",P103+1,P103)</f>
        <v>6</v>
      </c>
      <c r="Q104">
        <f>IF(kursanci67[[#This Row],[Imię kursanta]]="Zbigniew",Q103+1,Q103)</f>
        <v>8</v>
      </c>
      <c r="R104">
        <f>IF(kursanci67[[#This Row],[Imię kursanta]]="Anna",R103+1,R103)</f>
        <v>0</v>
      </c>
      <c r="S104">
        <f>IF(kursanci67[[#This Row],[Imię kursanta]]="Patrycja",S103+1,S103)</f>
        <v>0</v>
      </c>
      <c r="T104">
        <f>IF(kursanci67[[#This Row],[Imię kursanta]]="Ola",T103+1,T103)</f>
        <v>0</v>
      </c>
      <c r="U104">
        <f>IF(kursanci67[[#This Row],[Imię kursanta]]="Piotrek",U103+1,U103)</f>
        <v>1</v>
      </c>
      <c r="V104">
        <f>IF(kursanci67[[#This Row],[Imię kursanta]]="Andrzej",V103+1,V103)</f>
        <v>1</v>
      </c>
      <c r="W104">
        <f>IF(kursanci67[[#This Row],[Imię kursanta]]="Marcin",W103+1,W103)</f>
        <v>1</v>
      </c>
      <c r="X104" t="str">
        <f>UPPER(MID(kursanci67[[#This Row],[Imię kursanta]],1,3))</f>
        <v>MAC</v>
      </c>
      <c r="Y104" t="str">
        <f>UPPER(MID(kursanci67[[#This Row],[Przedmiot]],1,3))</f>
        <v>FIZ</v>
      </c>
      <c r="Z10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12</v>
      </c>
      <c r="AA104" t="str">
        <f>_xlfn.CONCAT(kursanci67[[#This Row],[CzlonImie]],kursanci67[[#This Row],[CzlonPrzedmiot]],kursanci67[[#This Row],[CzlonIlosc]])</f>
        <v>MACFIZ12</v>
      </c>
      <c r="AC104" s="4" t="s">
        <v>159</v>
      </c>
    </row>
    <row r="105" spans="1:29" x14ac:dyDescent="0.3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>
        <f>IF(kursanci67[[#This Row],[Imię kursanta]]="Bartek",G104+1,G104)</f>
        <v>11</v>
      </c>
      <c r="H105">
        <f>IF(kursanci67[[#This Row],[Imię kursanta]]="Wiktor",H104+1,H104)</f>
        <v>11</v>
      </c>
      <c r="I105">
        <f>IF(kursanci67[[#This Row],[Imię kursanta]]="Katarzyna",I104+1,I104)</f>
        <v>8</v>
      </c>
      <c r="J105">
        <f>IF(kursanci67[[#This Row],[Imię kursanta]]="Zuzanna",J104+1,J104)</f>
        <v>10</v>
      </c>
      <c r="K105">
        <f>IF(kursanci67[[#This Row],[Imię kursanta]]="Jan",K104+1,K104)</f>
        <v>13</v>
      </c>
      <c r="L105">
        <f>IF(kursanci67[[#This Row],[Imię kursanta]]="Julita",L104+1,L104)</f>
        <v>5</v>
      </c>
      <c r="M105">
        <f>IF(kursanci67[[#This Row],[Imię kursanta]]="Maciej",M104+1,M104)</f>
        <v>12</v>
      </c>
      <c r="N105">
        <f>IF(kursanci67[[#This Row],[Imię kursanta]]="Agnieszka",N104+1,N104)</f>
        <v>9</v>
      </c>
      <c r="O105">
        <f>IF(kursanci67[[#This Row],[Imię kursanta]]="Zdzisław",O104+1,O104)</f>
        <v>7</v>
      </c>
      <c r="P105">
        <f>IF(kursanci67[[#This Row],[Imię kursanta]]="Ewa",P104+1,P104)</f>
        <v>7</v>
      </c>
      <c r="Q105">
        <f>IF(kursanci67[[#This Row],[Imię kursanta]]="Zbigniew",Q104+1,Q104)</f>
        <v>8</v>
      </c>
      <c r="R105">
        <f>IF(kursanci67[[#This Row],[Imię kursanta]]="Anna",R104+1,R104)</f>
        <v>0</v>
      </c>
      <c r="S105">
        <f>IF(kursanci67[[#This Row],[Imię kursanta]]="Patrycja",S104+1,S104)</f>
        <v>0</v>
      </c>
      <c r="T105">
        <f>IF(kursanci67[[#This Row],[Imię kursanta]]="Ola",T104+1,T104)</f>
        <v>0</v>
      </c>
      <c r="U105">
        <f>IF(kursanci67[[#This Row],[Imię kursanta]]="Piotrek",U104+1,U104)</f>
        <v>1</v>
      </c>
      <c r="V105">
        <f>IF(kursanci67[[#This Row],[Imię kursanta]]="Andrzej",V104+1,V104)</f>
        <v>1</v>
      </c>
      <c r="W105">
        <f>IF(kursanci67[[#This Row],[Imię kursanta]]="Marcin",W104+1,W104)</f>
        <v>1</v>
      </c>
      <c r="X105" t="str">
        <f>UPPER(MID(kursanci67[[#This Row],[Imię kursanta]],1,3))</f>
        <v>EWA</v>
      </c>
      <c r="Y105" t="str">
        <f>UPPER(MID(kursanci67[[#This Row],[Przedmiot]],1,3))</f>
        <v>MAT</v>
      </c>
      <c r="Z10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7</v>
      </c>
      <c r="AA105" t="str">
        <f>_xlfn.CONCAT(kursanci67[[#This Row],[CzlonImie]],kursanci67[[#This Row],[CzlonPrzedmiot]],kursanci67[[#This Row],[CzlonIlosc]])</f>
        <v>EWAMAT7</v>
      </c>
      <c r="AC105" s="4" t="s">
        <v>160</v>
      </c>
    </row>
    <row r="106" spans="1:29" x14ac:dyDescent="0.3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>
        <f>IF(kursanci67[[#This Row],[Imię kursanta]]="Bartek",G105+1,G105)</f>
        <v>11</v>
      </c>
      <c r="H106">
        <f>IF(kursanci67[[#This Row],[Imię kursanta]]="Wiktor",H105+1,H105)</f>
        <v>11</v>
      </c>
      <c r="I106">
        <f>IF(kursanci67[[#This Row],[Imię kursanta]]="Katarzyna",I105+1,I105)</f>
        <v>8</v>
      </c>
      <c r="J106">
        <f>IF(kursanci67[[#This Row],[Imię kursanta]]="Zuzanna",J105+1,J105)</f>
        <v>10</v>
      </c>
      <c r="K106">
        <f>IF(kursanci67[[#This Row],[Imię kursanta]]="Jan",K105+1,K105)</f>
        <v>13</v>
      </c>
      <c r="L106">
        <f>IF(kursanci67[[#This Row],[Imię kursanta]]="Julita",L105+1,L105)</f>
        <v>5</v>
      </c>
      <c r="M106">
        <f>IF(kursanci67[[#This Row],[Imię kursanta]]="Maciej",M105+1,M105)</f>
        <v>12</v>
      </c>
      <c r="N106">
        <f>IF(kursanci67[[#This Row],[Imię kursanta]]="Agnieszka",N105+1,N105)</f>
        <v>9</v>
      </c>
      <c r="O106">
        <f>IF(kursanci67[[#This Row],[Imię kursanta]]="Zdzisław",O105+1,O105)</f>
        <v>8</v>
      </c>
      <c r="P106">
        <f>IF(kursanci67[[#This Row],[Imię kursanta]]="Ewa",P105+1,P105)</f>
        <v>7</v>
      </c>
      <c r="Q106">
        <f>IF(kursanci67[[#This Row],[Imię kursanta]]="Zbigniew",Q105+1,Q105)</f>
        <v>8</v>
      </c>
      <c r="R106">
        <f>IF(kursanci67[[#This Row],[Imię kursanta]]="Anna",R105+1,R105)</f>
        <v>0</v>
      </c>
      <c r="S106">
        <f>IF(kursanci67[[#This Row],[Imię kursanta]]="Patrycja",S105+1,S105)</f>
        <v>0</v>
      </c>
      <c r="T106">
        <f>IF(kursanci67[[#This Row],[Imię kursanta]]="Ola",T105+1,T105)</f>
        <v>0</v>
      </c>
      <c r="U106">
        <f>IF(kursanci67[[#This Row],[Imię kursanta]]="Piotrek",U105+1,U105)</f>
        <v>1</v>
      </c>
      <c r="V106">
        <f>IF(kursanci67[[#This Row],[Imię kursanta]]="Andrzej",V105+1,V105)</f>
        <v>1</v>
      </c>
      <c r="W106">
        <f>IF(kursanci67[[#This Row],[Imię kursanta]]="Marcin",W105+1,W105)</f>
        <v>1</v>
      </c>
      <c r="X106" t="str">
        <f>UPPER(MID(kursanci67[[#This Row],[Imię kursanta]],1,3))</f>
        <v>ZDZ</v>
      </c>
      <c r="Y106" t="str">
        <f>UPPER(MID(kursanci67[[#This Row],[Przedmiot]],1,3))</f>
        <v>MAT</v>
      </c>
      <c r="Z10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8</v>
      </c>
      <c r="AA106" t="str">
        <f>_xlfn.CONCAT(kursanci67[[#This Row],[CzlonImie]],kursanci67[[#This Row],[CzlonPrzedmiot]],kursanci67[[#This Row],[CzlonIlosc]])</f>
        <v>ZDZMAT8</v>
      </c>
      <c r="AC106" s="4" t="s">
        <v>161</v>
      </c>
    </row>
    <row r="107" spans="1:29" x14ac:dyDescent="0.3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>
        <f>IF(kursanci67[[#This Row],[Imię kursanta]]="Bartek",G106+1,G106)</f>
        <v>11</v>
      </c>
      <c r="H107">
        <f>IF(kursanci67[[#This Row],[Imię kursanta]]="Wiktor",H106+1,H106)</f>
        <v>11</v>
      </c>
      <c r="I107">
        <f>IF(kursanci67[[#This Row],[Imię kursanta]]="Katarzyna",I106+1,I106)</f>
        <v>8</v>
      </c>
      <c r="J107">
        <f>IF(kursanci67[[#This Row],[Imię kursanta]]="Zuzanna",J106+1,J106)</f>
        <v>10</v>
      </c>
      <c r="K107">
        <f>IF(kursanci67[[#This Row],[Imię kursanta]]="Jan",K106+1,K106)</f>
        <v>13</v>
      </c>
      <c r="L107">
        <f>IF(kursanci67[[#This Row],[Imię kursanta]]="Julita",L106+1,L106)</f>
        <v>5</v>
      </c>
      <c r="M107">
        <f>IF(kursanci67[[#This Row],[Imię kursanta]]="Maciej",M106+1,M106)</f>
        <v>13</v>
      </c>
      <c r="N107">
        <f>IF(kursanci67[[#This Row],[Imię kursanta]]="Agnieszka",N106+1,N106)</f>
        <v>9</v>
      </c>
      <c r="O107">
        <f>IF(kursanci67[[#This Row],[Imię kursanta]]="Zdzisław",O106+1,O106)</f>
        <v>8</v>
      </c>
      <c r="P107">
        <f>IF(kursanci67[[#This Row],[Imię kursanta]]="Ewa",P106+1,P106)</f>
        <v>7</v>
      </c>
      <c r="Q107">
        <f>IF(kursanci67[[#This Row],[Imię kursanta]]="Zbigniew",Q106+1,Q106)</f>
        <v>8</v>
      </c>
      <c r="R107">
        <f>IF(kursanci67[[#This Row],[Imię kursanta]]="Anna",R106+1,R106)</f>
        <v>0</v>
      </c>
      <c r="S107">
        <f>IF(kursanci67[[#This Row],[Imię kursanta]]="Patrycja",S106+1,S106)</f>
        <v>0</v>
      </c>
      <c r="T107">
        <f>IF(kursanci67[[#This Row],[Imię kursanta]]="Ola",T106+1,T106)</f>
        <v>0</v>
      </c>
      <c r="U107">
        <f>IF(kursanci67[[#This Row],[Imię kursanta]]="Piotrek",U106+1,U106)</f>
        <v>1</v>
      </c>
      <c r="V107">
        <f>IF(kursanci67[[#This Row],[Imię kursanta]]="Andrzej",V106+1,V106)</f>
        <v>1</v>
      </c>
      <c r="W107">
        <f>IF(kursanci67[[#This Row],[Imię kursanta]]="Marcin",W106+1,W106)</f>
        <v>1</v>
      </c>
      <c r="X107" t="str">
        <f>UPPER(MID(kursanci67[[#This Row],[Imię kursanta]],1,3))</f>
        <v>MAC</v>
      </c>
      <c r="Y107" t="str">
        <f>UPPER(MID(kursanci67[[#This Row],[Przedmiot]],1,3))</f>
        <v>FIZ</v>
      </c>
      <c r="Z10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13</v>
      </c>
      <c r="AA107" t="str">
        <f>_xlfn.CONCAT(kursanci67[[#This Row],[CzlonImie]],kursanci67[[#This Row],[CzlonPrzedmiot]],kursanci67[[#This Row],[CzlonIlosc]])</f>
        <v>MACFIZ13</v>
      </c>
      <c r="AC107" s="4" t="s">
        <v>162</v>
      </c>
    </row>
    <row r="108" spans="1:29" x14ac:dyDescent="0.3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>
        <f>IF(kursanci67[[#This Row],[Imię kursanta]]="Bartek",G107+1,G107)</f>
        <v>11</v>
      </c>
      <c r="H108">
        <f>IF(kursanci67[[#This Row],[Imię kursanta]]="Wiktor",H107+1,H107)</f>
        <v>11</v>
      </c>
      <c r="I108">
        <f>IF(kursanci67[[#This Row],[Imię kursanta]]="Katarzyna",I107+1,I107)</f>
        <v>9</v>
      </c>
      <c r="J108">
        <f>IF(kursanci67[[#This Row],[Imię kursanta]]="Zuzanna",J107+1,J107)</f>
        <v>10</v>
      </c>
      <c r="K108">
        <f>IF(kursanci67[[#This Row],[Imię kursanta]]="Jan",K107+1,K107)</f>
        <v>13</v>
      </c>
      <c r="L108">
        <f>IF(kursanci67[[#This Row],[Imię kursanta]]="Julita",L107+1,L107)</f>
        <v>5</v>
      </c>
      <c r="M108">
        <f>IF(kursanci67[[#This Row],[Imię kursanta]]="Maciej",M107+1,M107)</f>
        <v>13</v>
      </c>
      <c r="N108">
        <f>IF(kursanci67[[#This Row],[Imię kursanta]]="Agnieszka",N107+1,N107)</f>
        <v>9</v>
      </c>
      <c r="O108">
        <f>IF(kursanci67[[#This Row],[Imię kursanta]]="Zdzisław",O107+1,O107)</f>
        <v>8</v>
      </c>
      <c r="P108">
        <f>IF(kursanci67[[#This Row],[Imię kursanta]]="Ewa",P107+1,P107)</f>
        <v>7</v>
      </c>
      <c r="Q108">
        <f>IF(kursanci67[[#This Row],[Imię kursanta]]="Zbigniew",Q107+1,Q107)</f>
        <v>8</v>
      </c>
      <c r="R108">
        <f>IF(kursanci67[[#This Row],[Imię kursanta]]="Anna",R107+1,R107)</f>
        <v>0</v>
      </c>
      <c r="S108">
        <f>IF(kursanci67[[#This Row],[Imię kursanta]]="Patrycja",S107+1,S107)</f>
        <v>0</v>
      </c>
      <c r="T108">
        <f>IF(kursanci67[[#This Row],[Imię kursanta]]="Ola",T107+1,T107)</f>
        <v>0</v>
      </c>
      <c r="U108">
        <f>IF(kursanci67[[#This Row],[Imię kursanta]]="Piotrek",U107+1,U107)</f>
        <v>1</v>
      </c>
      <c r="V108">
        <f>IF(kursanci67[[#This Row],[Imię kursanta]]="Andrzej",V107+1,V107)</f>
        <v>1</v>
      </c>
      <c r="W108">
        <f>IF(kursanci67[[#This Row],[Imię kursanta]]="Marcin",W107+1,W107)</f>
        <v>1</v>
      </c>
      <c r="X108" t="str">
        <f>UPPER(MID(kursanci67[[#This Row],[Imię kursanta]],1,3))</f>
        <v>KAT</v>
      </c>
      <c r="Y108" t="str">
        <f>UPPER(MID(kursanci67[[#This Row],[Przedmiot]],1,3))</f>
        <v>INF</v>
      </c>
      <c r="Z10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9</v>
      </c>
      <c r="AA108" t="str">
        <f>_xlfn.CONCAT(kursanci67[[#This Row],[CzlonImie]],kursanci67[[#This Row],[CzlonPrzedmiot]],kursanci67[[#This Row],[CzlonIlosc]])</f>
        <v>KATINF9</v>
      </c>
      <c r="AC108" s="4" t="s">
        <v>163</v>
      </c>
    </row>
    <row r="109" spans="1:29" x14ac:dyDescent="0.3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>
        <f>IF(kursanci67[[#This Row],[Imię kursanta]]="Bartek",G108+1,G108)</f>
        <v>11</v>
      </c>
      <c r="H109">
        <f>IF(kursanci67[[#This Row],[Imię kursanta]]="Wiktor",H108+1,H108)</f>
        <v>11</v>
      </c>
      <c r="I109">
        <f>IF(kursanci67[[#This Row],[Imię kursanta]]="Katarzyna",I108+1,I108)</f>
        <v>9</v>
      </c>
      <c r="J109">
        <f>IF(kursanci67[[#This Row],[Imię kursanta]]="Zuzanna",J108+1,J108)</f>
        <v>10</v>
      </c>
      <c r="K109">
        <f>IF(kursanci67[[#This Row],[Imię kursanta]]="Jan",K108+1,K108)</f>
        <v>13</v>
      </c>
      <c r="L109">
        <f>IF(kursanci67[[#This Row],[Imię kursanta]]="Julita",L108+1,L108)</f>
        <v>6</v>
      </c>
      <c r="M109">
        <f>IF(kursanci67[[#This Row],[Imię kursanta]]="Maciej",M108+1,M108)</f>
        <v>13</v>
      </c>
      <c r="N109">
        <f>IF(kursanci67[[#This Row],[Imię kursanta]]="Agnieszka",N108+1,N108)</f>
        <v>9</v>
      </c>
      <c r="O109">
        <f>IF(kursanci67[[#This Row],[Imię kursanta]]="Zdzisław",O108+1,O108)</f>
        <v>8</v>
      </c>
      <c r="P109">
        <f>IF(kursanci67[[#This Row],[Imię kursanta]]="Ewa",P108+1,P108)</f>
        <v>7</v>
      </c>
      <c r="Q109">
        <f>IF(kursanci67[[#This Row],[Imię kursanta]]="Zbigniew",Q108+1,Q108)</f>
        <v>8</v>
      </c>
      <c r="R109">
        <f>IF(kursanci67[[#This Row],[Imię kursanta]]="Anna",R108+1,R108)</f>
        <v>0</v>
      </c>
      <c r="S109">
        <f>IF(kursanci67[[#This Row],[Imię kursanta]]="Patrycja",S108+1,S108)</f>
        <v>0</v>
      </c>
      <c r="T109">
        <f>IF(kursanci67[[#This Row],[Imię kursanta]]="Ola",T108+1,T108)</f>
        <v>0</v>
      </c>
      <c r="U109">
        <f>IF(kursanci67[[#This Row],[Imię kursanta]]="Piotrek",U108+1,U108)</f>
        <v>1</v>
      </c>
      <c r="V109">
        <f>IF(kursanci67[[#This Row],[Imię kursanta]]="Andrzej",V108+1,V108)</f>
        <v>1</v>
      </c>
      <c r="W109">
        <f>IF(kursanci67[[#This Row],[Imię kursanta]]="Marcin",W108+1,W108)</f>
        <v>1</v>
      </c>
      <c r="X109" t="str">
        <f>UPPER(MID(kursanci67[[#This Row],[Imię kursanta]],1,3))</f>
        <v>JUL</v>
      </c>
      <c r="Y109" t="str">
        <f>UPPER(MID(kursanci67[[#This Row],[Przedmiot]],1,3))</f>
        <v>FIZ</v>
      </c>
      <c r="Z10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6</v>
      </c>
      <c r="AA109" t="str">
        <f>_xlfn.CONCAT(kursanci67[[#This Row],[CzlonImie]],kursanci67[[#This Row],[CzlonPrzedmiot]],kursanci67[[#This Row],[CzlonIlosc]])</f>
        <v>JULFIZ6</v>
      </c>
      <c r="AC109" s="4" t="s">
        <v>164</v>
      </c>
    </row>
    <row r="110" spans="1:29" x14ac:dyDescent="0.3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>
        <f>IF(kursanci67[[#This Row],[Imię kursanta]]="Bartek",G109+1,G109)</f>
        <v>11</v>
      </c>
      <c r="H110">
        <f>IF(kursanci67[[#This Row],[Imię kursanta]]="Wiktor",H109+1,H109)</f>
        <v>11</v>
      </c>
      <c r="I110">
        <f>IF(kursanci67[[#This Row],[Imię kursanta]]="Katarzyna",I109+1,I109)</f>
        <v>9</v>
      </c>
      <c r="J110">
        <f>IF(kursanci67[[#This Row],[Imię kursanta]]="Zuzanna",J109+1,J109)</f>
        <v>11</v>
      </c>
      <c r="K110">
        <f>IF(kursanci67[[#This Row],[Imię kursanta]]="Jan",K109+1,K109)</f>
        <v>13</v>
      </c>
      <c r="L110">
        <f>IF(kursanci67[[#This Row],[Imię kursanta]]="Julita",L109+1,L109)</f>
        <v>6</v>
      </c>
      <c r="M110">
        <f>IF(kursanci67[[#This Row],[Imię kursanta]]="Maciej",M109+1,M109)</f>
        <v>13</v>
      </c>
      <c r="N110">
        <f>IF(kursanci67[[#This Row],[Imię kursanta]]="Agnieszka",N109+1,N109)</f>
        <v>9</v>
      </c>
      <c r="O110">
        <f>IF(kursanci67[[#This Row],[Imię kursanta]]="Zdzisław",O109+1,O109)</f>
        <v>8</v>
      </c>
      <c r="P110">
        <f>IF(kursanci67[[#This Row],[Imię kursanta]]="Ewa",P109+1,P109)</f>
        <v>7</v>
      </c>
      <c r="Q110">
        <f>IF(kursanci67[[#This Row],[Imię kursanta]]="Zbigniew",Q109+1,Q109)</f>
        <v>8</v>
      </c>
      <c r="R110">
        <f>IF(kursanci67[[#This Row],[Imię kursanta]]="Anna",R109+1,R109)</f>
        <v>0</v>
      </c>
      <c r="S110">
        <f>IF(kursanci67[[#This Row],[Imię kursanta]]="Patrycja",S109+1,S109)</f>
        <v>0</v>
      </c>
      <c r="T110">
        <f>IF(kursanci67[[#This Row],[Imię kursanta]]="Ola",T109+1,T109)</f>
        <v>0</v>
      </c>
      <c r="U110">
        <f>IF(kursanci67[[#This Row],[Imię kursanta]]="Piotrek",U109+1,U109)</f>
        <v>1</v>
      </c>
      <c r="V110">
        <f>IF(kursanci67[[#This Row],[Imię kursanta]]="Andrzej",V109+1,V109)</f>
        <v>1</v>
      </c>
      <c r="W110">
        <f>IF(kursanci67[[#This Row],[Imię kursanta]]="Marcin",W109+1,W109)</f>
        <v>1</v>
      </c>
      <c r="X110" t="str">
        <f>UPPER(MID(kursanci67[[#This Row],[Imię kursanta]],1,3))</f>
        <v>ZUZ</v>
      </c>
      <c r="Y110" t="str">
        <f>UPPER(MID(kursanci67[[#This Row],[Przedmiot]],1,3))</f>
        <v>INF</v>
      </c>
      <c r="Z11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11</v>
      </c>
      <c r="AA110" t="str">
        <f>_xlfn.CONCAT(kursanci67[[#This Row],[CzlonImie]],kursanci67[[#This Row],[CzlonPrzedmiot]],kursanci67[[#This Row],[CzlonIlosc]])</f>
        <v>ZUZINF11</v>
      </c>
      <c r="AC110" s="4" t="s">
        <v>165</v>
      </c>
    </row>
    <row r="111" spans="1:29" x14ac:dyDescent="0.3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>
        <f>IF(kursanci67[[#This Row],[Imię kursanta]]="Bartek",G110+1,G110)</f>
        <v>11</v>
      </c>
      <c r="H111">
        <f>IF(kursanci67[[#This Row],[Imię kursanta]]="Wiktor",H110+1,H110)</f>
        <v>11</v>
      </c>
      <c r="I111">
        <f>IF(kursanci67[[#This Row],[Imię kursanta]]="Katarzyna",I110+1,I110)</f>
        <v>9</v>
      </c>
      <c r="J111">
        <f>IF(kursanci67[[#This Row],[Imię kursanta]]="Zuzanna",J110+1,J110)</f>
        <v>11</v>
      </c>
      <c r="K111">
        <f>IF(kursanci67[[#This Row],[Imię kursanta]]="Jan",K110+1,K110)</f>
        <v>13</v>
      </c>
      <c r="L111">
        <f>IF(kursanci67[[#This Row],[Imię kursanta]]="Julita",L110+1,L110)</f>
        <v>6</v>
      </c>
      <c r="M111">
        <f>IF(kursanci67[[#This Row],[Imię kursanta]]="Maciej",M110+1,M110)</f>
        <v>13</v>
      </c>
      <c r="N111">
        <f>IF(kursanci67[[#This Row],[Imię kursanta]]="Agnieszka",N110+1,N110)</f>
        <v>9</v>
      </c>
      <c r="O111">
        <f>IF(kursanci67[[#This Row],[Imię kursanta]]="Zdzisław",O110+1,O110)</f>
        <v>8</v>
      </c>
      <c r="P111">
        <f>IF(kursanci67[[#This Row],[Imię kursanta]]="Ewa",P110+1,P110)</f>
        <v>7</v>
      </c>
      <c r="Q111">
        <f>IF(kursanci67[[#This Row],[Imię kursanta]]="Zbigniew",Q110+1,Q110)</f>
        <v>8</v>
      </c>
      <c r="R111">
        <f>IF(kursanci67[[#This Row],[Imię kursanta]]="Anna",R110+1,R110)</f>
        <v>0</v>
      </c>
      <c r="S111">
        <f>IF(kursanci67[[#This Row],[Imię kursanta]]="Patrycja",S110+1,S110)</f>
        <v>1</v>
      </c>
      <c r="T111">
        <f>IF(kursanci67[[#This Row],[Imię kursanta]]="Ola",T110+1,T110)</f>
        <v>0</v>
      </c>
      <c r="U111">
        <f>IF(kursanci67[[#This Row],[Imię kursanta]]="Piotrek",U110+1,U110)</f>
        <v>1</v>
      </c>
      <c r="V111">
        <f>IF(kursanci67[[#This Row],[Imię kursanta]]="Andrzej",V110+1,V110)</f>
        <v>1</v>
      </c>
      <c r="W111">
        <f>IF(kursanci67[[#This Row],[Imię kursanta]]="Marcin",W110+1,W110)</f>
        <v>1</v>
      </c>
      <c r="X111" t="str">
        <f>UPPER(MID(kursanci67[[#This Row],[Imię kursanta]],1,3))</f>
        <v>PAT</v>
      </c>
      <c r="Y111" t="str">
        <f>UPPER(MID(kursanci67[[#This Row],[Przedmiot]],1,3))</f>
        <v>INF</v>
      </c>
      <c r="Z11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111" t="str">
        <f>_xlfn.CONCAT(kursanci67[[#This Row],[CzlonImie]],kursanci67[[#This Row],[CzlonPrzedmiot]],kursanci67[[#This Row],[CzlonIlosc]])</f>
        <v>PATINF1</v>
      </c>
      <c r="AC111" s="4" t="s">
        <v>166</v>
      </c>
    </row>
    <row r="112" spans="1:29" x14ac:dyDescent="0.3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>
        <f>IF(kursanci67[[#This Row],[Imię kursanta]]="Bartek",G111+1,G111)</f>
        <v>11</v>
      </c>
      <c r="H112">
        <f>IF(kursanci67[[#This Row],[Imię kursanta]]="Wiktor",H111+1,H111)</f>
        <v>11</v>
      </c>
      <c r="I112">
        <f>IF(kursanci67[[#This Row],[Imię kursanta]]="Katarzyna",I111+1,I111)</f>
        <v>9</v>
      </c>
      <c r="J112">
        <f>IF(kursanci67[[#This Row],[Imię kursanta]]="Zuzanna",J111+1,J111)</f>
        <v>11</v>
      </c>
      <c r="K112">
        <f>IF(kursanci67[[#This Row],[Imię kursanta]]="Jan",K111+1,K111)</f>
        <v>14</v>
      </c>
      <c r="L112">
        <f>IF(kursanci67[[#This Row],[Imię kursanta]]="Julita",L111+1,L111)</f>
        <v>6</v>
      </c>
      <c r="M112">
        <f>IF(kursanci67[[#This Row],[Imię kursanta]]="Maciej",M111+1,M111)</f>
        <v>13</v>
      </c>
      <c r="N112">
        <f>IF(kursanci67[[#This Row],[Imię kursanta]]="Agnieszka",N111+1,N111)</f>
        <v>9</v>
      </c>
      <c r="O112">
        <f>IF(kursanci67[[#This Row],[Imię kursanta]]="Zdzisław",O111+1,O111)</f>
        <v>8</v>
      </c>
      <c r="P112">
        <f>IF(kursanci67[[#This Row],[Imię kursanta]]="Ewa",P111+1,P111)</f>
        <v>7</v>
      </c>
      <c r="Q112">
        <f>IF(kursanci67[[#This Row],[Imię kursanta]]="Zbigniew",Q111+1,Q111)</f>
        <v>8</v>
      </c>
      <c r="R112">
        <f>IF(kursanci67[[#This Row],[Imię kursanta]]="Anna",R111+1,R111)</f>
        <v>0</v>
      </c>
      <c r="S112">
        <f>IF(kursanci67[[#This Row],[Imię kursanta]]="Patrycja",S111+1,S111)</f>
        <v>1</v>
      </c>
      <c r="T112">
        <f>IF(kursanci67[[#This Row],[Imię kursanta]]="Ola",T111+1,T111)</f>
        <v>0</v>
      </c>
      <c r="U112">
        <f>IF(kursanci67[[#This Row],[Imię kursanta]]="Piotrek",U111+1,U111)</f>
        <v>1</v>
      </c>
      <c r="V112">
        <f>IF(kursanci67[[#This Row],[Imię kursanta]]="Andrzej",V111+1,V111)</f>
        <v>1</v>
      </c>
      <c r="W112">
        <f>IF(kursanci67[[#This Row],[Imię kursanta]]="Marcin",W111+1,W111)</f>
        <v>1</v>
      </c>
      <c r="X112" t="str">
        <f>UPPER(MID(kursanci67[[#This Row],[Imię kursanta]],1,3))</f>
        <v>JAN</v>
      </c>
      <c r="Y112" t="str">
        <f>UPPER(MID(kursanci67[[#This Row],[Przedmiot]],1,3))</f>
        <v>FIZ</v>
      </c>
      <c r="Z11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14</v>
      </c>
      <c r="AA112" t="str">
        <f>_xlfn.CONCAT(kursanci67[[#This Row],[CzlonImie]],kursanci67[[#This Row],[CzlonPrzedmiot]],kursanci67[[#This Row],[CzlonIlosc]])</f>
        <v>JANFIZ14</v>
      </c>
      <c r="AC112" s="4" t="s">
        <v>167</v>
      </c>
    </row>
    <row r="113" spans="1:29" x14ac:dyDescent="0.3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>
        <f>IF(kursanci67[[#This Row],[Imię kursanta]]="Bartek",G112+1,G112)</f>
        <v>11</v>
      </c>
      <c r="H113">
        <f>IF(kursanci67[[#This Row],[Imię kursanta]]="Wiktor",H112+1,H112)</f>
        <v>11</v>
      </c>
      <c r="I113">
        <f>IF(kursanci67[[#This Row],[Imię kursanta]]="Katarzyna",I112+1,I112)</f>
        <v>10</v>
      </c>
      <c r="J113">
        <f>IF(kursanci67[[#This Row],[Imię kursanta]]="Zuzanna",J112+1,J112)</f>
        <v>11</v>
      </c>
      <c r="K113">
        <f>IF(kursanci67[[#This Row],[Imię kursanta]]="Jan",K112+1,K112)</f>
        <v>14</v>
      </c>
      <c r="L113">
        <f>IF(kursanci67[[#This Row],[Imię kursanta]]="Julita",L112+1,L112)</f>
        <v>6</v>
      </c>
      <c r="M113">
        <f>IF(kursanci67[[#This Row],[Imię kursanta]]="Maciej",M112+1,M112)</f>
        <v>13</v>
      </c>
      <c r="N113">
        <f>IF(kursanci67[[#This Row],[Imię kursanta]]="Agnieszka",N112+1,N112)</f>
        <v>9</v>
      </c>
      <c r="O113">
        <f>IF(kursanci67[[#This Row],[Imię kursanta]]="Zdzisław",O112+1,O112)</f>
        <v>8</v>
      </c>
      <c r="P113">
        <f>IF(kursanci67[[#This Row],[Imię kursanta]]="Ewa",P112+1,P112)</f>
        <v>7</v>
      </c>
      <c r="Q113">
        <f>IF(kursanci67[[#This Row],[Imię kursanta]]="Zbigniew",Q112+1,Q112)</f>
        <v>8</v>
      </c>
      <c r="R113">
        <f>IF(kursanci67[[#This Row],[Imię kursanta]]="Anna",R112+1,R112)</f>
        <v>0</v>
      </c>
      <c r="S113">
        <f>IF(kursanci67[[#This Row],[Imię kursanta]]="Patrycja",S112+1,S112)</f>
        <v>1</v>
      </c>
      <c r="T113">
        <f>IF(kursanci67[[#This Row],[Imię kursanta]]="Ola",T112+1,T112)</f>
        <v>0</v>
      </c>
      <c r="U113">
        <f>IF(kursanci67[[#This Row],[Imię kursanta]]="Piotrek",U112+1,U112)</f>
        <v>1</v>
      </c>
      <c r="V113">
        <f>IF(kursanci67[[#This Row],[Imię kursanta]]="Andrzej",V112+1,V112)</f>
        <v>1</v>
      </c>
      <c r="W113">
        <f>IF(kursanci67[[#This Row],[Imię kursanta]]="Marcin",W112+1,W112)</f>
        <v>1</v>
      </c>
      <c r="X113" t="str">
        <f>UPPER(MID(kursanci67[[#This Row],[Imię kursanta]],1,3))</f>
        <v>KAT</v>
      </c>
      <c r="Y113" t="str">
        <f>UPPER(MID(kursanci67[[#This Row],[Przedmiot]],1,3))</f>
        <v>INF</v>
      </c>
      <c r="Z11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10</v>
      </c>
      <c r="AA113" t="str">
        <f>_xlfn.CONCAT(kursanci67[[#This Row],[CzlonImie]],kursanci67[[#This Row],[CzlonPrzedmiot]],kursanci67[[#This Row],[CzlonIlosc]])</f>
        <v>KATINF10</v>
      </c>
      <c r="AC113" s="4" t="s">
        <v>168</v>
      </c>
    </row>
    <row r="114" spans="1:29" x14ac:dyDescent="0.3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>
        <f>IF(kursanci67[[#This Row],[Imię kursanta]]="Bartek",G113+1,G113)</f>
        <v>11</v>
      </c>
      <c r="H114">
        <f>IF(kursanci67[[#This Row],[Imię kursanta]]="Wiktor",H113+1,H113)</f>
        <v>11</v>
      </c>
      <c r="I114">
        <f>IF(kursanci67[[#This Row],[Imię kursanta]]="Katarzyna",I113+1,I113)</f>
        <v>10</v>
      </c>
      <c r="J114">
        <f>IF(kursanci67[[#This Row],[Imię kursanta]]="Zuzanna",J113+1,J113)</f>
        <v>11</v>
      </c>
      <c r="K114">
        <f>IF(kursanci67[[#This Row],[Imię kursanta]]="Jan",K113+1,K113)</f>
        <v>14</v>
      </c>
      <c r="L114">
        <f>IF(kursanci67[[#This Row],[Imię kursanta]]="Julita",L113+1,L113)</f>
        <v>6</v>
      </c>
      <c r="M114">
        <f>IF(kursanci67[[#This Row],[Imię kursanta]]="Maciej",M113+1,M113)</f>
        <v>13</v>
      </c>
      <c r="N114">
        <f>IF(kursanci67[[#This Row],[Imię kursanta]]="Agnieszka",N113+1,N113)</f>
        <v>9</v>
      </c>
      <c r="O114">
        <f>IF(kursanci67[[#This Row],[Imię kursanta]]="Zdzisław",O113+1,O113)</f>
        <v>9</v>
      </c>
      <c r="P114">
        <f>IF(kursanci67[[#This Row],[Imię kursanta]]="Ewa",P113+1,P113)</f>
        <v>7</v>
      </c>
      <c r="Q114">
        <f>IF(kursanci67[[#This Row],[Imię kursanta]]="Zbigniew",Q113+1,Q113)</f>
        <v>8</v>
      </c>
      <c r="R114">
        <f>IF(kursanci67[[#This Row],[Imię kursanta]]="Anna",R113+1,R113)</f>
        <v>0</v>
      </c>
      <c r="S114">
        <f>IF(kursanci67[[#This Row],[Imię kursanta]]="Patrycja",S113+1,S113)</f>
        <v>1</v>
      </c>
      <c r="T114">
        <f>IF(kursanci67[[#This Row],[Imię kursanta]]="Ola",T113+1,T113)</f>
        <v>0</v>
      </c>
      <c r="U114">
        <f>IF(kursanci67[[#This Row],[Imię kursanta]]="Piotrek",U113+1,U113)</f>
        <v>1</v>
      </c>
      <c r="V114">
        <f>IF(kursanci67[[#This Row],[Imię kursanta]]="Andrzej",V113+1,V113)</f>
        <v>1</v>
      </c>
      <c r="W114">
        <f>IF(kursanci67[[#This Row],[Imię kursanta]]="Marcin",W113+1,W113)</f>
        <v>1</v>
      </c>
      <c r="X114" t="str">
        <f>UPPER(MID(kursanci67[[#This Row],[Imię kursanta]],1,3))</f>
        <v>ZDZ</v>
      </c>
      <c r="Y114" t="str">
        <f>UPPER(MID(kursanci67[[#This Row],[Przedmiot]],1,3))</f>
        <v>MAT</v>
      </c>
      <c r="Z11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9</v>
      </c>
      <c r="AA114" t="str">
        <f>_xlfn.CONCAT(kursanci67[[#This Row],[CzlonImie]],kursanci67[[#This Row],[CzlonPrzedmiot]],kursanci67[[#This Row],[CzlonIlosc]])</f>
        <v>ZDZMAT9</v>
      </c>
      <c r="AC114" s="4" t="s">
        <v>169</v>
      </c>
    </row>
    <row r="115" spans="1:29" x14ac:dyDescent="0.3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>
        <f>IF(kursanci67[[#This Row],[Imię kursanta]]="Bartek",G114+1,G114)</f>
        <v>11</v>
      </c>
      <c r="H115">
        <f>IF(kursanci67[[#This Row],[Imię kursanta]]="Wiktor",H114+1,H114)</f>
        <v>11</v>
      </c>
      <c r="I115">
        <f>IF(kursanci67[[#This Row],[Imię kursanta]]="Katarzyna",I114+1,I114)</f>
        <v>10</v>
      </c>
      <c r="J115">
        <f>IF(kursanci67[[#This Row],[Imię kursanta]]="Zuzanna",J114+1,J114)</f>
        <v>11</v>
      </c>
      <c r="K115">
        <f>IF(kursanci67[[#This Row],[Imię kursanta]]="Jan",K114+1,K114)</f>
        <v>14</v>
      </c>
      <c r="L115">
        <f>IF(kursanci67[[#This Row],[Imię kursanta]]="Julita",L114+1,L114)</f>
        <v>6</v>
      </c>
      <c r="M115">
        <f>IF(kursanci67[[#This Row],[Imię kursanta]]="Maciej",M114+1,M114)</f>
        <v>14</v>
      </c>
      <c r="N115">
        <f>IF(kursanci67[[#This Row],[Imię kursanta]]="Agnieszka",N114+1,N114)</f>
        <v>9</v>
      </c>
      <c r="O115">
        <f>IF(kursanci67[[#This Row],[Imię kursanta]]="Zdzisław",O114+1,O114)</f>
        <v>9</v>
      </c>
      <c r="P115">
        <f>IF(kursanci67[[#This Row],[Imię kursanta]]="Ewa",P114+1,P114)</f>
        <v>7</v>
      </c>
      <c r="Q115">
        <f>IF(kursanci67[[#This Row],[Imię kursanta]]="Zbigniew",Q114+1,Q114)</f>
        <v>8</v>
      </c>
      <c r="R115">
        <f>IF(kursanci67[[#This Row],[Imię kursanta]]="Anna",R114+1,R114)</f>
        <v>0</v>
      </c>
      <c r="S115">
        <f>IF(kursanci67[[#This Row],[Imię kursanta]]="Patrycja",S114+1,S114)</f>
        <v>1</v>
      </c>
      <c r="T115">
        <f>IF(kursanci67[[#This Row],[Imię kursanta]]="Ola",T114+1,T114)</f>
        <v>0</v>
      </c>
      <c r="U115">
        <f>IF(kursanci67[[#This Row],[Imię kursanta]]="Piotrek",U114+1,U114)</f>
        <v>1</v>
      </c>
      <c r="V115">
        <f>IF(kursanci67[[#This Row],[Imię kursanta]]="Andrzej",V114+1,V114)</f>
        <v>1</v>
      </c>
      <c r="W115">
        <f>IF(kursanci67[[#This Row],[Imię kursanta]]="Marcin",W114+1,W114)</f>
        <v>1</v>
      </c>
      <c r="X115" t="str">
        <f>UPPER(MID(kursanci67[[#This Row],[Imię kursanta]],1,3))</f>
        <v>MAC</v>
      </c>
      <c r="Y115" t="str">
        <f>UPPER(MID(kursanci67[[#This Row],[Przedmiot]],1,3))</f>
        <v>FIZ</v>
      </c>
      <c r="Z11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14</v>
      </c>
      <c r="AA115" t="str">
        <f>_xlfn.CONCAT(kursanci67[[#This Row],[CzlonImie]],kursanci67[[#This Row],[CzlonPrzedmiot]],kursanci67[[#This Row],[CzlonIlosc]])</f>
        <v>MACFIZ14</v>
      </c>
      <c r="AC115" s="4" t="s">
        <v>170</v>
      </c>
    </row>
    <row r="116" spans="1:29" x14ac:dyDescent="0.3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>
        <f>IF(kursanci67[[#This Row],[Imię kursanta]]="Bartek",G115+1,G115)</f>
        <v>11</v>
      </c>
      <c r="H116">
        <f>IF(kursanci67[[#This Row],[Imię kursanta]]="Wiktor",H115+1,H115)</f>
        <v>11</v>
      </c>
      <c r="I116">
        <f>IF(kursanci67[[#This Row],[Imię kursanta]]="Katarzyna",I115+1,I115)</f>
        <v>10</v>
      </c>
      <c r="J116">
        <f>IF(kursanci67[[#This Row],[Imię kursanta]]="Zuzanna",J115+1,J115)</f>
        <v>11</v>
      </c>
      <c r="K116">
        <f>IF(kursanci67[[#This Row],[Imię kursanta]]="Jan",K115+1,K115)</f>
        <v>14</v>
      </c>
      <c r="L116">
        <f>IF(kursanci67[[#This Row],[Imię kursanta]]="Julita",L115+1,L115)</f>
        <v>6</v>
      </c>
      <c r="M116">
        <f>IF(kursanci67[[#This Row],[Imię kursanta]]="Maciej",M115+1,M115)</f>
        <v>14</v>
      </c>
      <c r="N116">
        <f>IF(kursanci67[[#This Row],[Imię kursanta]]="Agnieszka",N115+1,N115)</f>
        <v>9</v>
      </c>
      <c r="O116">
        <f>IF(kursanci67[[#This Row],[Imię kursanta]]="Zdzisław",O115+1,O115)</f>
        <v>9</v>
      </c>
      <c r="P116">
        <f>IF(kursanci67[[#This Row],[Imię kursanta]]="Ewa",P115+1,P115)</f>
        <v>7</v>
      </c>
      <c r="Q116">
        <f>IF(kursanci67[[#This Row],[Imię kursanta]]="Zbigniew",Q115+1,Q115)</f>
        <v>8</v>
      </c>
      <c r="R116">
        <f>IF(kursanci67[[#This Row],[Imię kursanta]]="Anna",R115+1,R115)</f>
        <v>1</v>
      </c>
      <c r="S116">
        <f>IF(kursanci67[[#This Row],[Imię kursanta]]="Patrycja",S115+1,S115)</f>
        <v>1</v>
      </c>
      <c r="T116">
        <f>IF(kursanci67[[#This Row],[Imię kursanta]]="Ola",T115+1,T115)</f>
        <v>0</v>
      </c>
      <c r="U116">
        <f>IF(kursanci67[[#This Row],[Imię kursanta]]="Piotrek",U115+1,U115)</f>
        <v>1</v>
      </c>
      <c r="V116">
        <f>IF(kursanci67[[#This Row],[Imię kursanta]]="Andrzej",V115+1,V115)</f>
        <v>1</v>
      </c>
      <c r="W116">
        <f>IF(kursanci67[[#This Row],[Imię kursanta]]="Marcin",W115+1,W115)</f>
        <v>1</v>
      </c>
      <c r="X116" t="str">
        <f>UPPER(MID(kursanci67[[#This Row],[Imię kursanta]],1,3))</f>
        <v>ANN</v>
      </c>
      <c r="Y116" t="str">
        <f>UPPER(MID(kursanci67[[#This Row],[Przedmiot]],1,3))</f>
        <v>INF</v>
      </c>
      <c r="Z11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116" t="str">
        <f>_xlfn.CONCAT(kursanci67[[#This Row],[CzlonImie]],kursanci67[[#This Row],[CzlonPrzedmiot]],kursanci67[[#This Row],[CzlonIlosc]])</f>
        <v>ANNINF1</v>
      </c>
      <c r="AC116" s="4" t="s">
        <v>171</v>
      </c>
    </row>
    <row r="117" spans="1:29" x14ac:dyDescent="0.3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>
        <f>IF(kursanci67[[#This Row],[Imię kursanta]]="Bartek",G116+1,G116)</f>
        <v>11</v>
      </c>
      <c r="H117">
        <f>IF(kursanci67[[#This Row],[Imię kursanta]]="Wiktor",H116+1,H116)</f>
        <v>11</v>
      </c>
      <c r="I117">
        <f>IF(kursanci67[[#This Row],[Imię kursanta]]="Katarzyna",I116+1,I116)</f>
        <v>10</v>
      </c>
      <c r="J117">
        <f>IF(kursanci67[[#This Row],[Imię kursanta]]="Zuzanna",J116+1,J116)</f>
        <v>11</v>
      </c>
      <c r="K117">
        <f>IF(kursanci67[[#This Row],[Imię kursanta]]="Jan",K116+1,K116)</f>
        <v>14</v>
      </c>
      <c r="L117">
        <f>IF(kursanci67[[#This Row],[Imię kursanta]]="Julita",L116+1,L116)</f>
        <v>6</v>
      </c>
      <c r="M117">
        <f>IF(kursanci67[[#This Row],[Imię kursanta]]="Maciej",M116+1,M116)</f>
        <v>14</v>
      </c>
      <c r="N117">
        <f>IF(kursanci67[[#This Row],[Imię kursanta]]="Agnieszka",N116+1,N116)</f>
        <v>10</v>
      </c>
      <c r="O117">
        <f>IF(kursanci67[[#This Row],[Imię kursanta]]="Zdzisław",O116+1,O116)</f>
        <v>9</v>
      </c>
      <c r="P117">
        <f>IF(kursanci67[[#This Row],[Imię kursanta]]="Ewa",P116+1,P116)</f>
        <v>7</v>
      </c>
      <c r="Q117">
        <f>IF(kursanci67[[#This Row],[Imię kursanta]]="Zbigniew",Q116+1,Q116)</f>
        <v>8</v>
      </c>
      <c r="R117">
        <f>IF(kursanci67[[#This Row],[Imię kursanta]]="Anna",R116+1,R116)</f>
        <v>1</v>
      </c>
      <c r="S117">
        <f>IF(kursanci67[[#This Row],[Imię kursanta]]="Patrycja",S116+1,S116)</f>
        <v>1</v>
      </c>
      <c r="T117">
        <f>IF(kursanci67[[#This Row],[Imię kursanta]]="Ola",T116+1,T116)</f>
        <v>0</v>
      </c>
      <c r="U117">
        <f>IF(kursanci67[[#This Row],[Imię kursanta]]="Piotrek",U116+1,U116)</f>
        <v>1</v>
      </c>
      <c r="V117">
        <f>IF(kursanci67[[#This Row],[Imię kursanta]]="Andrzej",V116+1,V116)</f>
        <v>1</v>
      </c>
      <c r="W117">
        <f>IF(kursanci67[[#This Row],[Imię kursanta]]="Marcin",W116+1,W116)</f>
        <v>1</v>
      </c>
      <c r="X117" t="str">
        <f>UPPER(MID(kursanci67[[#This Row],[Imię kursanta]],1,3))</f>
        <v>AGN</v>
      </c>
      <c r="Y117" t="str">
        <f>UPPER(MID(kursanci67[[#This Row],[Przedmiot]],1,3))</f>
        <v>INF</v>
      </c>
      <c r="Z11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10</v>
      </c>
      <c r="AA117" t="str">
        <f>_xlfn.CONCAT(kursanci67[[#This Row],[CzlonImie]],kursanci67[[#This Row],[CzlonPrzedmiot]],kursanci67[[#This Row],[CzlonIlosc]])</f>
        <v>AGNINF10</v>
      </c>
      <c r="AC117" s="4" t="s">
        <v>172</v>
      </c>
    </row>
    <row r="118" spans="1:29" x14ac:dyDescent="0.3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>
        <f>IF(kursanci67[[#This Row],[Imię kursanta]]="Bartek",G117+1,G117)</f>
        <v>11</v>
      </c>
      <c r="H118">
        <f>IF(kursanci67[[#This Row],[Imię kursanta]]="Wiktor",H117+1,H117)</f>
        <v>11</v>
      </c>
      <c r="I118">
        <f>IF(kursanci67[[#This Row],[Imię kursanta]]="Katarzyna",I117+1,I117)</f>
        <v>10</v>
      </c>
      <c r="J118">
        <f>IF(kursanci67[[#This Row],[Imię kursanta]]="Zuzanna",J117+1,J117)</f>
        <v>11</v>
      </c>
      <c r="K118">
        <f>IF(kursanci67[[#This Row],[Imię kursanta]]="Jan",K117+1,K117)</f>
        <v>14</v>
      </c>
      <c r="L118">
        <f>IF(kursanci67[[#This Row],[Imię kursanta]]="Julita",L117+1,L117)</f>
        <v>7</v>
      </c>
      <c r="M118">
        <f>IF(kursanci67[[#This Row],[Imię kursanta]]="Maciej",M117+1,M117)</f>
        <v>14</v>
      </c>
      <c r="N118">
        <f>IF(kursanci67[[#This Row],[Imię kursanta]]="Agnieszka",N117+1,N117)</f>
        <v>10</v>
      </c>
      <c r="O118">
        <f>IF(kursanci67[[#This Row],[Imię kursanta]]="Zdzisław",O117+1,O117)</f>
        <v>9</v>
      </c>
      <c r="P118">
        <f>IF(kursanci67[[#This Row],[Imię kursanta]]="Ewa",P117+1,P117)</f>
        <v>7</v>
      </c>
      <c r="Q118">
        <f>IF(kursanci67[[#This Row],[Imię kursanta]]="Zbigniew",Q117+1,Q117)</f>
        <v>8</v>
      </c>
      <c r="R118">
        <f>IF(kursanci67[[#This Row],[Imię kursanta]]="Anna",R117+1,R117)</f>
        <v>1</v>
      </c>
      <c r="S118">
        <f>IF(kursanci67[[#This Row],[Imię kursanta]]="Patrycja",S117+1,S117)</f>
        <v>1</v>
      </c>
      <c r="T118">
        <f>IF(kursanci67[[#This Row],[Imię kursanta]]="Ola",T117+1,T117)</f>
        <v>0</v>
      </c>
      <c r="U118">
        <f>IF(kursanci67[[#This Row],[Imię kursanta]]="Piotrek",U117+1,U117)</f>
        <v>1</v>
      </c>
      <c r="V118">
        <f>IF(kursanci67[[#This Row],[Imię kursanta]]="Andrzej",V117+1,V117)</f>
        <v>1</v>
      </c>
      <c r="W118">
        <f>IF(kursanci67[[#This Row],[Imię kursanta]]="Marcin",W117+1,W117)</f>
        <v>1</v>
      </c>
      <c r="X118" t="str">
        <f>UPPER(MID(kursanci67[[#This Row],[Imię kursanta]],1,3))</f>
        <v>JUL</v>
      </c>
      <c r="Y118" t="str">
        <f>UPPER(MID(kursanci67[[#This Row],[Przedmiot]],1,3))</f>
        <v>INF</v>
      </c>
      <c r="Z11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7</v>
      </c>
      <c r="AA118" t="str">
        <f>_xlfn.CONCAT(kursanci67[[#This Row],[CzlonImie]],kursanci67[[#This Row],[CzlonPrzedmiot]],kursanci67[[#This Row],[CzlonIlosc]])</f>
        <v>JULINF7</v>
      </c>
      <c r="AC118" s="4" t="s">
        <v>173</v>
      </c>
    </row>
    <row r="119" spans="1:29" x14ac:dyDescent="0.3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>
        <f>IF(kursanci67[[#This Row],[Imię kursanta]]="Bartek",G118+1,G118)</f>
        <v>11</v>
      </c>
      <c r="H119">
        <f>IF(kursanci67[[#This Row],[Imię kursanta]]="Wiktor",H118+1,H118)</f>
        <v>11</v>
      </c>
      <c r="I119">
        <f>IF(kursanci67[[#This Row],[Imię kursanta]]="Katarzyna",I118+1,I118)</f>
        <v>10</v>
      </c>
      <c r="J119">
        <f>IF(kursanci67[[#This Row],[Imię kursanta]]="Zuzanna",J118+1,J118)</f>
        <v>11</v>
      </c>
      <c r="K119">
        <f>IF(kursanci67[[#This Row],[Imię kursanta]]="Jan",K118+1,K118)</f>
        <v>15</v>
      </c>
      <c r="L119">
        <f>IF(kursanci67[[#This Row],[Imię kursanta]]="Julita",L118+1,L118)</f>
        <v>7</v>
      </c>
      <c r="M119">
        <f>IF(kursanci67[[#This Row],[Imię kursanta]]="Maciej",M118+1,M118)</f>
        <v>14</v>
      </c>
      <c r="N119">
        <f>IF(kursanci67[[#This Row],[Imię kursanta]]="Agnieszka",N118+1,N118)</f>
        <v>10</v>
      </c>
      <c r="O119">
        <f>IF(kursanci67[[#This Row],[Imię kursanta]]="Zdzisław",O118+1,O118)</f>
        <v>9</v>
      </c>
      <c r="P119">
        <f>IF(kursanci67[[#This Row],[Imię kursanta]]="Ewa",P118+1,P118)</f>
        <v>7</v>
      </c>
      <c r="Q119">
        <f>IF(kursanci67[[#This Row],[Imię kursanta]]="Zbigniew",Q118+1,Q118)</f>
        <v>8</v>
      </c>
      <c r="R119">
        <f>IF(kursanci67[[#This Row],[Imię kursanta]]="Anna",R118+1,R118)</f>
        <v>1</v>
      </c>
      <c r="S119">
        <f>IF(kursanci67[[#This Row],[Imię kursanta]]="Patrycja",S118+1,S118)</f>
        <v>1</v>
      </c>
      <c r="T119">
        <f>IF(kursanci67[[#This Row],[Imię kursanta]]="Ola",T118+1,T118)</f>
        <v>0</v>
      </c>
      <c r="U119">
        <f>IF(kursanci67[[#This Row],[Imię kursanta]]="Piotrek",U118+1,U118)</f>
        <v>1</v>
      </c>
      <c r="V119">
        <f>IF(kursanci67[[#This Row],[Imię kursanta]]="Andrzej",V118+1,V118)</f>
        <v>1</v>
      </c>
      <c r="W119">
        <f>IF(kursanci67[[#This Row],[Imię kursanta]]="Marcin",W118+1,W118)</f>
        <v>1</v>
      </c>
      <c r="X119" t="str">
        <f>UPPER(MID(kursanci67[[#This Row],[Imię kursanta]],1,3))</f>
        <v>JAN</v>
      </c>
      <c r="Y119" t="str">
        <f>UPPER(MID(kursanci67[[#This Row],[Przedmiot]],1,3))</f>
        <v>FIZ</v>
      </c>
      <c r="Z11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15</v>
      </c>
      <c r="AA119" t="str">
        <f>_xlfn.CONCAT(kursanci67[[#This Row],[CzlonImie]],kursanci67[[#This Row],[CzlonPrzedmiot]],kursanci67[[#This Row],[CzlonIlosc]])</f>
        <v>JANFIZ15</v>
      </c>
      <c r="AC119" s="4" t="s">
        <v>174</v>
      </c>
    </row>
    <row r="120" spans="1:29" x14ac:dyDescent="0.3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>
        <f>IF(kursanci67[[#This Row],[Imię kursanta]]="Bartek",G119+1,G119)</f>
        <v>11</v>
      </c>
      <c r="H120">
        <f>IF(kursanci67[[#This Row],[Imię kursanta]]="Wiktor",H119+1,H119)</f>
        <v>11</v>
      </c>
      <c r="I120">
        <f>IF(kursanci67[[#This Row],[Imię kursanta]]="Katarzyna",I119+1,I119)</f>
        <v>10</v>
      </c>
      <c r="J120">
        <f>IF(kursanci67[[#This Row],[Imię kursanta]]="Zuzanna",J119+1,J119)</f>
        <v>11</v>
      </c>
      <c r="K120">
        <f>IF(kursanci67[[#This Row],[Imię kursanta]]="Jan",K119+1,K119)</f>
        <v>15</v>
      </c>
      <c r="L120">
        <f>IF(kursanci67[[#This Row],[Imię kursanta]]="Julita",L119+1,L119)</f>
        <v>7</v>
      </c>
      <c r="M120">
        <f>IF(kursanci67[[#This Row],[Imię kursanta]]="Maciej",M119+1,M119)</f>
        <v>14</v>
      </c>
      <c r="N120">
        <f>IF(kursanci67[[#This Row],[Imię kursanta]]="Agnieszka",N119+1,N119)</f>
        <v>10</v>
      </c>
      <c r="O120">
        <f>IF(kursanci67[[#This Row],[Imię kursanta]]="Zdzisław",O119+1,O119)</f>
        <v>9</v>
      </c>
      <c r="P120">
        <f>IF(kursanci67[[#This Row],[Imię kursanta]]="Ewa",P119+1,P119)</f>
        <v>7</v>
      </c>
      <c r="Q120">
        <f>IF(kursanci67[[#This Row],[Imię kursanta]]="Zbigniew",Q119+1,Q119)</f>
        <v>9</v>
      </c>
      <c r="R120">
        <f>IF(kursanci67[[#This Row],[Imię kursanta]]="Anna",R119+1,R119)</f>
        <v>1</v>
      </c>
      <c r="S120">
        <f>IF(kursanci67[[#This Row],[Imię kursanta]]="Patrycja",S119+1,S119)</f>
        <v>1</v>
      </c>
      <c r="T120">
        <f>IF(kursanci67[[#This Row],[Imię kursanta]]="Ola",T119+1,T119)</f>
        <v>0</v>
      </c>
      <c r="U120">
        <f>IF(kursanci67[[#This Row],[Imię kursanta]]="Piotrek",U119+1,U119)</f>
        <v>1</v>
      </c>
      <c r="V120">
        <f>IF(kursanci67[[#This Row],[Imię kursanta]]="Andrzej",V119+1,V119)</f>
        <v>1</v>
      </c>
      <c r="W120">
        <f>IF(kursanci67[[#This Row],[Imię kursanta]]="Marcin",W119+1,W119)</f>
        <v>1</v>
      </c>
      <c r="X120" t="str">
        <f>UPPER(MID(kursanci67[[#This Row],[Imię kursanta]],1,3))</f>
        <v>ZBI</v>
      </c>
      <c r="Y120" t="str">
        <f>UPPER(MID(kursanci67[[#This Row],[Przedmiot]],1,3))</f>
        <v>FIZ</v>
      </c>
      <c r="Z12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9</v>
      </c>
      <c r="AA120" t="str">
        <f>_xlfn.CONCAT(kursanci67[[#This Row],[CzlonImie]],kursanci67[[#This Row],[CzlonPrzedmiot]],kursanci67[[#This Row],[CzlonIlosc]])</f>
        <v>ZBIFIZ9</v>
      </c>
      <c r="AC120" s="4" t="s">
        <v>175</v>
      </c>
    </row>
    <row r="121" spans="1:29" x14ac:dyDescent="0.3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>
        <f>IF(kursanci67[[#This Row],[Imię kursanta]]="Bartek",G120+1,G120)</f>
        <v>11</v>
      </c>
      <c r="H121">
        <f>IF(kursanci67[[#This Row],[Imię kursanta]]="Wiktor",H120+1,H120)</f>
        <v>11</v>
      </c>
      <c r="I121">
        <f>IF(kursanci67[[#This Row],[Imię kursanta]]="Katarzyna",I120+1,I120)</f>
        <v>10</v>
      </c>
      <c r="J121">
        <f>IF(kursanci67[[#This Row],[Imię kursanta]]="Zuzanna",J120+1,J120)</f>
        <v>12</v>
      </c>
      <c r="K121">
        <f>IF(kursanci67[[#This Row],[Imię kursanta]]="Jan",K120+1,K120)</f>
        <v>15</v>
      </c>
      <c r="L121">
        <f>IF(kursanci67[[#This Row],[Imię kursanta]]="Julita",L120+1,L120)</f>
        <v>7</v>
      </c>
      <c r="M121">
        <f>IF(kursanci67[[#This Row],[Imię kursanta]]="Maciej",M120+1,M120)</f>
        <v>14</v>
      </c>
      <c r="N121">
        <f>IF(kursanci67[[#This Row],[Imię kursanta]]="Agnieszka",N120+1,N120)</f>
        <v>10</v>
      </c>
      <c r="O121">
        <f>IF(kursanci67[[#This Row],[Imię kursanta]]="Zdzisław",O120+1,O120)</f>
        <v>9</v>
      </c>
      <c r="P121">
        <f>IF(kursanci67[[#This Row],[Imię kursanta]]="Ewa",P120+1,P120)</f>
        <v>7</v>
      </c>
      <c r="Q121">
        <f>IF(kursanci67[[#This Row],[Imię kursanta]]="Zbigniew",Q120+1,Q120)</f>
        <v>9</v>
      </c>
      <c r="R121">
        <f>IF(kursanci67[[#This Row],[Imię kursanta]]="Anna",R120+1,R120)</f>
        <v>1</v>
      </c>
      <c r="S121">
        <f>IF(kursanci67[[#This Row],[Imię kursanta]]="Patrycja",S120+1,S120)</f>
        <v>1</v>
      </c>
      <c r="T121">
        <f>IF(kursanci67[[#This Row],[Imię kursanta]]="Ola",T120+1,T120)</f>
        <v>0</v>
      </c>
      <c r="U121">
        <f>IF(kursanci67[[#This Row],[Imię kursanta]]="Piotrek",U120+1,U120)</f>
        <v>1</v>
      </c>
      <c r="V121">
        <f>IF(kursanci67[[#This Row],[Imię kursanta]]="Andrzej",V120+1,V120)</f>
        <v>1</v>
      </c>
      <c r="W121">
        <f>IF(kursanci67[[#This Row],[Imię kursanta]]="Marcin",W120+1,W120)</f>
        <v>1</v>
      </c>
      <c r="X121" t="str">
        <f>UPPER(MID(kursanci67[[#This Row],[Imię kursanta]],1,3))</f>
        <v>ZUZ</v>
      </c>
      <c r="Y121" t="str">
        <f>UPPER(MID(kursanci67[[#This Row],[Przedmiot]],1,3))</f>
        <v>INF</v>
      </c>
      <c r="Z12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12</v>
      </c>
      <c r="AA121" t="str">
        <f>_xlfn.CONCAT(kursanci67[[#This Row],[CzlonImie]],kursanci67[[#This Row],[CzlonPrzedmiot]],kursanci67[[#This Row],[CzlonIlosc]])</f>
        <v>ZUZINF12</v>
      </c>
      <c r="AC121" s="4" t="s">
        <v>176</v>
      </c>
    </row>
    <row r="122" spans="1:29" x14ac:dyDescent="0.3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>
        <f>IF(kursanci67[[#This Row],[Imię kursanta]]="Bartek",G121+1,G121)</f>
        <v>11</v>
      </c>
      <c r="H122">
        <f>IF(kursanci67[[#This Row],[Imię kursanta]]="Wiktor",H121+1,H121)</f>
        <v>11</v>
      </c>
      <c r="I122">
        <f>IF(kursanci67[[#This Row],[Imię kursanta]]="Katarzyna",I121+1,I121)</f>
        <v>10</v>
      </c>
      <c r="J122">
        <f>IF(kursanci67[[#This Row],[Imię kursanta]]="Zuzanna",J121+1,J121)</f>
        <v>12</v>
      </c>
      <c r="K122">
        <f>IF(kursanci67[[#This Row],[Imię kursanta]]="Jan",K121+1,K121)</f>
        <v>16</v>
      </c>
      <c r="L122">
        <f>IF(kursanci67[[#This Row],[Imię kursanta]]="Julita",L121+1,L121)</f>
        <v>7</v>
      </c>
      <c r="M122">
        <f>IF(kursanci67[[#This Row],[Imię kursanta]]="Maciej",M121+1,M121)</f>
        <v>14</v>
      </c>
      <c r="N122">
        <f>IF(kursanci67[[#This Row],[Imię kursanta]]="Agnieszka",N121+1,N121)</f>
        <v>10</v>
      </c>
      <c r="O122">
        <f>IF(kursanci67[[#This Row],[Imię kursanta]]="Zdzisław",O121+1,O121)</f>
        <v>9</v>
      </c>
      <c r="P122">
        <f>IF(kursanci67[[#This Row],[Imię kursanta]]="Ewa",P121+1,P121)</f>
        <v>7</v>
      </c>
      <c r="Q122">
        <f>IF(kursanci67[[#This Row],[Imię kursanta]]="Zbigniew",Q121+1,Q121)</f>
        <v>9</v>
      </c>
      <c r="R122">
        <f>IF(kursanci67[[#This Row],[Imię kursanta]]="Anna",R121+1,R121)</f>
        <v>1</v>
      </c>
      <c r="S122">
        <f>IF(kursanci67[[#This Row],[Imię kursanta]]="Patrycja",S121+1,S121)</f>
        <v>1</v>
      </c>
      <c r="T122">
        <f>IF(kursanci67[[#This Row],[Imię kursanta]]="Ola",T121+1,T121)</f>
        <v>0</v>
      </c>
      <c r="U122">
        <f>IF(kursanci67[[#This Row],[Imię kursanta]]="Piotrek",U121+1,U121)</f>
        <v>1</v>
      </c>
      <c r="V122">
        <f>IF(kursanci67[[#This Row],[Imię kursanta]]="Andrzej",V121+1,V121)</f>
        <v>1</v>
      </c>
      <c r="W122">
        <f>IF(kursanci67[[#This Row],[Imię kursanta]]="Marcin",W121+1,W121)</f>
        <v>1</v>
      </c>
      <c r="X122" t="str">
        <f>UPPER(MID(kursanci67[[#This Row],[Imię kursanta]],1,3))</f>
        <v>JAN</v>
      </c>
      <c r="Y122" t="str">
        <f>UPPER(MID(kursanci67[[#This Row],[Przedmiot]],1,3))</f>
        <v>FIZ</v>
      </c>
      <c r="Z12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16</v>
      </c>
      <c r="AA122" t="str">
        <f>_xlfn.CONCAT(kursanci67[[#This Row],[CzlonImie]],kursanci67[[#This Row],[CzlonPrzedmiot]],kursanci67[[#This Row],[CzlonIlosc]])</f>
        <v>JANFIZ16</v>
      </c>
      <c r="AC122" s="4" t="s">
        <v>177</v>
      </c>
    </row>
    <row r="123" spans="1:29" x14ac:dyDescent="0.3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>
        <f>IF(kursanci67[[#This Row],[Imię kursanta]]="Bartek",G122+1,G122)</f>
        <v>11</v>
      </c>
      <c r="H123">
        <f>IF(kursanci67[[#This Row],[Imię kursanta]]="Wiktor",H122+1,H122)</f>
        <v>11</v>
      </c>
      <c r="I123">
        <f>IF(kursanci67[[#This Row],[Imię kursanta]]="Katarzyna",I122+1,I122)</f>
        <v>10</v>
      </c>
      <c r="J123">
        <f>IF(kursanci67[[#This Row],[Imię kursanta]]="Zuzanna",J122+1,J122)</f>
        <v>12</v>
      </c>
      <c r="K123">
        <f>IF(kursanci67[[#This Row],[Imię kursanta]]="Jan",K122+1,K122)</f>
        <v>16</v>
      </c>
      <c r="L123">
        <f>IF(kursanci67[[#This Row],[Imię kursanta]]="Julita",L122+1,L122)</f>
        <v>7</v>
      </c>
      <c r="M123">
        <f>IF(kursanci67[[#This Row],[Imię kursanta]]="Maciej",M122+1,M122)</f>
        <v>14</v>
      </c>
      <c r="N123">
        <f>IF(kursanci67[[#This Row],[Imię kursanta]]="Agnieszka",N122+1,N122)</f>
        <v>10</v>
      </c>
      <c r="O123">
        <f>IF(kursanci67[[#This Row],[Imię kursanta]]="Zdzisław",O122+1,O122)</f>
        <v>9</v>
      </c>
      <c r="P123">
        <f>IF(kursanci67[[#This Row],[Imię kursanta]]="Ewa",P122+1,P122)</f>
        <v>7</v>
      </c>
      <c r="Q123">
        <f>IF(kursanci67[[#This Row],[Imię kursanta]]="Zbigniew",Q122+1,Q122)</f>
        <v>10</v>
      </c>
      <c r="R123">
        <f>IF(kursanci67[[#This Row],[Imię kursanta]]="Anna",R122+1,R122)</f>
        <v>1</v>
      </c>
      <c r="S123">
        <f>IF(kursanci67[[#This Row],[Imię kursanta]]="Patrycja",S122+1,S122)</f>
        <v>1</v>
      </c>
      <c r="T123">
        <f>IF(kursanci67[[#This Row],[Imię kursanta]]="Ola",T122+1,T122)</f>
        <v>0</v>
      </c>
      <c r="U123">
        <f>IF(kursanci67[[#This Row],[Imię kursanta]]="Piotrek",U122+1,U122)</f>
        <v>1</v>
      </c>
      <c r="V123">
        <f>IF(kursanci67[[#This Row],[Imię kursanta]]="Andrzej",V122+1,V122)</f>
        <v>1</v>
      </c>
      <c r="W123">
        <f>IF(kursanci67[[#This Row],[Imię kursanta]]="Marcin",W122+1,W122)</f>
        <v>1</v>
      </c>
      <c r="X123" t="str">
        <f>UPPER(MID(kursanci67[[#This Row],[Imię kursanta]],1,3))</f>
        <v>ZBI</v>
      </c>
      <c r="Y123" t="str">
        <f>UPPER(MID(kursanci67[[#This Row],[Przedmiot]],1,3))</f>
        <v>INF</v>
      </c>
      <c r="Z12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10</v>
      </c>
      <c r="AA123" t="str">
        <f>_xlfn.CONCAT(kursanci67[[#This Row],[CzlonImie]],kursanci67[[#This Row],[CzlonPrzedmiot]],kursanci67[[#This Row],[CzlonIlosc]])</f>
        <v>ZBIINF10</v>
      </c>
      <c r="AC123" s="4" t="s">
        <v>178</v>
      </c>
    </row>
    <row r="124" spans="1:29" x14ac:dyDescent="0.3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>
        <f>IF(kursanci67[[#This Row],[Imię kursanta]]="Bartek",G123+1,G123)</f>
        <v>12</v>
      </c>
      <c r="H124">
        <f>IF(kursanci67[[#This Row],[Imię kursanta]]="Wiktor",H123+1,H123)</f>
        <v>11</v>
      </c>
      <c r="I124">
        <f>IF(kursanci67[[#This Row],[Imię kursanta]]="Katarzyna",I123+1,I123)</f>
        <v>10</v>
      </c>
      <c r="J124">
        <f>IF(kursanci67[[#This Row],[Imię kursanta]]="Zuzanna",J123+1,J123)</f>
        <v>12</v>
      </c>
      <c r="K124">
        <f>IF(kursanci67[[#This Row],[Imię kursanta]]="Jan",K123+1,K123)</f>
        <v>16</v>
      </c>
      <c r="L124">
        <f>IF(kursanci67[[#This Row],[Imię kursanta]]="Julita",L123+1,L123)</f>
        <v>7</v>
      </c>
      <c r="M124">
        <f>IF(kursanci67[[#This Row],[Imię kursanta]]="Maciej",M123+1,M123)</f>
        <v>14</v>
      </c>
      <c r="N124">
        <f>IF(kursanci67[[#This Row],[Imię kursanta]]="Agnieszka",N123+1,N123)</f>
        <v>10</v>
      </c>
      <c r="O124">
        <f>IF(kursanci67[[#This Row],[Imię kursanta]]="Zdzisław",O123+1,O123)</f>
        <v>9</v>
      </c>
      <c r="P124">
        <f>IF(kursanci67[[#This Row],[Imię kursanta]]="Ewa",P123+1,P123)</f>
        <v>7</v>
      </c>
      <c r="Q124">
        <f>IF(kursanci67[[#This Row],[Imię kursanta]]="Zbigniew",Q123+1,Q123)</f>
        <v>10</v>
      </c>
      <c r="R124">
        <f>IF(kursanci67[[#This Row],[Imię kursanta]]="Anna",R123+1,R123)</f>
        <v>1</v>
      </c>
      <c r="S124">
        <f>IF(kursanci67[[#This Row],[Imię kursanta]]="Patrycja",S123+1,S123)</f>
        <v>1</v>
      </c>
      <c r="T124">
        <f>IF(kursanci67[[#This Row],[Imię kursanta]]="Ola",T123+1,T123)</f>
        <v>0</v>
      </c>
      <c r="U124">
        <f>IF(kursanci67[[#This Row],[Imię kursanta]]="Piotrek",U123+1,U123)</f>
        <v>1</v>
      </c>
      <c r="V124">
        <f>IF(kursanci67[[#This Row],[Imię kursanta]]="Andrzej",V123+1,V123)</f>
        <v>1</v>
      </c>
      <c r="W124">
        <f>IF(kursanci67[[#This Row],[Imię kursanta]]="Marcin",W123+1,W123)</f>
        <v>1</v>
      </c>
      <c r="X124" t="str">
        <f>UPPER(MID(kursanci67[[#This Row],[Imię kursanta]],1,3))</f>
        <v>BAR</v>
      </c>
      <c r="Y124" t="str">
        <f>UPPER(MID(kursanci67[[#This Row],[Przedmiot]],1,3))</f>
        <v>INF</v>
      </c>
      <c r="Z12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12</v>
      </c>
      <c r="AA124" t="str">
        <f>_xlfn.CONCAT(kursanci67[[#This Row],[CzlonImie]],kursanci67[[#This Row],[CzlonPrzedmiot]],kursanci67[[#This Row],[CzlonIlosc]])</f>
        <v>BARINF12</v>
      </c>
      <c r="AC124" s="4" t="s">
        <v>179</v>
      </c>
    </row>
    <row r="125" spans="1:29" x14ac:dyDescent="0.3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>
        <f>IF(kursanci67[[#This Row],[Imię kursanta]]="Bartek",G124+1,G124)</f>
        <v>12</v>
      </c>
      <c r="H125">
        <f>IF(kursanci67[[#This Row],[Imię kursanta]]="Wiktor",H124+1,H124)</f>
        <v>11</v>
      </c>
      <c r="I125">
        <f>IF(kursanci67[[#This Row],[Imię kursanta]]="Katarzyna",I124+1,I124)</f>
        <v>11</v>
      </c>
      <c r="J125">
        <f>IF(kursanci67[[#This Row],[Imię kursanta]]="Zuzanna",J124+1,J124)</f>
        <v>12</v>
      </c>
      <c r="K125">
        <f>IF(kursanci67[[#This Row],[Imię kursanta]]="Jan",K124+1,K124)</f>
        <v>16</v>
      </c>
      <c r="L125">
        <f>IF(kursanci67[[#This Row],[Imię kursanta]]="Julita",L124+1,L124)</f>
        <v>7</v>
      </c>
      <c r="M125">
        <f>IF(kursanci67[[#This Row],[Imię kursanta]]="Maciej",M124+1,M124)</f>
        <v>14</v>
      </c>
      <c r="N125">
        <f>IF(kursanci67[[#This Row],[Imię kursanta]]="Agnieszka",N124+1,N124)</f>
        <v>10</v>
      </c>
      <c r="O125">
        <f>IF(kursanci67[[#This Row],[Imię kursanta]]="Zdzisław",O124+1,O124)</f>
        <v>9</v>
      </c>
      <c r="P125">
        <f>IF(kursanci67[[#This Row],[Imię kursanta]]="Ewa",P124+1,P124)</f>
        <v>7</v>
      </c>
      <c r="Q125">
        <f>IF(kursanci67[[#This Row],[Imię kursanta]]="Zbigniew",Q124+1,Q124)</f>
        <v>10</v>
      </c>
      <c r="R125">
        <f>IF(kursanci67[[#This Row],[Imię kursanta]]="Anna",R124+1,R124)</f>
        <v>1</v>
      </c>
      <c r="S125">
        <f>IF(kursanci67[[#This Row],[Imię kursanta]]="Patrycja",S124+1,S124)</f>
        <v>1</v>
      </c>
      <c r="T125">
        <f>IF(kursanci67[[#This Row],[Imię kursanta]]="Ola",T124+1,T124)</f>
        <v>0</v>
      </c>
      <c r="U125">
        <f>IF(kursanci67[[#This Row],[Imię kursanta]]="Piotrek",U124+1,U124)</f>
        <v>1</v>
      </c>
      <c r="V125">
        <f>IF(kursanci67[[#This Row],[Imię kursanta]]="Andrzej",V124+1,V124)</f>
        <v>1</v>
      </c>
      <c r="W125">
        <f>IF(kursanci67[[#This Row],[Imię kursanta]]="Marcin",W124+1,W124)</f>
        <v>1</v>
      </c>
      <c r="X125" t="str">
        <f>UPPER(MID(kursanci67[[#This Row],[Imię kursanta]],1,3))</f>
        <v>KAT</v>
      </c>
      <c r="Y125" t="str">
        <f>UPPER(MID(kursanci67[[#This Row],[Przedmiot]],1,3))</f>
        <v>INF</v>
      </c>
      <c r="Z12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11</v>
      </c>
      <c r="AA125" t="str">
        <f>_xlfn.CONCAT(kursanci67[[#This Row],[CzlonImie]],kursanci67[[#This Row],[CzlonPrzedmiot]],kursanci67[[#This Row],[CzlonIlosc]])</f>
        <v>KATINF11</v>
      </c>
      <c r="AC125" s="4" t="s">
        <v>180</v>
      </c>
    </row>
    <row r="126" spans="1:29" x14ac:dyDescent="0.3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>
        <f>IF(kursanci67[[#This Row],[Imię kursanta]]="Bartek",G125+1,G125)</f>
        <v>12</v>
      </c>
      <c r="H126">
        <f>IF(kursanci67[[#This Row],[Imię kursanta]]="Wiktor",H125+1,H125)</f>
        <v>11</v>
      </c>
      <c r="I126">
        <f>IF(kursanci67[[#This Row],[Imię kursanta]]="Katarzyna",I125+1,I125)</f>
        <v>12</v>
      </c>
      <c r="J126">
        <f>IF(kursanci67[[#This Row],[Imię kursanta]]="Zuzanna",J125+1,J125)</f>
        <v>12</v>
      </c>
      <c r="K126">
        <f>IF(kursanci67[[#This Row],[Imię kursanta]]="Jan",K125+1,K125)</f>
        <v>16</v>
      </c>
      <c r="L126">
        <f>IF(kursanci67[[#This Row],[Imię kursanta]]="Julita",L125+1,L125)</f>
        <v>7</v>
      </c>
      <c r="M126">
        <f>IF(kursanci67[[#This Row],[Imię kursanta]]="Maciej",M125+1,M125)</f>
        <v>14</v>
      </c>
      <c r="N126">
        <f>IF(kursanci67[[#This Row],[Imię kursanta]]="Agnieszka",N125+1,N125)</f>
        <v>10</v>
      </c>
      <c r="O126">
        <f>IF(kursanci67[[#This Row],[Imię kursanta]]="Zdzisław",O125+1,O125)</f>
        <v>9</v>
      </c>
      <c r="P126">
        <f>IF(kursanci67[[#This Row],[Imię kursanta]]="Ewa",P125+1,P125)</f>
        <v>7</v>
      </c>
      <c r="Q126">
        <f>IF(kursanci67[[#This Row],[Imię kursanta]]="Zbigniew",Q125+1,Q125)</f>
        <v>10</v>
      </c>
      <c r="R126">
        <f>IF(kursanci67[[#This Row],[Imię kursanta]]="Anna",R125+1,R125)</f>
        <v>1</v>
      </c>
      <c r="S126">
        <f>IF(kursanci67[[#This Row],[Imię kursanta]]="Patrycja",S125+1,S125)</f>
        <v>1</v>
      </c>
      <c r="T126">
        <f>IF(kursanci67[[#This Row],[Imię kursanta]]="Ola",T125+1,T125)</f>
        <v>0</v>
      </c>
      <c r="U126">
        <f>IF(kursanci67[[#This Row],[Imię kursanta]]="Piotrek",U125+1,U125)</f>
        <v>1</v>
      </c>
      <c r="V126">
        <f>IF(kursanci67[[#This Row],[Imię kursanta]]="Andrzej",V125+1,V125)</f>
        <v>1</v>
      </c>
      <c r="W126">
        <f>IF(kursanci67[[#This Row],[Imię kursanta]]="Marcin",W125+1,W125)</f>
        <v>1</v>
      </c>
      <c r="X126" t="str">
        <f>UPPER(MID(kursanci67[[#This Row],[Imię kursanta]],1,3))</f>
        <v>KAT</v>
      </c>
      <c r="Y126" t="str">
        <f>UPPER(MID(kursanci67[[#This Row],[Przedmiot]],1,3))</f>
        <v>INF</v>
      </c>
      <c r="Z12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12</v>
      </c>
      <c r="AA126" t="str">
        <f>_xlfn.CONCAT(kursanci67[[#This Row],[CzlonImie]],kursanci67[[#This Row],[CzlonPrzedmiot]],kursanci67[[#This Row],[CzlonIlosc]])</f>
        <v>KATINF12</v>
      </c>
      <c r="AC126" s="4" t="s">
        <v>181</v>
      </c>
    </row>
    <row r="127" spans="1:29" x14ac:dyDescent="0.3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>
        <f>IF(kursanci67[[#This Row],[Imię kursanta]]="Bartek",G126+1,G126)</f>
        <v>12</v>
      </c>
      <c r="H127">
        <f>IF(kursanci67[[#This Row],[Imię kursanta]]="Wiktor",H126+1,H126)</f>
        <v>11</v>
      </c>
      <c r="I127">
        <f>IF(kursanci67[[#This Row],[Imię kursanta]]="Katarzyna",I126+1,I126)</f>
        <v>12</v>
      </c>
      <c r="J127">
        <f>IF(kursanci67[[#This Row],[Imię kursanta]]="Zuzanna",J126+1,J126)</f>
        <v>12</v>
      </c>
      <c r="K127">
        <f>IF(kursanci67[[#This Row],[Imię kursanta]]="Jan",K126+1,K126)</f>
        <v>16</v>
      </c>
      <c r="L127">
        <f>IF(kursanci67[[#This Row],[Imię kursanta]]="Julita",L126+1,L126)</f>
        <v>7</v>
      </c>
      <c r="M127">
        <f>IF(kursanci67[[#This Row],[Imię kursanta]]="Maciej",M126+1,M126)</f>
        <v>14</v>
      </c>
      <c r="N127">
        <f>IF(kursanci67[[#This Row],[Imię kursanta]]="Agnieszka",N126+1,N126)</f>
        <v>10</v>
      </c>
      <c r="O127">
        <f>IF(kursanci67[[#This Row],[Imię kursanta]]="Zdzisław",O126+1,O126)</f>
        <v>9</v>
      </c>
      <c r="P127">
        <f>IF(kursanci67[[#This Row],[Imię kursanta]]="Ewa",P126+1,P126)</f>
        <v>7</v>
      </c>
      <c r="Q127">
        <f>IF(kursanci67[[#This Row],[Imię kursanta]]="Zbigniew",Q126+1,Q126)</f>
        <v>10</v>
      </c>
      <c r="R127">
        <f>IF(kursanci67[[#This Row],[Imię kursanta]]="Anna",R126+1,R126)</f>
        <v>2</v>
      </c>
      <c r="S127">
        <f>IF(kursanci67[[#This Row],[Imię kursanta]]="Patrycja",S126+1,S126)</f>
        <v>1</v>
      </c>
      <c r="T127">
        <f>IF(kursanci67[[#This Row],[Imię kursanta]]="Ola",T126+1,T126)</f>
        <v>0</v>
      </c>
      <c r="U127">
        <f>IF(kursanci67[[#This Row],[Imię kursanta]]="Piotrek",U126+1,U126)</f>
        <v>1</v>
      </c>
      <c r="V127">
        <f>IF(kursanci67[[#This Row],[Imię kursanta]]="Andrzej",V126+1,V126)</f>
        <v>1</v>
      </c>
      <c r="W127">
        <f>IF(kursanci67[[#This Row],[Imię kursanta]]="Marcin",W126+1,W126)</f>
        <v>1</v>
      </c>
      <c r="X127" t="str">
        <f>UPPER(MID(kursanci67[[#This Row],[Imię kursanta]],1,3))</f>
        <v>ANN</v>
      </c>
      <c r="Y127" t="str">
        <f>UPPER(MID(kursanci67[[#This Row],[Przedmiot]],1,3))</f>
        <v>INF</v>
      </c>
      <c r="Z12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</v>
      </c>
      <c r="AA127" t="str">
        <f>_xlfn.CONCAT(kursanci67[[#This Row],[CzlonImie]],kursanci67[[#This Row],[CzlonPrzedmiot]],kursanci67[[#This Row],[CzlonIlosc]])</f>
        <v>ANNINF2</v>
      </c>
      <c r="AC127" s="4" t="s">
        <v>182</v>
      </c>
    </row>
    <row r="128" spans="1:29" x14ac:dyDescent="0.3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>
        <f>IF(kursanci67[[#This Row],[Imię kursanta]]="Bartek",G127+1,G127)</f>
        <v>13</v>
      </c>
      <c r="H128">
        <f>IF(kursanci67[[#This Row],[Imię kursanta]]="Wiktor",H127+1,H127)</f>
        <v>11</v>
      </c>
      <c r="I128">
        <f>IF(kursanci67[[#This Row],[Imię kursanta]]="Katarzyna",I127+1,I127)</f>
        <v>12</v>
      </c>
      <c r="J128">
        <f>IF(kursanci67[[#This Row],[Imię kursanta]]="Zuzanna",J127+1,J127)</f>
        <v>12</v>
      </c>
      <c r="K128">
        <f>IF(kursanci67[[#This Row],[Imię kursanta]]="Jan",K127+1,K127)</f>
        <v>16</v>
      </c>
      <c r="L128">
        <f>IF(kursanci67[[#This Row],[Imię kursanta]]="Julita",L127+1,L127)</f>
        <v>7</v>
      </c>
      <c r="M128">
        <f>IF(kursanci67[[#This Row],[Imię kursanta]]="Maciej",M127+1,M127)</f>
        <v>14</v>
      </c>
      <c r="N128">
        <f>IF(kursanci67[[#This Row],[Imię kursanta]]="Agnieszka",N127+1,N127)</f>
        <v>10</v>
      </c>
      <c r="O128">
        <f>IF(kursanci67[[#This Row],[Imię kursanta]]="Zdzisław",O127+1,O127)</f>
        <v>9</v>
      </c>
      <c r="P128">
        <f>IF(kursanci67[[#This Row],[Imię kursanta]]="Ewa",P127+1,P127)</f>
        <v>7</v>
      </c>
      <c r="Q128">
        <f>IF(kursanci67[[#This Row],[Imię kursanta]]="Zbigniew",Q127+1,Q127)</f>
        <v>10</v>
      </c>
      <c r="R128">
        <f>IF(kursanci67[[#This Row],[Imię kursanta]]="Anna",R127+1,R127)</f>
        <v>2</v>
      </c>
      <c r="S128">
        <f>IF(kursanci67[[#This Row],[Imię kursanta]]="Patrycja",S127+1,S127)</f>
        <v>1</v>
      </c>
      <c r="T128">
        <f>IF(kursanci67[[#This Row],[Imię kursanta]]="Ola",T127+1,T127)</f>
        <v>0</v>
      </c>
      <c r="U128">
        <f>IF(kursanci67[[#This Row],[Imię kursanta]]="Piotrek",U127+1,U127)</f>
        <v>1</v>
      </c>
      <c r="V128">
        <f>IF(kursanci67[[#This Row],[Imię kursanta]]="Andrzej",V127+1,V127)</f>
        <v>1</v>
      </c>
      <c r="W128">
        <f>IF(kursanci67[[#This Row],[Imię kursanta]]="Marcin",W127+1,W127)</f>
        <v>1</v>
      </c>
      <c r="X128" t="str">
        <f>UPPER(MID(kursanci67[[#This Row],[Imię kursanta]],1,3))</f>
        <v>BAR</v>
      </c>
      <c r="Y128" t="str">
        <f>UPPER(MID(kursanci67[[#This Row],[Przedmiot]],1,3))</f>
        <v>INF</v>
      </c>
      <c r="Z12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13</v>
      </c>
      <c r="AA128" t="str">
        <f>_xlfn.CONCAT(kursanci67[[#This Row],[CzlonImie]],kursanci67[[#This Row],[CzlonPrzedmiot]],kursanci67[[#This Row],[CzlonIlosc]])</f>
        <v>BARINF13</v>
      </c>
      <c r="AC128" s="4" t="s">
        <v>183</v>
      </c>
    </row>
    <row r="129" spans="1:29" x14ac:dyDescent="0.3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>
        <f>IF(kursanci67[[#This Row],[Imię kursanta]]="Bartek",G128+1,G128)</f>
        <v>13</v>
      </c>
      <c r="H129">
        <f>IF(kursanci67[[#This Row],[Imię kursanta]]="Wiktor",H128+1,H128)</f>
        <v>11</v>
      </c>
      <c r="I129">
        <f>IF(kursanci67[[#This Row],[Imię kursanta]]="Katarzyna",I128+1,I128)</f>
        <v>13</v>
      </c>
      <c r="J129">
        <f>IF(kursanci67[[#This Row],[Imię kursanta]]="Zuzanna",J128+1,J128)</f>
        <v>12</v>
      </c>
      <c r="K129">
        <f>IF(kursanci67[[#This Row],[Imię kursanta]]="Jan",K128+1,K128)</f>
        <v>16</v>
      </c>
      <c r="L129">
        <f>IF(kursanci67[[#This Row],[Imię kursanta]]="Julita",L128+1,L128)</f>
        <v>7</v>
      </c>
      <c r="M129">
        <f>IF(kursanci67[[#This Row],[Imię kursanta]]="Maciej",M128+1,M128)</f>
        <v>14</v>
      </c>
      <c r="N129">
        <f>IF(kursanci67[[#This Row],[Imię kursanta]]="Agnieszka",N128+1,N128)</f>
        <v>10</v>
      </c>
      <c r="O129">
        <f>IF(kursanci67[[#This Row],[Imię kursanta]]="Zdzisław",O128+1,O128)</f>
        <v>9</v>
      </c>
      <c r="P129">
        <f>IF(kursanci67[[#This Row],[Imię kursanta]]="Ewa",P128+1,P128)</f>
        <v>7</v>
      </c>
      <c r="Q129">
        <f>IF(kursanci67[[#This Row],[Imię kursanta]]="Zbigniew",Q128+1,Q128)</f>
        <v>10</v>
      </c>
      <c r="R129">
        <f>IF(kursanci67[[#This Row],[Imię kursanta]]="Anna",R128+1,R128)</f>
        <v>2</v>
      </c>
      <c r="S129">
        <f>IF(kursanci67[[#This Row],[Imię kursanta]]="Patrycja",S128+1,S128)</f>
        <v>1</v>
      </c>
      <c r="T129">
        <f>IF(kursanci67[[#This Row],[Imię kursanta]]="Ola",T128+1,T128)</f>
        <v>0</v>
      </c>
      <c r="U129">
        <f>IF(kursanci67[[#This Row],[Imię kursanta]]="Piotrek",U128+1,U128)</f>
        <v>1</v>
      </c>
      <c r="V129">
        <f>IF(kursanci67[[#This Row],[Imię kursanta]]="Andrzej",V128+1,V128)</f>
        <v>1</v>
      </c>
      <c r="W129">
        <f>IF(kursanci67[[#This Row],[Imię kursanta]]="Marcin",W128+1,W128)</f>
        <v>1</v>
      </c>
      <c r="X129" t="str">
        <f>UPPER(MID(kursanci67[[#This Row],[Imię kursanta]],1,3))</f>
        <v>KAT</v>
      </c>
      <c r="Y129" t="str">
        <f>UPPER(MID(kursanci67[[#This Row],[Przedmiot]],1,3))</f>
        <v>INF</v>
      </c>
      <c r="Z12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13</v>
      </c>
      <c r="AA129" t="str">
        <f>_xlfn.CONCAT(kursanci67[[#This Row],[CzlonImie]],kursanci67[[#This Row],[CzlonPrzedmiot]],kursanci67[[#This Row],[CzlonIlosc]])</f>
        <v>KATINF13</v>
      </c>
      <c r="AC129" s="4" t="s">
        <v>184</v>
      </c>
    </row>
    <row r="130" spans="1:29" x14ac:dyDescent="0.3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>
        <f>IF(kursanci67[[#This Row],[Imię kursanta]]="Bartek",G129+1,G129)</f>
        <v>13</v>
      </c>
      <c r="H130">
        <f>IF(kursanci67[[#This Row],[Imię kursanta]]="Wiktor",H129+1,H129)</f>
        <v>11</v>
      </c>
      <c r="I130">
        <f>IF(kursanci67[[#This Row],[Imię kursanta]]="Katarzyna",I129+1,I129)</f>
        <v>13</v>
      </c>
      <c r="J130">
        <f>IF(kursanci67[[#This Row],[Imię kursanta]]="Zuzanna",J129+1,J129)</f>
        <v>12</v>
      </c>
      <c r="K130">
        <f>IF(kursanci67[[#This Row],[Imię kursanta]]="Jan",K129+1,K129)</f>
        <v>16</v>
      </c>
      <c r="L130">
        <f>IF(kursanci67[[#This Row],[Imię kursanta]]="Julita",L129+1,L129)</f>
        <v>7</v>
      </c>
      <c r="M130">
        <f>IF(kursanci67[[#This Row],[Imię kursanta]]="Maciej",M129+1,M129)</f>
        <v>14</v>
      </c>
      <c r="N130">
        <f>IF(kursanci67[[#This Row],[Imię kursanta]]="Agnieszka",N129+1,N129)</f>
        <v>10</v>
      </c>
      <c r="O130">
        <f>IF(kursanci67[[#This Row],[Imię kursanta]]="Zdzisław",O129+1,O129)</f>
        <v>9</v>
      </c>
      <c r="P130">
        <f>IF(kursanci67[[#This Row],[Imię kursanta]]="Ewa",P129+1,P129)</f>
        <v>7</v>
      </c>
      <c r="Q130">
        <f>IF(kursanci67[[#This Row],[Imię kursanta]]="Zbigniew",Q129+1,Q129)</f>
        <v>10</v>
      </c>
      <c r="R130">
        <f>IF(kursanci67[[#This Row],[Imię kursanta]]="Anna",R129+1,R129)</f>
        <v>3</v>
      </c>
      <c r="S130">
        <f>IF(kursanci67[[#This Row],[Imię kursanta]]="Patrycja",S129+1,S129)</f>
        <v>1</v>
      </c>
      <c r="T130">
        <f>IF(kursanci67[[#This Row],[Imię kursanta]]="Ola",T129+1,T129)</f>
        <v>0</v>
      </c>
      <c r="U130">
        <f>IF(kursanci67[[#This Row],[Imię kursanta]]="Piotrek",U129+1,U129)</f>
        <v>1</v>
      </c>
      <c r="V130">
        <f>IF(kursanci67[[#This Row],[Imię kursanta]]="Andrzej",V129+1,V129)</f>
        <v>1</v>
      </c>
      <c r="W130">
        <f>IF(kursanci67[[#This Row],[Imię kursanta]]="Marcin",W129+1,W129)</f>
        <v>1</v>
      </c>
      <c r="X130" t="str">
        <f>UPPER(MID(kursanci67[[#This Row],[Imię kursanta]],1,3))</f>
        <v>ANN</v>
      </c>
      <c r="Y130" t="str">
        <f>UPPER(MID(kursanci67[[#This Row],[Przedmiot]],1,3))</f>
        <v>INF</v>
      </c>
      <c r="Z13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3</v>
      </c>
      <c r="AA130" t="str">
        <f>_xlfn.CONCAT(kursanci67[[#This Row],[CzlonImie]],kursanci67[[#This Row],[CzlonPrzedmiot]],kursanci67[[#This Row],[CzlonIlosc]])</f>
        <v>ANNINF3</v>
      </c>
      <c r="AC130" s="4" t="s">
        <v>185</v>
      </c>
    </row>
    <row r="131" spans="1:29" x14ac:dyDescent="0.3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>
        <f>IF(kursanci67[[#This Row],[Imię kursanta]]="Bartek",G130+1,G130)</f>
        <v>13</v>
      </c>
      <c r="H131">
        <f>IF(kursanci67[[#This Row],[Imię kursanta]]="Wiktor",H130+1,H130)</f>
        <v>11</v>
      </c>
      <c r="I131">
        <f>IF(kursanci67[[#This Row],[Imię kursanta]]="Katarzyna",I130+1,I130)</f>
        <v>13</v>
      </c>
      <c r="J131">
        <f>IF(kursanci67[[#This Row],[Imię kursanta]]="Zuzanna",J130+1,J130)</f>
        <v>13</v>
      </c>
      <c r="K131">
        <f>IF(kursanci67[[#This Row],[Imię kursanta]]="Jan",K130+1,K130)</f>
        <v>16</v>
      </c>
      <c r="L131">
        <f>IF(kursanci67[[#This Row],[Imię kursanta]]="Julita",L130+1,L130)</f>
        <v>7</v>
      </c>
      <c r="M131">
        <f>IF(kursanci67[[#This Row],[Imię kursanta]]="Maciej",M130+1,M130)</f>
        <v>14</v>
      </c>
      <c r="N131">
        <f>IF(kursanci67[[#This Row],[Imię kursanta]]="Agnieszka",N130+1,N130)</f>
        <v>10</v>
      </c>
      <c r="O131">
        <f>IF(kursanci67[[#This Row],[Imię kursanta]]="Zdzisław",O130+1,O130)</f>
        <v>9</v>
      </c>
      <c r="P131">
        <f>IF(kursanci67[[#This Row],[Imię kursanta]]="Ewa",P130+1,P130)</f>
        <v>7</v>
      </c>
      <c r="Q131">
        <f>IF(kursanci67[[#This Row],[Imię kursanta]]="Zbigniew",Q130+1,Q130)</f>
        <v>10</v>
      </c>
      <c r="R131">
        <f>IF(kursanci67[[#This Row],[Imię kursanta]]="Anna",R130+1,R130)</f>
        <v>3</v>
      </c>
      <c r="S131">
        <f>IF(kursanci67[[#This Row],[Imię kursanta]]="Patrycja",S130+1,S130)</f>
        <v>1</v>
      </c>
      <c r="T131">
        <f>IF(kursanci67[[#This Row],[Imię kursanta]]="Ola",T130+1,T130)</f>
        <v>0</v>
      </c>
      <c r="U131">
        <f>IF(kursanci67[[#This Row],[Imię kursanta]]="Piotrek",U130+1,U130)</f>
        <v>1</v>
      </c>
      <c r="V131">
        <f>IF(kursanci67[[#This Row],[Imię kursanta]]="Andrzej",V130+1,V130)</f>
        <v>1</v>
      </c>
      <c r="W131">
        <f>IF(kursanci67[[#This Row],[Imię kursanta]]="Marcin",W130+1,W130)</f>
        <v>1</v>
      </c>
      <c r="X131" t="str">
        <f>UPPER(MID(kursanci67[[#This Row],[Imię kursanta]],1,3))</f>
        <v>ZUZ</v>
      </c>
      <c r="Y131" t="str">
        <f>UPPER(MID(kursanci67[[#This Row],[Przedmiot]],1,3))</f>
        <v>MAT</v>
      </c>
      <c r="Z13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13</v>
      </c>
      <c r="AA131" t="str">
        <f>_xlfn.CONCAT(kursanci67[[#This Row],[CzlonImie]],kursanci67[[#This Row],[CzlonPrzedmiot]],kursanci67[[#This Row],[CzlonIlosc]])</f>
        <v>ZUZMAT13</v>
      </c>
      <c r="AC131" s="4" t="s">
        <v>186</v>
      </c>
    </row>
    <row r="132" spans="1:29" x14ac:dyDescent="0.3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>
        <f>IF(kursanci67[[#This Row],[Imię kursanta]]="Bartek",G131+1,G131)</f>
        <v>13</v>
      </c>
      <c r="H132">
        <f>IF(kursanci67[[#This Row],[Imię kursanta]]="Wiktor",H131+1,H131)</f>
        <v>11</v>
      </c>
      <c r="I132">
        <f>IF(kursanci67[[#This Row],[Imię kursanta]]="Katarzyna",I131+1,I131)</f>
        <v>14</v>
      </c>
      <c r="J132">
        <f>IF(kursanci67[[#This Row],[Imię kursanta]]="Zuzanna",J131+1,J131)</f>
        <v>13</v>
      </c>
      <c r="K132">
        <f>IF(kursanci67[[#This Row],[Imię kursanta]]="Jan",K131+1,K131)</f>
        <v>16</v>
      </c>
      <c r="L132">
        <f>IF(kursanci67[[#This Row],[Imię kursanta]]="Julita",L131+1,L131)</f>
        <v>7</v>
      </c>
      <c r="M132">
        <f>IF(kursanci67[[#This Row],[Imię kursanta]]="Maciej",M131+1,M131)</f>
        <v>14</v>
      </c>
      <c r="N132">
        <f>IF(kursanci67[[#This Row],[Imię kursanta]]="Agnieszka",N131+1,N131)</f>
        <v>10</v>
      </c>
      <c r="O132">
        <f>IF(kursanci67[[#This Row],[Imię kursanta]]="Zdzisław",O131+1,O131)</f>
        <v>9</v>
      </c>
      <c r="P132">
        <f>IF(kursanci67[[#This Row],[Imię kursanta]]="Ewa",P131+1,P131)</f>
        <v>7</v>
      </c>
      <c r="Q132">
        <f>IF(kursanci67[[#This Row],[Imię kursanta]]="Zbigniew",Q131+1,Q131)</f>
        <v>10</v>
      </c>
      <c r="R132">
        <f>IF(kursanci67[[#This Row],[Imię kursanta]]="Anna",R131+1,R131)</f>
        <v>3</v>
      </c>
      <c r="S132">
        <f>IF(kursanci67[[#This Row],[Imię kursanta]]="Patrycja",S131+1,S131)</f>
        <v>1</v>
      </c>
      <c r="T132">
        <f>IF(kursanci67[[#This Row],[Imię kursanta]]="Ola",T131+1,T131)</f>
        <v>0</v>
      </c>
      <c r="U132">
        <f>IF(kursanci67[[#This Row],[Imię kursanta]]="Piotrek",U131+1,U131)</f>
        <v>1</v>
      </c>
      <c r="V132">
        <f>IF(kursanci67[[#This Row],[Imię kursanta]]="Andrzej",V131+1,V131)</f>
        <v>1</v>
      </c>
      <c r="W132">
        <f>IF(kursanci67[[#This Row],[Imię kursanta]]="Marcin",W131+1,W131)</f>
        <v>1</v>
      </c>
      <c r="X132" t="str">
        <f>UPPER(MID(kursanci67[[#This Row],[Imię kursanta]],1,3))</f>
        <v>KAT</v>
      </c>
      <c r="Y132" t="str">
        <f>UPPER(MID(kursanci67[[#This Row],[Przedmiot]],1,3))</f>
        <v>INF</v>
      </c>
      <c r="Z13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14</v>
      </c>
      <c r="AA132" t="str">
        <f>_xlfn.CONCAT(kursanci67[[#This Row],[CzlonImie]],kursanci67[[#This Row],[CzlonPrzedmiot]],kursanci67[[#This Row],[CzlonIlosc]])</f>
        <v>KATINF14</v>
      </c>
      <c r="AC132" s="4" t="s">
        <v>187</v>
      </c>
    </row>
    <row r="133" spans="1:29" x14ac:dyDescent="0.3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>
        <f>IF(kursanci67[[#This Row],[Imię kursanta]]="Bartek",G132+1,G132)</f>
        <v>13</v>
      </c>
      <c r="H133">
        <f>IF(kursanci67[[#This Row],[Imię kursanta]]="Wiktor",H132+1,H132)</f>
        <v>11</v>
      </c>
      <c r="I133">
        <f>IF(kursanci67[[#This Row],[Imię kursanta]]="Katarzyna",I132+1,I132)</f>
        <v>14</v>
      </c>
      <c r="J133">
        <f>IF(kursanci67[[#This Row],[Imię kursanta]]="Zuzanna",J132+1,J132)</f>
        <v>13</v>
      </c>
      <c r="K133">
        <f>IF(kursanci67[[#This Row],[Imię kursanta]]="Jan",K132+1,K132)</f>
        <v>16</v>
      </c>
      <c r="L133">
        <f>IF(kursanci67[[#This Row],[Imię kursanta]]="Julita",L132+1,L132)</f>
        <v>7</v>
      </c>
      <c r="M133">
        <f>IF(kursanci67[[#This Row],[Imię kursanta]]="Maciej",M132+1,M132)</f>
        <v>14</v>
      </c>
      <c r="N133">
        <f>IF(kursanci67[[#This Row],[Imię kursanta]]="Agnieszka",N132+1,N132)</f>
        <v>10</v>
      </c>
      <c r="O133">
        <f>IF(kursanci67[[#This Row],[Imię kursanta]]="Zdzisław",O132+1,O132)</f>
        <v>9</v>
      </c>
      <c r="P133">
        <f>IF(kursanci67[[#This Row],[Imię kursanta]]="Ewa",P132+1,P132)</f>
        <v>7</v>
      </c>
      <c r="Q133">
        <f>IF(kursanci67[[#This Row],[Imię kursanta]]="Zbigniew",Q132+1,Q132)</f>
        <v>11</v>
      </c>
      <c r="R133">
        <f>IF(kursanci67[[#This Row],[Imię kursanta]]="Anna",R132+1,R132)</f>
        <v>3</v>
      </c>
      <c r="S133">
        <f>IF(kursanci67[[#This Row],[Imię kursanta]]="Patrycja",S132+1,S132)</f>
        <v>1</v>
      </c>
      <c r="T133">
        <f>IF(kursanci67[[#This Row],[Imię kursanta]]="Ola",T132+1,T132)</f>
        <v>0</v>
      </c>
      <c r="U133">
        <f>IF(kursanci67[[#This Row],[Imię kursanta]]="Piotrek",U132+1,U132)</f>
        <v>1</v>
      </c>
      <c r="V133">
        <f>IF(kursanci67[[#This Row],[Imię kursanta]]="Andrzej",V132+1,V132)</f>
        <v>1</v>
      </c>
      <c r="W133">
        <f>IF(kursanci67[[#This Row],[Imię kursanta]]="Marcin",W132+1,W132)</f>
        <v>1</v>
      </c>
      <c r="X133" t="str">
        <f>UPPER(MID(kursanci67[[#This Row],[Imię kursanta]],1,3))</f>
        <v>ZBI</v>
      </c>
      <c r="Y133" t="str">
        <f>UPPER(MID(kursanci67[[#This Row],[Przedmiot]],1,3))</f>
        <v>FIZ</v>
      </c>
      <c r="Z13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11</v>
      </c>
      <c r="AA133" t="str">
        <f>_xlfn.CONCAT(kursanci67[[#This Row],[CzlonImie]],kursanci67[[#This Row],[CzlonPrzedmiot]],kursanci67[[#This Row],[CzlonIlosc]])</f>
        <v>ZBIFIZ11</v>
      </c>
      <c r="AC133" s="4" t="s">
        <v>188</v>
      </c>
    </row>
    <row r="134" spans="1:29" x14ac:dyDescent="0.3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>
        <f>IF(kursanci67[[#This Row],[Imię kursanta]]="Bartek",G133+1,G133)</f>
        <v>13</v>
      </c>
      <c r="H134">
        <f>IF(kursanci67[[#This Row],[Imię kursanta]]="Wiktor",H133+1,H133)</f>
        <v>11</v>
      </c>
      <c r="I134">
        <f>IF(kursanci67[[#This Row],[Imię kursanta]]="Katarzyna",I133+1,I133)</f>
        <v>14</v>
      </c>
      <c r="J134">
        <f>IF(kursanci67[[#This Row],[Imię kursanta]]="Zuzanna",J133+1,J133)</f>
        <v>13</v>
      </c>
      <c r="K134">
        <f>IF(kursanci67[[#This Row],[Imię kursanta]]="Jan",K133+1,K133)</f>
        <v>16</v>
      </c>
      <c r="L134">
        <f>IF(kursanci67[[#This Row],[Imię kursanta]]="Julita",L133+1,L133)</f>
        <v>7</v>
      </c>
      <c r="M134">
        <f>IF(kursanci67[[#This Row],[Imię kursanta]]="Maciej",M133+1,M133)</f>
        <v>14</v>
      </c>
      <c r="N134">
        <f>IF(kursanci67[[#This Row],[Imię kursanta]]="Agnieszka",N133+1,N133)</f>
        <v>10</v>
      </c>
      <c r="O134">
        <f>IF(kursanci67[[#This Row],[Imię kursanta]]="Zdzisław",O133+1,O133)</f>
        <v>9</v>
      </c>
      <c r="P134">
        <f>IF(kursanci67[[#This Row],[Imię kursanta]]="Ewa",P133+1,P133)</f>
        <v>7</v>
      </c>
      <c r="Q134">
        <f>IF(kursanci67[[#This Row],[Imię kursanta]]="Zbigniew",Q133+1,Q133)</f>
        <v>11</v>
      </c>
      <c r="R134">
        <f>IF(kursanci67[[#This Row],[Imię kursanta]]="Anna",R133+1,R133)</f>
        <v>4</v>
      </c>
      <c r="S134">
        <f>IF(kursanci67[[#This Row],[Imię kursanta]]="Patrycja",S133+1,S133)</f>
        <v>1</v>
      </c>
      <c r="T134">
        <f>IF(kursanci67[[#This Row],[Imię kursanta]]="Ola",T133+1,T133)</f>
        <v>0</v>
      </c>
      <c r="U134">
        <f>IF(kursanci67[[#This Row],[Imię kursanta]]="Piotrek",U133+1,U133)</f>
        <v>1</v>
      </c>
      <c r="V134">
        <f>IF(kursanci67[[#This Row],[Imię kursanta]]="Andrzej",V133+1,V133)</f>
        <v>1</v>
      </c>
      <c r="W134">
        <f>IF(kursanci67[[#This Row],[Imię kursanta]]="Marcin",W133+1,W133)</f>
        <v>1</v>
      </c>
      <c r="X134" t="str">
        <f>UPPER(MID(kursanci67[[#This Row],[Imię kursanta]],1,3))</f>
        <v>ANN</v>
      </c>
      <c r="Y134" t="str">
        <f>UPPER(MID(kursanci67[[#This Row],[Przedmiot]],1,3))</f>
        <v>INF</v>
      </c>
      <c r="Z13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4</v>
      </c>
      <c r="AA134" t="str">
        <f>_xlfn.CONCAT(kursanci67[[#This Row],[CzlonImie]],kursanci67[[#This Row],[CzlonPrzedmiot]],kursanci67[[#This Row],[CzlonIlosc]])</f>
        <v>ANNINF4</v>
      </c>
      <c r="AC134" s="4" t="s">
        <v>189</v>
      </c>
    </row>
    <row r="135" spans="1:29" x14ac:dyDescent="0.3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>
        <f>IF(kursanci67[[#This Row],[Imię kursanta]]="Bartek",G134+1,G134)</f>
        <v>13</v>
      </c>
      <c r="H135">
        <f>IF(kursanci67[[#This Row],[Imię kursanta]]="Wiktor",H134+1,H134)</f>
        <v>12</v>
      </c>
      <c r="I135">
        <f>IF(kursanci67[[#This Row],[Imię kursanta]]="Katarzyna",I134+1,I134)</f>
        <v>14</v>
      </c>
      <c r="J135">
        <f>IF(kursanci67[[#This Row],[Imię kursanta]]="Zuzanna",J134+1,J134)</f>
        <v>13</v>
      </c>
      <c r="K135">
        <f>IF(kursanci67[[#This Row],[Imię kursanta]]="Jan",K134+1,K134)</f>
        <v>16</v>
      </c>
      <c r="L135">
        <f>IF(kursanci67[[#This Row],[Imię kursanta]]="Julita",L134+1,L134)</f>
        <v>7</v>
      </c>
      <c r="M135">
        <f>IF(kursanci67[[#This Row],[Imię kursanta]]="Maciej",M134+1,M134)</f>
        <v>14</v>
      </c>
      <c r="N135">
        <f>IF(kursanci67[[#This Row],[Imię kursanta]]="Agnieszka",N134+1,N134)</f>
        <v>10</v>
      </c>
      <c r="O135">
        <f>IF(kursanci67[[#This Row],[Imię kursanta]]="Zdzisław",O134+1,O134)</f>
        <v>9</v>
      </c>
      <c r="P135">
        <f>IF(kursanci67[[#This Row],[Imię kursanta]]="Ewa",P134+1,P134)</f>
        <v>7</v>
      </c>
      <c r="Q135">
        <f>IF(kursanci67[[#This Row],[Imię kursanta]]="Zbigniew",Q134+1,Q134)</f>
        <v>11</v>
      </c>
      <c r="R135">
        <f>IF(kursanci67[[#This Row],[Imię kursanta]]="Anna",R134+1,R134)</f>
        <v>4</v>
      </c>
      <c r="S135">
        <f>IF(kursanci67[[#This Row],[Imię kursanta]]="Patrycja",S134+1,S134)</f>
        <v>1</v>
      </c>
      <c r="T135">
        <f>IF(kursanci67[[#This Row],[Imię kursanta]]="Ola",T134+1,T134)</f>
        <v>0</v>
      </c>
      <c r="U135">
        <f>IF(kursanci67[[#This Row],[Imię kursanta]]="Piotrek",U134+1,U134)</f>
        <v>1</v>
      </c>
      <c r="V135">
        <f>IF(kursanci67[[#This Row],[Imię kursanta]]="Andrzej",V134+1,V134)</f>
        <v>1</v>
      </c>
      <c r="W135">
        <f>IF(kursanci67[[#This Row],[Imię kursanta]]="Marcin",W134+1,W134)</f>
        <v>1</v>
      </c>
      <c r="X135" t="str">
        <f>UPPER(MID(kursanci67[[#This Row],[Imię kursanta]],1,3))</f>
        <v>WIK</v>
      </c>
      <c r="Y135" t="str">
        <f>UPPER(MID(kursanci67[[#This Row],[Przedmiot]],1,3))</f>
        <v>MAT</v>
      </c>
      <c r="Z13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12</v>
      </c>
      <c r="AA135" t="str">
        <f>_xlfn.CONCAT(kursanci67[[#This Row],[CzlonImie]],kursanci67[[#This Row],[CzlonPrzedmiot]],kursanci67[[#This Row],[CzlonIlosc]])</f>
        <v>WIKMAT12</v>
      </c>
      <c r="AC135" s="4" t="s">
        <v>190</v>
      </c>
    </row>
    <row r="136" spans="1:29" x14ac:dyDescent="0.3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>
        <f>IF(kursanci67[[#This Row],[Imię kursanta]]="Bartek",G135+1,G135)</f>
        <v>13</v>
      </c>
      <c r="H136">
        <f>IF(kursanci67[[#This Row],[Imię kursanta]]="Wiktor",H135+1,H135)</f>
        <v>13</v>
      </c>
      <c r="I136">
        <f>IF(kursanci67[[#This Row],[Imię kursanta]]="Katarzyna",I135+1,I135)</f>
        <v>14</v>
      </c>
      <c r="J136">
        <f>IF(kursanci67[[#This Row],[Imię kursanta]]="Zuzanna",J135+1,J135)</f>
        <v>13</v>
      </c>
      <c r="K136">
        <f>IF(kursanci67[[#This Row],[Imię kursanta]]="Jan",K135+1,K135)</f>
        <v>16</v>
      </c>
      <c r="L136">
        <f>IF(kursanci67[[#This Row],[Imię kursanta]]="Julita",L135+1,L135)</f>
        <v>7</v>
      </c>
      <c r="M136">
        <f>IF(kursanci67[[#This Row],[Imię kursanta]]="Maciej",M135+1,M135)</f>
        <v>14</v>
      </c>
      <c r="N136">
        <f>IF(kursanci67[[#This Row],[Imię kursanta]]="Agnieszka",N135+1,N135)</f>
        <v>10</v>
      </c>
      <c r="O136">
        <f>IF(kursanci67[[#This Row],[Imię kursanta]]="Zdzisław",O135+1,O135)</f>
        <v>9</v>
      </c>
      <c r="P136">
        <f>IF(kursanci67[[#This Row],[Imię kursanta]]="Ewa",P135+1,P135)</f>
        <v>7</v>
      </c>
      <c r="Q136">
        <f>IF(kursanci67[[#This Row],[Imię kursanta]]="Zbigniew",Q135+1,Q135)</f>
        <v>11</v>
      </c>
      <c r="R136">
        <f>IF(kursanci67[[#This Row],[Imię kursanta]]="Anna",R135+1,R135)</f>
        <v>4</v>
      </c>
      <c r="S136">
        <f>IF(kursanci67[[#This Row],[Imię kursanta]]="Patrycja",S135+1,S135)</f>
        <v>1</v>
      </c>
      <c r="T136">
        <f>IF(kursanci67[[#This Row],[Imię kursanta]]="Ola",T135+1,T135)</f>
        <v>0</v>
      </c>
      <c r="U136">
        <f>IF(kursanci67[[#This Row],[Imię kursanta]]="Piotrek",U135+1,U135)</f>
        <v>1</v>
      </c>
      <c r="V136">
        <f>IF(kursanci67[[#This Row],[Imię kursanta]]="Andrzej",V135+1,V135)</f>
        <v>1</v>
      </c>
      <c r="W136">
        <f>IF(kursanci67[[#This Row],[Imię kursanta]]="Marcin",W135+1,W135)</f>
        <v>1</v>
      </c>
      <c r="X136" t="str">
        <f>UPPER(MID(kursanci67[[#This Row],[Imię kursanta]],1,3))</f>
        <v>WIK</v>
      </c>
      <c r="Y136" t="str">
        <f>UPPER(MID(kursanci67[[#This Row],[Przedmiot]],1,3))</f>
        <v>MAT</v>
      </c>
      <c r="Z13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13</v>
      </c>
      <c r="AA136" t="str">
        <f>_xlfn.CONCAT(kursanci67[[#This Row],[CzlonImie]],kursanci67[[#This Row],[CzlonPrzedmiot]],kursanci67[[#This Row],[CzlonIlosc]])</f>
        <v>WIKMAT13</v>
      </c>
      <c r="AC136" s="4" t="s">
        <v>191</v>
      </c>
    </row>
    <row r="137" spans="1:29" x14ac:dyDescent="0.3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>
        <f>IF(kursanci67[[#This Row],[Imię kursanta]]="Bartek",G136+1,G136)</f>
        <v>13</v>
      </c>
      <c r="H137">
        <f>IF(kursanci67[[#This Row],[Imię kursanta]]="Wiktor",H136+1,H136)</f>
        <v>13</v>
      </c>
      <c r="I137">
        <f>IF(kursanci67[[#This Row],[Imię kursanta]]="Katarzyna",I136+1,I136)</f>
        <v>14</v>
      </c>
      <c r="J137">
        <f>IF(kursanci67[[#This Row],[Imię kursanta]]="Zuzanna",J136+1,J136)</f>
        <v>13</v>
      </c>
      <c r="K137">
        <f>IF(kursanci67[[#This Row],[Imię kursanta]]="Jan",K136+1,K136)</f>
        <v>16</v>
      </c>
      <c r="L137">
        <f>IF(kursanci67[[#This Row],[Imię kursanta]]="Julita",L136+1,L136)</f>
        <v>7</v>
      </c>
      <c r="M137">
        <f>IF(kursanci67[[#This Row],[Imię kursanta]]="Maciej",M136+1,M136)</f>
        <v>14</v>
      </c>
      <c r="N137">
        <f>IF(kursanci67[[#This Row],[Imię kursanta]]="Agnieszka",N136+1,N136)</f>
        <v>10</v>
      </c>
      <c r="O137">
        <f>IF(kursanci67[[#This Row],[Imię kursanta]]="Zdzisław",O136+1,O136)</f>
        <v>9</v>
      </c>
      <c r="P137">
        <f>IF(kursanci67[[#This Row],[Imię kursanta]]="Ewa",P136+1,P136)</f>
        <v>7</v>
      </c>
      <c r="Q137">
        <f>IF(kursanci67[[#This Row],[Imię kursanta]]="Zbigniew",Q136+1,Q136)</f>
        <v>11</v>
      </c>
      <c r="R137">
        <f>IF(kursanci67[[#This Row],[Imię kursanta]]="Anna",R136+1,R136)</f>
        <v>5</v>
      </c>
      <c r="S137">
        <f>IF(kursanci67[[#This Row],[Imię kursanta]]="Patrycja",S136+1,S136)</f>
        <v>1</v>
      </c>
      <c r="T137">
        <f>IF(kursanci67[[#This Row],[Imię kursanta]]="Ola",T136+1,T136)</f>
        <v>0</v>
      </c>
      <c r="U137">
        <f>IF(kursanci67[[#This Row],[Imię kursanta]]="Piotrek",U136+1,U136)</f>
        <v>1</v>
      </c>
      <c r="V137">
        <f>IF(kursanci67[[#This Row],[Imię kursanta]]="Andrzej",V136+1,V136)</f>
        <v>1</v>
      </c>
      <c r="W137">
        <f>IF(kursanci67[[#This Row],[Imię kursanta]]="Marcin",W136+1,W136)</f>
        <v>1</v>
      </c>
      <c r="X137" t="str">
        <f>UPPER(MID(kursanci67[[#This Row],[Imię kursanta]],1,3))</f>
        <v>ANN</v>
      </c>
      <c r="Y137" t="str">
        <f>UPPER(MID(kursanci67[[#This Row],[Przedmiot]],1,3))</f>
        <v>INF</v>
      </c>
      <c r="Z13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5</v>
      </c>
      <c r="AA137" t="str">
        <f>_xlfn.CONCAT(kursanci67[[#This Row],[CzlonImie]],kursanci67[[#This Row],[CzlonPrzedmiot]],kursanci67[[#This Row],[CzlonIlosc]])</f>
        <v>ANNINF5</v>
      </c>
      <c r="AC137" s="4" t="s">
        <v>192</v>
      </c>
    </row>
    <row r="138" spans="1:29" x14ac:dyDescent="0.3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>
        <f>IF(kursanci67[[#This Row],[Imię kursanta]]="Bartek",G137+1,G137)</f>
        <v>13</v>
      </c>
      <c r="H138">
        <f>IF(kursanci67[[#This Row],[Imię kursanta]]="Wiktor",H137+1,H137)</f>
        <v>13</v>
      </c>
      <c r="I138">
        <f>IF(kursanci67[[#This Row],[Imię kursanta]]="Katarzyna",I137+1,I137)</f>
        <v>14</v>
      </c>
      <c r="J138">
        <f>IF(kursanci67[[#This Row],[Imię kursanta]]="Zuzanna",J137+1,J137)</f>
        <v>13</v>
      </c>
      <c r="K138">
        <f>IF(kursanci67[[#This Row],[Imię kursanta]]="Jan",K137+1,K137)</f>
        <v>16</v>
      </c>
      <c r="L138">
        <f>IF(kursanci67[[#This Row],[Imię kursanta]]="Julita",L137+1,L137)</f>
        <v>7</v>
      </c>
      <c r="M138">
        <f>IF(kursanci67[[#This Row],[Imię kursanta]]="Maciej",M137+1,M137)</f>
        <v>14</v>
      </c>
      <c r="N138">
        <f>IF(kursanci67[[#This Row],[Imię kursanta]]="Agnieszka",N137+1,N137)</f>
        <v>10</v>
      </c>
      <c r="O138">
        <f>IF(kursanci67[[#This Row],[Imię kursanta]]="Zdzisław",O137+1,O137)</f>
        <v>9</v>
      </c>
      <c r="P138">
        <f>IF(kursanci67[[#This Row],[Imię kursanta]]="Ewa",P137+1,P137)</f>
        <v>7</v>
      </c>
      <c r="Q138">
        <f>IF(kursanci67[[#This Row],[Imię kursanta]]="Zbigniew",Q137+1,Q137)</f>
        <v>11</v>
      </c>
      <c r="R138">
        <f>IF(kursanci67[[#This Row],[Imię kursanta]]="Anna",R137+1,R137)</f>
        <v>6</v>
      </c>
      <c r="S138">
        <f>IF(kursanci67[[#This Row],[Imię kursanta]]="Patrycja",S137+1,S137)</f>
        <v>1</v>
      </c>
      <c r="T138">
        <f>IF(kursanci67[[#This Row],[Imię kursanta]]="Ola",T137+1,T137)</f>
        <v>0</v>
      </c>
      <c r="U138">
        <f>IF(kursanci67[[#This Row],[Imię kursanta]]="Piotrek",U137+1,U137)</f>
        <v>1</v>
      </c>
      <c r="V138">
        <f>IF(kursanci67[[#This Row],[Imię kursanta]]="Andrzej",V137+1,V137)</f>
        <v>1</v>
      </c>
      <c r="W138">
        <f>IF(kursanci67[[#This Row],[Imię kursanta]]="Marcin",W137+1,W137)</f>
        <v>1</v>
      </c>
      <c r="X138" t="str">
        <f>UPPER(MID(kursanci67[[#This Row],[Imię kursanta]],1,3))</f>
        <v>ANN</v>
      </c>
      <c r="Y138" t="str">
        <f>UPPER(MID(kursanci67[[#This Row],[Przedmiot]],1,3))</f>
        <v>INF</v>
      </c>
      <c r="Z13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6</v>
      </c>
      <c r="AA138" t="str">
        <f>_xlfn.CONCAT(kursanci67[[#This Row],[CzlonImie]],kursanci67[[#This Row],[CzlonPrzedmiot]],kursanci67[[#This Row],[CzlonIlosc]])</f>
        <v>ANNINF6</v>
      </c>
      <c r="AC138" s="4" t="s">
        <v>193</v>
      </c>
    </row>
    <row r="139" spans="1:29" x14ac:dyDescent="0.3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>
        <f>IF(kursanci67[[#This Row],[Imię kursanta]]="Bartek",G138+1,G138)</f>
        <v>13</v>
      </c>
      <c r="H139">
        <f>IF(kursanci67[[#This Row],[Imię kursanta]]="Wiktor",H138+1,H138)</f>
        <v>13</v>
      </c>
      <c r="I139">
        <f>IF(kursanci67[[#This Row],[Imię kursanta]]="Katarzyna",I138+1,I138)</f>
        <v>14</v>
      </c>
      <c r="J139">
        <f>IF(kursanci67[[#This Row],[Imię kursanta]]="Zuzanna",J138+1,J138)</f>
        <v>13</v>
      </c>
      <c r="K139">
        <f>IF(kursanci67[[#This Row],[Imię kursanta]]="Jan",K138+1,K138)</f>
        <v>16</v>
      </c>
      <c r="L139">
        <f>IF(kursanci67[[#This Row],[Imię kursanta]]="Julita",L138+1,L138)</f>
        <v>7</v>
      </c>
      <c r="M139">
        <f>IF(kursanci67[[#This Row],[Imię kursanta]]="Maciej",M138+1,M138)</f>
        <v>14</v>
      </c>
      <c r="N139">
        <f>IF(kursanci67[[#This Row],[Imię kursanta]]="Agnieszka",N138+1,N138)</f>
        <v>10</v>
      </c>
      <c r="O139">
        <f>IF(kursanci67[[#This Row],[Imię kursanta]]="Zdzisław",O138+1,O138)</f>
        <v>9</v>
      </c>
      <c r="P139">
        <f>IF(kursanci67[[#This Row],[Imię kursanta]]="Ewa",P138+1,P138)</f>
        <v>8</v>
      </c>
      <c r="Q139">
        <f>IF(kursanci67[[#This Row],[Imię kursanta]]="Zbigniew",Q138+1,Q138)</f>
        <v>11</v>
      </c>
      <c r="R139">
        <f>IF(kursanci67[[#This Row],[Imię kursanta]]="Anna",R138+1,R138)</f>
        <v>6</v>
      </c>
      <c r="S139">
        <f>IF(kursanci67[[#This Row],[Imię kursanta]]="Patrycja",S138+1,S138)</f>
        <v>1</v>
      </c>
      <c r="T139">
        <f>IF(kursanci67[[#This Row],[Imię kursanta]]="Ola",T138+1,T138)</f>
        <v>0</v>
      </c>
      <c r="U139">
        <f>IF(kursanci67[[#This Row],[Imię kursanta]]="Piotrek",U138+1,U138)</f>
        <v>1</v>
      </c>
      <c r="V139">
        <f>IF(kursanci67[[#This Row],[Imię kursanta]]="Andrzej",V138+1,V138)</f>
        <v>1</v>
      </c>
      <c r="W139">
        <f>IF(kursanci67[[#This Row],[Imię kursanta]]="Marcin",W138+1,W138)</f>
        <v>1</v>
      </c>
      <c r="X139" t="str">
        <f>UPPER(MID(kursanci67[[#This Row],[Imię kursanta]],1,3))</f>
        <v>EWA</v>
      </c>
      <c r="Y139" t="str">
        <f>UPPER(MID(kursanci67[[#This Row],[Przedmiot]],1,3))</f>
        <v>MAT</v>
      </c>
      <c r="Z13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8</v>
      </c>
      <c r="AA139" t="str">
        <f>_xlfn.CONCAT(kursanci67[[#This Row],[CzlonImie]],kursanci67[[#This Row],[CzlonPrzedmiot]],kursanci67[[#This Row],[CzlonIlosc]])</f>
        <v>EWAMAT8</v>
      </c>
      <c r="AC139" s="4" t="s">
        <v>194</v>
      </c>
    </row>
    <row r="140" spans="1:29" x14ac:dyDescent="0.3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>
        <f>IF(kursanci67[[#This Row],[Imię kursanta]]="Bartek",G139+1,G139)</f>
        <v>13</v>
      </c>
      <c r="H140">
        <f>IF(kursanci67[[#This Row],[Imię kursanta]]="Wiktor",H139+1,H139)</f>
        <v>13</v>
      </c>
      <c r="I140">
        <f>IF(kursanci67[[#This Row],[Imię kursanta]]="Katarzyna",I139+1,I139)</f>
        <v>14</v>
      </c>
      <c r="J140">
        <f>IF(kursanci67[[#This Row],[Imię kursanta]]="Zuzanna",J139+1,J139)</f>
        <v>13</v>
      </c>
      <c r="K140">
        <f>IF(kursanci67[[#This Row],[Imię kursanta]]="Jan",K139+1,K139)</f>
        <v>16</v>
      </c>
      <c r="L140">
        <f>IF(kursanci67[[#This Row],[Imię kursanta]]="Julita",L139+1,L139)</f>
        <v>8</v>
      </c>
      <c r="M140">
        <f>IF(kursanci67[[#This Row],[Imię kursanta]]="Maciej",M139+1,M139)</f>
        <v>14</v>
      </c>
      <c r="N140">
        <f>IF(kursanci67[[#This Row],[Imię kursanta]]="Agnieszka",N139+1,N139)</f>
        <v>10</v>
      </c>
      <c r="O140">
        <f>IF(kursanci67[[#This Row],[Imię kursanta]]="Zdzisław",O139+1,O139)</f>
        <v>9</v>
      </c>
      <c r="P140">
        <f>IF(kursanci67[[#This Row],[Imię kursanta]]="Ewa",P139+1,P139)</f>
        <v>8</v>
      </c>
      <c r="Q140">
        <f>IF(kursanci67[[#This Row],[Imię kursanta]]="Zbigniew",Q139+1,Q139)</f>
        <v>11</v>
      </c>
      <c r="R140">
        <f>IF(kursanci67[[#This Row],[Imię kursanta]]="Anna",R139+1,R139)</f>
        <v>6</v>
      </c>
      <c r="S140">
        <f>IF(kursanci67[[#This Row],[Imię kursanta]]="Patrycja",S139+1,S139)</f>
        <v>1</v>
      </c>
      <c r="T140">
        <f>IF(kursanci67[[#This Row],[Imię kursanta]]="Ola",T139+1,T139)</f>
        <v>0</v>
      </c>
      <c r="U140">
        <f>IF(kursanci67[[#This Row],[Imię kursanta]]="Piotrek",U139+1,U139)</f>
        <v>1</v>
      </c>
      <c r="V140">
        <f>IF(kursanci67[[#This Row],[Imię kursanta]]="Andrzej",V139+1,V139)</f>
        <v>1</v>
      </c>
      <c r="W140">
        <f>IF(kursanci67[[#This Row],[Imię kursanta]]="Marcin",W139+1,W139)</f>
        <v>1</v>
      </c>
      <c r="X140" t="str">
        <f>UPPER(MID(kursanci67[[#This Row],[Imię kursanta]],1,3))</f>
        <v>JUL</v>
      </c>
      <c r="Y140" t="str">
        <f>UPPER(MID(kursanci67[[#This Row],[Przedmiot]],1,3))</f>
        <v>INF</v>
      </c>
      <c r="Z14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8</v>
      </c>
      <c r="AA140" t="str">
        <f>_xlfn.CONCAT(kursanci67[[#This Row],[CzlonImie]],kursanci67[[#This Row],[CzlonPrzedmiot]],kursanci67[[#This Row],[CzlonIlosc]])</f>
        <v>JULINF8</v>
      </c>
      <c r="AC140" s="4" t="s">
        <v>195</v>
      </c>
    </row>
    <row r="141" spans="1:29" x14ac:dyDescent="0.3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>
        <f>IF(kursanci67[[#This Row],[Imię kursanta]]="Bartek",G140+1,G140)</f>
        <v>13</v>
      </c>
      <c r="H141">
        <f>IF(kursanci67[[#This Row],[Imię kursanta]]="Wiktor",H140+1,H140)</f>
        <v>13</v>
      </c>
      <c r="I141">
        <f>IF(kursanci67[[#This Row],[Imię kursanta]]="Katarzyna",I140+1,I140)</f>
        <v>14</v>
      </c>
      <c r="J141">
        <f>IF(kursanci67[[#This Row],[Imię kursanta]]="Zuzanna",J140+1,J140)</f>
        <v>13</v>
      </c>
      <c r="K141">
        <f>IF(kursanci67[[#This Row],[Imię kursanta]]="Jan",K140+1,K140)</f>
        <v>16</v>
      </c>
      <c r="L141">
        <f>IF(kursanci67[[#This Row],[Imię kursanta]]="Julita",L140+1,L140)</f>
        <v>8</v>
      </c>
      <c r="M141">
        <f>IF(kursanci67[[#This Row],[Imię kursanta]]="Maciej",M140+1,M140)</f>
        <v>14</v>
      </c>
      <c r="N141">
        <f>IF(kursanci67[[#This Row],[Imię kursanta]]="Agnieszka",N140+1,N140)</f>
        <v>11</v>
      </c>
      <c r="O141">
        <f>IF(kursanci67[[#This Row],[Imię kursanta]]="Zdzisław",O140+1,O140)</f>
        <v>9</v>
      </c>
      <c r="P141">
        <f>IF(kursanci67[[#This Row],[Imię kursanta]]="Ewa",P140+1,P140)</f>
        <v>8</v>
      </c>
      <c r="Q141">
        <f>IF(kursanci67[[#This Row],[Imię kursanta]]="Zbigniew",Q140+1,Q140)</f>
        <v>11</v>
      </c>
      <c r="R141">
        <f>IF(kursanci67[[#This Row],[Imię kursanta]]="Anna",R140+1,R140)</f>
        <v>6</v>
      </c>
      <c r="S141">
        <f>IF(kursanci67[[#This Row],[Imię kursanta]]="Patrycja",S140+1,S140)</f>
        <v>1</v>
      </c>
      <c r="T141">
        <f>IF(kursanci67[[#This Row],[Imię kursanta]]="Ola",T140+1,T140)</f>
        <v>0</v>
      </c>
      <c r="U141">
        <f>IF(kursanci67[[#This Row],[Imię kursanta]]="Piotrek",U140+1,U140)</f>
        <v>1</v>
      </c>
      <c r="V141">
        <f>IF(kursanci67[[#This Row],[Imię kursanta]]="Andrzej",V140+1,V140)</f>
        <v>1</v>
      </c>
      <c r="W141">
        <f>IF(kursanci67[[#This Row],[Imię kursanta]]="Marcin",W140+1,W140)</f>
        <v>1</v>
      </c>
      <c r="X141" t="str">
        <f>UPPER(MID(kursanci67[[#This Row],[Imię kursanta]],1,3))</f>
        <v>AGN</v>
      </c>
      <c r="Y141" t="str">
        <f>UPPER(MID(kursanci67[[#This Row],[Przedmiot]],1,3))</f>
        <v>MAT</v>
      </c>
      <c r="Z14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11</v>
      </c>
      <c r="AA141" t="str">
        <f>_xlfn.CONCAT(kursanci67[[#This Row],[CzlonImie]],kursanci67[[#This Row],[CzlonPrzedmiot]],kursanci67[[#This Row],[CzlonIlosc]])</f>
        <v>AGNMAT11</v>
      </c>
      <c r="AC141" s="4" t="s">
        <v>196</v>
      </c>
    </row>
    <row r="142" spans="1:29" x14ac:dyDescent="0.3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>
        <f>IF(kursanci67[[#This Row],[Imię kursanta]]="Bartek",G141+1,G141)</f>
        <v>13</v>
      </c>
      <c r="H142">
        <f>IF(kursanci67[[#This Row],[Imię kursanta]]="Wiktor",H141+1,H141)</f>
        <v>13</v>
      </c>
      <c r="I142">
        <f>IF(kursanci67[[#This Row],[Imię kursanta]]="Katarzyna",I141+1,I141)</f>
        <v>14</v>
      </c>
      <c r="J142">
        <f>IF(kursanci67[[#This Row],[Imię kursanta]]="Zuzanna",J141+1,J141)</f>
        <v>13</v>
      </c>
      <c r="K142">
        <f>IF(kursanci67[[#This Row],[Imię kursanta]]="Jan",K141+1,K141)</f>
        <v>16</v>
      </c>
      <c r="L142">
        <f>IF(kursanci67[[#This Row],[Imię kursanta]]="Julita",L141+1,L141)</f>
        <v>8</v>
      </c>
      <c r="M142">
        <f>IF(kursanci67[[#This Row],[Imię kursanta]]="Maciej",M141+1,M141)</f>
        <v>14</v>
      </c>
      <c r="N142">
        <f>IF(kursanci67[[#This Row],[Imię kursanta]]="Agnieszka",N141+1,N141)</f>
        <v>11</v>
      </c>
      <c r="O142">
        <f>IF(kursanci67[[#This Row],[Imię kursanta]]="Zdzisław",O141+1,O141)</f>
        <v>10</v>
      </c>
      <c r="P142">
        <f>IF(kursanci67[[#This Row],[Imię kursanta]]="Ewa",P141+1,P141)</f>
        <v>8</v>
      </c>
      <c r="Q142">
        <f>IF(kursanci67[[#This Row],[Imię kursanta]]="Zbigniew",Q141+1,Q141)</f>
        <v>11</v>
      </c>
      <c r="R142">
        <f>IF(kursanci67[[#This Row],[Imię kursanta]]="Anna",R141+1,R141)</f>
        <v>6</v>
      </c>
      <c r="S142">
        <f>IF(kursanci67[[#This Row],[Imię kursanta]]="Patrycja",S141+1,S141)</f>
        <v>1</v>
      </c>
      <c r="T142">
        <f>IF(kursanci67[[#This Row],[Imię kursanta]]="Ola",T141+1,T141)</f>
        <v>0</v>
      </c>
      <c r="U142">
        <f>IF(kursanci67[[#This Row],[Imię kursanta]]="Piotrek",U141+1,U141)</f>
        <v>1</v>
      </c>
      <c r="V142">
        <f>IF(kursanci67[[#This Row],[Imię kursanta]]="Andrzej",V141+1,V141)</f>
        <v>1</v>
      </c>
      <c r="W142">
        <f>IF(kursanci67[[#This Row],[Imię kursanta]]="Marcin",W141+1,W141)</f>
        <v>1</v>
      </c>
      <c r="X142" t="str">
        <f>UPPER(MID(kursanci67[[#This Row],[Imię kursanta]],1,3))</f>
        <v>ZDZ</v>
      </c>
      <c r="Y142" t="str">
        <f>UPPER(MID(kursanci67[[#This Row],[Przedmiot]],1,3))</f>
        <v>MAT</v>
      </c>
      <c r="Z14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10</v>
      </c>
      <c r="AA142" t="str">
        <f>_xlfn.CONCAT(kursanci67[[#This Row],[CzlonImie]],kursanci67[[#This Row],[CzlonPrzedmiot]],kursanci67[[#This Row],[CzlonIlosc]])</f>
        <v>ZDZMAT10</v>
      </c>
      <c r="AC142" s="4" t="s">
        <v>197</v>
      </c>
    </row>
    <row r="143" spans="1:29" x14ac:dyDescent="0.3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>
        <f>IF(kursanci67[[#This Row],[Imię kursanta]]="Bartek",G142+1,G142)</f>
        <v>13</v>
      </c>
      <c r="H143">
        <f>IF(kursanci67[[#This Row],[Imię kursanta]]="Wiktor",H142+1,H142)</f>
        <v>13</v>
      </c>
      <c r="I143">
        <f>IF(kursanci67[[#This Row],[Imię kursanta]]="Katarzyna",I142+1,I142)</f>
        <v>14</v>
      </c>
      <c r="J143">
        <f>IF(kursanci67[[#This Row],[Imię kursanta]]="Zuzanna",J142+1,J142)</f>
        <v>13</v>
      </c>
      <c r="K143">
        <f>IF(kursanci67[[#This Row],[Imię kursanta]]="Jan",K142+1,K142)</f>
        <v>16</v>
      </c>
      <c r="L143">
        <f>IF(kursanci67[[#This Row],[Imię kursanta]]="Julita",L142+1,L142)</f>
        <v>9</v>
      </c>
      <c r="M143">
        <f>IF(kursanci67[[#This Row],[Imię kursanta]]="Maciej",M142+1,M142)</f>
        <v>14</v>
      </c>
      <c r="N143">
        <f>IF(kursanci67[[#This Row],[Imię kursanta]]="Agnieszka",N142+1,N142)</f>
        <v>11</v>
      </c>
      <c r="O143">
        <f>IF(kursanci67[[#This Row],[Imię kursanta]]="Zdzisław",O142+1,O142)</f>
        <v>10</v>
      </c>
      <c r="P143">
        <f>IF(kursanci67[[#This Row],[Imię kursanta]]="Ewa",P142+1,P142)</f>
        <v>8</v>
      </c>
      <c r="Q143">
        <f>IF(kursanci67[[#This Row],[Imię kursanta]]="Zbigniew",Q142+1,Q142)</f>
        <v>11</v>
      </c>
      <c r="R143">
        <f>IF(kursanci67[[#This Row],[Imię kursanta]]="Anna",R142+1,R142)</f>
        <v>6</v>
      </c>
      <c r="S143">
        <f>IF(kursanci67[[#This Row],[Imię kursanta]]="Patrycja",S142+1,S142)</f>
        <v>1</v>
      </c>
      <c r="T143">
        <f>IF(kursanci67[[#This Row],[Imię kursanta]]="Ola",T142+1,T142)</f>
        <v>0</v>
      </c>
      <c r="U143">
        <f>IF(kursanci67[[#This Row],[Imię kursanta]]="Piotrek",U142+1,U142)</f>
        <v>1</v>
      </c>
      <c r="V143">
        <f>IF(kursanci67[[#This Row],[Imię kursanta]]="Andrzej",V142+1,V142)</f>
        <v>1</v>
      </c>
      <c r="W143">
        <f>IF(kursanci67[[#This Row],[Imię kursanta]]="Marcin",W142+1,W142)</f>
        <v>1</v>
      </c>
      <c r="X143" t="str">
        <f>UPPER(MID(kursanci67[[#This Row],[Imię kursanta]],1,3))</f>
        <v>JUL</v>
      </c>
      <c r="Y143" t="str">
        <f>UPPER(MID(kursanci67[[#This Row],[Przedmiot]],1,3))</f>
        <v>FIZ</v>
      </c>
      <c r="Z14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9</v>
      </c>
      <c r="AA143" t="str">
        <f>_xlfn.CONCAT(kursanci67[[#This Row],[CzlonImie]],kursanci67[[#This Row],[CzlonPrzedmiot]],kursanci67[[#This Row],[CzlonIlosc]])</f>
        <v>JULFIZ9</v>
      </c>
      <c r="AC143" s="4" t="s">
        <v>198</v>
      </c>
    </row>
    <row r="144" spans="1:29" x14ac:dyDescent="0.3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>
        <f>IF(kursanci67[[#This Row],[Imię kursanta]]="Bartek",G143+1,G143)</f>
        <v>14</v>
      </c>
      <c r="H144">
        <f>IF(kursanci67[[#This Row],[Imię kursanta]]="Wiktor",H143+1,H143)</f>
        <v>13</v>
      </c>
      <c r="I144">
        <f>IF(kursanci67[[#This Row],[Imię kursanta]]="Katarzyna",I143+1,I143)</f>
        <v>14</v>
      </c>
      <c r="J144">
        <f>IF(kursanci67[[#This Row],[Imię kursanta]]="Zuzanna",J143+1,J143)</f>
        <v>13</v>
      </c>
      <c r="K144">
        <f>IF(kursanci67[[#This Row],[Imię kursanta]]="Jan",K143+1,K143)</f>
        <v>16</v>
      </c>
      <c r="L144">
        <f>IF(kursanci67[[#This Row],[Imię kursanta]]="Julita",L143+1,L143)</f>
        <v>9</v>
      </c>
      <c r="M144">
        <f>IF(kursanci67[[#This Row],[Imię kursanta]]="Maciej",M143+1,M143)</f>
        <v>14</v>
      </c>
      <c r="N144">
        <f>IF(kursanci67[[#This Row],[Imię kursanta]]="Agnieszka",N143+1,N143)</f>
        <v>11</v>
      </c>
      <c r="O144">
        <f>IF(kursanci67[[#This Row],[Imię kursanta]]="Zdzisław",O143+1,O143)</f>
        <v>10</v>
      </c>
      <c r="P144">
        <f>IF(kursanci67[[#This Row],[Imię kursanta]]="Ewa",P143+1,P143)</f>
        <v>8</v>
      </c>
      <c r="Q144">
        <f>IF(kursanci67[[#This Row],[Imię kursanta]]="Zbigniew",Q143+1,Q143)</f>
        <v>11</v>
      </c>
      <c r="R144">
        <f>IF(kursanci67[[#This Row],[Imię kursanta]]="Anna",R143+1,R143)</f>
        <v>6</v>
      </c>
      <c r="S144">
        <f>IF(kursanci67[[#This Row],[Imię kursanta]]="Patrycja",S143+1,S143)</f>
        <v>1</v>
      </c>
      <c r="T144">
        <f>IF(kursanci67[[#This Row],[Imię kursanta]]="Ola",T143+1,T143)</f>
        <v>0</v>
      </c>
      <c r="U144">
        <f>IF(kursanci67[[#This Row],[Imię kursanta]]="Piotrek",U143+1,U143)</f>
        <v>1</v>
      </c>
      <c r="V144">
        <f>IF(kursanci67[[#This Row],[Imię kursanta]]="Andrzej",V143+1,V143)</f>
        <v>1</v>
      </c>
      <c r="W144">
        <f>IF(kursanci67[[#This Row],[Imię kursanta]]="Marcin",W143+1,W143)</f>
        <v>1</v>
      </c>
      <c r="X144" t="str">
        <f>UPPER(MID(kursanci67[[#This Row],[Imię kursanta]],1,3))</f>
        <v>BAR</v>
      </c>
      <c r="Y144" t="str">
        <f>UPPER(MID(kursanci67[[#This Row],[Przedmiot]],1,3))</f>
        <v>INF</v>
      </c>
      <c r="Z14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14</v>
      </c>
      <c r="AA144" t="str">
        <f>_xlfn.CONCAT(kursanci67[[#This Row],[CzlonImie]],kursanci67[[#This Row],[CzlonPrzedmiot]],kursanci67[[#This Row],[CzlonIlosc]])</f>
        <v>BARINF14</v>
      </c>
      <c r="AC144" s="4" t="s">
        <v>199</v>
      </c>
    </row>
    <row r="145" spans="1:29" x14ac:dyDescent="0.3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>
        <f>IF(kursanci67[[#This Row],[Imię kursanta]]="Bartek",G144+1,G144)</f>
        <v>14</v>
      </c>
      <c r="H145">
        <f>IF(kursanci67[[#This Row],[Imię kursanta]]="Wiktor",H144+1,H144)</f>
        <v>13</v>
      </c>
      <c r="I145">
        <f>IF(kursanci67[[#This Row],[Imię kursanta]]="Katarzyna",I144+1,I144)</f>
        <v>15</v>
      </c>
      <c r="J145">
        <f>IF(kursanci67[[#This Row],[Imię kursanta]]="Zuzanna",J144+1,J144)</f>
        <v>13</v>
      </c>
      <c r="K145">
        <f>IF(kursanci67[[#This Row],[Imię kursanta]]="Jan",K144+1,K144)</f>
        <v>16</v>
      </c>
      <c r="L145">
        <f>IF(kursanci67[[#This Row],[Imię kursanta]]="Julita",L144+1,L144)</f>
        <v>9</v>
      </c>
      <c r="M145">
        <f>IF(kursanci67[[#This Row],[Imię kursanta]]="Maciej",M144+1,M144)</f>
        <v>14</v>
      </c>
      <c r="N145">
        <f>IF(kursanci67[[#This Row],[Imię kursanta]]="Agnieszka",N144+1,N144)</f>
        <v>11</v>
      </c>
      <c r="O145">
        <f>IF(kursanci67[[#This Row],[Imię kursanta]]="Zdzisław",O144+1,O144)</f>
        <v>10</v>
      </c>
      <c r="P145">
        <f>IF(kursanci67[[#This Row],[Imię kursanta]]="Ewa",P144+1,P144)</f>
        <v>8</v>
      </c>
      <c r="Q145">
        <f>IF(kursanci67[[#This Row],[Imię kursanta]]="Zbigniew",Q144+1,Q144)</f>
        <v>11</v>
      </c>
      <c r="R145">
        <f>IF(kursanci67[[#This Row],[Imię kursanta]]="Anna",R144+1,R144)</f>
        <v>6</v>
      </c>
      <c r="S145">
        <f>IF(kursanci67[[#This Row],[Imię kursanta]]="Patrycja",S144+1,S144)</f>
        <v>1</v>
      </c>
      <c r="T145">
        <f>IF(kursanci67[[#This Row],[Imię kursanta]]="Ola",T144+1,T144)</f>
        <v>0</v>
      </c>
      <c r="U145">
        <f>IF(kursanci67[[#This Row],[Imię kursanta]]="Piotrek",U144+1,U144)</f>
        <v>1</v>
      </c>
      <c r="V145">
        <f>IF(kursanci67[[#This Row],[Imię kursanta]]="Andrzej",V144+1,V144)</f>
        <v>1</v>
      </c>
      <c r="W145">
        <f>IF(kursanci67[[#This Row],[Imię kursanta]]="Marcin",W144+1,W144)</f>
        <v>1</v>
      </c>
      <c r="X145" t="str">
        <f>UPPER(MID(kursanci67[[#This Row],[Imię kursanta]],1,3))</f>
        <v>KAT</v>
      </c>
      <c r="Y145" t="str">
        <f>UPPER(MID(kursanci67[[#This Row],[Przedmiot]],1,3))</f>
        <v>INF</v>
      </c>
      <c r="Z14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15</v>
      </c>
      <c r="AA145" t="str">
        <f>_xlfn.CONCAT(kursanci67[[#This Row],[CzlonImie]],kursanci67[[#This Row],[CzlonPrzedmiot]],kursanci67[[#This Row],[CzlonIlosc]])</f>
        <v>KATINF15</v>
      </c>
      <c r="AC145" s="4" t="s">
        <v>200</v>
      </c>
    </row>
    <row r="146" spans="1:29" x14ac:dyDescent="0.3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>
        <f>IF(kursanci67[[#This Row],[Imię kursanta]]="Bartek",G145+1,G145)</f>
        <v>14</v>
      </c>
      <c r="H146">
        <f>IF(kursanci67[[#This Row],[Imię kursanta]]="Wiktor",H145+1,H145)</f>
        <v>13</v>
      </c>
      <c r="I146">
        <f>IF(kursanci67[[#This Row],[Imię kursanta]]="Katarzyna",I145+1,I145)</f>
        <v>15</v>
      </c>
      <c r="J146">
        <f>IF(kursanci67[[#This Row],[Imię kursanta]]="Zuzanna",J145+1,J145)</f>
        <v>13</v>
      </c>
      <c r="K146">
        <f>IF(kursanci67[[#This Row],[Imię kursanta]]="Jan",K145+1,K145)</f>
        <v>16</v>
      </c>
      <c r="L146">
        <f>IF(kursanci67[[#This Row],[Imię kursanta]]="Julita",L145+1,L145)</f>
        <v>9</v>
      </c>
      <c r="M146">
        <f>IF(kursanci67[[#This Row],[Imię kursanta]]="Maciej",M145+1,M145)</f>
        <v>14</v>
      </c>
      <c r="N146">
        <f>IF(kursanci67[[#This Row],[Imię kursanta]]="Agnieszka",N145+1,N145)</f>
        <v>11</v>
      </c>
      <c r="O146">
        <f>IF(kursanci67[[#This Row],[Imię kursanta]]="Zdzisław",O145+1,O145)</f>
        <v>10</v>
      </c>
      <c r="P146">
        <f>IF(kursanci67[[#This Row],[Imię kursanta]]="Ewa",P145+1,P145)</f>
        <v>9</v>
      </c>
      <c r="Q146">
        <f>IF(kursanci67[[#This Row],[Imię kursanta]]="Zbigniew",Q145+1,Q145)</f>
        <v>11</v>
      </c>
      <c r="R146">
        <f>IF(kursanci67[[#This Row],[Imię kursanta]]="Anna",R145+1,R145)</f>
        <v>6</v>
      </c>
      <c r="S146">
        <f>IF(kursanci67[[#This Row],[Imię kursanta]]="Patrycja",S145+1,S145)</f>
        <v>1</v>
      </c>
      <c r="T146">
        <f>IF(kursanci67[[#This Row],[Imię kursanta]]="Ola",T145+1,T145)</f>
        <v>0</v>
      </c>
      <c r="U146">
        <f>IF(kursanci67[[#This Row],[Imię kursanta]]="Piotrek",U145+1,U145)</f>
        <v>1</v>
      </c>
      <c r="V146">
        <f>IF(kursanci67[[#This Row],[Imię kursanta]]="Andrzej",V145+1,V145)</f>
        <v>1</v>
      </c>
      <c r="W146">
        <f>IF(kursanci67[[#This Row],[Imię kursanta]]="Marcin",W145+1,W145)</f>
        <v>1</v>
      </c>
      <c r="X146" t="str">
        <f>UPPER(MID(kursanci67[[#This Row],[Imię kursanta]],1,3))</f>
        <v>EWA</v>
      </c>
      <c r="Y146" t="str">
        <f>UPPER(MID(kursanci67[[#This Row],[Przedmiot]],1,3))</f>
        <v>MAT</v>
      </c>
      <c r="Z14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9</v>
      </c>
      <c r="AA146" t="str">
        <f>_xlfn.CONCAT(kursanci67[[#This Row],[CzlonImie]],kursanci67[[#This Row],[CzlonPrzedmiot]],kursanci67[[#This Row],[CzlonIlosc]])</f>
        <v>EWAMAT9</v>
      </c>
      <c r="AC146" s="4" t="s">
        <v>201</v>
      </c>
    </row>
    <row r="147" spans="1:29" x14ac:dyDescent="0.3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>
        <f>IF(kursanci67[[#This Row],[Imię kursanta]]="Bartek",G146+1,G146)</f>
        <v>14</v>
      </c>
      <c r="H147">
        <f>IF(kursanci67[[#This Row],[Imię kursanta]]="Wiktor",H146+1,H146)</f>
        <v>13</v>
      </c>
      <c r="I147">
        <f>IF(kursanci67[[#This Row],[Imię kursanta]]="Katarzyna",I146+1,I146)</f>
        <v>15</v>
      </c>
      <c r="J147">
        <f>IF(kursanci67[[#This Row],[Imię kursanta]]="Zuzanna",J146+1,J146)</f>
        <v>13</v>
      </c>
      <c r="K147">
        <f>IF(kursanci67[[#This Row],[Imię kursanta]]="Jan",K146+1,K146)</f>
        <v>17</v>
      </c>
      <c r="L147">
        <f>IF(kursanci67[[#This Row],[Imię kursanta]]="Julita",L146+1,L146)</f>
        <v>9</v>
      </c>
      <c r="M147">
        <f>IF(kursanci67[[#This Row],[Imię kursanta]]="Maciej",M146+1,M146)</f>
        <v>14</v>
      </c>
      <c r="N147">
        <f>IF(kursanci67[[#This Row],[Imię kursanta]]="Agnieszka",N146+1,N146)</f>
        <v>11</v>
      </c>
      <c r="O147">
        <f>IF(kursanci67[[#This Row],[Imię kursanta]]="Zdzisław",O146+1,O146)</f>
        <v>10</v>
      </c>
      <c r="P147">
        <f>IF(kursanci67[[#This Row],[Imię kursanta]]="Ewa",P146+1,P146)</f>
        <v>9</v>
      </c>
      <c r="Q147">
        <f>IF(kursanci67[[#This Row],[Imię kursanta]]="Zbigniew",Q146+1,Q146)</f>
        <v>11</v>
      </c>
      <c r="R147">
        <f>IF(kursanci67[[#This Row],[Imię kursanta]]="Anna",R146+1,R146)</f>
        <v>6</v>
      </c>
      <c r="S147">
        <f>IF(kursanci67[[#This Row],[Imię kursanta]]="Patrycja",S146+1,S146)</f>
        <v>1</v>
      </c>
      <c r="T147">
        <f>IF(kursanci67[[#This Row],[Imię kursanta]]="Ola",T146+1,T146)</f>
        <v>0</v>
      </c>
      <c r="U147">
        <f>IF(kursanci67[[#This Row],[Imię kursanta]]="Piotrek",U146+1,U146)</f>
        <v>1</v>
      </c>
      <c r="V147">
        <f>IF(kursanci67[[#This Row],[Imię kursanta]]="Andrzej",V146+1,V146)</f>
        <v>1</v>
      </c>
      <c r="W147">
        <f>IF(kursanci67[[#This Row],[Imię kursanta]]="Marcin",W146+1,W146)</f>
        <v>1</v>
      </c>
      <c r="X147" t="str">
        <f>UPPER(MID(kursanci67[[#This Row],[Imię kursanta]],1,3))</f>
        <v>JAN</v>
      </c>
      <c r="Y147" t="str">
        <f>UPPER(MID(kursanci67[[#This Row],[Przedmiot]],1,3))</f>
        <v>FIZ</v>
      </c>
      <c r="Z14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17</v>
      </c>
      <c r="AA147" t="str">
        <f>_xlfn.CONCAT(kursanci67[[#This Row],[CzlonImie]],kursanci67[[#This Row],[CzlonPrzedmiot]],kursanci67[[#This Row],[CzlonIlosc]])</f>
        <v>JANFIZ17</v>
      </c>
      <c r="AC147" s="4" t="s">
        <v>202</v>
      </c>
    </row>
    <row r="148" spans="1:29" x14ac:dyDescent="0.3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>
        <f>IF(kursanci67[[#This Row],[Imię kursanta]]="Bartek",G147+1,G147)</f>
        <v>14</v>
      </c>
      <c r="H148">
        <f>IF(kursanci67[[#This Row],[Imię kursanta]]="Wiktor",H147+1,H147)</f>
        <v>13</v>
      </c>
      <c r="I148">
        <f>IF(kursanci67[[#This Row],[Imię kursanta]]="Katarzyna",I147+1,I147)</f>
        <v>15</v>
      </c>
      <c r="J148">
        <f>IF(kursanci67[[#This Row],[Imię kursanta]]="Zuzanna",J147+1,J147)</f>
        <v>13</v>
      </c>
      <c r="K148">
        <f>IF(kursanci67[[#This Row],[Imię kursanta]]="Jan",K147+1,K147)</f>
        <v>17</v>
      </c>
      <c r="L148">
        <f>IF(kursanci67[[#This Row],[Imię kursanta]]="Julita",L147+1,L147)</f>
        <v>9</v>
      </c>
      <c r="M148">
        <f>IF(kursanci67[[#This Row],[Imię kursanta]]="Maciej",M147+1,M147)</f>
        <v>14</v>
      </c>
      <c r="N148">
        <f>IF(kursanci67[[#This Row],[Imię kursanta]]="Agnieszka",N147+1,N147)</f>
        <v>11</v>
      </c>
      <c r="O148">
        <f>IF(kursanci67[[#This Row],[Imię kursanta]]="Zdzisław",O147+1,O147)</f>
        <v>10</v>
      </c>
      <c r="P148">
        <f>IF(kursanci67[[#This Row],[Imię kursanta]]="Ewa",P147+1,P147)</f>
        <v>10</v>
      </c>
      <c r="Q148">
        <f>IF(kursanci67[[#This Row],[Imię kursanta]]="Zbigniew",Q147+1,Q147)</f>
        <v>11</v>
      </c>
      <c r="R148">
        <f>IF(kursanci67[[#This Row],[Imię kursanta]]="Anna",R147+1,R147)</f>
        <v>6</v>
      </c>
      <c r="S148">
        <f>IF(kursanci67[[#This Row],[Imię kursanta]]="Patrycja",S147+1,S147)</f>
        <v>1</v>
      </c>
      <c r="T148">
        <f>IF(kursanci67[[#This Row],[Imię kursanta]]="Ola",T147+1,T147)</f>
        <v>0</v>
      </c>
      <c r="U148">
        <f>IF(kursanci67[[#This Row],[Imię kursanta]]="Piotrek",U147+1,U147)</f>
        <v>1</v>
      </c>
      <c r="V148">
        <f>IF(kursanci67[[#This Row],[Imię kursanta]]="Andrzej",V147+1,V147)</f>
        <v>1</v>
      </c>
      <c r="W148">
        <f>IF(kursanci67[[#This Row],[Imię kursanta]]="Marcin",W147+1,W147)</f>
        <v>1</v>
      </c>
      <c r="X148" t="str">
        <f>UPPER(MID(kursanci67[[#This Row],[Imię kursanta]],1,3))</f>
        <v>EWA</v>
      </c>
      <c r="Y148" t="str">
        <f>UPPER(MID(kursanci67[[#This Row],[Przedmiot]],1,3))</f>
        <v>MAT</v>
      </c>
      <c r="Z14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10</v>
      </c>
      <c r="AA148" t="str">
        <f>_xlfn.CONCAT(kursanci67[[#This Row],[CzlonImie]],kursanci67[[#This Row],[CzlonPrzedmiot]],kursanci67[[#This Row],[CzlonIlosc]])</f>
        <v>EWAMAT10</v>
      </c>
      <c r="AC148" s="4" t="s">
        <v>203</v>
      </c>
    </row>
    <row r="149" spans="1:29" x14ac:dyDescent="0.3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>
        <f>IF(kursanci67[[#This Row],[Imię kursanta]]="Bartek",G148+1,G148)</f>
        <v>15</v>
      </c>
      <c r="H149">
        <f>IF(kursanci67[[#This Row],[Imię kursanta]]="Wiktor",H148+1,H148)</f>
        <v>13</v>
      </c>
      <c r="I149">
        <f>IF(kursanci67[[#This Row],[Imię kursanta]]="Katarzyna",I148+1,I148)</f>
        <v>15</v>
      </c>
      <c r="J149">
        <f>IF(kursanci67[[#This Row],[Imię kursanta]]="Zuzanna",J148+1,J148)</f>
        <v>13</v>
      </c>
      <c r="K149">
        <f>IF(kursanci67[[#This Row],[Imię kursanta]]="Jan",K148+1,K148)</f>
        <v>17</v>
      </c>
      <c r="L149">
        <f>IF(kursanci67[[#This Row],[Imię kursanta]]="Julita",L148+1,L148)</f>
        <v>9</v>
      </c>
      <c r="M149">
        <f>IF(kursanci67[[#This Row],[Imię kursanta]]="Maciej",M148+1,M148)</f>
        <v>14</v>
      </c>
      <c r="N149">
        <f>IF(kursanci67[[#This Row],[Imię kursanta]]="Agnieszka",N148+1,N148)</f>
        <v>11</v>
      </c>
      <c r="O149">
        <f>IF(kursanci67[[#This Row],[Imię kursanta]]="Zdzisław",O148+1,O148)</f>
        <v>10</v>
      </c>
      <c r="P149">
        <f>IF(kursanci67[[#This Row],[Imię kursanta]]="Ewa",P148+1,P148)</f>
        <v>10</v>
      </c>
      <c r="Q149">
        <f>IF(kursanci67[[#This Row],[Imię kursanta]]="Zbigniew",Q148+1,Q148)</f>
        <v>11</v>
      </c>
      <c r="R149">
        <f>IF(kursanci67[[#This Row],[Imię kursanta]]="Anna",R148+1,R148)</f>
        <v>6</v>
      </c>
      <c r="S149">
        <f>IF(kursanci67[[#This Row],[Imię kursanta]]="Patrycja",S148+1,S148)</f>
        <v>1</v>
      </c>
      <c r="T149">
        <f>IF(kursanci67[[#This Row],[Imię kursanta]]="Ola",T148+1,T148)</f>
        <v>0</v>
      </c>
      <c r="U149">
        <f>IF(kursanci67[[#This Row],[Imię kursanta]]="Piotrek",U148+1,U148)</f>
        <v>1</v>
      </c>
      <c r="V149">
        <f>IF(kursanci67[[#This Row],[Imię kursanta]]="Andrzej",V148+1,V148)</f>
        <v>1</v>
      </c>
      <c r="W149">
        <f>IF(kursanci67[[#This Row],[Imię kursanta]]="Marcin",W148+1,W148)</f>
        <v>1</v>
      </c>
      <c r="X149" t="str">
        <f>UPPER(MID(kursanci67[[#This Row],[Imię kursanta]],1,3))</f>
        <v>BAR</v>
      </c>
      <c r="Y149" t="str">
        <f>UPPER(MID(kursanci67[[#This Row],[Przedmiot]],1,3))</f>
        <v>INF</v>
      </c>
      <c r="Z14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15</v>
      </c>
      <c r="AA149" t="str">
        <f>_xlfn.CONCAT(kursanci67[[#This Row],[CzlonImie]],kursanci67[[#This Row],[CzlonPrzedmiot]],kursanci67[[#This Row],[CzlonIlosc]])</f>
        <v>BARINF15</v>
      </c>
      <c r="AC149" s="4" t="s">
        <v>204</v>
      </c>
    </row>
    <row r="150" spans="1:29" x14ac:dyDescent="0.3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>
        <f>IF(kursanci67[[#This Row],[Imię kursanta]]="Bartek",G149+1,G149)</f>
        <v>15</v>
      </c>
      <c r="H150">
        <f>IF(kursanci67[[#This Row],[Imię kursanta]]="Wiktor",H149+1,H149)</f>
        <v>14</v>
      </c>
      <c r="I150">
        <f>IF(kursanci67[[#This Row],[Imię kursanta]]="Katarzyna",I149+1,I149)</f>
        <v>15</v>
      </c>
      <c r="J150">
        <f>IF(kursanci67[[#This Row],[Imię kursanta]]="Zuzanna",J149+1,J149)</f>
        <v>13</v>
      </c>
      <c r="K150">
        <f>IF(kursanci67[[#This Row],[Imię kursanta]]="Jan",K149+1,K149)</f>
        <v>17</v>
      </c>
      <c r="L150">
        <f>IF(kursanci67[[#This Row],[Imię kursanta]]="Julita",L149+1,L149)</f>
        <v>9</v>
      </c>
      <c r="M150">
        <f>IF(kursanci67[[#This Row],[Imię kursanta]]="Maciej",M149+1,M149)</f>
        <v>14</v>
      </c>
      <c r="N150">
        <f>IF(kursanci67[[#This Row],[Imię kursanta]]="Agnieszka",N149+1,N149)</f>
        <v>11</v>
      </c>
      <c r="O150">
        <f>IF(kursanci67[[#This Row],[Imię kursanta]]="Zdzisław",O149+1,O149)</f>
        <v>10</v>
      </c>
      <c r="P150">
        <f>IF(kursanci67[[#This Row],[Imię kursanta]]="Ewa",P149+1,P149)</f>
        <v>10</v>
      </c>
      <c r="Q150">
        <f>IF(kursanci67[[#This Row],[Imię kursanta]]="Zbigniew",Q149+1,Q149)</f>
        <v>11</v>
      </c>
      <c r="R150">
        <f>IF(kursanci67[[#This Row],[Imię kursanta]]="Anna",R149+1,R149)</f>
        <v>6</v>
      </c>
      <c r="S150">
        <f>IF(kursanci67[[#This Row],[Imię kursanta]]="Patrycja",S149+1,S149)</f>
        <v>1</v>
      </c>
      <c r="T150">
        <f>IF(kursanci67[[#This Row],[Imię kursanta]]="Ola",T149+1,T149)</f>
        <v>0</v>
      </c>
      <c r="U150">
        <f>IF(kursanci67[[#This Row],[Imię kursanta]]="Piotrek",U149+1,U149)</f>
        <v>1</v>
      </c>
      <c r="V150">
        <f>IF(kursanci67[[#This Row],[Imię kursanta]]="Andrzej",V149+1,V149)</f>
        <v>1</v>
      </c>
      <c r="W150">
        <f>IF(kursanci67[[#This Row],[Imię kursanta]]="Marcin",W149+1,W149)</f>
        <v>1</v>
      </c>
      <c r="X150" t="str">
        <f>UPPER(MID(kursanci67[[#This Row],[Imię kursanta]],1,3))</f>
        <v>WIK</v>
      </c>
      <c r="Y150" t="str">
        <f>UPPER(MID(kursanci67[[#This Row],[Przedmiot]],1,3))</f>
        <v>MAT</v>
      </c>
      <c r="Z15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14</v>
      </c>
      <c r="AA150" t="str">
        <f>_xlfn.CONCAT(kursanci67[[#This Row],[CzlonImie]],kursanci67[[#This Row],[CzlonPrzedmiot]],kursanci67[[#This Row],[CzlonIlosc]])</f>
        <v>WIKMAT14</v>
      </c>
      <c r="AC150" s="4" t="s">
        <v>205</v>
      </c>
    </row>
    <row r="151" spans="1:29" x14ac:dyDescent="0.3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>
        <f>IF(kursanci67[[#This Row],[Imię kursanta]]="Bartek",G150+1,G150)</f>
        <v>15</v>
      </c>
      <c r="H151">
        <f>IF(kursanci67[[#This Row],[Imię kursanta]]="Wiktor",H150+1,H150)</f>
        <v>14</v>
      </c>
      <c r="I151">
        <f>IF(kursanci67[[#This Row],[Imię kursanta]]="Katarzyna",I150+1,I150)</f>
        <v>15</v>
      </c>
      <c r="J151">
        <f>IF(kursanci67[[#This Row],[Imię kursanta]]="Zuzanna",J150+1,J150)</f>
        <v>13</v>
      </c>
      <c r="K151">
        <f>IF(kursanci67[[#This Row],[Imię kursanta]]="Jan",K150+1,K150)</f>
        <v>17</v>
      </c>
      <c r="L151">
        <f>IF(kursanci67[[#This Row],[Imię kursanta]]="Julita",L150+1,L150)</f>
        <v>9</v>
      </c>
      <c r="M151">
        <f>IF(kursanci67[[#This Row],[Imię kursanta]]="Maciej",M150+1,M150)</f>
        <v>14</v>
      </c>
      <c r="N151">
        <f>IF(kursanci67[[#This Row],[Imię kursanta]]="Agnieszka",N150+1,N150)</f>
        <v>12</v>
      </c>
      <c r="O151">
        <f>IF(kursanci67[[#This Row],[Imię kursanta]]="Zdzisław",O150+1,O150)</f>
        <v>10</v>
      </c>
      <c r="P151">
        <f>IF(kursanci67[[#This Row],[Imię kursanta]]="Ewa",P150+1,P150)</f>
        <v>10</v>
      </c>
      <c r="Q151">
        <f>IF(kursanci67[[#This Row],[Imię kursanta]]="Zbigniew",Q150+1,Q150)</f>
        <v>11</v>
      </c>
      <c r="R151">
        <f>IF(kursanci67[[#This Row],[Imię kursanta]]="Anna",R150+1,R150)</f>
        <v>6</v>
      </c>
      <c r="S151">
        <f>IF(kursanci67[[#This Row],[Imię kursanta]]="Patrycja",S150+1,S150)</f>
        <v>1</v>
      </c>
      <c r="T151">
        <f>IF(kursanci67[[#This Row],[Imię kursanta]]="Ola",T150+1,T150)</f>
        <v>0</v>
      </c>
      <c r="U151">
        <f>IF(kursanci67[[#This Row],[Imię kursanta]]="Piotrek",U150+1,U150)</f>
        <v>1</v>
      </c>
      <c r="V151">
        <f>IF(kursanci67[[#This Row],[Imię kursanta]]="Andrzej",V150+1,V150)</f>
        <v>1</v>
      </c>
      <c r="W151">
        <f>IF(kursanci67[[#This Row],[Imię kursanta]]="Marcin",W150+1,W150)</f>
        <v>1</v>
      </c>
      <c r="X151" t="str">
        <f>UPPER(MID(kursanci67[[#This Row],[Imię kursanta]],1,3))</f>
        <v>AGN</v>
      </c>
      <c r="Y151" t="str">
        <f>UPPER(MID(kursanci67[[#This Row],[Przedmiot]],1,3))</f>
        <v>MAT</v>
      </c>
      <c r="Z15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12</v>
      </c>
      <c r="AA151" t="str">
        <f>_xlfn.CONCAT(kursanci67[[#This Row],[CzlonImie]],kursanci67[[#This Row],[CzlonPrzedmiot]],kursanci67[[#This Row],[CzlonIlosc]])</f>
        <v>AGNMAT12</v>
      </c>
      <c r="AC151" s="4" t="s">
        <v>206</v>
      </c>
    </row>
    <row r="152" spans="1:29" x14ac:dyDescent="0.3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>
        <f>IF(kursanci67[[#This Row],[Imię kursanta]]="Bartek",G151+1,G151)</f>
        <v>15</v>
      </c>
      <c r="H152">
        <f>IF(kursanci67[[#This Row],[Imię kursanta]]="Wiktor",H151+1,H151)</f>
        <v>15</v>
      </c>
      <c r="I152">
        <f>IF(kursanci67[[#This Row],[Imię kursanta]]="Katarzyna",I151+1,I151)</f>
        <v>15</v>
      </c>
      <c r="J152">
        <f>IF(kursanci67[[#This Row],[Imię kursanta]]="Zuzanna",J151+1,J151)</f>
        <v>13</v>
      </c>
      <c r="K152">
        <f>IF(kursanci67[[#This Row],[Imię kursanta]]="Jan",K151+1,K151)</f>
        <v>17</v>
      </c>
      <c r="L152">
        <f>IF(kursanci67[[#This Row],[Imię kursanta]]="Julita",L151+1,L151)</f>
        <v>9</v>
      </c>
      <c r="M152">
        <f>IF(kursanci67[[#This Row],[Imię kursanta]]="Maciej",M151+1,M151)</f>
        <v>14</v>
      </c>
      <c r="N152">
        <f>IF(kursanci67[[#This Row],[Imię kursanta]]="Agnieszka",N151+1,N151)</f>
        <v>12</v>
      </c>
      <c r="O152">
        <f>IF(kursanci67[[#This Row],[Imię kursanta]]="Zdzisław",O151+1,O151)</f>
        <v>10</v>
      </c>
      <c r="P152">
        <f>IF(kursanci67[[#This Row],[Imię kursanta]]="Ewa",P151+1,P151)</f>
        <v>10</v>
      </c>
      <c r="Q152">
        <f>IF(kursanci67[[#This Row],[Imię kursanta]]="Zbigniew",Q151+1,Q151)</f>
        <v>11</v>
      </c>
      <c r="R152">
        <f>IF(kursanci67[[#This Row],[Imię kursanta]]="Anna",R151+1,R151)</f>
        <v>6</v>
      </c>
      <c r="S152">
        <f>IF(kursanci67[[#This Row],[Imię kursanta]]="Patrycja",S151+1,S151)</f>
        <v>1</v>
      </c>
      <c r="T152">
        <f>IF(kursanci67[[#This Row],[Imię kursanta]]="Ola",T151+1,T151)</f>
        <v>0</v>
      </c>
      <c r="U152">
        <f>IF(kursanci67[[#This Row],[Imię kursanta]]="Piotrek",U151+1,U151)</f>
        <v>1</v>
      </c>
      <c r="V152">
        <f>IF(kursanci67[[#This Row],[Imię kursanta]]="Andrzej",V151+1,V151)</f>
        <v>1</v>
      </c>
      <c r="W152">
        <f>IF(kursanci67[[#This Row],[Imię kursanta]]="Marcin",W151+1,W151)</f>
        <v>1</v>
      </c>
      <c r="X152" t="str">
        <f>UPPER(MID(kursanci67[[#This Row],[Imię kursanta]],1,3))</f>
        <v>WIK</v>
      </c>
      <c r="Y152" t="str">
        <f>UPPER(MID(kursanci67[[#This Row],[Przedmiot]],1,3))</f>
        <v>MAT</v>
      </c>
      <c r="Z15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15</v>
      </c>
      <c r="AA152" t="str">
        <f>_xlfn.CONCAT(kursanci67[[#This Row],[CzlonImie]],kursanci67[[#This Row],[CzlonPrzedmiot]],kursanci67[[#This Row],[CzlonIlosc]])</f>
        <v>WIKMAT15</v>
      </c>
      <c r="AC152" s="4" t="s">
        <v>207</v>
      </c>
    </row>
    <row r="153" spans="1:29" x14ac:dyDescent="0.3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>
        <f>IF(kursanci67[[#This Row],[Imię kursanta]]="Bartek",G152+1,G152)</f>
        <v>15</v>
      </c>
      <c r="H153">
        <f>IF(kursanci67[[#This Row],[Imię kursanta]]="Wiktor",H152+1,H152)</f>
        <v>15</v>
      </c>
      <c r="I153">
        <f>IF(kursanci67[[#This Row],[Imię kursanta]]="Katarzyna",I152+1,I152)</f>
        <v>15</v>
      </c>
      <c r="J153">
        <f>IF(kursanci67[[#This Row],[Imię kursanta]]="Zuzanna",J152+1,J152)</f>
        <v>13</v>
      </c>
      <c r="K153">
        <f>IF(kursanci67[[#This Row],[Imię kursanta]]="Jan",K152+1,K152)</f>
        <v>17</v>
      </c>
      <c r="L153">
        <f>IF(kursanci67[[#This Row],[Imię kursanta]]="Julita",L152+1,L152)</f>
        <v>9</v>
      </c>
      <c r="M153">
        <f>IF(kursanci67[[#This Row],[Imię kursanta]]="Maciej",M152+1,M152)</f>
        <v>14</v>
      </c>
      <c r="N153">
        <f>IF(kursanci67[[#This Row],[Imię kursanta]]="Agnieszka",N152+1,N152)</f>
        <v>12</v>
      </c>
      <c r="O153">
        <f>IF(kursanci67[[#This Row],[Imię kursanta]]="Zdzisław",O152+1,O152)</f>
        <v>10</v>
      </c>
      <c r="P153">
        <f>IF(kursanci67[[#This Row],[Imię kursanta]]="Ewa",P152+1,P152)</f>
        <v>10</v>
      </c>
      <c r="Q153">
        <f>IF(kursanci67[[#This Row],[Imię kursanta]]="Zbigniew",Q152+1,Q152)</f>
        <v>11</v>
      </c>
      <c r="R153">
        <f>IF(kursanci67[[#This Row],[Imię kursanta]]="Anna",R152+1,R152)</f>
        <v>7</v>
      </c>
      <c r="S153">
        <f>IF(kursanci67[[#This Row],[Imię kursanta]]="Patrycja",S152+1,S152)</f>
        <v>1</v>
      </c>
      <c r="T153">
        <f>IF(kursanci67[[#This Row],[Imię kursanta]]="Ola",T152+1,T152)</f>
        <v>0</v>
      </c>
      <c r="U153">
        <f>IF(kursanci67[[#This Row],[Imię kursanta]]="Piotrek",U152+1,U152)</f>
        <v>1</v>
      </c>
      <c r="V153">
        <f>IF(kursanci67[[#This Row],[Imię kursanta]]="Andrzej",V152+1,V152)</f>
        <v>1</v>
      </c>
      <c r="W153">
        <f>IF(kursanci67[[#This Row],[Imię kursanta]]="Marcin",W152+1,W152)</f>
        <v>1</v>
      </c>
      <c r="X153" t="str">
        <f>UPPER(MID(kursanci67[[#This Row],[Imię kursanta]],1,3))</f>
        <v>ANN</v>
      </c>
      <c r="Y153" t="str">
        <f>UPPER(MID(kursanci67[[#This Row],[Przedmiot]],1,3))</f>
        <v>INF</v>
      </c>
      <c r="Z15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7</v>
      </c>
      <c r="AA153" t="str">
        <f>_xlfn.CONCAT(kursanci67[[#This Row],[CzlonImie]],kursanci67[[#This Row],[CzlonPrzedmiot]],kursanci67[[#This Row],[CzlonIlosc]])</f>
        <v>ANNINF7</v>
      </c>
      <c r="AC153" s="4" t="s">
        <v>208</v>
      </c>
    </row>
    <row r="154" spans="1:29" x14ac:dyDescent="0.3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>
        <f>IF(kursanci67[[#This Row],[Imię kursanta]]="Bartek",G153+1,G153)</f>
        <v>15</v>
      </c>
      <c r="H154">
        <f>IF(kursanci67[[#This Row],[Imię kursanta]]="Wiktor",H153+1,H153)</f>
        <v>15</v>
      </c>
      <c r="I154">
        <f>IF(kursanci67[[#This Row],[Imię kursanta]]="Katarzyna",I153+1,I153)</f>
        <v>16</v>
      </c>
      <c r="J154">
        <f>IF(kursanci67[[#This Row],[Imię kursanta]]="Zuzanna",J153+1,J153)</f>
        <v>13</v>
      </c>
      <c r="K154">
        <f>IF(kursanci67[[#This Row],[Imię kursanta]]="Jan",K153+1,K153)</f>
        <v>17</v>
      </c>
      <c r="L154">
        <f>IF(kursanci67[[#This Row],[Imię kursanta]]="Julita",L153+1,L153)</f>
        <v>9</v>
      </c>
      <c r="M154">
        <f>IF(kursanci67[[#This Row],[Imię kursanta]]="Maciej",M153+1,M153)</f>
        <v>14</v>
      </c>
      <c r="N154">
        <f>IF(kursanci67[[#This Row],[Imię kursanta]]="Agnieszka",N153+1,N153)</f>
        <v>12</v>
      </c>
      <c r="O154">
        <f>IF(kursanci67[[#This Row],[Imię kursanta]]="Zdzisław",O153+1,O153)</f>
        <v>10</v>
      </c>
      <c r="P154">
        <f>IF(kursanci67[[#This Row],[Imię kursanta]]="Ewa",P153+1,P153)</f>
        <v>10</v>
      </c>
      <c r="Q154">
        <f>IF(kursanci67[[#This Row],[Imię kursanta]]="Zbigniew",Q153+1,Q153)</f>
        <v>11</v>
      </c>
      <c r="R154">
        <f>IF(kursanci67[[#This Row],[Imię kursanta]]="Anna",R153+1,R153)</f>
        <v>7</v>
      </c>
      <c r="S154">
        <f>IF(kursanci67[[#This Row],[Imię kursanta]]="Patrycja",S153+1,S153)</f>
        <v>1</v>
      </c>
      <c r="T154">
        <f>IF(kursanci67[[#This Row],[Imię kursanta]]="Ola",T153+1,T153)</f>
        <v>0</v>
      </c>
      <c r="U154">
        <f>IF(kursanci67[[#This Row],[Imię kursanta]]="Piotrek",U153+1,U153)</f>
        <v>1</v>
      </c>
      <c r="V154">
        <f>IF(kursanci67[[#This Row],[Imię kursanta]]="Andrzej",V153+1,V153)</f>
        <v>1</v>
      </c>
      <c r="W154">
        <f>IF(kursanci67[[#This Row],[Imię kursanta]]="Marcin",W153+1,W153)</f>
        <v>1</v>
      </c>
      <c r="X154" t="str">
        <f>UPPER(MID(kursanci67[[#This Row],[Imię kursanta]],1,3))</f>
        <v>KAT</v>
      </c>
      <c r="Y154" t="str">
        <f>UPPER(MID(kursanci67[[#This Row],[Przedmiot]],1,3))</f>
        <v>INF</v>
      </c>
      <c r="Z15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16</v>
      </c>
      <c r="AA154" t="str">
        <f>_xlfn.CONCAT(kursanci67[[#This Row],[CzlonImie]],kursanci67[[#This Row],[CzlonPrzedmiot]],kursanci67[[#This Row],[CzlonIlosc]])</f>
        <v>KATINF16</v>
      </c>
      <c r="AC154" s="4" t="s">
        <v>209</v>
      </c>
    </row>
    <row r="155" spans="1:29" x14ac:dyDescent="0.3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>
        <f>IF(kursanci67[[#This Row],[Imię kursanta]]="Bartek",G154+1,G154)</f>
        <v>15</v>
      </c>
      <c r="H155">
        <f>IF(kursanci67[[#This Row],[Imię kursanta]]="Wiktor",H154+1,H154)</f>
        <v>15</v>
      </c>
      <c r="I155">
        <f>IF(kursanci67[[#This Row],[Imię kursanta]]="Katarzyna",I154+1,I154)</f>
        <v>16</v>
      </c>
      <c r="J155">
        <f>IF(kursanci67[[#This Row],[Imię kursanta]]="Zuzanna",J154+1,J154)</f>
        <v>13</v>
      </c>
      <c r="K155">
        <f>IF(kursanci67[[#This Row],[Imię kursanta]]="Jan",K154+1,K154)</f>
        <v>17</v>
      </c>
      <c r="L155">
        <f>IF(kursanci67[[#This Row],[Imię kursanta]]="Julita",L154+1,L154)</f>
        <v>9</v>
      </c>
      <c r="M155">
        <f>IF(kursanci67[[#This Row],[Imię kursanta]]="Maciej",M154+1,M154)</f>
        <v>15</v>
      </c>
      <c r="N155">
        <f>IF(kursanci67[[#This Row],[Imię kursanta]]="Agnieszka",N154+1,N154)</f>
        <v>12</v>
      </c>
      <c r="O155">
        <f>IF(kursanci67[[#This Row],[Imię kursanta]]="Zdzisław",O154+1,O154)</f>
        <v>10</v>
      </c>
      <c r="P155">
        <f>IF(kursanci67[[#This Row],[Imię kursanta]]="Ewa",P154+1,P154)</f>
        <v>10</v>
      </c>
      <c r="Q155">
        <f>IF(kursanci67[[#This Row],[Imię kursanta]]="Zbigniew",Q154+1,Q154)</f>
        <v>11</v>
      </c>
      <c r="R155">
        <f>IF(kursanci67[[#This Row],[Imię kursanta]]="Anna",R154+1,R154)</f>
        <v>7</v>
      </c>
      <c r="S155">
        <f>IF(kursanci67[[#This Row],[Imię kursanta]]="Patrycja",S154+1,S154)</f>
        <v>1</v>
      </c>
      <c r="T155">
        <f>IF(kursanci67[[#This Row],[Imię kursanta]]="Ola",T154+1,T154)</f>
        <v>0</v>
      </c>
      <c r="U155">
        <f>IF(kursanci67[[#This Row],[Imię kursanta]]="Piotrek",U154+1,U154)</f>
        <v>1</v>
      </c>
      <c r="V155">
        <f>IF(kursanci67[[#This Row],[Imię kursanta]]="Andrzej",V154+1,V154)</f>
        <v>1</v>
      </c>
      <c r="W155">
        <f>IF(kursanci67[[#This Row],[Imię kursanta]]="Marcin",W154+1,W154)</f>
        <v>1</v>
      </c>
      <c r="X155" t="str">
        <f>UPPER(MID(kursanci67[[#This Row],[Imię kursanta]],1,3))</f>
        <v>MAC</v>
      </c>
      <c r="Y155" t="str">
        <f>UPPER(MID(kursanci67[[#This Row],[Przedmiot]],1,3))</f>
        <v>FIZ</v>
      </c>
      <c r="Z15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15</v>
      </c>
      <c r="AA155" t="str">
        <f>_xlfn.CONCAT(kursanci67[[#This Row],[CzlonImie]],kursanci67[[#This Row],[CzlonPrzedmiot]],kursanci67[[#This Row],[CzlonIlosc]])</f>
        <v>MACFIZ15</v>
      </c>
      <c r="AC155" s="4" t="s">
        <v>210</v>
      </c>
    </row>
    <row r="156" spans="1:29" x14ac:dyDescent="0.3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>
        <f>IF(kursanci67[[#This Row],[Imię kursanta]]="Bartek",G155+1,G155)</f>
        <v>15</v>
      </c>
      <c r="H156">
        <f>IF(kursanci67[[#This Row],[Imię kursanta]]="Wiktor",H155+1,H155)</f>
        <v>15</v>
      </c>
      <c r="I156">
        <f>IF(kursanci67[[#This Row],[Imię kursanta]]="Katarzyna",I155+1,I155)</f>
        <v>16</v>
      </c>
      <c r="J156">
        <f>IF(kursanci67[[#This Row],[Imię kursanta]]="Zuzanna",J155+1,J155)</f>
        <v>13</v>
      </c>
      <c r="K156">
        <f>IF(kursanci67[[#This Row],[Imię kursanta]]="Jan",K155+1,K155)</f>
        <v>17</v>
      </c>
      <c r="L156">
        <f>IF(kursanci67[[#This Row],[Imię kursanta]]="Julita",L155+1,L155)</f>
        <v>9</v>
      </c>
      <c r="M156">
        <f>IF(kursanci67[[#This Row],[Imię kursanta]]="Maciej",M155+1,M155)</f>
        <v>16</v>
      </c>
      <c r="N156">
        <f>IF(kursanci67[[#This Row],[Imię kursanta]]="Agnieszka",N155+1,N155)</f>
        <v>12</v>
      </c>
      <c r="O156">
        <f>IF(kursanci67[[#This Row],[Imię kursanta]]="Zdzisław",O155+1,O155)</f>
        <v>10</v>
      </c>
      <c r="P156">
        <f>IF(kursanci67[[#This Row],[Imię kursanta]]="Ewa",P155+1,P155)</f>
        <v>10</v>
      </c>
      <c r="Q156">
        <f>IF(kursanci67[[#This Row],[Imię kursanta]]="Zbigniew",Q155+1,Q155)</f>
        <v>11</v>
      </c>
      <c r="R156">
        <f>IF(kursanci67[[#This Row],[Imię kursanta]]="Anna",R155+1,R155)</f>
        <v>7</v>
      </c>
      <c r="S156">
        <f>IF(kursanci67[[#This Row],[Imię kursanta]]="Patrycja",S155+1,S155)</f>
        <v>1</v>
      </c>
      <c r="T156">
        <f>IF(kursanci67[[#This Row],[Imię kursanta]]="Ola",T155+1,T155)</f>
        <v>0</v>
      </c>
      <c r="U156">
        <f>IF(kursanci67[[#This Row],[Imię kursanta]]="Piotrek",U155+1,U155)</f>
        <v>1</v>
      </c>
      <c r="V156">
        <f>IF(kursanci67[[#This Row],[Imię kursanta]]="Andrzej",V155+1,V155)</f>
        <v>1</v>
      </c>
      <c r="W156">
        <f>IF(kursanci67[[#This Row],[Imię kursanta]]="Marcin",W155+1,W155)</f>
        <v>1</v>
      </c>
      <c r="X156" t="str">
        <f>UPPER(MID(kursanci67[[#This Row],[Imię kursanta]],1,3))</f>
        <v>MAC</v>
      </c>
      <c r="Y156" t="str">
        <f>UPPER(MID(kursanci67[[#This Row],[Przedmiot]],1,3))</f>
        <v>FIZ</v>
      </c>
      <c r="Z15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16</v>
      </c>
      <c r="AA156" t="str">
        <f>_xlfn.CONCAT(kursanci67[[#This Row],[CzlonImie]],kursanci67[[#This Row],[CzlonPrzedmiot]],kursanci67[[#This Row],[CzlonIlosc]])</f>
        <v>MACFIZ16</v>
      </c>
      <c r="AC156" s="4" t="s">
        <v>211</v>
      </c>
    </row>
    <row r="157" spans="1:29" x14ac:dyDescent="0.3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>
        <f>IF(kursanci67[[#This Row],[Imię kursanta]]="Bartek",G156+1,G156)</f>
        <v>15</v>
      </c>
      <c r="H157">
        <f>IF(kursanci67[[#This Row],[Imię kursanta]]="Wiktor",H156+1,H156)</f>
        <v>15</v>
      </c>
      <c r="I157">
        <f>IF(kursanci67[[#This Row],[Imię kursanta]]="Katarzyna",I156+1,I156)</f>
        <v>16</v>
      </c>
      <c r="J157">
        <f>IF(kursanci67[[#This Row],[Imię kursanta]]="Zuzanna",J156+1,J156)</f>
        <v>13</v>
      </c>
      <c r="K157">
        <f>IF(kursanci67[[#This Row],[Imię kursanta]]="Jan",K156+1,K156)</f>
        <v>17</v>
      </c>
      <c r="L157">
        <f>IF(kursanci67[[#This Row],[Imię kursanta]]="Julita",L156+1,L156)</f>
        <v>10</v>
      </c>
      <c r="M157">
        <f>IF(kursanci67[[#This Row],[Imię kursanta]]="Maciej",M156+1,M156)</f>
        <v>16</v>
      </c>
      <c r="N157">
        <f>IF(kursanci67[[#This Row],[Imię kursanta]]="Agnieszka",N156+1,N156)</f>
        <v>12</v>
      </c>
      <c r="O157">
        <f>IF(kursanci67[[#This Row],[Imię kursanta]]="Zdzisław",O156+1,O156)</f>
        <v>10</v>
      </c>
      <c r="P157">
        <f>IF(kursanci67[[#This Row],[Imię kursanta]]="Ewa",P156+1,P156)</f>
        <v>10</v>
      </c>
      <c r="Q157">
        <f>IF(kursanci67[[#This Row],[Imię kursanta]]="Zbigniew",Q156+1,Q156)</f>
        <v>11</v>
      </c>
      <c r="R157">
        <f>IF(kursanci67[[#This Row],[Imię kursanta]]="Anna",R156+1,R156)</f>
        <v>7</v>
      </c>
      <c r="S157">
        <f>IF(kursanci67[[#This Row],[Imię kursanta]]="Patrycja",S156+1,S156)</f>
        <v>1</v>
      </c>
      <c r="T157">
        <f>IF(kursanci67[[#This Row],[Imię kursanta]]="Ola",T156+1,T156)</f>
        <v>0</v>
      </c>
      <c r="U157">
        <f>IF(kursanci67[[#This Row],[Imię kursanta]]="Piotrek",U156+1,U156)</f>
        <v>1</v>
      </c>
      <c r="V157">
        <f>IF(kursanci67[[#This Row],[Imię kursanta]]="Andrzej",V156+1,V156)</f>
        <v>1</v>
      </c>
      <c r="W157">
        <f>IF(kursanci67[[#This Row],[Imię kursanta]]="Marcin",W156+1,W156)</f>
        <v>1</v>
      </c>
      <c r="X157" t="str">
        <f>UPPER(MID(kursanci67[[#This Row],[Imię kursanta]],1,3))</f>
        <v>JUL</v>
      </c>
      <c r="Y157" t="str">
        <f>UPPER(MID(kursanci67[[#This Row],[Przedmiot]],1,3))</f>
        <v>INF</v>
      </c>
      <c r="Z15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10</v>
      </c>
      <c r="AA157" t="str">
        <f>_xlfn.CONCAT(kursanci67[[#This Row],[CzlonImie]],kursanci67[[#This Row],[CzlonPrzedmiot]],kursanci67[[#This Row],[CzlonIlosc]])</f>
        <v>JULINF10</v>
      </c>
      <c r="AC157" s="4" t="s">
        <v>212</v>
      </c>
    </row>
    <row r="158" spans="1:29" x14ac:dyDescent="0.3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>
        <f>IF(kursanci67[[#This Row],[Imię kursanta]]="Bartek",G157+1,G157)</f>
        <v>15</v>
      </c>
      <c r="H158">
        <f>IF(kursanci67[[#This Row],[Imię kursanta]]="Wiktor",H157+1,H157)</f>
        <v>15</v>
      </c>
      <c r="I158">
        <f>IF(kursanci67[[#This Row],[Imię kursanta]]="Katarzyna",I157+1,I157)</f>
        <v>16</v>
      </c>
      <c r="J158">
        <f>IF(kursanci67[[#This Row],[Imię kursanta]]="Zuzanna",J157+1,J157)</f>
        <v>13</v>
      </c>
      <c r="K158">
        <f>IF(kursanci67[[#This Row],[Imię kursanta]]="Jan",K157+1,K157)</f>
        <v>17</v>
      </c>
      <c r="L158">
        <f>IF(kursanci67[[#This Row],[Imię kursanta]]="Julita",L157+1,L157)</f>
        <v>11</v>
      </c>
      <c r="M158">
        <f>IF(kursanci67[[#This Row],[Imię kursanta]]="Maciej",M157+1,M157)</f>
        <v>16</v>
      </c>
      <c r="N158">
        <f>IF(kursanci67[[#This Row],[Imię kursanta]]="Agnieszka",N157+1,N157)</f>
        <v>12</v>
      </c>
      <c r="O158">
        <f>IF(kursanci67[[#This Row],[Imię kursanta]]="Zdzisław",O157+1,O157)</f>
        <v>10</v>
      </c>
      <c r="P158">
        <f>IF(kursanci67[[#This Row],[Imię kursanta]]="Ewa",P157+1,P157)</f>
        <v>10</v>
      </c>
      <c r="Q158">
        <f>IF(kursanci67[[#This Row],[Imię kursanta]]="Zbigniew",Q157+1,Q157)</f>
        <v>11</v>
      </c>
      <c r="R158">
        <f>IF(kursanci67[[#This Row],[Imię kursanta]]="Anna",R157+1,R157)</f>
        <v>7</v>
      </c>
      <c r="S158">
        <f>IF(kursanci67[[#This Row],[Imię kursanta]]="Patrycja",S157+1,S157)</f>
        <v>1</v>
      </c>
      <c r="T158">
        <f>IF(kursanci67[[#This Row],[Imię kursanta]]="Ola",T157+1,T157)</f>
        <v>0</v>
      </c>
      <c r="U158">
        <f>IF(kursanci67[[#This Row],[Imię kursanta]]="Piotrek",U157+1,U157)</f>
        <v>1</v>
      </c>
      <c r="V158">
        <f>IF(kursanci67[[#This Row],[Imię kursanta]]="Andrzej",V157+1,V157)</f>
        <v>1</v>
      </c>
      <c r="W158">
        <f>IF(kursanci67[[#This Row],[Imię kursanta]]="Marcin",W157+1,W157)</f>
        <v>1</v>
      </c>
      <c r="X158" t="str">
        <f>UPPER(MID(kursanci67[[#This Row],[Imię kursanta]],1,3))</f>
        <v>JUL</v>
      </c>
      <c r="Y158" t="str">
        <f>UPPER(MID(kursanci67[[#This Row],[Przedmiot]],1,3))</f>
        <v>FIZ</v>
      </c>
      <c r="Z15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11</v>
      </c>
      <c r="AA158" t="str">
        <f>_xlfn.CONCAT(kursanci67[[#This Row],[CzlonImie]],kursanci67[[#This Row],[CzlonPrzedmiot]],kursanci67[[#This Row],[CzlonIlosc]])</f>
        <v>JULFIZ11</v>
      </c>
      <c r="AC158" s="4" t="s">
        <v>213</v>
      </c>
    </row>
    <row r="159" spans="1:29" x14ac:dyDescent="0.3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>
        <f>IF(kursanci67[[#This Row],[Imię kursanta]]="Bartek",G158+1,G158)</f>
        <v>15</v>
      </c>
      <c r="H159">
        <f>IF(kursanci67[[#This Row],[Imię kursanta]]="Wiktor",H158+1,H158)</f>
        <v>15</v>
      </c>
      <c r="I159">
        <f>IF(kursanci67[[#This Row],[Imię kursanta]]="Katarzyna",I158+1,I158)</f>
        <v>16</v>
      </c>
      <c r="J159">
        <f>IF(kursanci67[[#This Row],[Imię kursanta]]="Zuzanna",J158+1,J158)</f>
        <v>13</v>
      </c>
      <c r="K159">
        <f>IF(kursanci67[[#This Row],[Imię kursanta]]="Jan",K158+1,K158)</f>
        <v>17</v>
      </c>
      <c r="L159">
        <f>IF(kursanci67[[#This Row],[Imię kursanta]]="Julita",L158+1,L158)</f>
        <v>11</v>
      </c>
      <c r="M159">
        <f>IF(kursanci67[[#This Row],[Imię kursanta]]="Maciej",M158+1,M158)</f>
        <v>16</v>
      </c>
      <c r="N159">
        <f>IF(kursanci67[[#This Row],[Imię kursanta]]="Agnieszka",N158+1,N158)</f>
        <v>12</v>
      </c>
      <c r="O159">
        <f>IF(kursanci67[[#This Row],[Imię kursanta]]="Zdzisław",O158+1,O158)</f>
        <v>11</v>
      </c>
      <c r="P159">
        <f>IF(kursanci67[[#This Row],[Imię kursanta]]="Ewa",P158+1,P158)</f>
        <v>10</v>
      </c>
      <c r="Q159">
        <f>IF(kursanci67[[#This Row],[Imię kursanta]]="Zbigniew",Q158+1,Q158)</f>
        <v>11</v>
      </c>
      <c r="R159">
        <f>IF(kursanci67[[#This Row],[Imię kursanta]]="Anna",R158+1,R158)</f>
        <v>7</v>
      </c>
      <c r="S159">
        <f>IF(kursanci67[[#This Row],[Imię kursanta]]="Patrycja",S158+1,S158)</f>
        <v>1</v>
      </c>
      <c r="T159">
        <f>IF(kursanci67[[#This Row],[Imię kursanta]]="Ola",T158+1,T158)</f>
        <v>0</v>
      </c>
      <c r="U159">
        <f>IF(kursanci67[[#This Row],[Imię kursanta]]="Piotrek",U158+1,U158)</f>
        <v>1</v>
      </c>
      <c r="V159">
        <f>IF(kursanci67[[#This Row],[Imię kursanta]]="Andrzej",V158+1,V158)</f>
        <v>1</v>
      </c>
      <c r="W159">
        <f>IF(kursanci67[[#This Row],[Imię kursanta]]="Marcin",W158+1,W158)</f>
        <v>1</v>
      </c>
      <c r="X159" t="str">
        <f>UPPER(MID(kursanci67[[#This Row],[Imię kursanta]],1,3))</f>
        <v>ZDZ</v>
      </c>
      <c r="Y159" t="str">
        <f>UPPER(MID(kursanci67[[#This Row],[Przedmiot]],1,3))</f>
        <v>FIZ</v>
      </c>
      <c r="Z15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11</v>
      </c>
      <c r="AA159" t="str">
        <f>_xlfn.CONCAT(kursanci67[[#This Row],[CzlonImie]],kursanci67[[#This Row],[CzlonPrzedmiot]],kursanci67[[#This Row],[CzlonIlosc]])</f>
        <v>ZDZFIZ11</v>
      </c>
      <c r="AC159" s="4" t="s">
        <v>214</v>
      </c>
    </row>
    <row r="160" spans="1:29" x14ac:dyDescent="0.3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>
        <f>IF(kursanci67[[#This Row],[Imię kursanta]]="Bartek",G159+1,G159)</f>
        <v>15</v>
      </c>
      <c r="H160">
        <f>IF(kursanci67[[#This Row],[Imię kursanta]]="Wiktor",H159+1,H159)</f>
        <v>15</v>
      </c>
      <c r="I160">
        <f>IF(kursanci67[[#This Row],[Imię kursanta]]="Katarzyna",I159+1,I159)</f>
        <v>16</v>
      </c>
      <c r="J160">
        <f>IF(kursanci67[[#This Row],[Imię kursanta]]="Zuzanna",J159+1,J159)</f>
        <v>13</v>
      </c>
      <c r="K160">
        <f>IF(kursanci67[[#This Row],[Imię kursanta]]="Jan",K159+1,K159)</f>
        <v>17</v>
      </c>
      <c r="L160">
        <f>IF(kursanci67[[#This Row],[Imię kursanta]]="Julita",L159+1,L159)</f>
        <v>11</v>
      </c>
      <c r="M160">
        <f>IF(kursanci67[[#This Row],[Imię kursanta]]="Maciej",M159+1,M159)</f>
        <v>16</v>
      </c>
      <c r="N160">
        <f>IF(kursanci67[[#This Row],[Imię kursanta]]="Agnieszka",N159+1,N159)</f>
        <v>12</v>
      </c>
      <c r="O160">
        <f>IF(kursanci67[[#This Row],[Imię kursanta]]="Zdzisław",O159+1,O159)</f>
        <v>11</v>
      </c>
      <c r="P160">
        <f>IF(kursanci67[[#This Row],[Imię kursanta]]="Ewa",P159+1,P159)</f>
        <v>10</v>
      </c>
      <c r="Q160">
        <f>IF(kursanci67[[#This Row],[Imię kursanta]]="Zbigniew",Q159+1,Q159)</f>
        <v>11</v>
      </c>
      <c r="R160">
        <f>IF(kursanci67[[#This Row],[Imię kursanta]]="Anna",R159+1,R159)</f>
        <v>8</v>
      </c>
      <c r="S160">
        <f>IF(kursanci67[[#This Row],[Imię kursanta]]="Patrycja",S159+1,S159)</f>
        <v>1</v>
      </c>
      <c r="T160">
        <f>IF(kursanci67[[#This Row],[Imię kursanta]]="Ola",T159+1,T159)</f>
        <v>0</v>
      </c>
      <c r="U160">
        <f>IF(kursanci67[[#This Row],[Imię kursanta]]="Piotrek",U159+1,U159)</f>
        <v>1</v>
      </c>
      <c r="V160">
        <f>IF(kursanci67[[#This Row],[Imię kursanta]]="Andrzej",V159+1,V159)</f>
        <v>1</v>
      </c>
      <c r="W160">
        <f>IF(kursanci67[[#This Row],[Imię kursanta]]="Marcin",W159+1,W159)</f>
        <v>1</v>
      </c>
      <c r="X160" t="str">
        <f>UPPER(MID(kursanci67[[#This Row],[Imię kursanta]],1,3))</f>
        <v>ANN</v>
      </c>
      <c r="Y160" t="str">
        <f>UPPER(MID(kursanci67[[#This Row],[Przedmiot]],1,3))</f>
        <v>INF</v>
      </c>
      <c r="Z16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8</v>
      </c>
      <c r="AA160" t="str">
        <f>_xlfn.CONCAT(kursanci67[[#This Row],[CzlonImie]],kursanci67[[#This Row],[CzlonPrzedmiot]],kursanci67[[#This Row],[CzlonIlosc]])</f>
        <v>ANNINF8</v>
      </c>
      <c r="AC160" s="4" t="s">
        <v>215</v>
      </c>
    </row>
    <row r="161" spans="1:29" x14ac:dyDescent="0.3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>
        <f>IF(kursanci67[[#This Row],[Imię kursanta]]="Bartek",G160+1,G160)</f>
        <v>15</v>
      </c>
      <c r="H161">
        <f>IF(kursanci67[[#This Row],[Imię kursanta]]="Wiktor",H160+1,H160)</f>
        <v>15</v>
      </c>
      <c r="I161">
        <f>IF(kursanci67[[#This Row],[Imię kursanta]]="Katarzyna",I160+1,I160)</f>
        <v>16</v>
      </c>
      <c r="J161">
        <f>IF(kursanci67[[#This Row],[Imię kursanta]]="Zuzanna",J160+1,J160)</f>
        <v>13</v>
      </c>
      <c r="K161">
        <f>IF(kursanci67[[#This Row],[Imię kursanta]]="Jan",K160+1,K160)</f>
        <v>17</v>
      </c>
      <c r="L161">
        <f>IF(kursanci67[[#This Row],[Imię kursanta]]="Julita",L160+1,L160)</f>
        <v>11</v>
      </c>
      <c r="M161">
        <f>IF(kursanci67[[#This Row],[Imię kursanta]]="Maciej",M160+1,M160)</f>
        <v>16</v>
      </c>
      <c r="N161">
        <f>IF(kursanci67[[#This Row],[Imię kursanta]]="Agnieszka",N160+1,N160)</f>
        <v>12</v>
      </c>
      <c r="O161">
        <f>IF(kursanci67[[#This Row],[Imię kursanta]]="Zdzisław",O160+1,O160)</f>
        <v>11</v>
      </c>
      <c r="P161">
        <f>IF(kursanci67[[#This Row],[Imię kursanta]]="Ewa",P160+1,P160)</f>
        <v>11</v>
      </c>
      <c r="Q161">
        <f>IF(kursanci67[[#This Row],[Imię kursanta]]="Zbigniew",Q160+1,Q160)</f>
        <v>11</v>
      </c>
      <c r="R161">
        <f>IF(kursanci67[[#This Row],[Imię kursanta]]="Anna",R160+1,R160)</f>
        <v>8</v>
      </c>
      <c r="S161">
        <f>IF(kursanci67[[#This Row],[Imię kursanta]]="Patrycja",S160+1,S160)</f>
        <v>1</v>
      </c>
      <c r="T161">
        <f>IF(kursanci67[[#This Row],[Imię kursanta]]="Ola",T160+1,T160)</f>
        <v>0</v>
      </c>
      <c r="U161">
        <f>IF(kursanci67[[#This Row],[Imię kursanta]]="Piotrek",U160+1,U160)</f>
        <v>1</v>
      </c>
      <c r="V161">
        <f>IF(kursanci67[[#This Row],[Imię kursanta]]="Andrzej",V160+1,V160)</f>
        <v>1</v>
      </c>
      <c r="W161">
        <f>IF(kursanci67[[#This Row],[Imię kursanta]]="Marcin",W160+1,W160)</f>
        <v>1</v>
      </c>
      <c r="X161" t="str">
        <f>UPPER(MID(kursanci67[[#This Row],[Imię kursanta]],1,3))</f>
        <v>EWA</v>
      </c>
      <c r="Y161" t="str">
        <f>UPPER(MID(kursanci67[[#This Row],[Przedmiot]],1,3))</f>
        <v>MAT</v>
      </c>
      <c r="Z16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11</v>
      </c>
      <c r="AA161" t="str">
        <f>_xlfn.CONCAT(kursanci67[[#This Row],[CzlonImie]],kursanci67[[#This Row],[CzlonPrzedmiot]],kursanci67[[#This Row],[CzlonIlosc]])</f>
        <v>EWAMAT11</v>
      </c>
      <c r="AC161" s="4" t="s">
        <v>216</v>
      </c>
    </row>
    <row r="162" spans="1:29" x14ac:dyDescent="0.3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>
        <f>IF(kursanci67[[#This Row],[Imię kursanta]]="Bartek",G161+1,G161)</f>
        <v>15</v>
      </c>
      <c r="H162">
        <f>IF(kursanci67[[#This Row],[Imię kursanta]]="Wiktor",H161+1,H161)</f>
        <v>15</v>
      </c>
      <c r="I162">
        <f>IF(kursanci67[[#This Row],[Imię kursanta]]="Katarzyna",I161+1,I161)</f>
        <v>16</v>
      </c>
      <c r="J162">
        <f>IF(kursanci67[[#This Row],[Imię kursanta]]="Zuzanna",J161+1,J161)</f>
        <v>14</v>
      </c>
      <c r="K162">
        <f>IF(kursanci67[[#This Row],[Imię kursanta]]="Jan",K161+1,K161)</f>
        <v>17</v>
      </c>
      <c r="L162">
        <f>IF(kursanci67[[#This Row],[Imię kursanta]]="Julita",L161+1,L161)</f>
        <v>11</v>
      </c>
      <c r="M162">
        <f>IF(kursanci67[[#This Row],[Imię kursanta]]="Maciej",M161+1,M161)</f>
        <v>16</v>
      </c>
      <c r="N162">
        <f>IF(kursanci67[[#This Row],[Imię kursanta]]="Agnieszka",N161+1,N161)</f>
        <v>12</v>
      </c>
      <c r="O162">
        <f>IF(kursanci67[[#This Row],[Imię kursanta]]="Zdzisław",O161+1,O161)</f>
        <v>11</v>
      </c>
      <c r="P162">
        <f>IF(kursanci67[[#This Row],[Imię kursanta]]="Ewa",P161+1,P161)</f>
        <v>11</v>
      </c>
      <c r="Q162">
        <f>IF(kursanci67[[#This Row],[Imię kursanta]]="Zbigniew",Q161+1,Q161)</f>
        <v>11</v>
      </c>
      <c r="R162">
        <f>IF(kursanci67[[#This Row],[Imię kursanta]]="Anna",R161+1,R161)</f>
        <v>8</v>
      </c>
      <c r="S162">
        <f>IF(kursanci67[[#This Row],[Imię kursanta]]="Patrycja",S161+1,S161)</f>
        <v>1</v>
      </c>
      <c r="T162">
        <f>IF(kursanci67[[#This Row],[Imię kursanta]]="Ola",T161+1,T161)</f>
        <v>0</v>
      </c>
      <c r="U162">
        <f>IF(kursanci67[[#This Row],[Imię kursanta]]="Piotrek",U161+1,U161)</f>
        <v>1</v>
      </c>
      <c r="V162">
        <f>IF(kursanci67[[#This Row],[Imię kursanta]]="Andrzej",V161+1,V161)</f>
        <v>1</v>
      </c>
      <c r="W162">
        <f>IF(kursanci67[[#This Row],[Imię kursanta]]="Marcin",W161+1,W161)</f>
        <v>1</v>
      </c>
      <c r="X162" t="str">
        <f>UPPER(MID(kursanci67[[#This Row],[Imię kursanta]],1,3))</f>
        <v>ZUZ</v>
      </c>
      <c r="Y162" t="str">
        <f>UPPER(MID(kursanci67[[#This Row],[Przedmiot]],1,3))</f>
        <v>MAT</v>
      </c>
      <c r="Z16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14</v>
      </c>
      <c r="AA162" t="str">
        <f>_xlfn.CONCAT(kursanci67[[#This Row],[CzlonImie]],kursanci67[[#This Row],[CzlonPrzedmiot]],kursanci67[[#This Row],[CzlonIlosc]])</f>
        <v>ZUZMAT14</v>
      </c>
      <c r="AC162" s="4" t="s">
        <v>217</v>
      </c>
    </row>
    <row r="163" spans="1:29" x14ac:dyDescent="0.3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>
        <f>IF(kursanci67[[#This Row],[Imię kursanta]]="Bartek",G162+1,G162)</f>
        <v>15</v>
      </c>
      <c r="H163">
        <f>IF(kursanci67[[#This Row],[Imię kursanta]]="Wiktor",H162+1,H162)</f>
        <v>16</v>
      </c>
      <c r="I163">
        <f>IF(kursanci67[[#This Row],[Imię kursanta]]="Katarzyna",I162+1,I162)</f>
        <v>16</v>
      </c>
      <c r="J163">
        <f>IF(kursanci67[[#This Row],[Imię kursanta]]="Zuzanna",J162+1,J162)</f>
        <v>14</v>
      </c>
      <c r="K163">
        <f>IF(kursanci67[[#This Row],[Imię kursanta]]="Jan",K162+1,K162)</f>
        <v>17</v>
      </c>
      <c r="L163">
        <f>IF(kursanci67[[#This Row],[Imię kursanta]]="Julita",L162+1,L162)</f>
        <v>11</v>
      </c>
      <c r="M163">
        <f>IF(kursanci67[[#This Row],[Imię kursanta]]="Maciej",M162+1,M162)</f>
        <v>16</v>
      </c>
      <c r="N163">
        <f>IF(kursanci67[[#This Row],[Imię kursanta]]="Agnieszka",N162+1,N162)</f>
        <v>12</v>
      </c>
      <c r="O163">
        <f>IF(kursanci67[[#This Row],[Imię kursanta]]="Zdzisław",O162+1,O162)</f>
        <v>11</v>
      </c>
      <c r="P163">
        <f>IF(kursanci67[[#This Row],[Imię kursanta]]="Ewa",P162+1,P162)</f>
        <v>11</v>
      </c>
      <c r="Q163">
        <f>IF(kursanci67[[#This Row],[Imię kursanta]]="Zbigniew",Q162+1,Q162)</f>
        <v>11</v>
      </c>
      <c r="R163">
        <f>IF(kursanci67[[#This Row],[Imię kursanta]]="Anna",R162+1,R162)</f>
        <v>8</v>
      </c>
      <c r="S163">
        <f>IF(kursanci67[[#This Row],[Imię kursanta]]="Patrycja",S162+1,S162)</f>
        <v>1</v>
      </c>
      <c r="T163">
        <f>IF(kursanci67[[#This Row],[Imię kursanta]]="Ola",T162+1,T162)</f>
        <v>0</v>
      </c>
      <c r="U163">
        <f>IF(kursanci67[[#This Row],[Imię kursanta]]="Piotrek",U162+1,U162)</f>
        <v>1</v>
      </c>
      <c r="V163">
        <f>IF(kursanci67[[#This Row],[Imię kursanta]]="Andrzej",V162+1,V162)</f>
        <v>1</v>
      </c>
      <c r="W163">
        <f>IF(kursanci67[[#This Row],[Imię kursanta]]="Marcin",W162+1,W162)</f>
        <v>1</v>
      </c>
      <c r="X163" t="str">
        <f>UPPER(MID(kursanci67[[#This Row],[Imię kursanta]],1,3))</f>
        <v>WIK</v>
      </c>
      <c r="Y163" t="str">
        <f>UPPER(MID(kursanci67[[#This Row],[Przedmiot]],1,3))</f>
        <v>MAT</v>
      </c>
      <c r="Z16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16</v>
      </c>
      <c r="AA163" t="str">
        <f>_xlfn.CONCAT(kursanci67[[#This Row],[CzlonImie]],kursanci67[[#This Row],[CzlonPrzedmiot]],kursanci67[[#This Row],[CzlonIlosc]])</f>
        <v>WIKMAT16</v>
      </c>
      <c r="AC163" s="4" t="s">
        <v>218</v>
      </c>
    </row>
    <row r="164" spans="1:29" x14ac:dyDescent="0.3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>
        <f>IF(kursanci67[[#This Row],[Imię kursanta]]="Bartek",G163+1,G163)</f>
        <v>15</v>
      </c>
      <c r="H164">
        <f>IF(kursanci67[[#This Row],[Imię kursanta]]="Wiktor",H163+1,H163)</f>
        <v>17</v>
      </c>
      <c r="I164">
        <f>IF(kursanci67[[#This Row],[Imię kursanta]]="Katarzyna",I163+1,I163)</f>
        <v>16</v>
      </c>
      <c r="J164">
        <f>IF(kursanci67[[#This Row],[Imię kursanta]]="Zuzanna",J163+1,J163)</f>
        <v>14</v>
      </c>
      <c r="K164">
        <f>IF(kursanci67[[#This Row],[Imię kursanta]]="Jan",K163+1,K163)</f>
        <v>17</v>
      </c>
      <c r="L164">
        <f>IF(kursanci67[[#This Row],[Imię kursanta]]="Julita",L163+1,L163)</f>
        <v>11</v>
      </c>
      <c r="M164">
        <f>IF(kursanci67[[#This Row],[Imię kursanta]]="Maciej",M163+1,M163)</f>
        <v>16</v>
      </c>
      <c r="N164">
        <f>IF(kursanci67[[#This Row],[Imię kursanta]]="Agnieszka",N163+1,N163)</f>
        <v>12</v>
      </c>
      <c r="O164">
        <f>IF(kursanci67[[#This Row],[Imię kursanta]]="Zdzisław",O163+1,O163)</f>
        <v>11</v>
      </c>
      <c r="P164">
        <f>IF(kursanci67[[#This Row],[Imię kursanta]]="Ewa",P163+1,P163)</f>
        <v>11</v>
      </c>
      <c r="Q164">
        <f>IF(kursanci67[[#This Row],[Imię kursanta]]="Zbigniew",Q163+1,Q163)</f>
        <v>11</v>
      </c>
      <c r="R164">
        <f>IF(kursanci67[[#This Row],[Imię kursanta]]="Anna",R163+1,R163)</f>
        <v>8</v>
      </c>
      <c r="S164">
        <f>IF(kursanci67[[#This Row],[Imię kursanta]]="Patrycja",S163+1,S163)</f>
        <v>1</v>
      </c>
      <c r="T164">
        <f>IF(kursanci67[[#This Row],[Imię kursanta]]="Ola",T163+1,T163)</f>
        <v>0</v>
      </c>
      <c r="U164">
        <f>IF(kursanci67[[#This Row],[Imię kursanta]]="Piotrek",U163+1,U163)</f>
        <v>1</v>
      </c>
      <c r="V164">
        <f>IF(kursanci67[[#This Row],[Imię kursanta]]="Andrzej",V163+1,V163)</f>
        <v>1</v>
      </c>
      <c r="W164">
        <f>IF(kursanci67[[#This Row],[Imię kursanta]]="Marcin",W163+1,W163)</f>
        <v>1</v>
      </c>
      <c r="X164" t="str">
        <f>UPPER(MID(kursanci67[[#This Row],[Imię kursanta]],1,3))</f>
        <v>WIK</v>
      </c>
      <c r="Y164" t="str">
        <f>UPPER(MID(kursanci67[[#This Row],[Przedmiot]],1,3))</f>
        <v>MAT</v>
      </c>
      <c r="Z16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17</v>
      </c>
      <c r="AA164" t="str">
        <f>_xlfn.CONCAT(kursanci67[[#This Row],[CzlonImie]],kursanci67[[#This Row],[CzlonPrzedmiot]],kursanci67[[#This Row],[CzlonIlosc]])</f>
        <v>WIKMAT17</v>
      </c>
      <c r="AC164" s="4" t="s">
        <v>219</v>
      </c>
    </row>
    <row r="165" spans="1:29" x14ac:dyDescent="0.3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>
        <f>IF(kursanci67[[#This Row],[Imię kursanta]]="Bartek",G164+1,G164)</f>
        <v>15</v>
      </c>
      <c r="H165">
        <f>IF(kursanci67[[#This Row],[Imię kursanta]]="Wiktor",H164+1,H164)</f>
        <v>17</v>
      </c>
      <c r="I165">
        <f>IF(kursanci67[[#This Row],[Imię kursanta]]="Katarzyna",I164+1,I164)</f>
        <v>16</v>
      </c>
      <c r="J165">
        <f>IF(kursanci67[[#This Row],[Imię kursanta]]="Zuzanna",J164+1,J164)</f>
        <v>14</v>
      </c>
      <c r="K165">
        <f>IF(kursanci67[[#This Row],[Imię kursanta]]="Jan",K164+1,K164)</f>
        <v>17</v>
      </c>
      <c r="L165">
        <f>IF(kursanci67[[#This Row],[Imię kursanta]]="Julita",L164+1,L164)</f>
        <v>11</v>
      </c>
      <c r="M165">
        <f>IF(kursanci67[[#This Row],[Imię kursanta]]="Maciej",M164+1,M164)</f>
        <v>16</v>
      </c>
      <c r="N165">
        <f>IF(kursanci67[[#This Row],[Imię kursanta]]="Agnieszka",N164+1,N164)</f>
        <v>13</v>
      </c>
      <c r="O165">
        <f>IF(kursanci67[[#This Row],[Imię kursanta]]="Zdzisław",O164+1,O164)</f>
        <v>11</v>
      </c>
      <c r="P165">
        <f>IF(kursanci67[[#This Row],[Imię kursanta]]="Ewa",P164+1,P164)</f>
        <v>11</v>
      </c>
      <c r="Q165">
        <f>IF(kursanci67[[#This Row],[Imię kursanta]]="Zbigniew",Q164+1,Q164)</f>
        <v>11</v>
      </c>
      <c r="R165">
        <f>IF(kursanci67[[#This Row],[Imię kursanta]]="Anna",R164+1,R164)</f>
        <v>8</v>
      </c>
      <c r="S165">
        <f>IF(kursanci67[[#This Row],[Imię kursanta]]="Patrycja",S164+1,S164)</f>
        <v>1</v>
      </c>
      <c r="T165">
        <f>IF(kursanci67[[#This Row],[Imię kursanta]]="Ola",T164+1,T164)</f>
        <v>0</v>
      </c>
      <c r="U165">
        <f>IF(kursanci67[[#This Row],[Imię kursanta]]="Piotrek",U164+1,U164)</f>
        <v>1</v>
      </c>
      <c r="V165">
        <f>IF(kursanci67[[#This Row],[Imię kursanta]]="Andrzej",V164+1,V164)</f>
        <v>1</v>
      </c>
      <c r="W165">
        <f>IF(kursanci67[[#This Row],[Imię kursanta]]="Marcin",W164+1,W164)</f>
        <v>1</v>
      </c>
      <c r="X165" t="str">
        <f>UPPER(MID(kursanci67[[#This Row],[Imię kursanta]],1,3))</f>
        <v>AGN</v>
      </c>
      <c r="Y165" t="str">
        <f>UPPER(MID(kursanci67[[#This Row],[Przedmiot]],1,3))</f>
        <v>INF</v>
      </c>
      <c r="Z16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13</v>
      </c>
      <c r="AA165" t="str">
        <f>_xlfn.CONCAT(kursanci67[[#This Row],[CzlonImie]],kursanci67[[#This Row],[CzlonPrzedmiot]],kursanci67[[#This Row],[CzlonIlosc]])</f>
        <v>AGNINF13</v>
      </c>
      <c r="AC165" s="4" t="s">
        <v>220</v>
      </c>
    </row>
    <row r="166" spans="1:29" x14ac:dyDescent="0.3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>
        <f>IF(kursanci67[[#This Row],[Imię kursanta]]="Bartek",G165+1,G165)</f>
        <v>15</v>
      </c>
      <c r="H166">
        <f>IF(kursanci67[[#This Row],[Imię kursanta]]="Wiktor",H165+1,H165)</f>
        <v>17</v>
      </c>
      <c r="I166">
        <f>IF(kursanci67[[#This Row],[Imię kursanta]]="Katarzyna",I165+1,I165)</f>
        <v>16</v>
      </c>
      <c r="J166">
        <f>IF(kursanci67[[#This Row],[Imię kursanta]]="Zuzanna",J165+1,J165)</f>
        <v>14</v>
      </c>
      <c r="K166">
        <f>IF(kursanci67[[#This Row],[Imię kursanta]]="Jan",K165+1,K165)</f>
        <v>18</v>
      </c>
      <c r="L166">
        <f>IF(kursanci67[[#This Row],[Imię kursanta]]="Julita",L165+1,L165)</f>
        <v>11</v>
      </c>
      <c r="M166">
        <f>IF(kursanci67[[#This Row],[Imię kursanta]]="Maciej",M165+1,M165)</f>
        <v>16</v>
      </c>
      <c r="N166">
        <f>IF(kursanci67[[#This Row],[Imię kursanta]]="Agnieszka",N165+1,N165)</f>
        <v>13</v>
      </c>
      <c r="O166">
        <f>IF(kursanci67[[#This Row],[Imię kursanta]]="Zdzisław",O165+1,O165)</f>
        <v>11</v>
      </c>
      <c r="P166">
        <f>IF(kursanci67[[#This Row],[Imię kursanta]]="Ewa",P165+1,P165)</f>
        <v>11</v>
      </c>
      <c r="Q166">
        <f>IF(kursanci67[[#This Row],[Imię kursanta]]="Zbigniew",Q165+1,Q165)</f>
        <v>11</v>
      </c>
      <c r="R166">
        <f>IF(kursanci67[[#This Row],[Imię kursanta]]="Anna",R165+1,R165)</f>
        <v>8</v>
      </c>
      <c r="S166">
        <f>IF(kursanci67[[#This Row],[Imię kursanta]]="Patrycja",S165+1,S165)</f>
        <v>1</v>
      </c>
      <c r="T166">
        <f>IF(kursanci67[[#This Row],[Imię kursanta]]="Ola",T165+1,T165)</f>
        <v>0</v>
      </c>
      <c r="U166">
        <f>IF(kursanci67[[#This Row],[Imię kursanta]]="Piotrek",U165+1,U165)</f>
        <v>1</v>
      </c>
      <c r="V166">
        <f>IF(kursanci67[[#This Row],[Imię kursanta]]="Andrzej",V165+1,V165)</f>
        <v>1</v>
      </c>
      <c r="W166">
        <f>IF(kursanci67[[#This Row],[Imię kursanta]]="Marcin",W165+1,W165)</f>
        <v>1</v>
      </c>
      <c r="X166" t="str">
        <f>UPPER(MID(kursanci67[[#This Row],[Imię kursanta]],1,3))</f>
        <v>JAN</v>
      </c>
      <c r="Y166" t="str">
        <f>UPPER(MID(kursanci67[[#This Row],[Przedmiot]],1,3))</f>
        <v>FIZ</v>
      </c>
      <c r="Z16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18</v>
      </c>
      <c r="AA166" t="str">
        <f>_xlfn.CONCAT(kursanci67[[#This Row],[CzlonImie]],kursanci67[[#This Row],[CzlonPrzedmiot]],kursanci67[[#This Row],[CzlonIlosc]])</f>
        <v>JANFIZ18</v>
      </c>
      <c r="AC166" s="4" t="s">
        <v>221</v>
      </c>
    </row>
    <row r="167" spans="1:29" x14ac:dyDescent="0.3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>
        <f>IF(kursanci67[[#This Row],[Imię kursanta]]="Bartek",G166+1,G166)</f>
        <v>15</v>
      </c>
      <c r="H167">
        <f>IF(kursanci67[[#This Row],[Imię kursanta]]="Wiktor",H166+1,H166)</f>
        <v>17</v>
      </c>
      <c r="I167">
        <f>IF(kursanci67[[#This Row],[Imię kursanta]]="Katarzyna",I166+1,I166)</f>
        <v>16</v>
      </c>
      <c r="J167">
        <f>IF(kursanci67[[#This Row],[Imię kursanta]]="Zuzanna",J166+1,J166)</f>
        <v>14</v>
      </c>
      <c r="K167">
        <f>IF(kursanci67[[#This Row],[Imię kursanta]]="Jan",K166+1,K166)</f>
        <v>18</v>
      </c>
      <c r="L167">
        <f>IF(kursanci67[[#This Row],[Imię kursanta]]="Julita",L166+1,L166)</f>
        <v>11</v>
      </c>
      <c r="M167">
        <f>IF(kursanci67[[#This Row],[Imię kursanta]]="Maciej",M166+1,M166)</f>
        <v>16</v>
      </c>
      <c r="N167">
        <f>IF(kursanci67[[#This Row],[Imię kursanta]]="Agnieszka",N166+1,N166)</f>
        <v>14</v>
      </c>
      <c r="O167">
        <f>IF(kursanci67[[#This Row],[Imię kursanta]]="Zdzisław",O166+1,O166)</f>
        <v>11</v>
      </c>
      <c r="P167">
        <f>IF(kursanci67[[#This Row],[Imię kursanta]]="Ewa",P166+1,P166)</f>
        <v>11</v>
      </c>
      <c r="Q167">
        <f>IF(kursanci67[[#This Row],[Imię kursanta]]="Zbigniew",Q166+1,Q166)</f>
        <v>11</v>
      </c>
      <c r="R167">
        <f>IF(kursanci67[[#This Row],[Imię kursanta]]="Anna",R166+1,R166)</f>
        <v>8</v>
      </c>
      <c r="S167">
        <f>IF(kursanci67[[#This Row],[Imię kursanta]]="Patrycja",S166+1,S166)</f>
        <v>1</v>
      </c>
      <c r="T167">
        <f>IF(kursanci67[[#This Row],[Imię kursanta]]="Ola",T166+1,T166)</f>
        <v>0</v>
      </c>
      <c r="U167">
        <f>IF(kursanci67[[#This Row],[Imię kursanta]]="Piotrek",U166+1,U166)</f>
        <v>1</v>
      </c>
      <c r="V167">
        <f>IF(kursanci67[[#This Row],[Imię kursanta]]="Andrzej",V166+1,V166)</f>
        <v>1</v>
      </c>
      <c r="W167">
        <f>IF(kursanci67[[#This Row],[Imię kursanta]]="Marcin",W166+1,W166)</f>
        <v>1</v>
      </c>
      <c r="X167" t="str">
        <f>UPPER(MID(kursanci67[[#This Row],[Imię kursanta]],1,3))</f>
        <v>AGN</v>
      </c>
      <c r="Y167" t="str">
        <f>UPPER(MID(kursanci67[[#This Row],[Przedmiot]],1,3))</f>
        <v>MAT</v>
      </c>
      <c r="Z16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14</v>
      </c>
      <c r="AA167" t="str">
        <f>_xlfn.CONCAT(kursanci67[[#This Row],[CzlonImie]],kursanci67[[#This Row],[CzlonPrzedmiot]],kursanci67[[#This Row],[CzlonIlosc]])</f>
        <v>AGNMAT14</v>
      </c>
      <c r="AC167" s="4" t="s">
        <v>222</v>
      </c>
    </row>
    <row r="168" spans="1:29" x14ac:dyDescent="0.3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>
        <f>IF(kursanci67[[#This Row],[Imię kursanta]]="Bartek",G167+1,G167)</f>
        <v>15</v>
      </c>
      <c r="H168">
        <f>IF(kursanci67[[#This Row],[Imię kursanta]]="Wiktor",H167+1,H167)</f>
        <v>17</v>
      </c>
      <c r="I168">
        <f>IF(kursanci67[[#This Row],[Imię kursanta]]="Katarzyna",I167+1,I167)</f>
        <v>16</v>
      </c>
      <c r="J168">
        <f>IF(kursanci67[[#This Row],[Imię kursanta]]="Zuzanna",J167+1,J167)</f>
        <v>14</v>
      </c>
      <c r="K168">
        <f>IF(kursanci67[[#This Row],[Imię kursanta]]="Jan",K167+1,K167)</f>
        <v>19</v>
      </c>
      <c r="L168">
        <f>IF(kursanci67[[#This Row],[Imię kursanta]]="Julita",L167+1,L167)</f>
        <v>11</v>
      </c>
      <c r="M168">
        <f>IF(kursanci67[[#This Row],[Imię kursanta]]="Maciej",M167+1,M167)</f>
        <v>16</v>
      </c>
      <c r="N168">
        <f>IF(kursanci67[[#This Row],[Imię kursanta]]="Agnieszka",N167+1,N167)</f>
        <v>14</v>
      </c>
      <c r="O168">
        <f>IF(kursanci67[[#This Row],[Imię kursanta]]="Zdzisław",O167+1,O167)</f>
        <v>11</v>
      </c>
      <c r="P168">
        <f>IF(kursanci67[[#This Row],[Imię kursanta]]="Ewa",P167+1,P167)</f>
        <v>11</v>
      </c>
      <c r="Q168">
        <f>IF(kursanci67[[#This Row],[Imię kursanta]]="Zbigniew",Q167+1,Q167)</f>
        <v>11</v>
      </c>
      <c r="R168">
        <f>IF(kursanci67[[#This Row],[Imię kursanta]]="Anna",R167+1,R167)</f>
        <v>8</v>
      </c>
      <c r="S168">
        <f>IF(kursanci67[[#This Row],[Imię kursanta]]="Patrycja",S167+1,S167)</f>
        <v>1</v>
      </c>
      <c r="T168">
        <f>IF(kursanci67[[#This Row],[Imię kursanta]]="Ola",T167+1,T167)</f>
        <v>0</v>
      </c>
      <c r="U168">
        <f>IF(kursanci67[[#This Row],[Imię kursanta]]="Piotrek",U167+1,U167)</f>
        <v>1</v>
      </c>
      <c r="V168">
        <f>IF(kursanci67[[#This Row],[Imię kursanta]]="Andrzej",V167+1,V167)</f>
        <v>1</v>
      </c>
      <c r="W168">
        <f>IF(kursanci67[[#This Row],[Imię kursanta]]="Marcin",W167+1,W167)</f>
        <v>1</v>
      </c>
      <c r="X168" t="str">
        <f>UPPER(MID(kursanci67[[#This Row],[Imię kursanta]],1,3))</f>
        <v>JAN</v>
      </c>
      <c r="Y168" t="str">
        <f>UPPER(MID(kursanci67[[#This Row],[Przedmiot]],1,3))</f>
        <v>FIZ</v>
      </c>
      <c r="Z16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19</v>
      </c>
      <c r="AA168" t="str">
        <f>_xlfn.CONCAT(kursanci67[[#This Row],[CzlonImie]],kursanci67[[#This Row],[CzlonPrzedmiot]],kursanci67[[#This Row],[CzlonIlosc]])</f>
        <v>JANFIZ19</v>
      </c>
      <c r="AC168" s="4" t="s">
        <v>223</v>
      </c>
    </row>
    <row r="169" spans="1:29" x14ac:dyDescent="0.3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>
        <f>IF(kursanci67[[#This Row],[Imię kursanta]]="Bartek",G168+1,G168)</f>
        <v>15</v>
      </c>
      <c r="H169">
        <f>IF(kursanci67[[#This Row],[Imię kursanta]]="Wiktor",H168+1,H168)</f>
        <v>18</v>
      </c>
      <c r="I169">
        <f>IF(kursanci67[[#This Row],[Imię kursanta]]="Katarzyna",I168+1,I168)</f>
        <v>16</v>
      </c>
      <c r="J169">
        <f>IF(kursanci67[[#This Row],[Imię kursanta]]="Zuzanna",J168+1,J168)</f>
        <v>14</v>
      </c>
      <c r="K169">
        <f>IF(kursanci67[[#This Row],[Imię kursanta]]="Jan",K168+1,K168)</f>
        <v>19</v>
      </c>
      <c r="L169">
        <f>IF(kursanci67[[#This Row],[Imię kursanta]]="Julita",L168+1,L168)</f>
        <v>11</v>
      </c>
      <c r="M169">
        <f>IF(kursanci67[[#This Row],[Imię kursanta]]="Maciej",M168+1,M168)</f>
        <v>16</v>
      </c>
      <c r="N169">
        <f>IF(kursanci67[[#This Row],[Imię kursanta]]="Agnieszka",N168+1,N168)</f>
        <v>14</v>
      </c>
      <c r="O169">
        <f>IF(kursanci67[[#This Row],[Imię kursanta]]="Zdzisław",O168+1,O168)</f>
        <v>11</v>
      </c>
      <c r="P169">
        <f>IF(kursanci67[[#This Row],[Imię kursanta]]="Ewa",P168+1,P168)</f>
        <v>11</v>
      </c>
      <c r="Q169">
        <f>IF(kursanci67[[#This Row],[Imię kursanta]]="Zbigniew",Q168+1,Q168)</f>
        <v>11</v>
      </c>
      <c r="R169">
        <f>IF(kursanci67[[#This Row],[Imię kursanta]]="Anna",R168+1,R168)</f>
        <v>8</v>
      </c>
      <c r="S169">
        <f>IF(kursanci67[[#This Row],[Imię kursanta]]="Patrycja",S168+1,S168)</f>
        <v>1</v>
      </c>
      <c r="T169">
        <f>IF(kursanci67[[#This Row],[Imię kursanta]]="Ola",T168+1,T168)</f>
        <v>0</v>
      </c>
      <c r="U169">
        <f>IF(kursanci67[[#This Row],[Imię kursanta]]="Piotrek",U168+1,U168)</f>
        <v>1</v>
      </c>
      <c r="V169">
        <f>IF(kursanci67[[#This Row],[Imię kursanta]]="Andrzej",V168+1,V168)</f>
        <v>1</v>
      </c>
      <c r="W169">
        <f>IF(kursanci67[[#This Row],[Imię kursanta]]="Marcin",W168+1,W168)</f>
        <v>1</v>
      </c>
      <c r="X169" t="str">
        <f>UPPER(MID(kursanci67[[#This Row],[Imię kursanta]],1,3))</f>
        <v>WIK</v>
      </c>
      <c r="Y169" t="str">
        <f>UPPER(MID(kursanci67[[#This Row],[Przedmiot]],1,3))</f>
        <v>MAT</v>
      </c>
      <c r="Z16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18</v>
      </c>
      <c r="AA169" t="str">
        <f>_xlfn.CONCAT(kursanci67[[#This Row],[CzlonImie]],kursanci67[[#This Row],[CzlonPrzedmiot]],kursanci67[[#This Row],[CzlonIlosc]])</f>
        <v>WIKMAT18</v>
      </c>
      <c r="AC169" s="4" t="s">
        <v>224</v>
      </c>
    </row>
    <row r="170" spans="1:29" x14ac:dyDescent="0.3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>
        <f>IF(kursanci67[[#This Row],[Imię kursanta]]="Bartek",G169+1,G169)</f>
        <v>15</v>
      </c>
      <c r="H170">
        <f>IF(kursanci67[[#This Row],[Imię kursanta]]="Wiktor",H169+1,H169)</f>
        <v>18</v>
      </c>
      <c r="I170">
        <f>IF(kursanci67[[#This Row],[Imię kursanta]]="Katarzyna",I169+1,I169)</f>
        <v>16</v>
      </c>
      <c r="J170">
        <f>IF(kursanci67[[#This Row],[Imię kursanta]]="Zuzanna",J169+1,J169)</f>
        <v>15</v>
      </c>
      <c r="K170">
        <f>IF(kursanci67[[#This Row],[Imię kursanta]]="Jan",K169+1,K169)</f>
        <v>19</v>
      </c>
      <c r="L170">
        <f>IF(kursanci67[[#This Row],[Imię kursanta]]="Julita",L169+1,L169)</f>
        <v>11</v>
      </c>
      <c r="M170">
        <f>IF(kursanci67[[#This Row],[Imię kursanta]]="Maciej",M169+1,M169)</f>
        <v>16</v>
      </c>
      <c r="N170">
        <f>IF(kursanci67[[#This Row],[Imię kursanta]]="Agnieszka",N169+1,N169)</f>
        <v>14</v>
      </c>
      <c r="O170">
        <f>IF(kursanci67[[#This Row],[Imię kursanta]]="Zdzisław",O169+1,O169)</f>
        <v>11</v>
      </c>
      <c r="P170">
        <f>IF(kursanci67[[#This Row],[Imię kursanta]]="Ewa",P169+1,P169)</f>
        <v>11</v>
      </c>
      <c r="Q170">
        <f>IF(kursanci67[[#This Row],[Imię kursanta]]="Zbigniew",Q169+1,Q169)</f>
        <v>11</v>
      </c>
      <c r="R170">
        <f>IF(kursanci67[[#This Row],[Imię kursanta]]="Anna",R169+1,R169)</f>
        <v>8</v>
      </c>
      <c r="S170">
        <f>IF(kursanci67[[#This Row],[Imię kursanta]]="Patrycja",S169+1,S169)</f>
        <v>1</v>
      </c>
      <c r="T170">
        <f>IF(kursanci67[[#This Row],[Imię kursanta]]="Ola",T169+1,T169)</f>
        <v>0</v>
      </c>
      <c r="U170">
        <f>IF(kursanci67[[#This Row],[Imię kursanta]]="Piotrek",U169+1,U169)</f>
        <v>1</v>
      </c>
      <c r="V170">
        <f>IF(kursanci67[[#This Row],[Imię kursanta]]="Andrzej",V169+1,V169)</f>
        <v>1</v>
      </c>
      <c r="W170">
        <f>IF(kursanci67[[#This Row],[Imię kursanta]]="Marcin",W169+1,W169)</f>
        <v>1</v>
      </c>
      <c r="X170" t="str">
        <f>UPPER(MID(kursanci67[[#This Row],[Imię kursanta]],1,3))</f>
        <v>ZUZ</v>
      </c>
      <c r="Y170" t="str">
        <f>UPPER(MID(kursanci67[[#This Row],[Przedmiot]],1,3))</f>
        <v>INF</v>
      </c>
      <c r="Z17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15</v>
      </c>
      <c r="AA170" t="str">
        <f>_xlfn.CONCAT(kursanci67[[#This Row],[CzlonImie]],kursanci67[[#This Row],[CzlonPrzedmiot]],kursanci67[[#This Row],[CzlonIlosc]])</f>
        <v>ZUZINF15</v>
      </c>
      <c r="AC170" s="4" t="s">
        <v>225</v>
      </c>
    </row>
    <row r="171" spans="1:29" x14ac:dyDescent="0.3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>
        <f>IF(kursanci67[[#This Row],[Imię kursanta]]="Bartek",G170+1,G170)</f>
        <v>15</v>
      </c>
      <c r="H171">
        <f>IF(kursanci67[[#This Row],[Imię kursanta]]="Wiktor",H170+1,H170)</f>
        <v>18</v>
      </c>
      <c r="I171">
        <f>IF(kursanci67[[#This Row],[Imię kursanta]]="Katarzyna",I170+1,I170)</f>
        <v>16</v>
      </c>
      <c r="J171">
        <f>IF(kursanci67[[#This Row],[Imię kursanta]]="Zuzanna",J170+1,J170)</f>
        <v>15</v>
      </c>
      <c r="K171">
        <f>IF(kursanci67[[#This Row],[Imię kursanta]]="Jan",K170+1,K170)</f>
        <v>19</v>
      </c>
      <c r="L171">
        <f>IF(kursanci67[[#This Row],[Imię kursanta]]="Julita",L170+1,L170)</f>
        <v>11</v>
      </c>
      <c r="M171">
        <f>IF(kursanci67[[#This Row],[Imię kursanta]]="Maciej",M170+1,M170)</f>
        <v>16</v>
      </c>
      <c r="N171">
        <f>IF(kursanci67[[#This Row],[Imię kursanta]]="Agnieszka",N170+1,N170)</f>
        <v>14</v>
      </c>
      <c r="O171">
        <f>IF(kursanci67[[#This Row],[Imię kursanta]]="Zdzisław",O170+1,O170)</f>
        <v>12</v>
      </c>
      <c r="P171">
        <f>IF(kursanci67[[#This Row],[Imię kursanta]]="Ewa",P170+1,P170)</f>
        <v>11</v>
      </c>
      <c r="Q171">
        <f>IF(kursanci67[[#This Row],[Imię kursanta]]="Zbigniew",Q170+1,Q170)</f>
        <v>11</v>
      </c>
      <c r="R171">
        <f>IF(kursanci67[[#This Row],[Imię kursanta]]="Anna",R170+1,R170)</f>
        <v>8</v>
      </c>
      <c r="S171">
        <f>IF(kursanci67[[#This Row],[Imię kursanta]]="Patrycja",S170+1,S170)</f>
        <v>1</v>
      </c>
      <c r="T171">
        <f>IF(kursanci67[[#This Row],[Imię kursanta]]="Ola",T170+1,T170)</f>
        <v>0</v>
      </c>
      <c r="U171">
        <f>IF(kursanci67[[#This Row],[Imię kursanta]]="Piotrek",U170+1,U170)</f>
        <v>1</v>
      </c>
      <c r="V171">
        <f>IF(kursanci67[[#This Row],[Imię kursanta]]="Andrzej",V170+1,V170)</f>
        <v>1</v>
      </c>
      <c r="W171">
        <f>IF(kursanci67[[#This Row],[Imię kursanta]]="Marcin",W170+1,W170)</f>
        <v>1</v>
      </c>
      <c r="X171" t="str">
        <f>UPPER(MID(kursanci67[[#This Row],[Imię kursanta]],1,3))</f>
        <v>ZDZ</v>
      </c>
      <c r="Y171" t="str">
        <f>UPPER(MID(kursanci67[[#This Row],[Przedmiot]],1,3))</f>
        <v>FIZ</v>
      </c>
      <c r="Z17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12</v>
      </c>
      <c r="AA171" t="str">
        <f>_xlfn.CONCAT(kursanci67[[#This Row],[CzlonImie]],kursanci67[[#This Row],[CzlonPrzedmiot]],kursanci67[[#This Row],[CzlonIlosc]])</f>
        <v>ZDZFIZ12</v>
      </c>
      <c r="AC171" s="4" t="s">
        <v>226</v>
      </c>
    </row>
    <row r="172" spans="1:29" x14ac:dyDescent="0.3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>
        <f>IF(kursanci67[[#This Row],[Imię kursanta]]="Bartek",G171+1,G171)</f>
        <v>15</v>
      </c>
      <c r="H172">
        <f>IF(kursanci67[[#This Row],[Imię kursanta]]="Wiktor",H171+1,H171)</f>
        <v>18</v>
      </c>
      <c r="I172">
        <f>IF(kursanci67[[#This Row],[Imię kursanta]]="Katarzyna",I171+1,I171)</f>
        <v>17</v>
      </c>
      <c r="J172">
        <f>IF(kursanci67[[#This Row],[Imię kursanta]]="Zuzanna",J171+1,J171)</f>
        <v>15</v>
      </c>
      <c r="K172">
        <f>IF(kursanci67[[#This Row],[Imię kursanta]]="Jan",K171+1,K171)</f>
        <v>19</v>
      </c>
      <c r="L172">
        <f>IF(kursanci67[[#This Row],[Imię kursanta]]="Julita",L171+1,L171)</f>
        <v>11</v>
      </c>
      <c r="M172">
        <f>IF(kursanci67[[#This Row],[Imię kursanta]]="Maciej",M171+1,M171)</f>
        <v>16</v>
      </c>
      <c r="N172">
        <f>IF(kursanci67[[#This Row],[Imię kursanta]]="Agnieszka",N171+1,N171)</f>
        <v>14</v>
      </c>
      <c r="O172">
        <f>IF(kursanci67[[#This Row],[Imię kursanta]]="Zdzisław",O171+1,O171)</f>
        <v>12</v>
      </c>
      <c r="P172">
        <f>IF(kursanci67[[#This Row],[Imię kursanta]]="Ewa",P171+1,P171)</f>
        <v>11</v>
      </c>
      <c r="Q172">
        <f>IF(kursanci67[[#This Row],[Imię kursanta]]="Zbigniew",Q171+1,Q171)</f>
        <v>11</v>
      </c>
      <c r="R172">
        <f>IF(kursanci67[[#This Row],[Imię kursanta]]="Anna",R171+1,R171)</f>
        <v>8</v>
      </c>
      <c r="S172">
        <f>IF(kursanci67[[#This Row],[Imię kursanta]]="Patrycja",S171+1,S171)</f>
        <v>1</v>
      </c>
      <c r="T172">
        <f>IF(kursanci67[[#This Row],[Imię kursanta]]="Ola",T171+1,T171)</f>
        <v>0</v>
      </c>
      <c r="U172">
        <f>IF(kursanci67[[#This Row],[Imię kursanta]]="Piotrek",U171+1,U171)</f>
        <v>1</v>
      </c>
      <c r="V172">
        <f>IF(kursanci67[[#This Row],[Imię kursanta]]="Andrzej",V171+1,V171)</f>
        <v>1</v>
      </c>
      <c r="W172">
        <f>IF(kursanci67[[#This Row],[Imię kursanta]]="Marcin",W171+1,W171)</f>
        <v>1</v>
      </c>
      <c r="X172" t="str">
        <f>UPPER(MID(kursanci67[[#This Row],[Imię kursanta]],1,3))</f>
        <v>KAT</v>
      </c>
      <c r="Y172" t="str">
        <f>UPPER(MID(kursanci67[[#This Row],[Przedmiot]],1,3))</f>
        <v>INF</v>
      </c>
      <c r="Z17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17</v>
      </c>
      <c r="AA172" t="str">
        <f>_xlfn.CONCAT(kursanci67[[#This Row],[CzlonImie]],kursanci67[[#This Row],[CzlonPrzedmiot]],kursanci67[[#This Row],[CzlonIlosc]])</f>
        <v>KATINF17</v>
      </c>
      <c r="AC172" s="4" t="s">
        <v>227</v>
      </c>
    </row>
    <row r="173" spans="1:29" x14ac:dyDescent="0.3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>
        <f>IF(kursanci67[[#This Row],[Imię kursanta]]="Bartek",G172+1,G172)</f>
        <v>15</v>
      </c>
      <c r="H173">
        <f>IF(kursanci67[[#This Row],[Imię kursanta]]="Wiktor",H172+1,H172)</f>
        <v>18</v>
      </c>
      <c r="I173">
        <f>IF(kursanci67[[#This Row],[Imię kursanta]]="Katarzyna",I172+1,I172)</f>
        <v>17</v>
      </c>
      <c r="J173">
        <f>IF(kursanci67[[#This Row],[Imię kursanta]]="Zuzanna",J172+1,J172)</f>
        <v>15</v>
      </c>
      <c r="K173">
        <f>IF(kursanci67[[#This Row],[Imię kursanta]]="Jan",K172+1,K172)</f>
        <v>19</v>
      </c>
      <c r="L173">
        <f>IF(kursanci67[[#This Row],[Imię kursanta]]="Julita",L172+1,L172)</f>
        <v>11</v>
      </c>
      <c r="M173">
        <f>IF(kursanci67[[#This Row],[Imię kursanta]]="Maciej",M172+1,M172)</f>
        <v>17</v>
      </c>
      <c r="N173">
        <f>IF(kursanci67[[#This Row],[Imię kursanta]]="Agnieszka",N172+1,N172)</f>
        <v>14</v>
      </c>
      <c r="O173">
        <f>IF(kursanci67[[#This Row],[Imię kursanta]]="Zdzisław",O172+1,O172)</f>
        <v>12</v>
      </c>
      <c r="P173">
        <f>IF(kursanci67[[#This Row],[Imię kursanta]]="Ewa",P172+1,P172)</f>
        <v>11</v>
      </c>
      <c r="Q173">
        <f>IF(kursanci67[[#This Row],[Imię kursanta]]="Zbigniew",Q172+1,Q172)</f>
        <v>11</v>
      </c>
      <c r="R173">
        <f>IF(kursanci67[[#This Row],[Imię kursanta]]="Anna",R172+1,R172)</f>
        <v>8</v>
      </c>
      <c r="S173">
        <f>IF(kursanci67[[#This Row],[Imię kursanta]]="Patrycja",S172+1,S172)</f>
        <v>1</v>
      </c>
      <c r="T173">
        <f>IF(kursanci67[[#This Row],[Imię kursanta]]="Ola",T172+1,T172)</f>
        <v>0</v>
      </c>
      <c r="U173">
        <f>IF(kursanci67[[#This Row],[Imię kursanta]]="Piotrek",U172+1,U172)</f>
        <v>1</v>
      </c>
      <c r="V173">
        <f>IF(kursanci67[[#This Row],[Imię kursanta]]="Andrzej",V172+1,V172)</f>
        <v>1</v>
      </c>
      <c r="W173">
        <f>IF(kursanci67[[#This Row],[Imię kursanta]]="Marcin",W172+1,W172)</f>
        <v>1</v>
      </c>
      <c r="X173" t="str">
        <f>UPPER(MID(kursanci67[[#This Row],[Imię kursanta]],1,3))</f>
        <v>MAC</v>
      </c>
      <c r="Y173" t="str">
        <f>UPPER(MID(kursanci67[[#This Row],[Przedmiot]],1,3))</f>
        <v>FIZ</v>
      </c>
      <c r="Z17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17</v>
      </c>
      <c r="AA173" t="str">
        <f>_xlfn.CONCAT(kursanci67[[#This Row],[CzlonImie]],kursanci67[[#This Row],[CzlonPrzedmiot]],kursanci67[[#This Row],[CzlonIlosc]])</f>
        <v>MACFIZ17</v>
      </c>
      <c r="AC173" s="4" t="s">
        <v>228</v>
      </c>
    </row>
    <row r="174" spans="1:29" x14ac:dyDescent="0.3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>
        <f>IF(kursanci67[[#This Row],[Imię kursanta]]="Bartek",G173+1,G173)</f>
        <v>15</v>
      </c>
      <c r="H174">
        <f>IF(kursanci67[[#This Row],[Imię kursanta]]="Wiktor",H173+1,H173)</f>
        <v>19</v>
      </c>
      <c r="I174">
        <f>IF(kursanci67[[#This Row],[Imię kursanta]]="Katarzyna",I173+1,I173)</f>
        <v>17</v>
      </c>
      <c r="J174">
        <f>IF(kursanci67[[#This Row],[Imię kursanta]]="Zuzanna",J173+1,J173)</f>
        <v>15</v>
      </c>
      <c r="K174">
        <f>IF(kursanci67[[#This Row],[Imię kursanta]]="Jan",K173+1,K173)</f>
        <v>19</v>
      </c>
      <c r="L174">
        <f>IF(kursanci67[[#This Row],[Imię kursanta]]="Julita",L173+1,L173)</f>
        <v>11</v>
      </c>
      <c r="M174">
        <f>IF(kursanci67[[#This Row],[Imię kursanta]]="Maciej",M173+1,M173)</f>
        <v>17</v>
      </c>
      <c r="N174">
        <f>IF(kursanci67[[#This Row],[Imię kursanta]]="Agnieszka",N173+1,N173)</f>
        <v>14</v>
      </c>
      <c r="O174">
        <f>IF(kursanci67[[#This Row],[Imię kursanta]]="Zdzisław",O173+1,O173)</f>
        <v>12</v>
      </c>
      <c r="P174">
        <f>IF(kursanci67[[#This Row],[Imię kursanta]]="Ewa",P173+1,P173)</f>
        <v>11</v>
      </c>
      <c r="Q174">
        <f>IF(kursanci67[[#This Row],[Imię kursanta]]="Zbigniew",Q173+1,Q173)</f>
        <v>11</v>
      </c>
      <c r="R174">
        <f>IF(kursanci67[[#This Row],[Imię kursanta]]="Anna",R173+1,R173)</f>
        <v>8</v>
      </c>
      <c r="S174">
        <f>IF(kursanci67[[#This Row],[Imię kursanta]]="Patrycja",S173+1,S173)</f>
        <v>1</v>
      </c>
      <c r="T174">
        <f>IF(kursanci67[[#This Row],[Imię kursanta]]="Ola",T173+1,T173)</f>
        <v>0</v>
      </c>
      <c r="U174">
        <f>IF(kursanci67[[#This Row],[Imię kursanta]]="Piotrek",U173+1,U173)</f>
        <v>1</v>
      </c>
      <c r="V174">
        <f>IF(kursanci67[[#This Row],[Imię kursanta]]="Andrzej",V173+1,V173)</f>
        <v>1</v>
      </c>
      <c r="W174">
        <f>IF(kursanci67[[#This Row],[Imię kursanta]]="Marcin",W173+1,W173)</f>
        <v>1</v>
      </c>
      <c r="X174" t="str">
        <f>UPPER(MID(kursanci67[[#This Row],[Imię kursanta]],1,3))</f>
        <v>WIK</v>
      </c>
      <c r="Y174" t="str">
        <f>UPPER(MID(kursanci67[[#This Row],[Przedmiot]],1,3))</f>
        <v>MAT</v>
      </c>
      <c r="Z17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19</v>
      </c>
      <c r="AA174" t="str">
        <f>_xlfn.CONCAT(kursanci67[[#This Row],[CzlonImie]],kursanci67[[#This Row],[CzlonPrzedmiot]],kursanci67[[#This Row],[CzlonIlosc]])</f>
        <v>WIKMAT19</v>
      </c>
      <c r="AC174" s="4" t="s">
        <v>229</v>
      </c>
    </row>
    <row r="175" spans="1:29" x14ac:dyDescent="0.3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>
        <f>IF(kursanci67[[#This Row],[Imię kursanta]]="Bartek",G174+1,G174)</f>
        <v>15</v>
      </c>
      <c r="H175">
        <f>IF(kursanci67[[#This Row],[Imię kursanta]]="Wiktor",H174+1,H174)</f>
        <v>19</v>
      </c>
      <c r="I175">
        <f>IF(kursanci67[[#This Row],[Imię kursanta]]="Katarzyna",I174+1,I174)</f>
        <v>17</v>
      </c>
      <c r="J175">
        <f>IF(kursanci67[[#This Row],[Imię kursanta]]="Zuzanna",J174+1,J174)</f>
        <v>15</v>
      </c>
      <c r="K175">
        <f>IF(kursanci67[[#This Row],[Imię kursanta]]="Jan",K174+1,K174)</f>
        <v>19</v>
      </c>
      <c r="L175">
        <f>IF(kursanci67[[#This Row],[Imię kursanta]]="Julita",L174+1,L174)</f>
        <v>11</v>
      </c>
      <c r="M175">
        <f>IF(kursanci67[[#This Row],[Imię kursanta]]="Maciej",M174+1,M174)</f>
        <v>18</v>
      </c>
      <c r="N175">
        <f>IF(kursanci67[[#This Row],[Imię kursanta]]="Agnieszka",N174+1,N174)</f>
        <v>14</v>
      </c>
      <c r="O175">
        <f>IF(kursanci67[[#This Row],[Imię kursanta]]="Zdzisław",O174+1,O174)</f>
        <v>12</v>
      </c>
      <c r="P175">
        <f>IF(kursanci67[[#This Row],[Imię kursanta]]="Ewa",P174+1,P174)</f>
        <v>11</v>
      </c>
      <c r="Q175">
        <f>IF(kursanci67[[#This Row],[Imię kursanta]]="Zbigniew",Q174+1,Q174)</f>
        <v>11</v>
      </c>
      <c r="R175">
        <f>IF(kursanci67[[#This Row],[Imię kursanta]]="Anna",R174+1,R174)</f>
        <v>8</v>
      </c>
      <c r="S175">
        <f>IF(kursanci67[[#This Row],[Imię kursanta]]="Patrycja",S174+1,S174)</f>
        <v>1</v>
      </c>
      <c r="T175">
        <f>IF(kursanci67[[#This Row],[Imię kursanta]]="Ola",T174+1,T174)</f>
        <v>0</v>
      </c>
      <c r="U175">
        <f>IF(kursanci67[[#This Row],[Imię kursanta]]="Piotrek",U174+1,U174)</f>
        <v>1</v>
      </c>
      <c r="V175">
        <f>IF(kursanci67[[#This Row],[Imię kursanta]]="Andrzej",V174+1,V174)</f>
        <v>1</v>
      </c>
      <c r="W175">
        <f>IF(kursanci67[[#This Row],[Imię kursanta]]="Marcin",W174+1,W174)</f>
        <v>1</v>
      </c>
      <c r="X175" t="str">
        <f>UPPER(MID(kursanci67[[#This Row],[Imię kursanta]],1,3))</f>
        <v>MAC</v>
      </c>
      <c r="Y175" t="str">
        <f>UPPER(MID(kursanci67[[#This Row],[Przedmiot]],1,3))</f>
        <v>FIZ</v>
      </c>
      <c r="Z17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18</v>
      </c>
      <c r="AA175" t="str">
        <f>_xlfn.CONCAT(kursanci67[[#This Row],[CzlonImie]],kursanci67[[#This Row],[CzlonPrzedmiot]],kursanci67[[#This Row],[CzlonIlosc]])</f>
        <v>MACFIZ18</v>
      </c>
      <c r="AC175" s="4" t="s">
        <v>230</v>
      </c>
    </row>
    <row r="176" spans="1:29" x14ac:dyDescent="0.3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>
        <f>IF(kursanci67[[#This Row],[Imię kursanta]]="Bartek",G175+1,G175)</f>
        <v>15</v>
      </c>
      <c r="H176">
        <f>IF(kursanci67[[#This Row],[Imię kursanta]]="Wiktor",H175+1,H175)</f>
        <v>19</v>
      </c>
      <c r="I176">
        <f>IF(kursanci67[[#This Row],[Imię kursanta]]="Katarzyna",I175+1,I175)</f>
        <v>17</v>
      </c>
      <c r="J176">
        <f>IF(kursanci67[[#This Row],[Imię kursanta]]="Zuzanna",J175+1,J175)</f>
        <v>15</v>
      </c>
      <c r="K176">
        <f>IF(kursanci67[[#This Row],[Imię kursanta]]="Jan",K175+1,K175)</f>
        <v>19</v>
      </c>
      <c r="L176">
        <f>IF(kursanci67[[#This Row],[Imię kursanta]]="Julita",L175+1,L175)</f>
        <v>11</v>
      </c>
      <c r="M176">
        <f>IF(kursanci67[[#This Row],[Imię kursanta]]="Maciej",M175+1,M175)</f>
        <v>18</v>
      </c>
      <c r="N176">
        <f>IF(kursanci67[[#This Row],[Imię kursanta]]="Agnieszka",N175+1,N175)</f>
        <v>14</v>
      </c>
      <c r="O176">
        <f>IF(kursanci67[[#This Row],[Imię kursanta]]="Zdzisław",O175+1,O175)</f>
        <v>12</v>
      </c>
      <c r="P176">
        <f>IF(kursanci67[[#This Row],[Imię kursanta]]="Ewa",P175+1,P175)</f>
        <v>11</v>
      </c>
      <c r="Q176">
        <f>IF(kursanci67[[#This Row],[Imię kursanta]]="Zbigniew",Q175+1,Q175)</f>
        <v>12</v>
      </c>
      <c r="R176">
        <f>IF(kursanci67[[#This Row],[Imię kursanta]]="Anna",R175+1,R175)</f>
        <v>8</v>
      </c>
      <c r="S176">
        <f>IF(kursanci67[[#This Row],[Imię kursanta]]="Patrycja",S175+1,S175)</f>
        <v>1</v>
      </c>
      <c r="T176">
        <f>IF(kursanci67[[#This Row],[Imię kursanta]]="Ola",T175+1,T175)</f>
        <v>0</v>
      </c>
      <c r="U176">
        <f>IF(kursanci67[[#This Row],[Imię kursanta]]="Piotrek",U175+1,U175)</f>
        <v>1</v>
      </c>
      <c r="V176">
        <f>IF(kursanci67[[#This Row],[Imię kursanta]]="Andrzej",V175+1,V175)</f>
        <v>1</v>
      </c>
      <c r="W176">
        <f>IF(kursanci67[[#This Row],[Imię kursanta]]="Marcin",W175+1,W175)</f>
        <v>1</v>
      </c>
      <c r="X176" t="str">
        <f>UPPER(MID(kursanci67[[#This Row],[Imię kursanta]],1,3))</f>
        <v>ZBI</v>
      </c>
      <c r="Y176" t="str">
        <f>UPPER(MID(kursanci67[[#This Row],[Przedmiot]],1,3))</f>
        <v>INF</v>
      </c>
      <c r="Z17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12</v>
      </c>
      <c r="AA176" t="str">
        <f>_xlfn.CONCAT(kursanci67[[#This Row],[CzlonImie]],kursanci67[[#This Row],[CzlonPrzedmiot]],kursanci67[[#This Row],[CzlonIlosc]])</f>
        <v>ZBIINF12</v>
      </c>
      <c r="AC176" s="4" t="s">
        <v>231</v>
      </c>
    </row>
    <row r="177" spans="1:29" x14ac:dyDescent="0.3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>
        <f>IF(kursanci67[[#This Row],[Imię kursanta]]="Bartek",G176+1,G176)</f>
        <v>15</v>
      </c>
      <c r="H177">
        <f>IF(kursanci67[[#This Row],[Imię kursanta]]="Wiktor",H176+1,H176)</f>
        <v>19</v>
      </c>
      <c r="I177">
        <f>IF(kursanci67[[#This Row],[Imię kursanta]]="Katarzyna",I176+1,I176)</f>
        <v>17</v>
      </c>
      <c r="J177">
        <f>IF(kursanci67[[#This Row],[Imię kursanta]]="Zuzanna",J176+1,J176)</f>
        <v>15</v>
      </c>
      <c r="K177">
        <f>IF(kursanci67[[#This Row],[Imię kursanta]]="Jan",K176+1,K176)</f>
        <v>19</v>
      </c>
      <c r="L177">
        <f>IF(kursanci67[[#This Row],[Imię kursanta]]="Julita",L176+1,L176)</f>
        <v>12</v>
      </c>
      <c r="M177">
        <f>IF(kursanci67[[#This Row],[Imię kursanta]]="Maciej",M176+1,M176)</f>
        <v>18</v>
      </c>
      <c r="N177">
        <f>IF(kursanci67[[#This Row],[Imię kursanta]]="Agnieszka",N176+1,N176)</f>
        <v>14</v>
      </c>
      <c r="O177">
        <f>IF(kursanci67[[#This Row],[Imię kursanta]]="Zdzisław",O176+1,O176)</f>
        <v>12</v>
      </c>
      <c r="P177">
        <f>IF(kursanci67[[#This Row],[Imię kursanta]]="Ewa",P176+1,P176)</f>
        <v>11</v>
      </c>
      <c r="Q177">
        <f>IF(kursanci67[[#This Row],[Imię kursanta]]="Zbigniew",Q176+1,Q176)</f>
        <v>12</v>
      </c>
      <c r="R177">
        <f>IF(kursanci67[[#This Row],[Imię kursanta]]="Anna",R176+1,R176)</f>
        <v>8</v>
      </c>
      <c r="S177">
        <f>IF(kursanci67[[#This Row],[Imię kursanta]]="Patrycja",S176+1,S176)</f>
        <v>1</v>
      </c>
      <c r="T177">
        <f>IF(kursanci67[[#This Row],[Imię kursanta]]="Ola",T176+1,T176)</f>
        <v>0</v>
      </c>
      <c r="U177">
        <f>IF(kursanci67[[#This Row],[Imię kursanta]]="Piotrek",U176+1,U176)</f>
        <v>1</v>
      </c>
      <c r="V177">
        <f>IF(kursanci67[[#This Row],[Imię kursanta]]="Andrzej",V176+1,V176)</f>
        <v>1</v>
      </c>
      <c r="W177">
        <f>IF(kursanci67[[#This Row],[Imię kursanta]]="Marcin",W176+1,W176)</f>
        <v>1</v>
      </c>
      <c r="X177" t="str">
        <f>UPPER(MID(kursanci67[[#This Row],[Imię kursanta]],1,3))</f>
        <v>JUL</v>
      </c>
      <c r="Y177" t="str">
        <f>UPPER(MID(kursanci67[[#This Row],[Przedmiot]],1,3))</f>
        <v>INF</v>
      </c>
      <c r="Z17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12</v>
      </c>
      <c r="AA177" t="str">
        <f>_xlfn.CONCAT(kursanci67[[#This Row],[CzlonImie]],kursanci67[[#This Row],[CzlonPrzedmiot]],kursanci67[[#This Row],[CzlonIlosc]])</f>
        <v>JULINF12</v>
      </c>
      <c r="AC177" s="4" t="s">
        <v>232</v>
      </c>
    </row>
    <row r="178" spans="1:29" x14ac:dyDescent="0.3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>
        <f>IF(kursanci67[[#This Row],[Imię kursanta]]="Bartek",G177+1,G177)</f>
        <v>15</v>
      </c>
      <c r="H178">
        <f>IF(kursanci67[[#This Row],[Imię kursanta]]="Wiktor",H177+1,H177)</f>
        <v>19</v>
      </c>
      <c r="I178">
        <f>IF(kursanci67[[#This Row],[Imię kursanta]]="Katarzyna",I177+1,I177)</f>
        <v>17</v>
      </c>
      <c r="J178">
        <f>IF(kursanci67[[#This Row],[Imię kursanta]]="Zuzanna",J177+1,J177)</f>
        <v>15</v>
      </c>
      <c r="K178">
        <f>IF(kursanci67[[#This Row],[Imię kursanta]]="Jan",K177+1,K177)</f>
        <v>19</v>
      </c>
      <c r="L178">
        <f>IF(kursanci67[[#This Row],[Imię kursanta]]="Julita",L177+1,L177)</f>
        <v>13</v>
      </c>
      <c r="M178">
        <f>IF(kursanci67[[#This Row],[Imię kursanta]]="Maciej",M177+1,M177)</f>
        <v>18</v>
      </c>
      <c r="N178">
        <f>IF(kursanci67[[#This Row],[Imię kursanta]]="Agnieszka",N177+1,N177)</f>
        <v>14</v>
      </c>
      <c r="O178">
        <f>IF(kursanci67[[#This Row],[Imię kursanta]]="Zdzisław",O177+1,O177)</f>
        <v>12</v>
      </c>
      <c r="P178">
        <f>IF(kursanci67[[#This Row],[Imię kursanta]]="Ewa",P177+1,P177)</f>
        <v>11</v>
      </c>
      <c r="Q178">
        <f>IF(kursanci67[[#This Row],[Imię kursanta]]="Zbigniew",Q177+1,Q177)</f>
        <v>12</v>
      </c>
      <c r="R178">
        <f>IF(kursanci67[[#This Row],[Imię kursanta]]="Anna",R177+1,R177)</f>
        <v>8</v>
      </c>
      <c r="S178">
        <f>IF(kursanci67[[#This Row],[Imię kursanta]]="Patrycja",S177+1,S177)</f>
        <v>1</v>
      </c>
      <c r="T178">
        <f>IF(kursanci67[[#This Row],[Imię kursanta]]="Ola",T177+1,T177)</f>
        <v>0</v>
      </c>
      <c r="U178">
        <f>IF(kursanci67[[#This Row],[Imię kursanta]]="Piotrek",U177+1,U177)</f>
        <v>1</v>
      </c>
      <c r="V178">
        <f>IF(kursanci67[[#This Row],[Imię kursanta]]="Andrzej",V177+1,V177)</f>
        <v>1</v>
      </c>
      <c r="W178">
        <f>IF(kursanci67[[#This Row],[Imię kursanta]]="Marcin",W177+1,W177)</f>
        <v>1</v>
      </c>
      <c r="X178" t="str">
        <f>UPPER(MID(kursanci67[[#This Row],[Imię kursanta]],1,3))</f>
        <v>JUL</v>
      </c>
      <c r="Y178" t="str">
        <f>UPPER(MID(kursanci67[[#This Row],[Przedmiot]],1,3))</f>
        <v>INF</v>
      </c>
      <c r="Z17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13</v>
      </c>
      <c r="AA178" t="str">
        <f>_xlfn.CONCAT(kursanci67[[#This Row],[CzlonImie]],kursanci67[[#This Row],[CzlonPrzedmiot]],kursanci67[[#This Row],[CzlonIlosc]])</f>
        <v>JULINF13</v>
      </c>
      <c r="AC178" s="4" t="s">
        <v>233</v>
      </c>
    </row>
    <row r="179" spans="1:29" x14ac:dyDescent="0.3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>
        <f>IF(kursanci67[[#This Row],[Imię kursanta]]="Bartek",G178+1,G178)</f>
        <v>15</v>
      </c>
      <c r="H179">
        <f>IF(kursanci67[[#This Row],[Imię kursanta]]="Wiktor",H178+1,H178)</f>
        <v>19</v>
      </c>
      <c r="I179">
        <f>IF(kursanci67[[#This Row],[Imię kursanta]]="Katarzyna",I178+1,I178)</f>
        <v>17</v>
      </c>
      <c r="J179">
        <f>IF(kursanci67[[#This Row],[Imię kursanta]]="Zuzanna",J178+1,J178)</f>
        <v>15</v>
      </c>
      <c r="K179">
        <f>IF(kursanci67[[#This Row],[Imię kursanta]]="Jan",K178+1,K178)</f>
        <v>19</v>
      </c>
      <c r="L179">
        <f>IF(kursanci67[[#This Row],[Imię kursanta]]="Julita",L178+1,L178)</f>
        <v>13</v>
      </c>
      <c r="M179">
        <f>IF(kursanci67[[#This Row],[Imię kursanta]]="Maciej",M178+1,M178)</f>
        <v>18</v>
      </c>
      <c r="N179">
        <f>IF(kursanci67[[#This Row],[Imię kursanta]]="Agnieszka",N178+1,N178)</f>
        <v>14</v>
      </c>
      <c r="O179">
        <f>IF(kursanci67[[#This Row],[Imię kursanta]]="Zdzisław",O178+1,O178)</f>
        <v>12</v>
      </c>
      <c r="P179">
        <f>IF(kursanci67[[#This Row],[Imię kursanta]]="Ewa",P178+1,P178)</f>
        <v>12</v>
      </c>
      <c r="Q179">
        <f>IF(kursanci67[[#This Row],[Imię kursanta]]="Zbigniew",Q178+1,Q178)</f>
        <v>12</v>
      </c>
      <c r="R179">
        <f>IF(kursanci67[[#This Row],[Imię kursanta]]="Anna",R178+1,R178)</f>
        <v>8</v>
      </c>
      <c r="S179">
        <f>IF(kursanci67[[#This Row],[Imię kursanta]]="Patrycja",S178+1,S178)</f>
        <v>1</v>
      </c>
      <c r="T179">
        <f>IF(kursanci67[[#This Row],[Imię kursanta]]="Ola",T178+1,T178)</f>
        <v>0</v>
      </c>
      <c r="U179">
        <f>IF(kursanci67[[#This Row],[Imię kursanta]]="Piotrek",U178+1,U178)</f>
        <v>1</v>
      </c>
      <c r="V179">
        <f>IF(kursanci67[[#This Row],[Imię kursanta]]="Andrzej",V178+1,V178)</f>
        <v>1</v>
      </c>
      <c r="W179">
        <f>IF(kursanci67[[#This Row],[Imię kursanta]]="Marcin",W178+1,W178)</f>
        <v>1</v>
      </c>
      <c r="X179" t="str">
        <f>UPPER(MID(kursanci67[[#This Row],[Imię kursanta]],1,3))</f>
        <v>EWA</v>
      </c>
      <c r="Y179" t="str">
        <f>UPPER(MID(kursanci67[[#This Row],[Przedmiot]],1,3))</f>
        <v>MAT</v>
      </c>
      <c r="Z17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12</v>
      </c>
      <c r="AA179" t="str">
        <f>_xlfn.CONCAT(kursanci67[[#This Row],[CzlonImie]],kursanci67[[#This Row],[CzlonPrzedmiot]],kursanci67[[#This Row],[CzlonIlosc]])</f>
        <v>EWAMAT12</v>
      </c>
      <c r="AC179" s="4" t="s">
        <v>234</v>
      </c>
    </row>
    <row r="180" spans="1:29" x14ac:dyDescent="0.3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>
        <f>IF(kursanci67[[#This Row],[Imię kursanta]]="Bartek",G179+1,G179)</f>
        <v>15</v>
      </c>
      <c r="H180">
        <f>IF(kursanci67[[#This Row],[Imię kursanta]]="Wiktor",H179+1,H179)</f>
        <v>19</v>
      </c>
      <c r="I180">
        <f>IF(kursanci67[[#This Row],[Imię kursanta]]="Katarzyna",I179+1,I179)</f>
        <v>17</v>
      </c>
      <c r="J180">
        <f>IF(kursanci67[[#This Row],[Imię kursanta]]="Zuzanna",J179+1,J179)</f>
        <v>15</v>
      </c>
      <c r="K180">
        <f>IF(kursanci67[[#This Row],[Imię kursanta]]="Jan",K179+1,K179)</f>
        <v>20</v>
      </c>
      <c r="L180">
        <f>IF(kursanci67[[#This Row],[Imię kursanta]]="Julita",L179+1,L179)</f>
        <v>13</v>
      </c>
      <c r="M180">
        <f>IF(kursanci67[[#This Row],[Imię kursanta]]="Maciej",M179+1,M179)</f>
        <v>18</v>
      </c>
      <c r="N180">
        <f>IF(kursanci67[[#This Row],[Imię kursanta]]="Agnieszka",N179+1,N179)</f>
        <v>14</v>
      </c>
      <c r="O180">
        <f>IF(kursanci67[[#This Row],[Imię kursanta]]="Zdzisław",O179+1,O179)</f>
        <v>12</v>
      </c>
      <c r="P180">
        <f>IF(kursanci67[[#This Row],[Imię kursanta]]="Ewa",P179+1,P179)</f>
        <v>12</v>
      </c>
      <c r="Q180">
        <f>IF(kursanci67[[#This Row],[Imię kursanta]]="Zbigniew",Q179+1,Q179)</f>
        <v>12</v>
      </c>
      <c r="R180">
        <f>IF(kursanci67[[#This Row],[Imię kursanta]]="Anna",R179+1,R179)</f>
        <v>8</v>
      </c>
      <c r="S180">
        <f>IF(kursanci67[[#This Row],[Imię kursanta]]="Patrycja",S179+1,S179)</f>
        <v>1</v>
      </c>
      <c r="T180">
        <f>IF(kursanci67[[#This Row],[Imię kursanta]]="Ola",T179+1,T179)</f>
        <v>0</v>
      </c>
      <c r="U180">
        <f>IF(kursanci67[[#This Row],[Imię kursanta]]="Piotrek",U179+1,U179)</f>
        <v>1</v>
      </c>
      <c r="V180">
        <f>IF(kursanci67[[#This Row],[Imię kursanta]]="Andrzej",V179+1,V179)</f>
        <v>1</v>
      </c>
      <c r="W180">
        <f>IF(kursanci67[[#This Row],[Imię kursanta]]="Marcin",W179+1,W179)</f>
        <v>1</v>
      </c>
      <c r="X180" t="str">
        <f>UPPER(MID(kursanci67[[#This Row],[Imię kursanta]],1,3))</f>
        <v>JAN</v>
      </c>
      <c r="Y180" t="str">
        <f>UPPER(MID(kursanci67[[#This Row],[Przedmiot]],1,3))</f>
        <v>FIZ</v>
      </c>
      <c r="Z18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20</v>
      </c>
      <c r="AA180" t="str">
        <f>_xlfn.CONCAT(kursanci67[[#This Row],[CzlonImie]],kursanci67[[#This Row],[CzlonPrzedmiot]],kursanci67[[#This Row],[CzlonIlosc]])</f>
        <v>JANFIZ20</v>
      </c>
      <c r="AC180" s="4" t="s">
        <v>235</v>
      </c>
    </row>
    <row r="181" spans="1:29" x14ac:dyDescent="0.3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>
        <f>IF(kursanci67[[#This Row],[Imię kursanta]]="Bartek",G180+1,G180)</f>
        <v>15</v>
      </c>
      <c r="H181">
        <f>IF(kursanci67[[#This Row],[Imię kursanta]]="Wiktor",H180+1,H180)</f>
        <v>19</v>
      </c>
      <c r="I181">
        <f>IF(kursanci67[[#This Row],[Imię kursanta]]="Katarzyna",I180+1,I180)</f>
        <v>18</v>
      </c>
      <c r="J181">
        <f>IF(kursanci67[[#This Row],[Imię kursanta]]="Zuzanna",J180+1,J180)</f>
        <v>15</v>
      </c>
      <c r="K181">
        <f>IF(kursanci67[[#This Row],[Imię kursanta]]="Jan",K180+1,K180)</f>
        <v>20</v>
      </c>
      <c r="L181">
        <f>IF(kursanci67[[#This Row],[Imię kursanta]]="Julita",L180+1,L180)</f>
        <v>13</v>
      </c>
      <c r="M181">
        <f>IF(kursanci67[[#This Row],[Imię kursanta]]="Maciej",M180+1,M180)</f>
        <v>18</v>
      </c>
      <c r="N181">
        <f>IF(kursanci67[[#This Row],[Imię kursanta]]="Agnieszka",N180+1,N180)</f>
        <v>14</v>
      </c>
      <c r="O181">
        <f>IF(kursanci67[[#This Row],[Imię kursanta]]="Zdzisław",O180+1,O180)</f>
        <v>12</v>
      </c>
      <c r="P181">
        <f>IF(kursanci67[[#This Row],[Imię kursanta]]="Ewa",P180+1,P180)</f>
        <v>12</v>
      </c>
      <c r="Q181">
        <f>IF(kursanci67[[#This Row],[Imię kursanta]]="Zbigniew",Q180+1,Q180)</f>
        <v>12</v>
      </c>
      <c r="R181">
        <f>IF(kursanci67[[#This Row],[Imię kursanta]]="Anna",R180+1,R180)</f>
        <v>8</v>
      </c>
      <c r="S181">
        <f>IF(kursanci67[[#This Row],[Imię kursanta]]="Patrycja",S180+1,S180)</f>
        <v>1</v>
      </c>
      <c r="T181">
        <f>IF(kursanci67[[#This Row],[Imię kursanta]]="Ola",T180+1,T180)</f>
        <v>0</v>
      </c>
      <c r="U181">
        <f>IF(kursanci67[[#This Row],[Imię kursanta]]="Piotrek",U180+1,U180)</f>
        <v>1</v>
      </c>
      <c r="V181">
        <f>IF(kursanci67[[#This Row],[Imię kursanta]]="Andrzej",V180+1,V180)</f>
        <v>1</v>
      </c>
      <c r="W181">
        <f>IF(kursanci67[[#This Row],[Imię kursanta]]="Marcin",W180+1,W180)</f>
        <v>1</v>
      </c>
      <c r="X181" t="str">
        <f>UPPER(MID(kursanci67[[#This Row],[Imię kursanta]],1,3))</f>
        <v>KAT</v>
      </c>
      <c r="Y181" t="str">
        <f>UPPER(MID(kursanci67[[#This Row],[Przedmiot]],1,3))</f>
        <v>INF</v>
      </c>
      <c r="Z18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18</v>
      </c>
      <c r="AA181" t="str">
        <f>_xlfn.CONCAT(kursanci67[[#This Row],[CzlonImie]],kursanci67[[#This Row],[CzlonPrzedmiot]],kursanci67[[#This Row],[CzlonIlosc]])</f>
        <v>KATINF18</v>
      </c>
      <c r="AC181" s="4" t="s">
        <v>236</v>
      </c>
    </row>
    <row r="182" spans="1:29" x14ac:dyDescent="0.3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>
        <f>IF(kursanci67[[#This Row],[Imię kursanta]]="Bartek",G181+1,G181)</f>
        <v>15</v>
      </c>
      <c r="H182">
        <f>IF(kursanci67[[#This Row],[Imię kursanta]]="Wiktor",H181+1,H181)</f>
        <v>19</v>
      </c>
      <c r="I182">
        <f>IF(kursanci67[[#This Row],[Imię kursanta]]="Katarzyna",I181+1,I181)</f>
        <v>18</v>
      </c>
      <c r="J182">
        <f>IF(kursanci67[[#This Row],[Imię kursanta]]="Zuzanna",J181+1,J181)</f>
        <v>15</v>
      </c>
      <c r="K182">
        <f>IF(kursanci67[[#This Row],[Imię kursanta]]="Jan",K181+1,K181)</f>
        <v>20</v>
      </c>
      <c r="L182">
        <f>IF(kursanci67[[#This Row],[Imię kursanta]]="Julita",L181+1,L181)</f>
        <v>13</v>
      </c>
      <c r="M182">
        <f>IF(kursanci67[[#This Row],[Imię kursanta]]="Maciej",M181+1,M181)</f>
        <v>18</v>
      </c>
      <c r="N182">
        <f>IF(kursanci67[[#This Row],[Imię kursanta]]="Agnieszka",N181+1,N181)</f>
        <v>14</v>
      </c>
      <c r="O182">
        <f>IF(kursanci67[[#This Row],[Imię kursanta]]="Zdzisław",O181+1,O181)</f>
        <v>13</v>
      </c>
      <c r="P182">
        <f>IF(kursanci67[[#This Row],[Imię kursanta]]="Ewa",P181+1,P181)</f>
        <v>12</v>
      </c>
      <c r="Q182">
        <f>IF(kursanci67[[#This Row],[Imię kursanta]]="Zbigniew",Q181+1,Q181)</f>
        <v>12</v>
      </c>
      <c r="R182">
        <f>IF(kursanci67[[#This Row],[Imię kursanta]]="Anna",R181+1,R181)</f>
        <v>8</v>
      </c>
      <c r="S182">
        <f>IF(kursanci67[[#This Row],[Imię kursanta]]="Patrycja",S181+1,S181)</f>
        <v>1</v>
      </c>
      <c r="T182">
        <f>IF(kursanci67[[#This Row],[Imię kursanta]]="Ola",T181+1,T181)</f>
        <v>0</v>
      </c>
      <c r="U182">
        <f>IF(kursanci67[[#This Row],[Imię kursanta]]="Piotrek",U181+1,U181)</f>
        <v>1</v>
      </c>
      <c r="V182">
        <f>IF(kursanci67[[#This Row],[Imię kursanta]]="Andrzej",V181+1,V181)</f>
        <v>1</v>
      </c>
      <c r="W182">
        <f>IF(kursanci67[[#This Row],[Imię kursanta]]="Marcin",W181+1,W181)</f>
        <v>1</v>
      </c>
      <c r="X182" t="str">
        <f>UPPER(MID(kursanci67[[#This Row],[Imię kursanta]],1,3))</f>
        <v>ZDZ</v>
      </c>
      <c r="Y182" t="str">
        <f>UPPER(MID(kursanci67[[#This Row],[Przedmiot]],1,3))</f>
        <v>FIZ</v>
      </c>
      <c r="Z18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13</v>
      </c>
      <c r="AA182" t="str">
        <f>_xlfn.CONCAT(kursanci67[[#This Row],[CzlonImie]],kursanci67[[#This Row],[CzlonPrzedmiot]],kursanci67[[#This Row],[CzlonIlosc]])</f>
        <v>ZDZFIZ13</v>
      </c>
      <c r="AC182" s="4" t="s">
        <v>237</v>
      </c>
    </row>
    <row r="183" spans="1:29" x14ac:dyDescent="0.3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>
        <f>IF(kursanci67[[#This Row],[Imię kursanta]]="Bartek",G182+1,G182)</f>
        <v>15</v>
      </c>
      <c r="H183">
        <f>IF(kursanci67[[#This Row],[Imię kursanta]]="Wiktor",H182+1,H182)</f>
        <v>19</v>
      </c>
      <c r="I183">
        <f>IF(kursanci67[[#This Row],[Imię kursanta]]="Katarzyna",I182+1,I182)</f>
        <v>19</v>
      </c>
      <c r="J183">
        <f>IF(kursanci67[[#This Row],[Imię kursanta]]="Zuzanna",J182+1,J182)</f>
        <v>15</v>
      </c>
      <c r="K183">
        <f>IF(kursanci67[[#This Row],[Imię kursanta]]="Jan",K182+1,K182)</f>
        <v>20</v>
      </c>
      <c r="L183">
        <f>IF(kursanci67[[#This Row],[Imię kursanta]]="Julita",L182+1,L182)</f>
        <v>13</v>
      </c>
      <c r="M183">
        <f>IF(kursanci67[[#This Row],[Imię kursanta]]="Maciej",M182+1,M182)</f>
        <v>18</v>
      </c>
      <c r="N183">
        <f>IF(kursanci67[[#This Row],[Imię kursanta]]="Agnieszka",N182+1,N182)</f>
        <v>14</v>
      </c>
      <c r="O183">
        <f>IF(kursanci67[[#This Row],[Imię kursanta]]="Zdzisław",O182+1,O182)</f>
        <v>13</v>
      </c>
      <c r="P183">
        <f>IF(kursanci67[[#This Row],[Imię kursanta]]="Ewa",P182+1,P182)</f>
        <v>12</v>
      </c>
      <c r="Q183">
        <f>IF(kursanci67[[#This Row],[Imię kursanta]]="Zbigniew",Q182+1,Q182)</f>
        <v>12</v>
      </c>
      <c r="R183">
        <f>IF(kursanci67[[#This Row],[Imię kursanta]]="Anna",R182+1,R182)</f>
        <v>8</v>
      </c>
      <c r="S183">
        <f>IF(kursanci67[[#This Row],[Imię kursanta]]="Patrycja",S182+1,S182)</f>
        <v>1</v>
      </c>
      <c r="T183">
        <f>IF(kursanci67[[#This Row],[Imię kursanta]]="Ola",T182+1,T182)</f>
        <v>0</v>
      </c>
      <c r="U183">
        <f>IF(kursanci67[[#This Row],[Imię kursanta]]="Piotrek",U182+1,U182)</f>
        <v>1</v>
      </c>
      <c r="V183">
        <f>IF(kursanci67[[#This Row],[Imię kursanta]]="Andrzej",V182+1,V182)</f>
        <v>1</v>
      </c>
      <c r="W183">
        <f>IF(kursanci67[[#This Row],[Imię kursanta]]="Marcin",W182+1,W182)</f>
        <v>1</v>
      </c>
      <c r="X183" t="str">
        <f>UPPER(MID(kursanci67[[#This Row],[Imię kursanta]],1,3))</f>
        <v>KAT</v>
      </c>
      <c r="Y183" t="str">
        <f>UPPER(MID(kursanci67[[#This Row],[Przedmiot]],1,3))</f>
        <v>INF</v>
      </c>
      <c r="Z18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19</v>
      </c>
      <c r="AA183" t="str">
        <f>_xlfn.CONCAT(kursanci67[[#This Row],[CzlonImie]],kursanci67[[#This Row],[CzlonPrzedmiot]],kursanci67[[#This Row],[CzlonIlosc]])</f>
        <v>KATINF19</v>
      </c>
      <c r="AC183" s="4" t="s">
        <v>238</v>
      </c>
    </row>
    <row r="184" spans="1:29" x14ac:dyDescent="0.3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>
        <f>IF(kursanci67[[#This Row],[Imię kursanta]]="Bartek",G183+1,G183)</f>
        <v>15</v>
      </c>
      <c r="H184">
        <f>IF(kursanci67[[#This Row],[Imię kursanta]]="Wiktor",H183+1,H183)</f>
        <v>20</v>
      </c>
      <c r="I184">
        <f>IF(kursanci67[[#This Row],[Imię kursanta]]="Katarzyna",I183+1,I183)</f>
        <v>19</v>
      </c>
      <c r="J184">
        <f>IF(kursanci67[[#This Row],[Imię kursanta]]="Zuzanna",J183+1,J183)</f>
        <v>15</v>
      </c>
      <c r="K184">
        <f>IF(kursanci67[[#This Row],[Imię kursanta]]="Jan",K183+1,K183)</f>
        <v>20</v>
      </c>
      <c r="L184">
        <f>IF(kursanci67[[#This Row],[Imię kursanta]]="Julita",L183+1,L183)</f>
        <v>13</v>
      </c>
      <c r="M184">
        <f>IF(kursanci67[[#This Row],[Imię kursanta]]="Maciej",M183+1,M183)</f>
        <v>18</v>
      </c>
      <c r="N184">
        <f>IF(kursanci67[[#This Row],[Imię kursanta]]="Agnieszka",N183+1,N183)</f>
        <v>14</v>
      </c>
      <c r="O184">
        <f>IF(kursanci67[[#This Row],[Imię kursanta]]="Zdzisław",O183+1,O183)</f>
        <v>13</v>
      </c>
      <c r="P184">
        <f>IF(kursanci67[[#This Row],[Imię kursanta]]="Ewa",P183+1,P183)</f>
        <v>12</v>
      </c>
      <c r="Q184">
        <f>IF(kursanci67[[#This Row],[Imię kursanta]]="Zbigniew",Q183+1,Q183)</f>
        <v>12</v>
      </c>
      <c r="R184">
        <f>IF(kursanci67[[#This Row],[Imię kursanta]]="Anna",R183+1,R183)</f>
        <v>8</v>
      </c>
      <c r="S184">
        <f>IF(kursanci67[[#This Row],[Imię kursanta]]="Patrycja",S183+1,S183)</f>
        <v>1</v>
      </c>
      <c r="T184">
        <f>IF(kursanci67[[#This Row],[Imię kursanta]]="Ola",T183+1,T183)</f>
        <v>0</v>
      </c>
      <c r="U184">
        <f>IF(kursanci67[[#This Row],[Imię kursanta]]="Piotrek",U183+1,U183)</f>
        <v>1</v>
      </c>
      <c r="V184">
        <f>IF(kursanci67[[#This Row],[Imię kursanta]]="Andrzej",V183+1,V183)</f>
        <v>1</v>
      </c>
      <c r="W184">
        <f>IF(kursanci67[[#This Row],[Imię kursanta]]="Marcin",W183+1,W183)</f>
        <v>1</v>
      </c>
      <c r="X184" t="str">
        <f>UPPER(MID(kursanci67[[#This Row],[Imię kursanta]],1,3))</f>
        <v>WIK</v>
      </c>
      <c r="Y184" t="str">
        <f>UPPER(MID(kursanci67[[#This Row],[Przedmiot]],1,3))</f>
        <v>MAT</v>
      </c>
      <c r="Z18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20</v>
      </c>
      <c r="AA184" t="str">
        <f>_xlfn.CONCAT(kursanci67[[#This Row],[CzlonImie]],kursanci67[[#This Row],[CzlonPrzedmiot]],kursanci67[[#This Row],[CzlonIlosc]])</f>
        <v>WIKMAT20</v>
      </c>
      <c r="AC184" s="4" t="s">
        <v>239</v>
      </c>
    </row>
    <row r="185" spans="1:29" x14ac:dyDescent="0.3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>
        <f>IF(kursanci67[[#This Row],[Imię kursanta]]="Bartek",G184+1,G184)</f>
        <v>15</v>
      </c>
      <c r="H185">
        <f>IF(kursanci67[[#This Row],[Imię kursanta]]="Wiktor",H184+1,H184)</f>
        <v>20</v>
      </c>
      <c r="I185">
        <f>IF(kursanci67[[#This Row],[Imię kursanta]]="Katarzyna",I184+1,I184)</f>
        <v>20</v>
      </c>
      <c r="J185">
        <f>IF(kursanci67[[#This Row],[Imię kursanta]]="Zuzanna",J184+1,J184)</f>
        <v>15</v>
      </c>
      <c r="K185">
        <f>IF(kursanci67[[#This Row],[Imię kursanta]]="Jan",K184+1,K184)</f>
        <v>20</v>
      </c>
      <c r="L185">
        <f>IF(kursanci67[[#This Row],[Imię kursanta]]="Julita",L184+1,L184)</f>
        <v>13</v>
      </c>
      <c r="M185">
        <f>IF(kursanci67[[#This Row],[Imię kursanta]]="Maciej",M184+1,M184)</f>
        <v>18</v>
      </c>
      <c r="N185">
        <f>IF(kursanci67[[#This Row],[Imię kursanta]]="Agnieszka",N184+1,N184)</f>
        <v>14</v>
      </c>
      <c r="O185">
        <f>IF(kursanci67[[#This Row],[Imię kursanta]]="Zdzisław",O184+1,O184)</f>
        <v>13</v>
      </c>
      <c r="P185">
        <f>IF(kursanci67[[#This Row],[Imię kursanta]]="Ewa",P184+1,P184)</f>
        <v>12</v>
      </c>
      <c r="Q185">
        <f>IF(kursanci67[[#This Row],[Imię kursanta]]="Zbigniew",Q184+1,Q184)</f>
        <v>12</v>
      </c>
      <c r="R185">
        <f>IF(kursanci67[[#This Row],[Imię kursanta]]="Anna",R184+1,R184)</f>
        <v>8</v>
      </c>
      <c r="S185">
        <f>IF(kursanci67[[#This Row],[Imię kursanta]]="Patrycja",S184+1,S184)</f>
        <v>1</v>
      </c>
      <c r="T185">
        <f>IF(kursanci67[[#This Row],[Imię kursanta]]="Ola",T184+1,T184)</f>
        <v>0</v>
      </c>
      <c r="U185">
        <f>IF(kursanci67[[#This Row],[Imię kursanta]]="Piotrek",U184+1,U184)</f>
        <v>1</v>
      </c>
      <c r="V185">
        <f>IF(kursanci67[[#This Row],[Imię kursanta]]="Andrzej",V184+1,V184)</f>
        <v>1</v>
      </c>
      <c r="W185">
        <f>IF(kursanci67[[#This Row],[Imię kursanta]]="Marcin",W184+1,W184)</f>
        <v>1</v>
      </c>
      <c r="X185" t="str">
        <f>UPPER(MID(kursanci67[[#This Row],[Imię kursanta]],1,3))</f>
        <v>KAT</v>
      </c>
      <c r="Y185" t="str">
        <f>UPPER(MID(kursanci67[[#This Row],[Przedmiot]],1,3))</f>
        <v>INF</v>
      </c>
      <c r="Z18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20</v>
      </c>
      <c r="AA185" t="str">
        <f>_xlfn.CONCAT(kursanci67[[#This Row],[CzlonImie]],kursanci67[[#This Row],[CzlonPrzedmiot]],kursanci67[[#This Row],[CzlonIlosc]])</f>
        <v>KATINF20</v>
      </c>
      <c r="AC185" s="4" t="s">
        <v>240</v>
      </c>
    </row>
    <row r="186" spans="1:29" x14ac:dyDescent="0.3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>
        <f>IF(kursanci67[[#This Row],[Imię kursanta]]="Bartek",G185+1,G185)</f>
        <v>15</v>
      </c>
      <c r="H186">
        <f>IF(kursanci67[[#This Row],[Imię kursanta]]="Wiktor",H185+1,H185)</f>
        <v>20</v>
      </c>
      <c r="I186">
        <f>IF(kursanci67[[#This Row],[Imię kursanta]]="Katarzyna",I185+1,I185)</f>
        <v>21</v>
      </c>
      <c r="J186">
        <f>IF(kursanci67[[#This Row],[Imię kursanta]]="Zuzanna",J185+1,J185)</f>
        <v>15</v>
      </c>
      <c r="K186">
        <f>IF(kursanci67[[#This Row],[Imię kursanta]]="Jan",K185+1,K185)</f>
        <v>20</v>
      </c>
      <c r="L186">
        <f>IF(kursanci67[[#This Row],[Imię kursanta]]="Julita",L185+1,L185)</f>
        <v>13</v>
      </c>
      <c r="M186">
        <f>IF(kursanci67[[#This Row],[Imię kursanta]]="Maciej",M185+1,M185)</f>
        <v>18</v>
      </c>
      <c r="N186">
        <f>IF(kursanci67[[#This Row],[Imię kursanta]]="Agnieszka",N185+1,N185)</f>
        <v>14</v>
      </c>
      <c r="O186">
        <f>IF(kursanci67[[#This Row],[Imię kursanta]]="Zdzisław",O185+1,O185)</f>
        <v>13</v>
      </c>
      <c r="P186">
        <f>IF(kursanci67[[#This Row],[Imię kursanta]]="Ewa",P185+1,P185)</f>
        <v>12</v>
      </c>
      <c r="Q186">
        <f>IF(kursanci67[[#This Row],[Imię kursanta]]="Zbigniew",Q185+1,Q185)</f>
        <v>12</v>
      </c>
      <c r="R186">
        <f>IF(kursanci67[[#This Row],[Imię kursanta]]="Anna",R185+1,R185)</f>
        <v>8</v>
      </c>
      <c r="S186">
        <f>IF(kursanci67[[#This Row],[Imię kursanta]]="Patrycja",S185+1,S185)</f>
        <v>1</v>
      </c>
      <c r="T186">
        <f>IF(kursanci67[[#This Row],[Imię kursanta]]="Ola",T185+1,T185)</f>
        <v>0</v>
      </c>
      <c r="U186">
        <f>IF(kursanci67[[#This Row],[Imię kursanta]]="Piotrek",U185+1,U185)</f>
        <v>1</v>
      </c>
      <c r="V186">
        <f>IF(kursanci67[[#This Row],[Imię kursanta]]="Andrzej",V185+1,V185)</f>
        <v>1</v>
      </c>
      <c r="W186">
        <f>IF(kursanci67[[#This Row],[Imię kursanta]]="Marcin",W185+1,W185)</f>
        <v>1</v>
      </c>
      <c r="X186" t="str">
        <f>UPPER(MID(kursanci67[[#This Row],[Imię kursanta]],1,3))</f>
        <v>KAT</v>
      </c>
      <c r="Y186" t="str">
        <f>UPPER(MID(kursanci67[[#This Row],[Przedmiot]],1,3))</f>
        <v>INF</v>
      </c>
      <c r="Z18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21</v>
      </c>
      <c r="AA186" t="str">
        <f>_xlfn.CONCAT(kursanci67[[#This Row],[CzlonImie]],kursanci67[[#This Row],[CzlonPrzedmiot]],kursanci67[[#This Row],[CzlonIlosc]])</f>
        <v>KATINF21</v>
      </c>
      <c r="AC186" s="4" t="s">
        <v>241</v>
      </c>
    </row>
    <row r="187" spans="1:29" x14ac:dyDescent="0.3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>
        <f>IF(kursanci67[[#This Row],[Imię kursanta]]="Bartek",G186+1,G186)</f>
        <v>15</v>
      </c>
      <c r="H187">
        <f>IF(kursanci67[[#This Row],[Imię kursanta]]="Wiktor",H186+1,H186)</f>
        <v>20</v>
      </c>
      <c r="I187">
        <f>IF(kursanci67[[#This Row],[Imię kursanta]]="Katarzyna",I186+1,I186)</f>
        <v>21</v>
      </c>
      <c r="J187">
        <f>IF(kursanci67[[#This Row],[Imię kursanta]]="Zuzanna",J186+1,J186)</f>
        <v>15</v>
      </c>
      <c r="K187">
        <f>IF(kursanci67[[#This Row],[Imię kursanta]]="Jan",K186+1,K186)</f>
        <v>20</v>
      </c>
      <c r="L187">
        <f>IF(kursanci67[[#This Row],[Imię kursanta]]="Julita",L186+1,L186)</f>
        <v>13</v>
      </c>
      <c r="M187">
        <f>IF(kursanci67[[#This Row],[Imię kursanta]]="Maciej",M186+1,M186)</f>
        <v>18</v>
      </c>
      <c r="N187">
        <f>IF(kursanci67[[#This Row],[Imię kursanta]]="Agnieszka",N186+1,N186)</f>
        <v>14</v>
      </c>
      <c r="O187">
        <f>IF(kursanci67[[#This Row],[Imię kursanta]]="Zdzisław",O186+1,O186)</f>
        <v>14</v>
      </c>
      <c r="P187">
        <f>IF(kursanci67[[#This Row],[Imię kursanta]]="Ewa",P186+1,P186)</f>
        <v>12</v>
      </c>
      <c r="Q187">
        <f>IF(kursanci67[[#This Row],[Imię kursanta]]="Zbigniew",Q186+1,Q186)</f>
        <v>12</v>
      </c>
      <c r="R187">
        <f>IF(kursanci67[[#This Row],[Imię kursanta]]="Anna",R186+1,R186)</f>
        <v>8</v>
      </c>
      <c r="S187">
        <f>IF(kursanci67[[#This Row],[Imię kursanta]]="Patrycja",S186+1,S186)</f>
        <v>1</v>
      </c>
      <c r="T187">
        <f>IF(kursanci67[[#This Row],[Imię kursanta]]="Ola",T186+1,T186)</f>
        <v>0</v>
      </c>
      <c r="U187">
        <f>IF(kursanci67[[#This Row],[Imię kursanta]]="Piotrek",U186+1,U186)</f>
        <v>1</v>
      </c>
      <c r="V187">
        <f>IF(kursanci67[[#This Row],[Imię kursanta]]="Andrzej",V186+1,V186)</f>
        <v>1</v>
      </c>
      <c r="W187">
        <f>IF(kursanci67[[#This Row],[Imię kursanta]]="Marcin",W186+1,W186)</f>
        <v>1</v>
      </c>
      <c r="X187" t="str">
        <f>UPPER(MID(kursanci67[[#This Row],[Imię kursanta]],1,3))</f>
        <v>ZDZ</v>
      </c>
      <c r="Y187" t="str">
        <f>UPPER(MID(kursanci67[[#This Row],[Przedmiot]],1,3))</f>
        <v>FIZ</v>
      </c>
      <c r="Z18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14</v>
      </c>
      <c r="AA187" t="str">
        <f>_xlfn.CONCAT(kursanci67[[#This Row],[CzlonImie]],kursanci67[[#This Row],[CzlonPrzedmiot]],kursanci67[[#This Row],[CzlonIlosc]])</f>
        <v>ZDZFIZ14</v>
      </c>
      <c r="AC187" s="4" t="s">
        <v>242</v>
      </c>
    </row>
    <row r="188" spans="1:29" x14ac:dyDescent="0.3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>
        <f>IF(kursanci67[[#This Row],[Imię kursanta]]="Bartek",G187+1,G187)</f>
        <v>16</v>
      </c>
      <c r="H188">
        <f>IF(kursanci67[[#This Row],[Imię kursanta]]="Wiktor",H187+1,H187)</f>
        <v>20</v>
      </c>
      <c r="I188">
        <f>IF(kursanci67[[#This Row],[Imię kursanta]]="Katarzyna",I187+1,I187)</f>
        <v>21</v>
      </c>
      <c r="J188">
        <f>IF(kursanci67[[#This Row],[Imię kursanta]]="Zuzanna",J187+1,J187)</f>
        <v>15</v>
      </c>
      <c r="K188">
        <f>IF(kursanci67[[#This Row],[Imię kursanta]]="Jan",K187+1,K187)</f>
        <v>20</v>
      </c>
      <c r="L188">
        <f>IF(kursanci67[[#This Row],[Imię kursanta]]="Julita",L187+1,L187)</f>
        <v>13</v>
      </c>
      <c r="M188">
        <f>IF(kursanci67[[#This Row],[Imię kursanta]]="Maciej",M187+1,M187)</f>
        <v>18</v>
      </c>
      <c r="N188">
        <f>IF(kursanci67[[#This Row],[Imię kursanta]]="Agnieszka",N187+1,N187)</f>
        <v>14</v>
      </c>
      <c r="O188">
        <f>IF(kursanci67[[#This Row],[Imię kursanta]]="Zdzisław",O187+1,O187)</f>
        <v>14</v>
      </c>
      <c r="P188">
        <f>IF(kursanci67[[#This Row],[Imię kursanta]]="Ewa",P187+1,P187)</f>
        <v>12</v>
      </c>
      <c r="Q188">
        <f>IF(kursanci67[[#This Row],[Imię kursanta]]="Zbigniew",Q187+1,Q187)</f>
        <v>12</v>
      </c>
      <c r="R188">
        <f>IF(kursanci67[[#This Row],[Imię kursanta]]="Anna",R187+1,R187)</f>
        <v>8</v>
      </c>
      <c r="S188">
        <f>IF(kursanci67[[#This Row],[Imię kursanta]]="Patrycja",S187+1,S187)</f>
        <v>1</v>
      </c>
      <c r="T188">
        <f>IF(kursanci67[[#This Row],[Imię kursanta]]="Ola",T187+1,T187)</f>
        <v>0</v>
      </c>
      <c r="U188">
        <f>IF(kursanci67[[#This Row],[Imię kursanta]]="Piotrek",U187+1,U187)</f>
        <v>1</v>
      </c>
      <c r="V188">
        <f>IF(kursanci67[[#This Row],[Imię kursanta]]="Andrzej",V187+1,V187)</f>
        <v>1</v>
      </c>
      <c r="W188">
        <f>IF(kursanci67[[#This Row],[Imię kursanta]]="Marcin",W187+1,W187)</f>
        <v>1</v>
      </c>
      <c r="X188" t="str">
        <f>UPPER(MID(kursanci67[[#This Row],[Imię kursanta]],1,3))</f>
        <v>BAR</v>
      </c>
      <c r="Y188" t="str">
        <f>UPPER(MID(kursanci67[[#This Row],[Przedmiot]],1,3))</f>
        <v>INF</v>
      </c>
      <c r="Z18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16</v>
      </c>
      <c r="AA188" t="str">
        <f>_xlfn.CONCAT(kursanci67[[#This Row],[CzlonImie]],kursanci67[[#This Row],[CzlonPrzedmiot]],kursanci67[[#This Row],[CzlonIlosc]])</f>
        <v>BARINF16</v>
      </c>
      <c r="AC188" s="4" t="s">
        <v>243</v>
      </c>
    </row>
    <row r="189" spans="1:29" x14ac:dyDescent="0.3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>
        <f>IF(kursanci67[[#This Row],[Imię kursanta]]="Bartek",G188+1,G188)</f>
        <v>16</v>
      </c>
      <c r="H189">
        <f>IF(kursanci67[[#This Row],[Imię kursanta]]="Wiktor",H188+1,H188)</f>
        <v>20</v>
      </c>
      <c r="I189">
        <f>IF(kursanci67[[#This Row],[Imię kursanta]]="Katarzyna",I188+1,I188)</f>
        <v>21</v>
      </c>
      <c r="J189">
        <f>IF(kursanci67[[#This Row],[Imię kursanta]]="Zuzanna",J188+1,J188)</f>
        <v>15</v>
      </c>
      <c r="K189">
        <f>IF(kursanci67[[#This Row],[Imię kursanta]]="Jan",K188+1,K188)</f>
        <v>20</v>
      </c>
      <c r="L189">
        <f>IF(kursanci67[[#This Row],[Imię kursanta]]="Julita",L188+1,L188)</f>
        <v>13</v>
      </c>
      <c r="M189">
        <f>IF(kursanci67[[#This Row],[Imię kursanta]]="Maciej",M188+1,M188)</f>
        <v>18</v>
      </c>
      <c r="N189">
        <f>IF(kursanci67[[#This Row],[Imię kursanta]]="Agnieszka",N188+1,N188)</f>
        <v>14</v>
      </c>
      <c r="O189">
        <f>IF(kursanci67[[#This Row],[Imię kursanta]]="Zdzisław",O188+1,O188)</f>
        <v>15</v>
      </c>
      <c r="P189">
        <f>IF(kursanci67[[#This Row],[Imię kursanta]]="Ewa",P188+1,P188)</f>
        <v>12</v>
      </c>
      <c r="Q189">
        <f>IF(kursanci67[[#This Row],[Imię kursanta]]="Zbigniew",Q188+1,Q188)</f>
        <v>12</v>
      </c>
      <c r="R189">
        <f>IF(kursanci67[[#This Row],[Imię kursanta]]="Anna",R188+1,R188)</f>
        <v>8</v>
      </c>
      <c r="S189">
        <f>IF(kursanci67[[#This Row],[Imię kursanta]]="Patrycja",S188+1,S188)</f>
        <v>1</v>
      </c>
      <c r="T189">
        <f>IF(kursanci67[[#This Row],[Imię kursanta]]="Ola",T188+1,T188)</f>
        <v>0</v>
      </c>
      <c r="U189">
        <f>IF(kursanci67[[#This Row],[Imię kursanta]]="Piotrek",U188+1,U188)</f>
        <v>1</v>
      </c>
      <c r="V189">
        <f>IF(kursanci67[[#This Row],[Imię kursanta]]="Andrzej",V188+1,V188)</f>
        <v>1</v>
      </c>
      <c r="W189">
        <f>IF(kursanci67[[#This Row],[Imię kursanta]]="Marcin",W188+1,W188)</f>
        <v>1</v>
      </c>
      <c r="X189" t="str">
        <f>UPPER(MID(kursanci67[[#This Row],[Imię kursanta]],1,3))</f>
        <v>ZDZ</v>
      </c>
      <c r="Y189" t="str">
        <f>UPPER(MID(kursanci67[[#This Row],[Przedmiot]],1,3))</f>
        <v>MAT</v>
      </c>
      <c r="Z18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15</v>
      </c>
      <c r="AA189" t="str">
        <f>_xlfn.CONCAT(kursanci67[[#This Row],[CzlonImie]],kursanci67[[#This Row],[CzlonPrzedmiot]],kursanci67[[#This Row],[CzlonIlosc]])</f>
        <v>ZDZMAT15</v>
      </c>
      <c r="AC189" s="4" t="s">
        <v>244</v>
      </c>
    </row>
    <row r="190" spans="1:29" x14ac:dyDescent="0.3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>
        <f>IF(kursanci67[[#This Row],[Imię kursanta]]="Bartek",G189+1,G189)</f>
        <v>16</v>
      </c>
      <c r="H190">
        <f>IF(kursanci67[[#This Row],[Imię kursanta]]="Wiktor",H189+1,H189)</f>
        <v>21</v>
      </c>
      <c r="I190">
        <f>IF(kursanci67[[#This Row],[Imię kursanta]]="Katarzyna",I189+1,I189)</f>
        <v>21</v>
      </c>
      <c r="J190">
        <f>IF(kursanci67[[#This Row],[Imię kursanta]]="Zuzanna",J189+1,J189)</f>
        <v>15</v>
      </c>
      <c r="K190">
        <f>IF(kursanci67[[#This Row],[Imię kursanta]]="Jan",K189+1,K189)</f>
        <v>20</v>
      </c>
      <c r="L190">
        <f>IF(kursanci67[[#This Row],[Imię kursanta]]="Julita",L189+1,L189)</f>
        <v>13</v>
      </c>
      <c r="M190">
        <f>IF(kursanci67[[#This Row],[Imię kursanta]]="Maciej",M189+1,M189)</f>
        <v>18</v>
      </c>
      <c r="N190">
        <f>IF(kursanci67[[#This Row],[Imię kursanta]]="Agnieszka",N189+1,N189)</f>
        <v>14</v>
      </c>
      <c r="O190">
        <f>IF(kursanci67[[#This Row],[Imię kursanta]]="Zdzisław",O189+1,O189)</f>
        <v>15</v>
      </c>
      <c r="P190">
        <f>IF(kursanci67[[#This Row],[Imię kursanta]]="Ewa",P189+1,P189)</f>
        <v>12</v>
      </c>
      <c r="Q190">
        <f>IF(kursanci67[[#This Row],[Imię kursanta]]="Zbigniew",Q189+1,Q189)</f>
        <v>12</v>
      </c>
      <c r="R190">
        <f>IF(kursanci67[[#This Row],[Imię kursanta]]="Anna",R189+1,R189)</f>
        <v>8</v>
      </c>
      <c r="S190">
        <f>IF(kursanci67[[#This Row],[Imię kursanta]]="Patrycja",S189+1,S189)</f>
        <v>1</v>
      </c>
      <c r="T190">
        <f>IF(kursanci67[[#This Row],[Imię kursanta]]="Ola",T189+1,T189)</f>
        <v>0</v>
      </c>
      <c r="U190">
        <f>IF(kursanci67[[#This Row],[Imię kursanta]]="Piotrek",U189+1,U189)</f>
        <v>1</v>
      </c>
      <c r="V190">
        <f>IF(kursanci67[[#This Row],[Imię kursanta]]="Andrzej",V189+1,V189)</f>
        <v>1</v>
      </c>
      <c r="W190">
        <f>IF(kursanci67[[#This Row],[Imię kursanta]]="Marcin",W189+1,W189)</f>
        <v>1</v>
      </c>
      <c r="X190" t="str">
        <f>UPPER(MID(kursanci67[[#This Row],[Imię kursanta]],1,3))</f>
        <v>WIK</v>
      </c>
      <c r="Y190" t="str">
        <f>UPPER(MID(kursanci67[[#This Row],[Przedmiot]],1,3))</f>
        <v>MAT</v>
      </c>
      <c r="Z19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21</v>
      </c>
      <c r="AA190" t="str">
        <f>_xlfn.CONCAT(kursanci67[[#This Row],[CzlonImie]],kursanci67[[#This Row],[CzlonPrzedmiot]],kursanci67[[#This Row],[CzlonIlosc]])</f>
        <v>WIKMAT21</v>
      </c>
      <c r="AC190" s="4" t="s">
        <v>245</v>
      </c>
    </row>
    <row r="191" spans="1:29" x14ac:dyDescent="0.3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>
        <f>IF(kursanci67[[#This Row],[Imię kursanta]]="Bartek",G190+1,G190)</f>
        <v>16</v>
      </c>
      <c r="H191">
        <f>IF(kursanci67[[#This Row],[Imię kursanta]]="Wiktor",H190+1,H190)</f>
        <v>21</v>
      </c>
      <c r="I191">
        <f>IF(kursanci67[[#This Row],[Imię kursanta]]="Katarzyna",I190+1,I190)</f>
        <v>21</v>
      </c>
      <c r="J191">
        <f>IF(kursanci67[[#This Row],[Imię kursanta]]="Zuzanna",J190+1,J190)</f>
        <v>16</v>
      </c>
      <c r="K191">
        <f>IF(kursanci67[[#This Row],[Imię kursanta]]="Jan",K190+1,K190)</f>
        <v>20</v>
      </c>
      <c r="L191">
        <f>IF(kursanci67[[#This Row],[Imię kursanta]]="Julita",L190+1,L190)</f>
        <v>13</v>
      </c>
      <c r="M191">
        <f>IF(kursanci67[[#This Row],[Imię kursanta]]="Maciej",M190+1,M190)</f>
        <v>18</v>
      </c>
      <c r="N191">
        <f>IF(kursanci67[[#This Row],[Imię kursanta]]="Agnieszka",N190+1,N190)</f>
        <v>14</v>
      </c>
      <c r="O191">
        <f>IF(kursanci67[[#This Row],[Imię kursanta]]="Zdzisław",O190+1,O190)</f>
        <v>15</v>
      </c>
      <c r="P191">
        <f>IF(kursanci67[[#This Row],[Imię kursanta]]="Ewa",P190+1,P190)</f>
        <v>12</v>
      </c>
      <c r="Q191">
        <f>IF(kursanci67[[#This Row],[Imię kursanta]]="Zbigniew",Q190+1,Q190)</f>
        <v>12</v>
      </c>
      <c r="R191">
        <f>IF(kursanci67[[#This Row],[Imię kursanta]]="Anna",R190+1,R190)</f>
        <v>8</v>
      </c>
      <c r="S191">
        <f>IF(kursanci67[[#This Row],[Imię kursanta]]="Patrycja",S190+1,S190)</f>
        <v>1</v>
      </c>
      <c r="T191">
        <f>IF(kursanci67[[#This Row],[Imię kursanta]]="Ola",T190+1,T190)</f>
        <v>0</v>
      </c>
      <c r="U191">
        <f>IF(kursanci67[[#This Row],[Imię kursanta]]="Piotrek",U190+1,U190)</f>
        <v>1</v>
      </c>
      <c r="V191">
        <f>IF(kursanci67[[#This Row],[Imię kursanta]]="Andrzej",V190+1,V190)</f>
        <v>1</v>
      </c>
      <c r="W191">
        <f>IF(kursanci67[[#This Row],[Imię kursanta]]="Marcin",W190+1,W190)</f>
        <v>1</v>
      </c>
      <c r="X191" t="str">
        <f>UPPER(MID(kursanci67[[#This Row],[Imię kursanta]],1,3))</f>
        <v>ZUZ</v>
      </c>
      <c r="Y191" t="str">
        <f>UPPER(MID(kursanci67[[#This Row],[Przedmiot]],1,3))</f>
        <v>INF</v>
      </c>
      <c r="Z19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16</v>
      </c>
      <c r="AA191" t="str">
        <f>_xlfn.CONCAT(kursanci67[[#This Row],[CzlonImie]],kursanci67[[#This Row],[CzlonPrzedmiot]],kursanci67[[#This Row],[CzlonIlosc]])</f>
        <v>ZUZINF16</v>
      </c>
      <c r="AC191" s="4" t="s">
        <v>246</v>
      </c>
    </row>
    <row r="192" spans="1:29" x14ac:dyDescent="0.3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>
        <f>IF(kursanci67[[#This Row],[Imię kursanta]]="Bartek",G191+1,G191)</f>
        <v>16</v>
      </c>
      <c r="H192">
        <f>IF(kursanci67[[#This Row],[Imię kursanta]]="Wiktor",H191+1,H191)</f>
        <v>21</v>
      </c>
      <c r="I192">
        <f>IF(kursanci67[[#This Row],[Imię kursanta]]="Katarzyna",I191+1,I191)</f>
        <v>21</v>
      </c>
      <c r="J192">
        <f>IF(kursanci67[[#This Row],[Imię kursanta]]="Zuzanna",J191+1,J191)</f>
        <v>16</v>
      </c>
      <c r="K192">
        <f>IF(kursanci67[[#This Row],[Imię kursanta]]="Jan",K191+1,K191)</f>
        <v>21</v>
      </c>
      <c r="L192">
        <f>IF(kursanci67[[#This Row],[Imię kursanta]]="Julita",L191+1,L191)</f>
        <v>13</v>
      </c>
      <c r="M192">
        <f>IF(kursanci67[[#This Row],[Imię kursanta]]="Maciej",M191+1,M191)</f>
        <v>18</v>
      </c>
      <c r="N192">
        <f>IF(kursanci67[[#This Row],[Imię kursanta]]="Agnieszka",N191+1,N191)</f>
        <v>14</v>
      </c>
      <c r="O192">
        <f>IF(kursanci67[[#This Row],[Imię kursanta]]="Zdzisław",O191+1,O191)</f>
        <v>15</v>
      </c>
      <c r="P192">
        <f>IF(kursanci67[[#This Row],[Imię kursanta]]="Ewa",P191+1,P191)</f>
        <v>12</v>
      </c>
      <c r="Q192">
        <f>IF(kursanci67[[#This Row],[Imię kursanta]]="Zbigniew",Q191+1,Q191)</f>
        <v>12</v>
      </c>
      <c r="R192">
        <f>IF(kursanci67[[#This Row],[Imię kursanta]]="Anna",R191+1,R191)</f>
        <v>8</v>
      </c>
      <c r="S192">
        <f>IF(kursanci67[[#This Row],[Imię kursanta]]="Patrycja",S191+1,S191)</f>
        <v>1</v>
      </c>
      <c r="T192">
        <f>IF(kursanci67[[#This Row],[Imię kursanta]]="Ola",T191+1,T191)</f>
        <v>0</v>
      </c>
      <c r="U192">
        <f>IF(kursanci67[[#This Row],[Imię kursanta]]="Piotrek",U191+1,U191)</f>
        <v>1</v>
      </c>
      <c r="V192">
        <f>IF(kursanci67[[#This Row],[Imię kursanta]]="Andrzej",V191+1,V191)</f>
        <v>1</v>
      </c>
      <c r="W192">
        <f>IF(kursanci67[[#This Row],[Imię kursanta]]="Marcin",W191+1,W191)</f>
        <v>1</v>
      </c>
      <c r="X192" t="str">
        <f>UPPER(MID(kursanci67[[#This Row],[Imię kursanta]],1,3))</f>
        <v>JAN</v>
      </c>
      <c r="Y192" t="str">
        <f>UPPER(MID(kursanci67[[#This Row],[Przedmiot]],1,3))</f>
        <v>FIZ</v>
      </c>
      <c r="Z19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21</v>
      </c>
      <c r="AA192" t="str">
        <f>_xlfn.CONCAT(kursanci67[[#This Row],[CzlonImie]],kursanci67[[#This Row],[CzlonPrzedmiot]],kursanci67[[#This Row],[CzlonIlosc]])</f>
        <v>JANFIZ21</v>
      </c>
      <c r="AC192" s="4" t="s">
        <v>247</v>
      </c>
    </row>
    <row r="193" spans="1:29" x14ac:dyDescent="0.3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>
        <f>IF(kursanci67[[#This Row],[Imię kursanta]]="Bartek",G192+1,G192)</f>
        <v>16</v>
      </c>
      <c r="H193">
        <f>IF(kursanci67[[#This Row],[Imię kursanta]]="Wiktor",H192+1,H192)</f>
        <v>22</v>
      </c>
      <c r="I193">
        <f>IF(kursanci67[[#This Row],[Imię kursanta]]="Katarzyna",I192+1,I192)</f>
        <v>21</v>
      </c>
      <c r="J193">
        <f>IF(kursanci67[[#This Row],[Imię kursanta]]="Zuzanna",J192+1,J192)</f>
        <v>16</v>
      </c>
      <c r="K193">
        <f>IF(kursanci67[[#This Row],[Imię kursanta]]="Jan",K192+1,K192)</f>
        <v>21</v>
      </c>
      <c r="L193">
        <f>IF(kursanci67[[#This Row],[Imię kursanta]]="Julita",L192+1,L192)</f>
        <v>13</v>
      </c>
      <c r="M193">
        <f>IF(kursanci67[[#This Row],[Imię kursanta]]="Maciej",M192+1,M192)</f>
        <v>18</v>
      </c>
      <c r="N193">
        <f>IF(kursanci67[[#This Row],[Imię kursanta]]="Agnieszka",N192+1,N192)</f>
        <v>14</v>
      </c>
      <c r="O193">
        <f>IF(kursanci67[[#This Row],[Imię kursanta]]="Zdzisław",O192+1,O192)</f>
        <v>15</v>
      </c>
      <c r="P193">
        <f>IF(kursanci67[[#This Row],[Imię kursanta]]="Ewa",P192+1,P192)</f>
        <v>12</v>
      </c>
      <c r="Q193">
        <f>IF(kursanci67[[#This Row],[Imię kursanta]]="Zbigniew",Q192+1,Q192)</f>
        <v>12</v>
      </c>
      <c r="R193">
        <f>IF(kursanci67[[#This Row],[Imię kursanta]]="Anna",R192+1,R192)</f>
        <v>8</v>
      </c>
      <c r="S193">
        <f>IF(kursanci67[[#This Row],[Imię kursanta]]="Patrycja",S192+1,S192)</f>
        <v>1</v>
      </c>
      <c r="T193">
        <f>IF(kursanci67[[#This Row],[Imię kursanta]]="Ola",T192+1,T192)</f>
        <v>0</v>
      </c>
      <c r="U193">
        <f>IF(kursanci67[[#This Row],[Imię kursanta]]="Piotrek",U192+1,U192)</f>
        <v>1</v>
      </c>
      <c r="V193">
        <f>IF(kursanci67[[#This Row],[Imię kursanta]]="Andrzej",V192+1,V192)</f>
        <v>1</v>
      </c>
      <c r="W193">
        <f>IF(kursanci67[[#This Row],[Imię kursanta]]="Marcin",W192+1,W192)</f>
        <v>1</v>
      </c>
      <c r="X193" t="str">
        <f>UPPER(MID(kursanci67[[#This Row],[Imię kursanta]],1,3))</f>
        <v>WIK</v>
      </c>
      <c r="Y193" t="str">
        <f>UPPER(MID(kursanci67[[#This Row],[Przedmiot]],1,3))</f>
        <v>MAT</v>
      </c>
      <c r="Z19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22</v>
      </c>
      <c r="AA193" t="str">
        <f>_xlfn.CONCAT(kursanci67[[#This Row],[CzlonImie]],kursanci67[[#This Row],[CzlonPrzedmiot]],kursanci67[[#This Row],[CzlonIlosc]])</f>
        <v>WIKMAT22</v>
      </c>
      <c r="AC193" s="4" t="s">
        <v>248</v>
      </c>
    </row>
    <row r="194" spans="1:29" x14ac:dyDescent="0.3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>
        <f>IF(kursanci67[[#This Row],[Imię kursanta]]="Bartek",G193+1,G193)</f>
        <v>16</v>
      </c>
      <c r="H194">
        <f>IF(kursanci67[[#This Row],[Imię kursanta]]="Wiktor",H193+1,H193)</f>
        <v>22</v>
      </c>
      <c r="I194">
        <f>IF(kursanci67[[#This Row],[Imię kursanta]]="Katarzyna",I193+1,I193)</f>
        <v>22</v>
      </c>
      <c r="J194">
        <f>IF(kursanci67[[#This Row],[Imię kursanta]]="Zuzanna",J193+1,J193)</f>
        <v>16</v>
      </c>
      <c r="K194">
        <f>IF(kursanci67[[#This Row],[Imię kursanta]]="Jan",K193+1,K193)</f>
        <v>21</v>
      </c>
      <c r="L194">
        <f>IF(kursanci67[[#This Row],[Imię kursanta]]="Julita",L193+1,L193)</f>
        <v>13</v>
      </c>
      <c r="M194">
        <f>IF(kursanci67[[#This Row],[Imię kursanta]]="Maciej",M193+1,M193)</f>
        <v>18</v>
      </c>
      <c r="N194">
        <f>IF(kursanci67[[#This Row],[Imię kursanta]]="Agnieszka",N193+1,N193)</f>
        <v>14</v>
      </c>
      <c r="O194">
        <f>IF(kursanci67[[#This Row],[Imię kursanta]]="Zdzisław",O193+1,O193)</f>
        <v>15</v>
      </c>
      <c r="P194">
        <f>IF(kursanci67[[#This Row],[Imię kursanta]]="Ewa",P193+1,P193)</f>
        <v>12</v>
      </c>
      <c r="Q194">
        <f>IF(kursanci67[[#This Row],[Imię kursanta]]="Zbigniew",Q193+1,Q193)</f>
        <v>12</v>
      </c>
      <c r="R194">
        <f>IF(kursanci67[[#This Row],[Imię kursanta]]="Anna",R193+1,R193)</f>
        <v>8</v>
      </c>
      <c r="S194">
        <f>IF(kursanci67[[#This Row],[Imię kursanta]]="Patrycja",S193+1,S193)</f>
        <v>1</v>
      </c>
      <c r="T194">
        <f>IF(kursanci67[[#This Row],[Imię kursanta]]="Ola",T193+1,T193)</f>
        <v>0</v>
      </c>
      <c r="U194">
        <f>IF(kursanci67[[#This Row],[Imię kursanta]]="Piotrek",U193+1,U193)</f>
        <v>1</v>
      </c>
      <c r="V194">
        <f>IF(kursanci67[[#This Row],[Imię kursanta]]="Andrzej",V193+1,V193)</f>
        <v>1</v>
      </c>
      <c r="W194">
        <f>IF(kursanci67[[#This Row],[Imię kursanta]]="Marcin",W193+1,W193)</f>
        <v>1</v>
      </c>
      <c r="X194" t="str">
        <f>UPPER(MID(kursanci67[[#This Row],[Imię kursanta]],1,3))</f>
        <v>KAT</v>
      </c>
      <c r="Y194" t="str">
        <f>UPPER(MID(kursanci67[[#This Row],[Przedmiot]],1,3))</f>
        <v>INF</v>
      </c>
      <c r="Z19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22</v>
      </c>
      <c r="AA194" t="str">
        <f>_xlfn.CONCAT(kursanci67[[#This Row],[CzlonImie]],kursanci67[[#This Row],[CzlonPrzedmiot]],kursanci67[[#This Row],[CzlonIlosc]])</f>
        <v>KATINF22</v>
      </c>
      <c r="AC194" s="4" t="s">
        <v>249</v>
      </c>
    </row>
    <row r="195" spans="1:29" x14ac:dyDescent="0.3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>
        <f>IF(kursanci67[[#This Row],[Imię kursanta]]="Bartek",G194+1,G194)</f>
        <v>16</v>
      </c>
      <c r="H195">
        <f>IF(kursanci67[[#This Row],[Imię kursanta]]="Wiktor",H194+1,H194)</f>
        <v>22</v>
      </c>
      <c r="I195">
        <f>IF(kursanci67[[#This Row],[Imię kursanta]]="Katarzyna",I194+1,I194)</f>
        <v>22</v>
      </c>
      <c r="J195">
        <f>IF(kursanci67[[#This Row],[Imię kursanta]]="Zuzanna",J194+1,J194)</f>
        <v>16</v>
      </c>
      <c r="K195">
        <f>IF(kursanci67[[#This Row],[Imię kursanta]]="Jan",K194+1,K194)</f>
        <v>21</v>
      </c>
      <c r="L195">
        <f>IF(kursanci67[[#This Row],[Imię kursanta]]="Julita",L194+1,L194)</f>
        <v>14</v>
      </c>
      <c r="M195">
        <f>IF(kursanci67[[#This Row],[Imię kursanta]]="Maciej",M194+1,M194)</f>
        <v>18</v>
      </c>
      <c r="N195">
        <f>IF(kursanci67[[#This Row],[Imię kursanta]]="Agnieszka",N194+1,N194)</f>
        <v>14</v>
      </c>
      <c r="O195">
        <f>IF(kursanci67[[#This Row],[Imię kursanta]]="Zdzisław",O194+1,O194)</f>
        <v>15</v>
      </c>
      <c r="P195">
        <f>IF(kursanci67[[#This Row],[Imię kursanta]]="Ewa",P194+1,P194)</f>
        <v>12</v>
      </c>
      <c r="Q195">
        <f>IF(kursanci67[[#This Row],[Imię kursanta]]="Zbigniew",Q194+1,Q194)</f>
        <v>12</v>
      </c>
      <c r="R195">
        <f>IF(kursanci67[[#This Row],[Imię kursanta]]="Anna",R194+1,R194)</f>
        <v>8</v>
      </c>
      <c r="S195">
        <f>IF(kursanci67[[#This Row],[Imię kursanta]]="Patrycja",S194+1,S194)</f>
        <v>1</v>
      </c>
      <c r="T195">
        <f>IF(kursanci67[[#This Row],[Imię kursanta]]="Ola",T194+1,T194)</f>
        <v>0</v>
      </c>
      <c r="U195">
        <f>IF(kursanci67[[#This Row],[Imię kursanta]]="Piotrek",U194+1,U194)</f>
        <v>1</v>
      </c>
      <c r="V195">
        <f>IF(kursanci67[[#This Row],[Imię kursanta]]="Andrzej",V194+1,V194)</f>
        <v>1</v>
      </c>
      <c r="W195">
        <f>IF(kursanci67[[#This Row],[Imię kursanta]]="Marcin",W194+1,W194)</f>
        <v>1</v>
      </c>
      <c r="X195" t="str">
        <f>UPPER(MID(kursanci67[[#This Row],[Imię kursanta]],1,3))</f>
        <v>JUL</v>
      </c>
      <c r="Y195" t="str">
        <f>UPPER(MID(kursanci67[[#This Row],[Przedmiot]],1,3))</f>
        <v>INF</v>
      </c>
      <c r="Z19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14</v>
      </c>
      <c r="AA195" t="str">
        <f>_xlfn.CONCAT(kursanci67[[#This Row],[CzlonImie]],kursanci67[[#This Row],[CzlonPrzedmiot]],kursanci67[[#This Row],[CzlonIlosc]])</f>
        <v>JULINF14</v>
      </c>
      <c r="AC195" s="4" t="s">
        <v>250</v>
      </c>
    </row>
    <row r="196" spans="1:29" x14ac:dyDescent="0.3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>
        <f>IF(kursanci67[[#This Row],[Imię kursanta]]="Bartek",G195+1,G195)</f>
        <v>16</v>
      </c>
      <c r="H196">
        <f>IF(kursanci67[[#This Row],[Imię kursanta]]="Wiktor",H195+1,H195)</f>
        <v>23</v>
      </c>
      <c r="I196">
        <f>IF(kursanci67[[#This Row],[Imię kursanta]]="Katarzyna",I195+1,I195)</f>
        <v>22</v>
      </c>
      <c r="J196">
        <f>IF(kursanci67[[#This Row],[Imię kursanta]]="Zuzanna",J195+1,J195)</f>
        <v>16</v>
      </c>
      <c r="K196">
        <f>IF(kursanci67[[#This Row],[Imię kursanta]]="Jan",K195+1,K195)</f>
        <v>21</v>
      </c>
      <c r="L196">
        <f>IF(kursanci67[[#This Row],[Imię kursanta]]="Julita",L195+1,L195)</f>
        <v>14</v>
      </c>
      <c r="M196">
        <f>IF(kursanci67[[#This Row],[Imię kursanta]]="Maciej",M195+1,M195)</f>
        <v>18</v>
      </c>
      <c r="N196">
        <f>IF(kursanci67[[#This Row],[Imię kursanta]]="Agnieszka",N195+1,N195)</f>
        <v>14</v>
      </c>
      <c r="O196">
        <f>IF(kursanci67[[#This Row],[Imię kursanta]]="Zdzisław",O195+1,O195)</f>
        <v>15</v>
      </c>
      <c r="P196">
        <f>IF(kursanci67[[#This Row],[Imię kursanta]]="Ewa",P195+1,P195)</f>
        <v>12</v>
      </c>
      <c r="Q196">
        <f>IF(kursanci67[[#This Row],[Imię kursanta]]="Zbigniew",Q195+1,Q195)</f>
        <v>12</v>
      </c>
      <c r="R196">
        <f>IF(kursanci67[[#This Row],[Imię kursanta]]="Anna",R195+1,R195)</f>
        <v>8</v>
      </c>
      <c r="S196">
        <f>IF(kursanci67[[#This Row],[Imię kursanta]]="Patrycja",S195+1,S195)</f>
        <v>1</v>
      </c>
      <c r="T196">
        <f>IF(kursanci67[[#This Row],[Imię kursanta]]="Ola",T195+1,T195)</f>
        <v>0</v>
      </c>
      <c r="U196">
        <f>IF(kursanci67[[#This Row],[Imię kursanta]]="Piotrek",U195+1,U195)</f>
        <v>1</v>
      </c>
      <c r="V196">
        <f>IF(kursanci67[[#This Row],[Imię kursanta]]="Andrzej",V195+1,V195)</f>
        <v>1</v>
      </c>
      <c r="W196">
        <f>IF(kursanci67[[#This Row],[Imię kursanta]]="Marcin",W195+1,W195)</f>
        <v>1</v>
      </c>
      <c r="X196" t="str">
        <f>UPPER(MID(kursanci67[[#This Row],[Imię kursanta]],1,3))</f>
        <v>WIK</v>
      </c>
      <c r="Y196" t="str">
        <f>UPPER(MID(kursanci67[[#This Row],[Przedmiot]],1,3))</f>
        <v>MAT</v>
      </c>
      <c r="Z19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23</v>
      </c>
      <c r="AA196" t="str">
        <f>_xlfn.CONCAT(kursanci67[[#This Row],[CzlonImie]],kursanci67[[#This Row],[CzlonPrzedmiot]],kursanci67[[#This Row],[CzlonIlosc]])</f>
        <v>WIKMAT23</v>
      </c>
      <c r="AC196" s="4" t="s">
        <v>251</v>
      </c>
    </row>
    <row r="197" spans="1:29" x14ac:dyDescent="0.3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>
        <f>IF(kursanci67[[#This Row],[Imię kursanta]]="Bartek",G196+1,G196)</f>
        <v>16</v>
      </c>
      <c r="H197">
        <f>IF(kursanci67[[#This Row],[Imię kursanta]]="Wiktor",H196+1,H196)</f>
        <v>23</v>
      </c>
      <c r="I197">
        <f>IF(kursanci67[[#This Row],[Imię kursanta]]="Katarzyna",I196+1,I196)</f>
        <v>22</v>
      </c>
      <c r="J197">
        <f>IF(kursanci67[[#This Row],[Imię kursanta]]="Zuzanna",J196+1,J196)</f>
        <v>16</v>
      </c>
      <c r="K197">
        <f>IF(kursanci67[[#This Row],[Imię kursanta]]="Jan",K196+1,K196)</f>
        <v>21</v>
      </c>
      <c r="L197">
        <f>IF(kursanci67[[#This Row],[Imię kursanta]]="Julita",L196+1,L196)</f>
        <v>14</v>
      </c>
      <c r="M197">
        <f>IF(kursanci67[[#This Row],[Imię kursanta]]="Maciej",M196+1,M196)</f>
        <v>18</v>
      </c>
      <c r="N197">
        <f>IF(kursanci67[[#This Row],[Imię kursanta]]="Agnieszka",N196+1,N196)</f>
        <v>14</v>
      </c>
      <c r="O197">
        <f>IF(kursanci67[[#This Row],[Imię kursanta]]="Zdzisław",O196+1,O196)</f>
        <v>16</v>
      </c>
      <c r="P197">
        <f>IF(kursanci67[[#This Row],[Imię kursanta]]="Ewa",P196+1,P196)</f>
        <v>12</v>
      </c>
      <c r="Q197">
        <f>IF(kursanci67[[#This Row],[Imię kursanta]]="Zbigniew",Q196+1,Q196)</f>
        <v>12</v>
      </c>
      <c r="R197">
        <f>IF(kursanci67[[#This Row],[Imię kursanta]]="Anna",R196+1,R196)</f>
        <v>8</v>
      </c>
      <c r="S197">
        <f>IF(kursanci67[[#This Row],[Imię kursanta]]="Patrycja",S196+1,S196)</f>
        <v>1</v>
      </c>
      <c r="T197">
        <f>IF(kursanci67[[#This Row],[Imię kursanta]]="Ola",T196+1,T196)</f>
        <v>0</v>
      </c>
      <c r="U197">
        <f>IF(kursanci67[[#This Row],[Imię kursanta]]="Piotrek",U196+1,U196)</f>
        <v>1</v>
      </c>
      <c r="V197">
        <f>IF(kursanci67[[#This Row],[Imię kursanta]]="Andrzej",V196+1,V196)</f>
        <v>1</v>
      </c>
      <c r="W197">
        <f>IF(kursanci67[[#This Row],[Imię kursanta]]="Marcin",W196+1,W196)</f>
        <v>1</v>
      </c>
      <c r="X197" t="str">
        <f>UPPER(MID(kursanci67[[#This Row],[Imię kursanta]],1,3))</f>
        <v>ZDZ</v>
      </c>
      <c r="Y197" t="str">
        <f>UPPER(MID(kursanci67[[#This Row],[Przedmiot]],1,3))</f>
        <v>MAT</v>
      </c>
      <c r="Z19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16</v>
      </c>
      <c r="AA197" t="str">
        <f>_xlfn.CONCAT(kursanci67[[#This Row],[CzlonImie]],kursanci67[[#This Row],[CzlonPrzedmiot]],kursanci67[[#This Row],[CzlonIlosc]])</f>
        <v>ZDZMAT16</v>
      </c>
      <c r="AC197" s="4" t="s">
        <v>252</v>
      </c>
    </row>
    <row r="198" spans="1:29" x14ac:dyDescent="0.3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>
        <f>IF(kursanci67[[#This Row],[Imię kursanta]]="Bartek",G197+1,G197)</f>
        <v>16</v>
      </c>
      <c r="H198">
        <f>IF(kursanci67[[#This Row],[Imię kursanta]]="Wiktor",H197+1,H197)</f>
        <v>23</v>
      </c>
      <c r="I198">
        <f>IF(kursanci67[[#This Row],[Imię kursanta]]="Katarzyna",I197+1,I197)</f>
        <v>23</v>
      </c>
      <c r="J198">
        <f>IF(kursanci67[[#This Row],[Imię kursanta]]="Zuzanna",J197+1,J197)</f>
        <v>16</v>
      </c>
      <c r="K198">
        <f>IF(kursanci67[[#This Row],[Imię kursanta]]="Jan",K197+1,K197)</f>
        <v>21</v>
      </c>
      <c r="L198">
        <f>IF(kursanci67[[#This Row],[Imię kursanta]]="Julita",L197+1,L197)</f>
        <v>14</v>
      </c>
      <c r="M198">
        <f>IF(kursanci67[[#This Row],[Imię kursanta]]="Maciej",M197+1,M197)</f>
        <v>18</v>
      </c>
      <c r="N198">
        <f>IF(kursanci67[[#This Row],[Imię kursanta]]="Agnieszka",N197+1,N197)</f>
        <v>14</v>
      </c>
      <c r="O198">
        <f>IF(kursanci67[[#This Row],[Imię kursanta]]="Zdzisław",O197+1,O197)</f>
        <v>16</v>
      </c>
      <c r="P198">
        <f>IF(kursanci67[[#This Row],[Imię kursanta]]="Ewa",P197+1,P197)</f>
        <v>12</v>
      </c>
      <c r="Q198">
        <f>IF(kursanci67[[#This Row],[Imię kursanta]]="Zbigniew",Q197+1,Q197)</f>
        <v>12</v>
      </c>
      <c r="R198">
        <f>IF(kursanci67[[#This Row],[Imię kursanta]]="Anna",R197+1,R197)</f>
        <v>8</v>
      </c>
      <c r="S198">
        <f>IF(kursanci67[[#This Row],[Imię kursanta]]="Patrycja",S197+1,S197)</f>
        <v>1</v>
      </c>
      <c r="T198">
        <f>IF(kursanci67[[#This Row],[Imię kursanta]]="Ola",T197+1,T197)</f>
        <v>0</v>
      </c>
      <c r="U198">
        <f>IF(kursanci67[[#This Row],[Imię kursanta]]="Piotrek",U197+1,U197)</f>
        <v>1</v>
      </c>
      <c r="V198">
        <f>IF(kursanci67[[#This Row],[Imię kursanta]]="Andrzej",V197+1,V197)</f>
        <v>1</v>
      </c>
      <c r="W198">
        <f>IF(kursanci67[[#This Row],[Imię kursanta]]="Marcin",W197+1,W197)</f>
        <v>1</v>
      </c>
      <c r="X198" t="str">
        <f>UPPER(MID(kursanci67[[#This Row],[Imię kursanta]],1,3))</f>
        <v>KAT</v>
      </c>
      <c r="Y198" t="str">
        <f>UPPER(MID(kursanci67[[#This Row],[Przedmiot]],1,3))</f>
        <v>INF</v>
      </c>
      <c r="Z19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23</v>
      </c>
      <c r="AA198" t="str">
        <f>_xlfn.CONCAT(kursanci67[[#This Row],[CzlonImie]],kursanci67[[#This Row],[CzlonPrzedmiot]],kursanci67[[#This Row],[CzlonIlosc]])</f>
        <v>KATINF23</v>
      </c>
      <c r="AC198" s="4" t="s">
        <v>253</v>
      </c>
    </row>
    <row r="199" spans="1:29" x14ac:dyDescent="0.3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>
        <f>IF(kursanci67[[#This Row],[Imię kursanta]]="Bartek",G198+1,G198)</f>
        <v>16</v>
      </c>
      <c r="H199">
        <f>IF(kursanci67[[#This Row],[Imię kursanta]]="Wiktor",H198+1,H198)</f>
        <v>23</v>
      </c>
      <c r="I199">
        <f>IF(kursanci67[[#This Row],[Imię kursanta]]="Katarzyna",I198+1,I198)</f>
        <v>23</v>
      </c>
      <c r="J199">
        <f>IF(kursanci67[[#This Row],[Imię kursanta]]="Zuzanna",J198+1,J198)</f>
        <v>16</v>
      </c>
      <c r="K199">
        <f>IF(kursanci67[[#This Row],[Imię kursanta]]="Jan",K198+1,K198)</f>
        <v>22</v>
      </c>
      <c r="L199">
        <f>IF(kursanci67[[#This Row],[Imię kursanta]]="Julita",L198+1,L198)</f>
        <v>14</v>
      </c>
      <c r="M199">
        <f>IF(kursanci67[[#This Row],[Imię kursanta]]="Maciej",M198+1,M198)</f>
        <v>18</v>
      </c>
      <c r="N199">
        <f>IF(kursanci67[[#This Row],[Imię kursanta]]="Agnieszka",N198+1,N198)</f>
        <v>14</v>
      </c>
      <c r="O199">
        <f>IF(kursanci67[[#This Row],[Imię kursanta]]="Zdzisław",O198+1,O198)</f>
        <v>16</v>
      </c>
      <c r="P199">
        <f>IF(kursanci67[[#This Row],[Imię kursanta]]="Ewa",P198+1,P198)</f>
        <v>12</v>
      </c>
      <c r="Q199">
        <f>IF(kursanci67[[#This Row],[Imię kursanta]]="Zbigniew",Q198+1,Q198)</f>
        <v>12</v>
      </c>
      <c r="R199">
        <f>IF(kursanci67[[#This Row],[Imię kursanta]]="Anna",R198+1,R198)</f>
        <v>8</v>
      </c>
      <c r="S199">
        <f>IF(kursanci67[[#This Row],[Imię kursanta]]="Patrycja",S198+1,S198)</f>
        <v>1</v>
      </c>
      <c r="T199">
        <f>IF(kursanci67[[#This Row],[Imię kursanta]]="Ola",T198+1,T198)</f>
        <v>0</v>
      </c>
      <c r="U199">
        <f>IF(kursanci67[[#This Row],[Imię kursanta]]="Piotrek",U198+1,U198)</f>
        <v>1</v>
      </c>
      <c r="V199">
        <f>IF(kursanci67[[#This Row],[Imię kursanta]]="Andrzej",V198+1,V198)</f>
        <v>1</v>
      </c>
      <c r="W199">
        <f>IF(kursanci67[[#This Row],[Imię kursanta]]="Marcin",W198+1,W198)</f>
        <v>1</v>
      </c>
      <c r="X199" t="str">
        <f>UPPER(MID(kursanci67[[#This Row],[Imię kursanta]],1,3))</f>
        <v>JAN</v>
      </c>
      <c r="Y199" t="str">
        <f>UPPER(MID(kursanci67[[#This Row],[Przedmiot]],1,3))</f>
        <v>FIZ</v>
      </c>
      <c r="Z19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22</v>
      </c>
      <c r="AA199" t="str">
        <f>_xlfn.CONCAT(kursanci67[[#This Row],[CzlonImie]],kursanci67[[#This Row],[CzlonPrzedmiot]],kursanci67[[#This Row],[CzlonIlosc]])</f>
        <v>JANFIZ22</v>
      </c>
      <c r="AC199" s="4" t="s">
        <v>254</v>
      </c>
    </row>
    <row r="200" spans="1:29" x14ac:dyDescent="0.3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>
        <f>IF(kursanci67[[#This Row],[Imię kursanta]]="Bartek",G199+1,G199)</f>
        <v>16</v>
      </c>
      <c r="H200">
        <f>IF(kursanci67[[#This Row],[Imię kursanta]]="Wiktor",H199+1,H199)</f>
        <v>23</v>
      </c>
      <c r="I200">
        <f>IF(kursanci67[[#This Row],[Imię kursanta]]="Katarzyna",I199+1,I199)</f>
        <v>23</v>
      </c>
      <c r="J200">
        <f>IF(kursanci67[[#This Row],[Imię kursanta]]="Zuzanna",J199+1,J199)</f>
        <v>16</v>
      </c>
      <c r="K200">
        <f>IF(kursanci67[[#This Row],[Imię kursanta]]="Jan",K199+1,K199)</f>
        <v>22</v>
      </c>
      <c r="L200">
        <f>IF(kursanci67[[#This Row],[Imię kursanta]]="Julita",L199+1,L199)</f>
        <v>14</v>
      </c>
      <c r="M200">
        <f>IF(kursanci67[[#This Row],[Imię kursanta]]="Maciej",M199+1,M199)</f>
        <v>18</v>
      </c>
      <c r="N200">
        <f>IF(kursanci67[[#This Row],[Imię kursanta]]="Agnieszka",N199+1,N199)</f>
        <v>14</v>
      </c>
      <c r="O200">
        <f>IF(kursanci67[[#This Row],[Imię kursanta]]="Zdzisław",O199+1,O199)</f>
        <v>16</v>
      </c>
      <c r="P200">
        <f>IF(kursanci67[[#This Row],[Imię kursanta]]="Ewa",P199+1,P199)</f>
        <v>12</v>
      </c>
      <c r="Q200">
        <f>IF(kursanci67[[#This Row],[Imię kursanta]]="Zbigniew",Q199+1,Q199)</f>
        <v>12</v>
      </c>
      <c r="R200">
        <f>IF(kursanci67[[#This Row],[Imię kursanta]]="Anna",R199+1,R199)</f>
        <v>9</v>
      </c>
      <c r="S200">
        <f>IF(kursanci67[[#This Row],[Imię kursanta]]="Patrycja",S199+1,S199)</f>
        <v>1</v>
      </c>
      <c r="T200">
        <f>IF(kursanci67[[#This Row],[Imię kursanta]]="Ola",T199+1,T199)</f>
        <v>0</v>
      </c>
      <c r="U200">
        <f>IF(kursanci67[[#This Row],[Imię kursanta]]="Piotrek",U199+1,U199)</f>
        <v>1</v>
      </c>
      <c r="V200">
        <f>IF(kursanci67[[#This Row],[Imię kursanta]]="Andrzej",V199+1,V199)</f>
        <v>1</v>
      </c>
      <c r="W200">
        <f>IF(kursanci67[[#This Row],[Imię kursanta]]="Marcin",W199+1,W199)</f>
        <v>1</v>
      </c>
      <c r="X200" t="str">
        <f>UPPER(MID(kursanci67[[#This Row],[Imię kursanta]],1,3))</f>
        <v>ANN</v>
      </c>
      <c r="Y200" t="str">
        <f>UPPER(MID(kursanci67[[#This Row],[Przedmiot]],1,3))</f>
        <v>INF</v>
      </c>
      <c r="Z20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9</v>
      </c>
      <c r="AA200" t="str">
        <f>_xlfn.CONCAT(kursanci67[[#This Row],[CzlonImie]],kursanci67[[#This Row],[CzlonPrzedmiot]],kursanci67[[#This Row],[CzlonIlosc]])</f>
        <v>ANNINF9</v>
      </c>
      <c r="AC200" s="4" t="s">
        <v>255</v>
      </c>
    </row>
    <row r="201" spans="1:29" x14ac:dyDescent="0.3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>
        <f>IF(kursanci67[[#This Row],[Imię kursanta]]="Bartek",G200+1,G200)</f>
        <v>16</v>
      </c>
      <c r="H201">
        <f>IF(kursanci67[[#This Row],[Imię kursanta]]="Wiktor",H200+1,H200)</f>
        <v>24</v>
      </c>
      <c r="I201">
        <f>IF(kursanci67[[#This Row],[Imię kursanta]]="Katarzyna",I200+1,I200)</f>
        <v>23</v>
      </c>
      <c r="J201">
        <f>IF(kursanci67[[#This Row],[Imię kursanta]]="Zuzanna",J200+1,J200)</f>
        <v>16</v>
      </c>
      <c r="K201">
        <f>IF(kursanci67[[#This Row],[Imię kursanta]]="Jan",K200+1,K200)</f>
        <v>22</v>
      </c>
      <c r="L201">
        <f>IF(kursanci67[[#This Row],[Imię kursanta]]="Julita",L200+1,L200)</f>
        <v>14</v>
      </c>
      <c r="M201">
        <f>IF(kursanci67[[#This Row],[Imię kursanta]]="Maciej",M200+1,M200)</f>
        <v>18</v>
      </c>
      <c r="N201">
        <f>IF(kursanci67[[#This Row],[Imię kursanta]]="Agnieszka",N200+1,N200)</f>
        <v>14</v>
      </c>
      <c r="O201">
        <f>IF(kursanci67[[#This Row],[Imię kursanta]]="Zdzisław",O200+1,O200)</f>
        <v>16</v>
      </c>
      <c r="P201">
        <f>IF(kursanci67[[#This Row],[Imię kursanta]]="Ewa",P200+1,P200)</f>
        <v>12</v>
      </c>
      <c r="Q201">
        <f>IF(kursanci67[[#This Row],[Imię kursanta]]="Zbigniew",Q200+1,Q200)</f>
        <v>12</v>
      </c>
      <c r="R201">
        <f>IF(kursanci67[[#This Row],[Imię kursanta]]="Anna",R200+1,R200)</f>
        <v>9</v>
      </c>
      <c r="S201">
        <f>IF(kursanci67[[#This Row],[Imię kursanta]]="Patrycja",S200+1,S200)</f>
        <v>1</v>
      </c>
      <c r="T201">
        <f>IF(kursanci67[[#This Row],[Imię kursanta]]="Ola",T200+1,T200)</f>
        <v>0</v>
      </c>
      <c r="U201">
        <f>IF(kursanci67[[#This Row],[Imię kursanta]]="Piotrek",U200+1,U200)</f>
        <v>1</v>
      </c>
      <c r="V201">
        <f>IF(kursanci67[[#This Row],[Imię kursanta]]="Andrzej",V200+1,V200)</f>
        <v>1</v>
      </c>
      <c r="W201">
        <f>IF(kursanci67[[#This Row],[Imię kursanta]]="Marcin",W200+1,W200)</f>
        <v>1</v>
      </c>
      <c r="X201" t="str">
        <f>UPPER(MID(kursanci67[[#This Row],[Imię kursanta]],1,3))</f>
        <v>WIK</v>
      </c>
      <c r="Y201" t="str">
        <f>UPPER(MID(kursanci67[[#This Row],[Przedmiot]],1,3))</f>
        <v>MAT</v>
      </c>
      <c r="Z20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24</v>
      </c>
      <c r="AA201" t="str">
        <f>_xlfn.CONCAT(kursanci67[[#This Row],[CzlonImie]],kursanci67[[#This Row],[CzlonPrzedmiot]],kursanci67[[#This Row],[CzlonIlosc]])</f>
        <v>WIKMAT24</v>
      </c>
      <c r="AC201" s="4" t="s">
        <v>256</v>
      </c>
    </row>
    <row r="202" spans="1:29" x14ac:dyDescent="0.3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>
        <f>IF(kursanci67[[#This Row],[Imię kursanta]]="Bartek",G201+1,G201)</f>
        <v>16</v>
      </c>
      <c r="H202">
        <f>IF(kursanci67[[#This Row],[Imię kursanta]]="Wiktor",H201+1,H201)</f>
        <v>24</v>
      </c>
      <c r="I202">
        <f>IF(kursanci67[[#This Row],[Imię kursanta]]="Katarzyna",I201+1,I201)</f>
        <v>23</v>
      </c>
      <c r="J202">
        <f>IF(kursanci67[[#This Row],[Imię kursanta]]="Zuzanna",J201+1,J201)</f>
        <v>16</v>
      </c>
      <c r="K202">
        <f>IF(kursanci67[[#This Row],[Imię kursanta]]="Jan",K201+1,K201)</f>
        <v>22</v>
      </c>
      <c r="L202">
        <f>IF(kursanci67[[#This Row],[Imię kursanta]]="Julita",L201+1,L201)</f>
        <v>14</v>
      </c>
      <c r="M202">
        <f>IF(kursanci67[[#This Row],[Imię kursanta]]="Maciej",M201+1,M201)</f>
        <v>18</v>
      </c>
      <c r="N202">
        <f>IF(kursanci67[[#This Row],[Imię kursanta]]="Agnieszka",N201+1,N201)</f>
        <v>15</v>
      </c>
      <c r="O202">
        <f>IF(kursanci67[[#This Row],[Imię kursanta]]="Zdzisław",O201+1,O201)</f>
        <v>16</v>
      </c>
      <c r="P202">
        <f>IF(kursanci67[[#This Row],[Imię kursanta]]="Ewa",P201+1,P201)</f>
        <v>12</v>
      </c>
      <c r="Q202">
        <f>IF(kursanci67[[#This Row],[Imię kursanta]]="Zbigniew",Q201+1,Q201)</f>
        <v>12</v>
      </c>
      <c r="R202">
        <f>IF(kursanci67[[#This Row],[Imię kursanta]]="Anna",R201+1,R201)</f>
        <v>9</v>
      </c>
      <c r="S202">
        <f>IF(kursanci67[[#This Row],[Imię kursanta]]="Patrycja",S201+1,S201)</f>
        <v>1</v>
      </c>
      <c r="T202">
        <f>IF(kursanci67[[#This Row],[Imię kursanta]]="Ola",T201+1,T201)</f>
        <v>0</v>
      </c>
      <c r="U202">
        <f>IF(kursanci67[[#This Row],[Imię kursanta]]="Piotrek",U201+1,U201)</f>
        <v>1</v>
      </c>
      <c r="V202">
        <f>IF(kursanci67[[#This Row],[Imię kursanta]]="Andrzej",V201+1,V201)</f>
        <v>1</v>
      </c>
      <c r="W202">
        <f>IF(kursanci67[[#This Row],[Imię kursanta]]="Marcin",W201+1,W201)</f>
        <v>1</v>
      </c>
      <c r="X202" t="str">
        <f>UPPER(MID(kursanci67[[#This Row],[Imię kursanta]],1,3))</f>
        <v>AGN</v>
      </c>
      <c r="Y202" t="str">
        <f>UPPER(MID(kursanci67[[#This Row],[Przedmiot]],1,3))</f>
        <v>INF</v>
      </c>
      <c r="Z20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15</v>
      </c>
      <c r="AA202" t="str">
        <f>_xlfn.CONCAT(kursanci67[[#This Row],[CzlonImie]],kursanci67[[#This Row],[CzlonPrzedmiot]],kursanci67[[#This Row],[CzlonIlosc]])</f>
        <v>AGNINF15</v>
      </c>
      <c r="AC202" s="4" t="s">
        <v>257</v>
      </c>
    </row>
    <row r="203" spans="1:29" x14ac:dyDescent="0.3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>
        <f>IF(kursanci67[[#This Row],[Imię kursanta]]="Bartek",G202+1,G202)</f>
        <v>16</v>
      </c>
      <c r="H203">
        <f>IF(kursanci67[[#This Row],[Imię kursanta]]="Wiktor",H202+1,H202)</f>
        <v>24</v>
      </c>
      <c r="I203">
        <f>IF(kursanci67[[#This Row],[Imię kursanta]]="Katarzyna",I202+1,I202)</f>
        <v>23</v>
      </c>
      <c r="J203">
        <f>IF(kursanci67[[#This Row],[Imię kursanta]]="Zuzanna",J202+1,J202)</f>
        <v>16</v>
      </c>
      <c r="K203">
        <f>IF(kursanci67[[#This Row],[Imię kursanta]]="Jan",K202+1,K202)</f>
        <v>22</v>
      </c>
      <c r="L203">
        <f>IF(kursanci67[[#This Row],[Imię kursanta]]="Julita",L202+1,L202)</f>
        <v>14</v>
      </c>
      <c r="M203">
        <f>IF(kursanci67[[#This Row],[Imię kursanta]]="Maciej",M202+1,M202)</f>
        <v>19</v>
      </c>
      <c r="N203">
        <f>IF(kursanci67[[#This Row],[Imię kursanta]]="Agnieszka",N202+1,N202)</f>
        <v>15</v>
      </c>
      <c r="O203">
        <f>IF(kursanci67[[#This Row],[Imię kursanta]]="Zdzisław",O202+1,O202)</f>
        <v>16</v>
      </c>
      <c r="P203">
        <f>IF(kursanci67[[#This Row],[Imię kursanta]]="Ewa",P202+1,P202)</f>
        <v>12</v>
      </c>
      <c r="Q203">
        <f>IF(kursanci67[[#This Row],[Imię kursanta]]="Zbigniew",Q202+1,Q202)</f>
        <v>12</v>
      </c>
      <c r="R203">
        <f>IF(kursanci67[[#This Row],[Imię kursanta]]="Anna",R202+1,R202)</f>
        <v>9</v>
      </c>
      <c r="S203">
        <f>IF(kursanci67[[#This Row],[Imię kursanta]]="Patrycja",S202+1,S202)</f>
        <v>1</v>
      </c>
      <c r="T203">
        <f>IF(kursanci67[[#This Row],[Imię kursanta]]="Ola",T202+1,T202)</f>
        <v>0</v>
      </c>
      <c r="U203">
        <f>IF(kursanci67[[#This Row],[Imię kursanta]]="Piotrek",U202+1,U202)</f>
        <v>1</v>
      </c>
      <c r="V203">
        <f>IF(kursanci67[[#This Row],[Imię kursanta]]="Andrzej",V202+1,V202)</f>
        <v>1</v>
      </c>
      <c r="W203">
        <f>IF(kursanci67[[#This Row],[Imię kursanta]]="Marcin",W202+1,W202)</f>
        <v>1</v>
      </c>
      <c r="X203" t="str">
        <f>UPPER(MID(kursanci67[[#This Row],[Imię kursanta]],1,3))</f>
        <v>MAC</v>
      </c>
      <c r="Y203" t="str">
        <f>UPPER(MID(kursanci67[[#This Row],[Przedmiot]],1,3))</f>
        <v>FIZ</v>
      </c>
      <c r="Z20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19</v>
      </c>
      <c r="AA203" t="str">
        <f>_xlfn.CONCAT(kursanci67[[#This Row],[CzlonImie]],kursanci67[[#This Row],[CzlonPrzedmiot]],kursanci67[[#This Row],[CzlonIlosc]])</f>
        <v>MACFIZ19</v>
      </c>
      <c r="AC203" s="4" t="s">
        <v>258</v>
      </c>
    </row>
    <row r="204" spans="1:29" x14ac:dyDescent="0.3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>
        <f>IF(kursanci67[[#This Row],[Imię kursanta]]="Bartek",G203+1,G203)</f>
        <v>16</v>
      </c>
      <c r="H204">
        <f>IF(kursanci67[[#This Row],[Imię kursanta]]="Wiktor",H203+1,H203)</f>
        <v>24</v>
      </c>
      <c r="I204">
        <f>IF(kursanci67[[#This Row],[Imię kursanta]]="Katarzyna",I203+1,I203)</f>
        <v>23</v>
      </c>
      <c r="J204">
        <f>IF(kursanci67[[#This Row],[Imię kursanta]]="Zuzanna",J203+1,J203)</f>
        <v>16</v>
      </c>
      <c r="K204">
        <f>IF(kursanci67[[#This Row],[Imię kursanta]]="Jan",K203+1,K203)</f>
        <v>22</v>
      </c>
      <c r="L204">
        <f>IF(kursanci67[[#This Row],[Imię kursanta]]="Julita",L203+1,L203)</f>
        <v>14</v>
      </c>
      <c r="M204">
        <f>IF(kursanci67[[#This Row],[Imię kursanta]]="Maciej",M203+1,M203)</f>
        <v>19</v>
      </c>
      <c r="N204">
        <f>IF(kursanci67[[#This Row],[Imię kursanta]]="Agnieszka",N203+1,N203)</f>
        <v>15</v>
      </c>
      <c r="O204">
        <f>IF(kursanci67[[#This Row],[Imię kursanta]]="Zdzisław",O203+1,O203)</f>
        <v>16</v>
      </c>
      <c r="P204">
        <f>IF(kursanci67[[#This Row],[Imię kursanta]]="Ewa",P203+1,P203)</f>
        <v>12</v>
      </c>
      <c r="Q204">
        <f>IF(kursanci67[[#This Row],[Imię kursanta]]="Zbigniew",Q203+1,Q203)</f>
        <v>13</v>
      </c>
      <c r="R204">
        <f>IF(kursanci67[[#This Row],[Imię kursanta]]="Anna",R203+1,R203)</f>
        <v>9</v>
      </c>
      <c r="S204">
        <f>IF(kursanci67[[#This Row],[Imię kursanta]]="Patrycja",S203+1,S203)</f>
        <v>1</v>
      </c>
      <c r="T204">
        <f>IF(kursanci67[[#This Row],[Imię kursanta]]="Ola",T203+1,T203)</f>
        <v>0</v>
      </c>
      <c r="U204">
        <f>IF(kursanci67[[#This Row],[Imię kursanta]]="Piotrek",U203+1,U203)</f>
        <v>1</v>
      </c>
      <c r="V204">
        <f>IF(kursanci67[[#This Row],[Imię kursanta]]="Andrzej",V203+1,V203)</f>
        <v>1</v>
      </c>
      <c r="W204">
        <f>IF(kursanci67[[#This Row],[Imię kursanta]]="Marcin",W203+1,W203)</f>
        <v>1</v>
      </c>
      <c r="X204" t="str">
        <f>UPPER(MID(kursanci67[[#This Row],[Imię kursanta]],1,3))</f>
        <v>ZBI</v>
      </c>
      <c r="Y204" t="str">
        <f>UPPER(MID(kursanci67[[#This Row],[Przedmiot]],1,3))</f>
        <v>INF</v>
      </c>
      <c r="Z20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13</v>
      </c>
      <c r="AA204" t="str">
        <f>_xlfn.CONCAT(kursanci67[[#This Row],[CzlonImie]],kursanci67[[#This Row],[CzlonPrzedmiot]],kursanci67[[#This Row],[CzlonIlosc]])</f>
        <v>ZBIINF13</v>
      </c>
      <c r="AC204" s="4" t="s">
        <v>259</v>
      </c>
    </row>
    <row r="205" spans="1:29" x14ac:dyDescent="0.3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>
        <f>IF(kursanci67[[#This Row],[Imię kursanta]]="Bartek",G204+1,G204)</f>
        <v>16</v>
      </c>
      <c r="H205">
        <f>IF(kursanci67[[#This Row],[Imię kursanta]]="Wiktor",H204+1,H204)</f>
        <v>24</v>
      </c>
      <c r="I205">
        <f>IF(kursanci67[[#This Row],[Imię kursanta]]="Katarzyna",I204+1,I204)</f>
        <v>23</v>
      </c>
      <c r="J205">
        <f>IF(kursanci67[[#This Row],[Imię kursanta]]="Zuzanna",J204+1,J204)</f>
        <v>17</v>
      </c>
      <c r="K205">
        <f>IF(kursanci67[[#This Row],[Imię kursanta]]="Jan",K204+1,K204)</f>
        <v>22</v>
      </c>
      <c r="L205">
        <f>IF(kursanci67[[#This Row],[Imię kursanta]]="Julita",L204+1,L204)</f>
        <v>14</v>
      </c>
      <c r="M205">
        <f>IF(kursanci67[[#This Row],[Imię kursanta]]="Maciej",M204+1,M204)</f>
        <v>19</v>
      </c>
      <c r="N205">
        <f>IF(kursanci67[[#This Row],[Imię kursanta]]="Agnieszka",N204+1,N204)</f>
        <v>15</v>
      </c>
      <c r="O205">
        <f>IF(kursanci67[[#This Row],[Imię kursanta]]="Zdzisław",O204+1,O204)</f>
        <v>16</v>
      </c>
      <c r="P205">
        <f>IF(kursanci67[[#This Row],[Imię kursanta]]="Ewa",P204+1,P204)</f>
        <v>12</v>
      </c>
      <c r="Q205">
        <f>IF(kursanci67[[#This Row],[Imię kursanta]]="Zbigniew",Q204+1,Q204)</f>
        <v>13</v>
      </c>
      <c r="R205">
        <f>IF(kursanci67[[#This Row],[Imię kursanta]]="Anna",R204+1,R204)</f>
        <v>9</v>
      </c>
      <c r="S205">
        <f>IF(kursanci67[[#This Row],[Imię kursanta]]="Patrycja",S204+1,S204)</f>
        <v>1</v>
      </c>
      <c r="T205">
        <f>IF(kursanci67[[#This Row],[Imię kursanta]]="Ola",T204+1,T204)</f>
        <v>0</v>
      </c>
      <c r="U205">
        <f>IF(kursanci67[[#This Row],[Imię kursanta]]="Piotrek",U204+1,U204)</f>
        <v>1</v>
      </c>
      <c r="V205">
        <f>IF(kursanci67[[#This Row],[Imię kursanta]]="Andrzej",V204+1,V204)</f>
        <v>1</v>
      </c>
      <c r="W205">
        <f>IF(kursanci67[[#This Row],[Imię kursanta]]="Marcin",W204+1,W204)</f>
        <v>1</v>
      </c>
      <c r="X205" t="str">
        <f>UPPER(MID(kursanci67[[#This Row],[Imię kursanta]],1,3))</f>
        <v>ZUZ</v>
      </c>
      <c r="Y205" t="str">
        <f>UPPER(MID(kursanci67[[#This Row],[Przedmiot]],1,3))</f>
        <v>MAT</v>
      </c>
      <c r="Z20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17</v>
      </c>
      <c r="AA205" t="str">
        <f>_xlfn.CONCAT(kursanci67[[#This Row],[CzlonImie]],kursanci67[[#This Row],[CzlonPrzedmiot]],kursanci67[[#This Row],[CzlonIlosc]])</f>
        <v>ZUZMAT17</v>
      </c>
      <c r="AC205" s="4" t="s">
        <v>260</v>
      </c>
    </row>
    <row r="206" spans="1:29" x14ac:dyDescent="0.3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>
        <f>IF(kursanci67[[#This Row],[Imię kursanta]]="Bartek",G205+1,G205)</f>
        <v>16</v>
      </c>
      <c r="H206">
        <f>IF(kursanci67[[#This Row],[Imię kursanta]]="Wiktor",H205+1,H205)</f>
        <v>24</v>
      </c>
      <c r="I206">
        <f>IF(kursanci67[[#This Row],[Imię kursanta]]="Katarzyna",I205+1,I205)</f>
        <v>23</v>
      </c>
      <c r="J206">
        <f>IF(kursanci67[[#This Row],[Imię kursanta]]="Zuzanna",J205+1,J205)</f>
        <v>17</v>
      </c>
      <c r="K206">
        <f>IF(kursanci67[[#This Row],[Imię kursanta]]="Jan",K205+1,K205)</f>
        <v>22</v>
      </c>
      <c r="L206">
        <f>IF(kursanci67[[#This Row],[Imię kursanta]]="Julita",L205+1,L205)</f>
        <v>15</v>
      </c>
      <c r="M206">
        <f>IF(kursanci67[[#This Row],[Imię kursanta]]="Maciej",M205+1,M205)</f>
        <v>19</v>
      </c>
      <c r="N206">
        <f>IF(kursanci67[[#This Row],[Imię kursanta]]="Agnieszka",N205+1,N205)</f>
        <v>15</v>
      </c>
      <c r="O206">
        <f>IF(kursanci67[[#This Row],[Imię kursanta]]="Zdzisław",O205+1,O205)</f>
        <v>16</v>
      </c>
      <c r="P206">
        <f>IF(kursanci67[[#This Row],[Imię kursanta]]="Ewa",P205+1,P205)</f>
        <v>12</v>
      </c>
      <c r="Q206">
        <f>IF(kursanci67[[#This Row],[Imię kursanta]]="Zbigniew",Q205+1,Q205)</f>
        <v>13</v>
      </c>
      <c r="R206">
        <f>IF(kursanci67[[#This Row],[Imię kursanta]]="Anna",R205+1,R205)</f>
        <v>9</v>
      </c>
      <c r="S206">
        <f>IF(kursanci67[[#This Row],[Imię kursanta]]="Patrycja",S205+1,S205)</f>
        <v>1</v>
      </c>
      <c r="T206">
        <f>IF(kursanci67[[#This Row],[Imię kursanta]]="Ola",T205+1,T205)</f>
        <v>0</v>
      </c>
      <c r="U206">
        <f>IF(kursanci67[[#This Row],[Imię kursanta]]="Piotrek",U205+1,U205)</f>
        <v>1</v>
      </c>
      <c r="V206">
        <f>IF(kursanci67[[#This Row],[Imię kursanta]]="Andrzej",V205+1,V205)</f>
        <v>1</v>
      </c>
      <c r="W206">
        <f>IF(kursanci67[[#This Row],[Imię kursanta]]="Marcin",W205+1,W205)</f>
        <v>1</v>
      </c>
      <c r="X206" t="str">
        <f>UPPER(MID(kursanci67[[#This Row],[Imię kursanta]],1,3))</f>
        <v>JUL</v>
      </c>
      <c r="Y206" t="str">
        <f>UPPER(MID(kursanci67[[#This Row],[Przedmiot]],1,3))</f>
        <v>INF</v>
      </c>
      <c r="Z20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15</v>
      </c>
      <c r="AA206" t="str">
        <f>_xlfn.CONCAT(kursanci67[[#This Row],[CzlonImie]],kursanci67[[#This Row],[CzlonPrzedmiot]],kursanci67[[#This Row],[CzlonIlosc]])</f>
        <v>JULINF15</v>
      </c>
      <c r="AC206" s="4" t="s">
        <v>261</v>
      </c>
    </row>
    <row r="207" spans="1:29" x14ac:dyDescent="0.3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>
        <f>IF(kursanci67[[#This Row],[Imię kursanta]]="Bartek",G206+1,G206)</f>
        <v>16</v>
      </c>
      <c r="H207">
        <f>IF(kursanci67[[#This Row],[Imię kursanta]]="Wiktor",H206+1,H206)</f>
        <v>24</v>
      </c>
      <c r="I207">
        <f>IF(kursanci67[[#This Row],[Imię kursanta]]="Katarzyna",I206+1,I206)</f>
        <v>23</v>
      </c>
      <c r="J207">
        <f>IF(kursanci67[[#This Row],[Imię kursanta]]="Zuzanna",J206+1,J206)</f>
        <v>17</v>
      </c>
      <c r="K207">
        <f>IF(kursanci67[[#This Row],[Imię kursanta]]="Jan",K206+1,K206)</f>
        <v>22</v>
      </c>
      <c r="L207">
        <f>IF(kursanci67[[#This Row],[Imię kursanta]]="Julita",L206+1,L206)</f>
        <v>16</v>
      </c>
      <c r="M207">
        <f>IF(kursanci67[[#This Row],[Imię kursanta]]="Maciej",M206+1,M206)</f>
        <v>19</v>
      </c>
      <c r="N207">
        <f>IF(kursanci67[[#This Row],[Imię kursanta]]="Agnieszka",N206+1,N206)</f>
        <v>15</v>
      </c>
      <c r="O207">
        <f>IF(kursanci67[[#This Row],[Imię kursanta]]="Zdzisław",O206+1,O206)</f>
        <v>16</v>
      </c>
      <c r="P207">
        <f>IF(kursanci67[[#This Row],[Imię kursanta]]="Ewa",P206+1,P206)</f>
        <v>12</v>
      </c>
      <c r="Q207">
        <f>IF(kursanci67[[#This Row],[Imię kursanta]]="Zbigniew",Q206+1,Q206)</f>
        <v>13</v>
      </c>
      <c r="R207">
        <f>IF(kursanci67[[#This Row],[Imię kursanta]]="Anna",R206+1,R206)</f>
        <v>9</v>
      </c>
      <c r="S207">
        <f>IF(kursanci67[[#This Row],[Imię kursanta]]="Patrycja",S206+1,S206)</f>
        <v>1</v>
      </c>
      <c r="T207">
        <f>IF(kursanci67[[#This Row],[Imię kursanta]]="Ola",T206+1,T206)</f>
        <v>0</v>
      </c>
      <c r="U207">
        <f>IF(kursanci67[[#This Row],[Imię kursanta]]="Piotrek",U206+1,U206)</f>
        <v>1</v>
      </c>
      <c r="V207">
        <f>IF(kursanci67[[#This Row],[Imię kursanta]]="Andrzej",V206+1,V206)</f>
        <v>1</v>
      </c>
      <c r="W207">
        <f>IF(kursanci67[[#This Row],[Imię kursanta]]="Marcin",W206+1,W206)</f>
        <v>1</v>
      </c>
      <c r="X207" t="str">
        <f>UPPER(MID(kursanci67[[#This Row],[Imię kursanta]],1,3))</f>
        <v>JUL</v>
      </c>
      <c r="Y207" t="str">
        <f>UPPER(MID(kursanci67[[#This Row],[Przedmiot]],1,3))</f>
        <v>INF</v>
      </c>
      <c r="Z20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16</v>
      </c>
      <c r="AA207" t="str">
        <f>_xlfn.CONCAT(kursanci67[[#This Row],[CzlonImie]],kursanci67[[#This Row],[CzlonPrzedmiot]],kursanci67[[#This Row],[CzlonIlosc]])</f>
        <v>JULINF16</v>
      </c>
      <c r="AC207" s="4" t="s">
        <v>262</v>
      </c>
    </row>
    <row r="208" spans="1:29" x14ac:dyDescent="0.3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>
        <f>IF(kursanci67[[#This Row],[Imię kursanta]]="Bartek",G207+1,G207)</f>
        <v>16</v>
      </c>
      <c r="H208">
        <f>IF(kursanci67[[#This Row],[Imię kursanta]]="Wiktor",H207+1,H207)</f>
        <v>24</v>
      </c>
      <c r="I208">
        <f>IF(kursanci67[[#This Row],[Imię kursanta]]="Katarzyna",I207+1,I207)</f>
        <v>23</v>
      </c>
      <c r="J208">
        <f>IF(kursanci67[[#This Row],[Imię kursanta]]="Zuzanna",J207+1,J207)</f>
        <v>17</v>
      </c>
      <c r="K208">
        <f>IF(kursanci67[[#This Row],[Imię kursanta]]="Jan",K207+1,K207)</f>
        <v>22</v>
      </c>
      <c r="L208">
        <f>IF(kursanci67[[#This Row],[Imię kursanta]]="Julita",L207+1,L207)</f>
        <v>16</v>
      </c>
      <c r="M208">
        <f>IF(kursanci67[[#This Row],[Imię kursanta]]="Maciej",M207+1,M207)</f>
        <v>20</v>
      </c>
      <c r="N208">
        <f>IF(kursanci67[[#This Row],[Imię kursanta]]="Agnieszka",N207+1,N207)</f>
        <v>15</v>
      </c>
      <c r="O208">
        <f>IF(kursanci67[[#This Row],[Imię kursanta]]="Zdzisław",O207+1,O207)</f>
        <v>16</v>
      </c>
      <c r="P208">
        <f>IF(kursanci67[[#This Row],[Imię kursanta]]="Ewa",P207+1,P207)</f>
        <v>12</v>
      </c>
      <c r="Q208">
        <f>IF(kursanci67[[#This Row],[Imię kursanta]]="Zbigniew",Q207+1,Q207)</f>
        <v>13</v>
      </c>
      <c r="R208">
        <f>IF(kursanci67[[#This Row],[Imię kursanta]]="Anna",R207+1,R207)</f>
        <v>9</v>
      </c>
      <c r="S208">
        <f>IF(kursanci67[[#This Row],[Imię kursanta]]="Patrycja",S207+1,S207)</f>
        <v>1</v>
      </c>
      <c r="T208">
        <f>IF(kursanci67[[#This Row],[Imię kursanta]]="Ola",T207+1,T207)</f>
        <v>0</v>
      </c>
      <c r="U208">
        <f>IF(kursanci67[[#This Row],[Imię kursanta]]="Piotrek",U207+1,U207)</f>
        <v>1</v>
      </c>
      <c r="V208">
        <f>IF(kursanci67[[#This Row],[Imię kursanta]]="Andrzej",V207+1,V207)</f>
        <v>1</v>
      </c>
      <c r="W208">
        <f>IF(kursanci67[[#This Row],[Imię kursanta]]="Marcin",W207+1,W207)</f>
        <v>1</v>
      </c>
      <c r="X208" t="str">
        <f>UPPER(MID(kursanci67[[#This Row],[Imię kursanta]],1,3))</f>
        <v>MAC</v>
      </c>
      <c r="Y208" t="str">
        <f>UPPER(MID(kursanci67[[#This Row],[Przedmiot]],1,3))</f>
        <v>FIZ</v>
      </c>
      <c r="Z20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20</v>
      </c>
      <c r="AA208" t="str">
        <f>_xlfn.CONCAT(kursanci67[[#This Row],[CzlonImie]],kursanci67[[#This Row],[CzlonPrzedmiot]],kursanci67[[#This Row],[CzlonIlosc]])</f>
        <v>MACFIZ20</v>
      </c>
      <c r="AC208" s="4" t="s">
        <v>263</v>
      </c>
    </row>
    <row r="209" spans="1:29" x14ac:dyDescent="0.3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>
        <f>IF(kursanci67[[#This Row],[Imię kursanta]]="Bartek",G208+1,G208)</f>
        <v>16</v>
      </c>
      <c r="H209">
        <f>IF(kursanci67[[#This Row],[Imię kursanta]]="Wiktor",H208+1,H208)</f>
        <v>24</v>
      </c>
      <c r="I209">
        <f>IF(kursanci67[[#This Row],[Imię kursanta]]="Katarzyna",I208+1,I208)</f>
        <v>23</v>
      </c>
      <c r="J209">
        <f>IF(kursanci67[[#This Row],[Imię kursanta]]="Zuzanna",J208+1,J208)</f>
        <v>17</v>
      </c>
      <c r="K209">
        <f>IF(kursanci67[[#This Row],[Imię kursanta]]="Jan",K208+1,K208)</f>
        <v>22</v>
      </c>
      <c r="L209">
        <f>IF(kursanci67[[#This Row],[Imię kursanta]]="Julita",L208+1,L208)</f>
        <v>16</v>
      </c>
      <c r="M209">
        <f>IF(kursanci67[[#This Row],[Imię kursanta]]="Maciej",M208+1,M208)</f>
        <v>20</v>
      </c>
      <c r="N209">
        <f>IF(kursanci67[[#This Row],[Imię kursanta]]="Agnieszka",N208+1,N208)</f>
        <v>15</v>
      </c>
      <c r="O209">
        <f>IF(kursanci67[[#This Row],[Imię kursanta]]="Zdzisław",O208+1,O208)</f>
        <v>16</v>
      </c>
      <c r="P209">
        <f>IF(kursanci67[[#This Row],[Imię kursanta]]="Ewa",P208+1,P208)</f>
        <v>13</v>
      </c>
      <c r="Q209">
        <f>IF(kursanci67[[#This Row],[Imię kursanta]]="Zbigniew",Q208+1,Q208)</f>
        <v>13</v>
      </c>
      <c r="R209">
        <f>IF(kursanci67[[#This Row],[Imię kursanta]]="Anna",R208+1,R208)</f>
        <v>9</v>
      </c>
      <c r="S209">
        <f>IF(kursanci67[[#This Row],[Imię kursanta]]="Patrycja",S208+1,S208)</f>
        <v>1</v>
      </c>
      <c r="T209">
        <f>IF(kursanci67[[#This Row],[Imię kursanta]]="Ola",T208+1,T208)</f>
        <v>0</v>
      </c>
      <c r="U209">
        <f>IF(kursanci67[[#This Row],[Imię kursanta]]="Piotrek",U208+1,U208)</f>
        <v>1</v>
      </c>
      <c r="V209">
        <f>IF(kursanci67[[#This Row],[Imię kursanta]]="Andrzej",V208+1,V208)</f>
        <v>1</v>
      </c>
      <c r="W209">
        <f>IF(kursanci67[[#This Row],[Imię kursanta]]="Marcin",W208+1,W208)</f>
        <v>1</v>
      </c>
      <c r="X209" t="str">
        <f>UPPER(MID(kursanci67[[#This Row],[Imię kursanta]],1,3))</f>
        <v>EWA</v>
      </c>
      <c r="Y209" t="str">
        <f>UPPER(MID(kursanci67[[#This Row],[Przedmiot]],1,3))</f>
        <v>MAT</v>
      </c>
      <c r="Z20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13</v>
      </c>
      <c r="AA209" t="str">
        <f>_xlfn.CONCAT(kursanci67[[#This Row],[CzlonImie]],kursanci67[[#This Row],[CzlonPrzedmiot]],kursanci67[[#This Row],[CzlonIlosc]])</f>
        <v>EWAMAT13</v>
      </c>
      <c r="AC209" s="4" t="s">
        <v>264</v>
      </c>
    </row>
    <row r="210" spans="1:29" x14ac:dyDescent="0.3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>
        <f>IF(kursanci67[[#This Row],[Imię kursanta]]="Bartek",G209+1,G209)</f>
        <v>16</v>
      </c>
      <c r="H210">
        <f>IF(kursanci67[[#This Row],[Imię kursanta]]="Wiktor",H209+1,H209)</f>
        <v>25</v>
      </c>
      <c r="I210">
        <f>IF(kursanci67[[#This Row],[Imię kursanta]]="Katarzyna",I209+1,I209)</f>
        <v>23</v>
      </c>
      <c r="J210">
        <f>IF(kursanci67[[#This Row],[Imię kursanta]]="Zuzanna",J209+1,J209)</f>
        <v>17</v>
      </c>
      <c r="K210">
        <f>IF(kursanci67[[#This Row],[Imię kursanta]]="Jan",K209+1,K209)</f>
        <v>22</v>
      </c>
      <c r="L210">
        <f>IF(kursanci67[[#This Row],[Imię kursanta]]="Julita",L209+1,L209)</f>
        <v>16</v>
      </c>
      <c r="M210">
        <f>IF(kursanci67[[#This Row],[Imię kursanta]]="Maciej",M209+1,M209)</f>
        <v>20</v>
      </c>
      <c r="N210">
        <f>IF(kursanci67[[#This Row],[Imię kursanta]]="Agnieszka",N209+1,N209)</f>
        <v>15</v>
      </c>
      <c r="O210">
        <f>IF(kursanci67[[#This Row],[Imię kursanta]]="Zdzisław",O209+1,O209)</f>
        <v>16</v>
      </c>
      <c r="P210">
        <f>IF(kursanci67[[#This Row],[Imię kursanta]]="Ewa",P209+1,P209)</f>
        <v>13</v>
      </c>
      <c r="Q210">
        <f>IF(kursanci67[[#This Row],[Imię kursanta]]="Zbigniew",Q209+1,Q209)</f>
        <v>13</v>
      </c>
      <c r="R210">
        <f>IF(kursanci67[[#This Row],[Imię kursanta]]="Anna",R209+1,R209)</f>
        <v>9</v>
      </c>
      <c r="S210">
        <f>IF(kursanci67[[#This Row],[Imię kursanta]]="Patrycja",S209+1,S209)</f>
        <v>1</v>
      </c>
      <c r="T210">
        <f>IF(kursanci67[[#This Row],[Imię kursanta]]="Ola",T209+1,T209)</f>
        <v>0</v>
      </c>
      <c r="U210">
        <f>IF(kursanci67[[#This Row],[Imię kursanta]]="Piotrek",U209+1,U209)</f>
        <v>1</v>
      </c>
      <c r="V210">
        <f>IF(kursanci67[[#This Row],[Imię kursanta]]="Andrzej",V209+1,V209)</f>
        <v>1</v>
      </c>
      <c r="W210">
        <f>IF(kursanci67[[#This Row],[Imię kursanta]]="Marcin",W209+1,W209)</f>
        <v>1</v>
      </c>
      <c r="X210" t="str">
        <f>UPPER(MID(kursanci67[[#This Row],[Imię kursanta]],1,3))</f>
        <v>WIK</v>
      </c>
      <c r="Y210" t="str">
        <f>UPPER(MID(kursanci67[[#This Row],[Przedmiot]],1,3))</f>
        <v>MAT</v>
      </c>
      <c r="Z21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25</v>
      </c>
      <c r="AA210" t="str">
        <f>_xlfn.CONCAT(kursanci67[[#This Row],[CzlonImie]],kursanci67[[#This Row],[CzlonPrzedmiot]],kursanci67[[#This Row],[CzlonIlosc]])</f>
        <v>WIKMAT25</v>
      </c>
      <c r="AC210" s="4" t="s">
        <v>265</v>
      </c>
    </row>
    <row r="211" spans="1:29" x14ac:dyDescent="0.3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>
        <f>IF(kursanci67[[#This Row],[Imię kursanta]]="Bartek",G210+1,G210)</f>
        <v>16</v>
      </c>
      <c r="H211">
        <f>IF(kursanci67[[#This Row],[Imię kursanta]]="Wiktor",H210+1,H210)</f>
        <v>25</v>
      </c>
      <c r="I211">
        <f>IF(kursanci67[[#This Row],[Imię kursanta]]="Katarzyna",I210+1,I210)</f>
        <v>23</v>
      </c>
      <c r="J211">
        <f>IF(kursanci67[[#This Row],[Imię kursanta]]="Zuzanna",J210+1,J210)</f>
        <v>17</v>
      </c>
      <c r="K211">
        <f>IF(kursanci67[[#This Row],[Imię kursanta]]="Jan",K210+1,K210)</f>
        <v>22</v>
      </c>
      <c r="L211">
        <f>IF(kursanci67[[#This Row],[Imię kursanta]]="Julita",L210+1,L210)</f>
        <v>16</v>
      </c>
      <c r="M211">
        <f>IF(kursanci67[[#This Row],[Imię kursanta]]="Maciej",M210+1,M210)</f>
        <v>20</v>
      </c>
      <c r="N211">
        <f>IF(kursanci67[[#This Row],[Imię kursanta]]="Agnieszka",N210+1,N210)</f>
        <v>15</v>
      </c>
      <c r="O211">
        <f>IF(kursanci67[[#This Row],[Imię kursanta]]="Zdzisław",O210+1,O210)</f>
        <v>16</v>
      </c>
      <c r="P211">
        <f>IF(kursanci67[[#This Row],[Imię kursanta]]="Ewa",P210+1,P210)</f>
        <v>13</v>
      </c>
      <c r="Q211">
        <f>IF(kursanci67[[#This Row],[Imię kursanta]]="Zbigniew",Q210+1,Q210)</f>
        <v>14</v>
      </c>
      <c r="R211">
        <f>IF(kursanci67[[#This Row],[Imię kursanta]]="Anna",R210+1,R210)</f>
        <v>9</v>
      </c>
      <c r="S211">
        <f>IF(kursanci67[[#This Row],[Imię kursanta]]="Patrycja",S210+1,S210)</f>
        <v>1</v>
      </c>
      <c r="T211">
        <f>IF(kursanci67[[#This Row],[Imię kursanta]]="Ola",T210+1,T210)</f>
        <v>0</v>
      </c>
      <c r="U211">
        <f>IF(kursanci67[[#This Row],[Imię kursanta]]="Piotrek",U210+1,U210)</f>
        <v>1</v>
      </c>
      <c r="V211">
        <f>IF(kursanci67[[#This Row],[Imię kursanta]]="Andrzej",V210+1,V210)</f>
        <v>1</v>
      </c>
      <c r="W211">
        <f>IF(kursanci67[[#This Row],[Imię kursanta]]="Marcin",W210+1,W210)</f>
        <v>1</v>
      </c>
      <c r="X211" t="str">
        <f>UPPER(MID(kursanci67[[#This Row],[Imię kursanta]],1,3))</f>
        <v>ZBI</v>
      </c>
      <c r="Y211" t="str">
        <f>UPPER(MID(kursanci67[[#This Row],[Przedmiot]],1,3))</f>
        <v>FIZ</v>
      </c>
      <c r="Z21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14</v>
      </c>
      <c r="AA211" t="str">
        <f>_xlfn.CONCAT(kursanci67[[#This Row],[CzlonImie]],kursanci67[[#This Row],[CzlonPrzedmiot]],kursanci67[[#This Row],[CzlonIlosc]])</f>
        <v>ZBIFIZ14</v>
      </c>
      <c r="AC211" s="4" t="s">
        <v>266</v>
      </c>
    </row>
    <row r="212" spans="1:29" x14ac:dyDescent="0.3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>
        <f>IF(kursanci67[[#This Row],[Imię kursanta]]="Bartek",G211+1,G211)</f>
        <v>16</v>
      </c>
      <c r="H212">
        <f>IF(kursanci67[[#This Row],[Imię kursanta]]="Wiktor",H211+1,H211)</f>
        <v>26</v>
      </c>
      <c r="I212">
        <f>IF(kursanci67[[#This Row],[Imię kursanta]]="Katarzyna",I211+1,I211)</f>
        <v>23</v>
      </c>
      <c r="J212">
        <f>IF(kursanci67[[#This Row],[Imię kursanta]]="Zuzanna",J211+1,J211)</f>
        <v>17</v>
      </c>
      <c r="K212">
        <f>IF(kursanci67[[#This Row],[Imię kursanta]]="Jan",K211+1,K211)</f>
        <v>22</v>
      </c>
      <c r="L212">
        <f>IF(kursanci67[[#This Row],[Imię kursanta]]="Julita",L211+1,L211)</f>
        <v>16</v>
      </c>
      <c r="M212">
        <f>IF(kursanci67[[#This Row],[Imię kursanta]]="Maciej",M211+1,M211)</f>
        <v>20</v>
      </c>
      <c r="N212">
        <f>IF(kursanci67[[#This Row],[Imię kursanta]]="Agnieszka",N211+1,N211)</f>
        <v>15</v>
      </c>
      <c r="O212">
        <f>IF(kursanci67[[#This Row],[Imię kursanta]]="Zdzisław",O211+1,O211)</f>
        <v>16</v>
      </c>
      <c r="P212">
        <f>IF(kursanci67[[#This Row],[Imię kursanta]]="Ewa",P211+1,P211)</f>
        <v>13</v>
      </c>
      <c r="Q212">
        <f>IF(kursanci67[[#This Row],[Imię kursanta]]="Zbigniew",Q211+1,Q211)</f>
        <v>14</v>
      </c>
      <c r="R212">
        <f>IF(kursanci67[[#This Row],[Imię kursanta]]="Anna",R211+1,R211)</f>
        <v>9</v>
      </c>
      <c r="S212">
        <f>IF(kursanci67[[#This Row],[Imię kursanta]]="Patrycja",S211+1,S211)</f>
        <v>1</v>
      </c>
      <c r="T212">
        <f>IF(kursanci67[[#This Row],[Imię kursanta]]="Ola",T211+1,T211)</f>
        <v>0</v>
      </c>
      <c r="U212">
        <f>IF(kursanci67[[#This Row],[Imię kursanta]]="Piotrek",U211+1,U211)</f>
        <v>1</v>
      </c>
      <c r="V212">
        <f>IF(kursanci67[[#This Row],[Imię kursanta]]="Andrzej",V211+1,V211)</f>
        <v>1</v>
      </c>
      <c r="W212">
        <f>IF(kursanci67[[#This Row],[Imię kursanta]]="Marcin",W211+1,W211)</f>
        <v>1</v>
      </c>
      <c r="X212" t="str">
        <f>UPPER(MID(kursanci67[[#This Row],[Imię kursanta]],1,3))</f>
        <v>WIK</v>
      </c>
      <c r="Y212" t="str">
        <f>UPPER(MID(kursanci67[[#This Row],[Przedmiot]],1,3))</f>
        <v>MAT</v>
      </c>
      <c r="Z21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26</v>
      </c>
      <c r="AA212" t="str">
        <f>_xlfn.CONCAT(kursanci67[[#This Row],[CzlonImie]],kursanci67[[#This Row],[CzlonPrzedmiot]],kursanci67[[#This Row],[CzlonIlosc]])</f>
        <v>WIKMAT26</v>
      </c>
      <c r="AC212" s="4" t="s">
        <v>267</v>
      </c>
    </row>
    <row r="213" spans="1:29" x14ac:dyDescent="0.3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>
        <f>IF(kursanci67[[#This Row],[Imię kursanta]]="Bartek",G212+1,G212)</f>
        <v>16</v>
      </c>
      <c r="H213">
        <f>IF(kursanci67[[#This Row],[Imię kursanta]]="Wiktor",H212+1,H212)</f>
        <v>26</v>
      </c>
      <c r="I213">
        <f>IF(kursanci67[[#This Row],[Imię kursanta]]="Katarzyna",I212+1,I212)</f>
        <v>23</v>
      </c>
      <c r="J213">
        <f>IF(kursanci67[[#This Row],[Imię kursanta]]="Zuzanna",J212+1,J212)</f>
        <v>17</v>
      </c>
      <c r="K213">
        <f>IF(kursanci67[[#This Row],[Imię kursanta]]="Jan",K212+1,K212)</f>
        <v>22</v>
      </c>
      <c r="L213">
        <f>IF(kursanci67[[#This Row],[Imię kursanta]]="Julita",L212+1,L212)</f>
        <v>16</v>
      </c>
      <c r="M213">
        <f>IF(kursanci67[[#This Row],[Imię kursanta]]="Maciej",M212+1,M212)</f>
        <v>20</v>
      </c>
      <c r="N213">
        <f>IF(kursanci67[[#This Row],[Imię kursanta]]="Agnieszka",N212+1,N212)</f>
        <v>15</v>
      </c>
      <c r="O213">
        <f>IF(kursanci67[[#This Row],[Imię kursanta]]="Zdzisław",O212+1,O212)</f>
        <v>16</v>
      </c>
      <c r="P213">
        <f>IF(kursanci67[[#This Row],[Imię kursanta]]="Ewa",P212+1,P212)</f>
        <v>13</v>
      </c>
      <c r="Q213">
        <f>IF(kursanci67[[#This Row],[Imię kursanta]]="Zbigniew",Q212+1,Q212)</f>
        <v>15</v>
      </c>
      <c r="R213">
        <f>IF(kursanci67[[#This Row],[Imię kursanta]]="Anna",R212+1,R212)</f>
        <v>9</v>
      </c>
      <c r="S213">
        <f>IF(kursanci67[[#This Row],[Imię kursanta]]="Patrycja",S212+1,S212)</f>
        <v>1</v>
      </c>
      <c r="T213">
        <f>IF(kursanci67[[#This Row],[Imię kursanta]]="Ola",T212+1,T212)</f>
        <v>0</v>
      </c>
      <c r="U213">
        <f>IF(kursanci67[[#This Row],[Imię kursanta]]="Piotrek",U212+1,U212)</f>
        <v>1</v>
      </c>
      <c r="V213">
        <f>IF(kursanci67[[#This Row],[Imię kursanta]]="Andrzej",V212+1,V212)</f>
        <v>1</v>
      </c>
      <c r="W213">
        <f>IF(kursanci67[[#This Row],[Imię kursanta]]="Marcin",W212+1,W212)</f>
        <v>1</v>
      </c>
      <c r="X213" t="str">
        <f>UPPER(MID(kursanci67[[#This Row],[Imię kursanta]],1,3))</f>
        <v>ZBI</v>
      </c>
      <c r="Y213" t="str">
        <f>UPPER(MID(kursanci67[[#This Row],[Przedmiot]],1,3))</f>
        <v>INF</v>
      </c>
      <c r="Z21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15</v>
      </c>
      <c r="AA213" t="str">
        <f>_xlfn.CONCAT(kursanci67[[#This Row],[CzlonImie]],kursanci67[[#This Row],[CzlonPrzedmiot]],kursanci67[[#This Row],[CzlonIlosc]])</f>
        <v>ZBIINF15</v>
      </c>
      <c r="AC213" s="4" t="s">
        <v>268</v>
      </c>
    </row>
    <row r="214" spans="1:29" x14ac:dyDescent="0.3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>
        <f>IF(kursanci67[[#This Row],[Imię kursanta]]="Bartek",G213+1,G213)</f>
        <v>16</v>
      </c>
      <c r="H214">
        <f>IF(kursanci67[[#This Row],[Imię kursanta]]="Wiktor",H213+1,H213)</f>
        <v>27</v>
      </c>
      <c r="I214">
        <f>IF(kursanci67[[#This Row],[Imię kursanta]]="Katarzyna",I213+1,I213)</f>
        <v>23</v>
      </c>
      <c r="J214">
        <f>IF(kursanci67[[#This Row],[Imię kursanta]]="Zuzanna",J213+1,J213)</f>
        <v>17</v>
      </c>
      <c r="K214">
        <f>IF(kursanci67[[#This Row],[Imię kursanta]]="Jan",K213+1,K213)</f>
        <v>22</v>
      </c>
      <c r="L214">
        <f>IF(kursanci67[[#This Row],[Imię kursanta]]="Julita",L213+1,L213)</f>
        <v>16</v>
      </c>
      <c r="M214">
        <f>IF(kursanci67[[#This Row],[Imię kursanta]]="Maciej",M213+1,M213)</f>
        <v>20</v>
      </c>
      <c r="N214">
        <f>IF(kursanci67[[#This Row],[Imię kursanta]]="Agnieszka",N213+1,N213)</f>
        <v>15</v>
      </c>
      <c r="O214">
        <f>IF(kursanci67[[#This Row],[Imię kursanta]]="Zdzisław",O213+1,O213)</f>
        <v>16</v>
      </c>
      <c r="P214">
        <f>IF(kursanci67[[#This Row],[Imię kursanta]]="Ewa",P213+1,P213)</f>
        <v>13</v>
      </c>
      <c r="Q214">
        <f>IF(kursanci67[[#This Row],[Imię kursanta]]="Zbigniew",Q213+1,Q213)</f>
        <v>15</v>
      </c>
      <c r="R214">
        <f>IF(kursanci67[[#This Row],[Imię kursanta]]="Anna",R213+1,R213)</f>
        <v>9</v>
      </c>
      <c r="S214">
        <f>IF(kursanci67[[#This Row],[Imię kursanta]]="Patrycja",S213+1,S213)</f>
        <v>1</v>
      </c>
      <c r="T214">
        <f>IF(kursanci67[[#This Row],[Imię kursanta]]="Ola",T213+1,T213)</f>
        <v>0</v>
      </c>
      <c r="U214">
        <f>IF(kursanci67[[#This Row],[Imię kursanta]]="Piotrek",U213+1,U213)</f>
        <v>1</v>
      </c>
      <c r="V214">
        <f>IF(kursanci67[[#This Row],[Imię kursanta]]="Andrzej",V213+1,V213)</f>
        <v>1</v>
      </c>
      <c r="W214">
        <f>IF(kursanci67[[#This Row],[Imię kursanta]]="Marcin",W213+1,W213)</f>
        <v>1</v>
      </c>
      <c r="X214" t="str">
        <f>UPPER(MID(kursanci67[[#This Row],[Imię kursanta]],1,3))</f>
        <v>WIK</v>
      </c>
      <c r="Y214" t="str">
        <f>UPPER(MID(kursanci67[[#This Row],[Przedmiot]],1,3))</f>
        <v>MAT</v>
      </c>
      <c r="Z21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27</v>
      </c>
      <c r="AA214" t="str">
        <f>_xlfn.CONCAT(kursanci67[[#This Row],[CzlonImie]],kursanci67[[#This Row],[CzlonPrzedmiot]],kursanci67[[#This Row],[CzlonIlosc]])</f>
        <v>WIKMAT27</v>
      </c>
      <c r="AC214" s="4" t="s">
        <v>269</v>
      </c>
    </row>
    <row r="215" spans="1:29" x14ac:dyDescent="0.3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>
        <f>IF(kursanci67[[#This Row],[Imię kursanta]]="Bartek",G214+1,G214)</f>
        <v>16</v>
      </c>
      <c r="H215">
        <f>IF(kursanci67[[#This Row],[Imię kursanta]]="Wiktor",H214+1,H214)</f>
        <v>27</v>
      </c>
      <c r="I215">
        <f>IF(kursanci67[[#This Row],[Imię kursanta]]="Katarzyna",I214+1,I214)</f>
        <v>23</v>
      </c>
      <c r="J215">
        <f>IF(kursanci67[[#This Row],[Imię kursanta]]="Zuzanna",J214+1,J214)</f>
        <v>17</v>
      </c>
      <c r="K215">
        <f>IF(kursanci67[[#This Row],[Imię kursanta]]="Jan",K214+1,K214)</f>
        <v>23</v>
      </c>
      <c r="L215">
        <f>IF(kursanci67[[#This Row],[Imię kursanta]]="Julita",L214+1,L214)</f>
        <v>16</v>
      </c>
      <c r="M215">
        <f>IF(kursanci67[[#This Row],[Imię kursanta]]="Maciej",M214+1,M214)</f>
        <v>20</v>
      </c>
      <c r="N215">
        <f>IF(kursanci67[[#This Row],[Imię kursanta]]="Agnieszka",N214+1,N214)</f>
        <v>15</v>
      </c>
      <c r="O215">
        <f>IF(kursanci67[[#This Row],[Imię kursanta]]="Zdzisław",O214+1,O214)</f>
        <v>16</v>
      </c>
      <c r="P215">
        <f>IF(kursanci67[[#This Row],[Imię kursanta]]="Ewa",P214+1,P214)</f>
        <v>13</v>
      </c>
      <c r="Q215">
        <f>IF(kursanci67[[#This Row],[Imię kursanta]]="Zbigniew",Q214+1,Q214)</f>
        <v>15</v>
      </c>
      <c r="R215">
        <f>IF(kursanci67[[#This Row],[Imię kursanta]]="Anna",R214+1,R214)</f>
        <v>9</v>
      </c>
      <c r="S215">
        <f>IF(kursanci67[[#This Row],[Imię kursanta]]="Patrycja",S214+1,S214)</f>
        <v>1</v>
      </c>
      <c r="T215">
        <f>IF(kursanci67[[#This Row],[Imię kursanta]]="Ola",T214+1,T214)</f>
        <v>0</v>
      </c>
      <c r="U215">
        <f>IF(kursanci67[[#This Row],[Imię kursanta]]="Piotrek",U214+1,U214)</f>
        <v>1</v>
      </c>
      <c r="V215">
        <f>IF(kursanci67[[#This Row],[Imię kursanta]]="Andrzej",V214+1,V214)</f>
        <v>1</v>
      </c>
      <c r="W215">
        <f>IF(kursanci67[[#This Row],[Imię kursanta]]="Marcin",W214+1,W214)</f>
        <v>1</v>
      </c>
      <c r="X215" t="str">
        <f>UPPER(MID(kursanci67[[#This Row],[Imię kursanta]],1,3))</f>
        <v>JAN</v>
      </c>
      <c r="Y215" t="str">
        <f>UPPER(MID(kursanci67[[#This Row],[Przedmiot]],1,3))</f>
        <v>FIZ</v>
      </c>
      <c r="Z21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23</v>
      </c>
      <c r="AA215" t="str">
        <f>_xlfn.CONCAT(kursanci67[[#This Row],[CzlonImie]],kursanci67[[#This Row],[CzlonPrzedmiot]],kursanci67[[#This Row],[CzlonIlosc]])</f>
        <v>JANFIZ23</v>
      </c>
      <c r="AC215" s="4" t="s">
        <v>270</v>
      </c>
    </row>
    <row r="216" spans="1:29" x14ac:dyDescent="0.3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>
        <f>IF(kursanci67[[#This Row],[Imię kursanta]]="Bartek",G215+1,G215)</f>
        <v>16</v>
      </c>
      <c r="H216">
        <f>IF(kursanci67[[#This Row],[Imię kursanta]]="Wiktor",H215+1,H215)</f>
        <v>27</v>
      </c>
      <c r="I216">
        <f>IF(kursanci67[[#This Row],[Imię kursanta]]="Katarzyna",I215+1,I215)</f>
        <v>23</v>
      </c>
      <c r="J216">
        <f>IF(kursanci67[[#This Row],[Imię kursanta]]="Zuzanna",J215+1,J215)</f>
        <v>18</v>
      </c>
      <c r="K216">
        <f>IF(kursanci67[[#This Row],[Imię kursanta]]="Jan",K215+1,K215)</f>
        <v>23</v>
      </c>
      <c r="L216">
        <f>IF(kursanci67[[#This Row],[Imię kursanta]]="Julita",L215+1,L215)</f>
        <v>16</v>
      </c>
      <c r="M216">
        <f>IF(kursanci67[[#This Row],[Imię kursanta]]="Maciej",M215+1,M215)</f>
        <v>20</v>
      </c>
      <c r="N216">
        <f>IF(kursanci67[[#This Row],[Imię kursanta]]="Agnieszka",N215+1,N215)</f>
        <v>15</v>
      </c>
      <c r="O216">
        <f>IF(kursanci67[[#This Row],[Imię kursanta]]="Zdzisław",O215+1,O215)</f>
        <v>16</v>
      </c>
      <c r="P216">
        <f>IF(kursanci67[[#This Row],[Imię kursanta]]="Ewa",P215+1,P215)</f>
        <v>13</v>
      </c>
      <c r="Q216">
        <f>IF(kursanci67[[#This Row],[Imię kursanta]]="Zbigniew",Q215+1,Q215)</f>
        <v>15</v>
      </c>
      <c r="R216">
        <f>IF(kursanci67[[#This Row],[Imię kursanta]]="Anna",R215+1,R215)</f>
        <v>9</v>
      </c>
      <c r="S216">
        <f>IF(kursanci67[[#This Row],[Imię kursanta]]="Patrycja",S215+1,S215)</f>
        <v>1</v>
      </c>
      <c r="T216">
        <f>IF(kursanci67[[#This Row],[Imię kursanta]]="Ola",T215+1,T215)</f>
        <v>0</v>
      </c>
      <c r="U216">
        <f>IF(kursanci67[[#This Row],[Imię kursanta]]="Piotrek",U215+1,U215)</f>
        <v>1</v>
      </c>
      <c r="V216">
        <f>IF(kursanci67[[#This Row],[Imię kursanta]]="Andrzej",V215+1,V215)</f>
        <v>1</v>
      </c>
      <c r="W216">
        <f>IF(kursanci67[[#This Row],[Imię kursanta]]="Marcin",W215+1,W215)</f>
        <v>1</v>
      </c>
      <c r="X216" t="str">
        <f>UPPER(MID(kursanci67[[#This Row],[Imię kursanta]],1,3))</f>
        <v>ZUZ</v>
      </c>
      <c r="Y216" t="str">
        <f>UPPER(MID(kursanci67[[#This Row],[Przedmiot]],1,3))</f>
        <v>MAT</v>
      </c>
      <c r="Z21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18</v>
      </c>
      <c r="AA216" t="str">
        <f>_xlfn.CONCAT(kursanci67[[#This Row],[CzlonImie]],kursanci67[[#This Row],[CzlonPrzedmiot]],kursanci67[[#This Row],[CzlonIlosc]])</f>
        <v>ZUZMAT18</v>
      </c>
      <c r="AC216" s="4" t="s">
        <v>271</v>
      </c>
    </row>
    <row r="217" spans="1:29" x14ac:dyDescent="0.3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>
        <f>IF(kursanci67[[#This Row],[Imię kursanta]]="Bartek",G216+1,G216)</f>
        <v>16</v>
      </c>
      <c r="H217">
        <f>IF(kursanci67[[#This Row],[Imię kursanta]]="Wiktor",H216+1,H216)</f>
        <v>28</v>
      </c>
      <c r="I217">
        <f>IF(kursanci67[[#This Row],[Imię kursanta]]="Katarzyna",I216+1,I216)</f>
        <v>23</v>
      </c>
      <c r="J217">
        <f>IF(kursanci67[[#This Row],[Imię kursanta]]="Zuzanna",J216+1,J216)</f>
        <v>18</v>
      </c>
      <c r="K217">
        <f>IF(kursanci67[[#This Row],[Imię kursanta]]="Jan",K216+1,K216)</f>
        <v>23</v>
      </c>
      <c r="L217">
        <f>IF(kursanci67[[#This Row],[Imię kursanta]]="Julita",L216+1,L216)</f>
        <v>16</v>
      </c>
      <c r="M217">
        <f>IF(kursanci67[[#This Row],[Imię kursanta]]="Maciej",M216+1,M216)</f>
        <v>20</v>
      </c>
      <c r="N217">
        <f>IF(kursanci67[[#This Row],[Imię kursanta]]="Agnieszka",N216+1,N216)</f>
        <v>15</v>
      </c>
      <c r="O217">
        <f>IF(kursanci67[[#This Row],[Imię kursanta]]="Zdzisław",O216+1,O216)</f>
        <v>16</v>
      </c>
      <c r="P217">
        <f>IF(kursanci67[[#This Row],[Imię kursanta]]="Ewa",P216+1,P216)</f>
        <v>13</v>
      </c>
      <c r="Q217">
        <f>IF(kursanci67[[#This Row],[Imię kursanta]]="Zbigniew",Q216+1,Q216)</f>
        <v>15</v>
      </c>
      <c r="R217">
        <f>IF(kursanci67[[#This Row],[Imię kursanta]]="Anna",R216+1,R216)</f>
        <v>9</v>
      </c>
      <c r="S217">
        <f>IF(kursanci67[[#This Row],[Imię kursanta]]="Patrycja",S216+1,S216)</f>
        <v>1</v>
      </c>
      <c r="T217">
        <f>IF(kursanci67[[#This Row],[Imię kursanta]]="Ola",T216+1,T216)</f>
        <v>0</v>
      </c>
      <c r="U217">
        <f>IF(kursanci67[[#This Row],[Imię kursanta]]="Piotrek",U216+1,U216)</f>
        <v>1</v>
      </c>
      <c r="V217">
        <f>IF(kursanci67[[#This Row],[Imię kursanta]]="Andrzej",V216+1,V216)</f>
        <v>1</v>
      </c>
      <c r="W217">
        <f>IF(kursanci67[[#This Row],[Imię kursanta]]="Marcin",W216+1,W216)</f>
        <v>1</v>
      </c>
      <c r="X217" t="str">
        <f>UPPER(MID(kursanci67[[#This Row],[Imię kursanta]],1,3))</f>
        <v>WIK</v>
      </c>
      <c r="Y217" t="str">
        <f>UPPER(MID(kursanci67[[#This Row],[Przedmiot]],1,3))</f>
        <v>MAT</v>
      </c>
      <c r="Z21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28</v>
      </c>
      <c r="AA217" t="str">
        <f>_xlfn.CONCAT(kursanci67[[#This Row],[CzlonImie]],kursanci67[[#This Row],[CzlonPrzedmiot]],kursanci67[[#This Row],[CzlonIlosc]])</f>
        <v>WIKMAT28</v>
      </c>
      <c r="AC217" s="4" t="s">
        <v>272</v>
      </c>
    </row>
    <row r="218" spans="1:29" x14ac:dyDescent="0.3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>
        <f>IF(kursanci67[[#This Row],[Imię kursanta]]="Bartek",G217+1,G217)</f>
        <v>17</v>
      </c>
      <c r="H218">
        <f>IF(kursanci67[[#This Row],[Imię kursanta]]="Wiktor",H217+1,H217)</f>
        <v>28</v>
      </c>
      <c r="I218">
        <f>IF(kursanci67[[#This Row],[Imię kursanta]]="Katarzyna",I217+1,I217)</f>
        <v>23</v>
      </c>
      <c r="J218">
        <f>IF(kursanci67[[#This Row],[Imię kursanta]]="Zuzanna",J217+1,J217)</f>
        <v>18</v>
      </c>
      <c r="K218">
        <f>IF(kursanci67[[#This Row],[Imię kursanta]]="Jan",K217+1,K217)</f>
        <v>23</v>
      </c>
      <c r="L218">
        <f>IF(kursanci67[[#This Row],[Imię kursanta]]="Julita",L217+1,L217)</f>
        <v>16</v>
      </c>
      <c r="M218">
        <f>IF(kursanci67[[#This Row],[Imię kursanta]]="Maciej",M217+1,M217)</f>
        <v>20</v>
      </c>
      <c r="N218">
        <f>IF(kursanci67[[#This Row],[Imię kursanta]]="Agnieszka",N217+1,N217)</f>
        <v>15</v>
      </c>
      <c r="O218">
        <f>IF(kursanci67[[#This Row],[Imię kursanta]]="Zdzisław",O217+1,O217)</f>
        <v>16</v>
      </c>
      <c r="P218">
        <f>IF(kursanci67[[#This Row],[Imię kursanta]]="Ewa",P217+1,P217)</f>
        <v>13</v>
      </c>
      <c r="Q218">
        <f>IF(kursanci67[[#This Row],[Imię kursanta]]="Zbigniew",Q217+1,Q217)</f>
        <v>15</v>
      </c>
      <c r="R218">
        <f>IF(kursanci67[[#This Row],[Imię kursanta]]="Anna",R217+1,R217)</f>
        <v>9</v>
      </c>
      <c r="S218">
        <f>IF(kursanci67[[#This Row],[Imię kursanta]]="Patrycja",S217+1,S217)</f>
        <v>1</v>
      </c>
      <c r="T218">
        <f>IF(kursanci67[[#This Row],[Imię kursanta]]="Ola",T217+1,T217)</f>
        <v>0</v>
      </c>
      <c r="U218">
        <f>IF(kursanci67[[#This Row],[Imię kursanta]]="Piotrek",U217+1,U217)</f>
        <v>1</v>
      </c>
      <c r="V218">
        <f>IF(kursanci67[[#This Row],[Imię kursanta]]="Andrzej",V217+1,V217)</f>
        <v>1</v>
      </c>
      <c r="W218">
        <f>IF(kursanci67[[#This Row],[Imię kursanta]]="Marcin",W217+1,W217)</f>
        <v>1</v>
      </c>
      <c r="X218" t="str">
        <f>UPPER(MID(kursanci67[[#This Row],[Imię kursanta]],1,3))</f>
        <v>BAR</v>
      </c>
      <c r="Y218" t="str">
        <f>UPPER(MID(kursanci67[[#This Row],[Przedmiot]],1,3))</f>
        <v>INF</v>
      </c>
      <c r="Z21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17</v>
      </c>
      <c r="AA218" t="str">
        <f>_xlfn.CONCAT(kursanci67[[#This Row],[CzlonImie]],kursanci67[[#This Row],[CzlonPrzedmiot]],kursanci67[[#This Row],[CzlonIlosc]])</f>
        <v>BARINF17</v>
      </c>
      <c r="AC218" s="4" t="s">
        <v>273</v>
      </c>
    </row>
    <row r="219" spans="1:29" x14ac:dyDescent="0.3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>
        <f>IF(kursanci67[[#This Row],[Imię kursanta]]="Bartek",G218+1,G218)</f>
        <v>17</v>
      </c>
      <c r="H219">
        <f>IF(kursanci67[[#This Row],[Imię kursanta]]="Wiktor",H218+1,H218)</f>
        <v>28</v>
      </c>
      <c r="I219">
        <f>IF(kursanci67[[#This Row],[Imię kursanta]]="Katarzyna",I218+1,I218)</f>
        <v>23</v>
      </c>
      <c r="J219">
        <f>IF(kursanci67[[#This Row],[Imię kursanta]]="Zuzanna",J218+1,J218)</f>
        <v>18</v>
      </c>
      <c r="K219">
        <f>IF(kursanci67[[#This Row],[Imię kursanta]]="Jan",K218+1,K218)</f>
        <v>23</v>
      </c>
      <c r="L219">
        <f>IF(kursanci67[[#This Row],[Imię kursanta]]="Julita",L218+1,L218)</f>
        <v>16</v>
      </c>
      <c r="M219">
        <f>IF(kursanci67[[#This Row],[Imię kursanta]]="Maciej",M218+1,M218)</f>
        <v>20</v>
      </c>
      <c r="N219">
        <f>IF(kursanci67[[#This Row],[Imię kursanta]]="Agnieszka",N218+1,N218)</f>
        <v>15</v>
      </c>
      <c r="O219">
        <f>IF(kursanci67[[#This Row],[Imię kursanta]]="Zdzisław",O218+1,O218)</f>
        <v>16</v>
      </c>
      <c r="P219">
        <f>IF(kursanci67[[#This Row],[Imię kursanta]]="Ewa",P218+1,P218)</f>
        <v>13</v>
      </c>
      <c r="Q219">
        <f>IF(kursanci67[[#This Row],[Imię kursanta]]="Zbigniew",Q218+1,Q218)</f>
        <v>15</v>
      </c>
      <c r="R219">
        <f>IF(kursanci67[[#This Row],[Imię kursanta]]="Anna",R218+1,R218)</f>
        <v>10</v>
      </c>
      <c r="S219">
        <f>IF(kursanci67[[#This Row],[Imię kursanta]]="Patrycja",S218+1,S218)</f>
        <v>1</v>
      </c>
      <c r="T219">
        <f>IF(kursanci67[[#This Row],[Imię kursanta]]="Ola",T218+1,T218)</f>
        <v>0</v>
      </c>
      <c r="U219">
        <f>IF(kursanci67[[#This Row],[Imię kursanta]]="Piotrek",U218+1,U218)</f>
        <v>1</v>
      </c>
      <c r="V219">
        <f>IF(kursanci67[[#This Row],[Imię kursanta]]="Andrzej",V218+1,V218)</f>
        <v>1</v>
      </c>
      <c r="W219">
        <f>IF(kursanci67[[#This Row],[Imię kursanta]]="Marcin",W218+1,W218)</f>
        <v>1</v>
      </c>
      <c r="X219" t="str">
        <f>UPPER(MID(kursanci67[[#This Row],[Imię kursanta]],1,3))</f>
        <v>ANN</v>
      </c>
      <c r="Y219" t="str">
        <f>UPPER(MID(kursanci67[[#This Row],[Przedmiot]],1,3))</f>
        <v>INF</v>
      </c>
      <c r="Z21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10</v>
      </c>
      <c r="AA219" t="str">
        <f>_xlfn.CONCAT(kursanci67[[#This Row],[CzlonImie]],kursanci67[[#This Row],[CzlonPrzedmiot]],kursanci67[[#This Row],[CzlonIlosc]])</f>
        <v>ANNINF10</v>
      </c>
      <c r="AC219" s="4" t="s">
        <v>274</v>
      </c>
    </row>
    <row r="220" spans="1:29" x14ac:dyDescent="0.3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>
        <f>IF(kursanci67[[#This Row],[Imię kursanta]]="Bartek",G219+1,G219)</f>
        <v>17</v>
      </c>
      <c r="H220">
        <f>IF(kursanci67[[#This Row],[Imię kursanta]]="Wiktor",H219+1,H219)</f>
        <v>29</v>
      </c>
      <c r="I220">
        <f>IF(kursanci67[[#This Row],[Imię kursanta]]="Katarzyna",I219+1,I219)</f>
        <v>23</v>
      </c>
      <c r="J220">
        <f>IF(kursanci67[[#This Row],[Imię kursanta]]="Zuzanna",J219+1,J219)</f>
        <v>18</v>
      </c>
      <c r="K220">
        <f>IF(kursanci67[[#This Row],[Imię kursanta]]="Jan",K219+1,K219)</f>
        <v>23</v>
      </c>
      <c r="L220">
        <f>IF(kursanci67[[#This Row],[Imię kursanta]]="Julita",L219+1,L219)</f>
        <v>16</v>
      </c>
      <c r="M220">
        <f>IF(kursanci67[[#This Row],[Imię kursanta]]="Maciej",M219+1,M219)</f>
        <v>20</v>
      </c>
      <c r="N220">
        <f>IF(kursanci67[[#This Row],[Imię kursanta]]="Agnieszka",N219+1,N219)</f>
        <v>15</v>
      </c>
      <c r="O220">
        <f>IF(kursanci67[[#This Row],[Imię kursanta]]="Zdzisław",O219+1,O219)</f>
        <v>16</v>
      </c>
      <c r="P220">
        <f>IF(kursanci67[[#This Row],[Imię kursanta]]="Ewa",P219+1,P219)</f>
        <v>13</v>
      </c>
      <c r="Q220">
        <f>IF(kursanci67[[#This Row],[Imię kursanta]]="Zbigniew",Q219+1,Q219)</f>
        <v>15</v>
      </c>
      <c r="R220">
        <f>IF(kursanci67[[#This Row],[Imię kursanta]]="Anna",R219+1,R219)</f>
        <v>10</v>
      </c>
      <c r="S220">
        <f>IF(kursanci67[[#This Row],[Imię kursanta]]="Patrycja",S219+1,S219)</f>
        <v>1</v>
      </c>
      <c r="T220">
        <f>IF(kursanci67[[#This Row],[Imię kursanta]]="Ola",T219+1,T219)</f>
        <v>0</v>
      </c>
      <c r="U220">
        <f>IF(kursanci67[[#This Row],[Imię kursanta]]="Piotrek",U219+1,U219)</f>
        <v>1</v>
      </c>
      <c r="V220">
        <f>IF(kursanci67[[#This Row],[Imię kursanta]]="Andrzej",V219+1,V219)</f>
        <v>1</v>
      </c>
      <c r="W220">
        <f>IF(kursanci67[[#This Row],[Imię kursanta]]="Marcin",W219+1,W219)</f>
        <v>1</v>
      </c>
      <c r="X220" t="str">
        <f>UPPER(MID(kursanci67[[#This Row],[Imię kursanta]],1,3))</f>
        <v>WIK</v>
      </c>
      <c r="Y220" t="str">
        <f>UPPER(MID(kursanci67[[#This Row],[Przedmiot]],1,3))</f>
        <v>MAT</v>
      </c>
      <c r="Z22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29</v>
      </c>
      <c r="AA220" t="str">
        <f>_xlfn.CONCAT(kursanci67[[#This Row],[CzlonImie]],kursanci67[[#This Row],[CzlonPrzedmiot]],kursanci67[[#This Row],[CzlonIlosc]])</f>
        <v>WIKMAT29</v>
      </c>
      <c r="AC220" s="4" t="s">
        <v>275</v>
      </c>
    </row>
    <row r="221" spans="1:29" x14ac:dyDescent="0.3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>
        <f>IF(kursanci67[[#This Row],[Imię kursanta]]="Bartek",G220+1,G220)</f>
        <v>18</v>
      </c>
      <c r="H221">
        <f>IF(kursanci67[[#This Row],[Imię kursanta]]="Wiktor",H220+1,H220)</f>
        <v>29</v>
      </c>
      <c r="I221">
        <f>IF(kursanci67[[#This Row],[Imię kursanta]]="Katarzyna",I220+1,I220)</f>
        <v>23</v>
      </c>
      <c r="J221">
        <f>IF(kursanci67[[#This Row],[Imię kursanta]]="Zuzanna",J220+1,J220)</f>
        <v>18</v>
      </c>
      <c r="K221">
        <f>IF(kursanci67[[#This Row],[Imię kursanta]]="Jan",K220+1,K220)</f>
        <v>23</v>
      </c>
      <c r="L221">
        <f>IF(kursanci67[[#This Row],[Imię kursanta]]="Julita",L220+1,L220)</f>
        <v>16</v>
      </c>
      <c r="M221">
        <f>IF(kursanci67[[#This Row],[Imię kursanta]]="Maciej",M220+1,M220)</f>
        <v>20</v>
      </c>
      <c r="N221">
        <f>IF(kursanci67[[#This Row],[Imię kursanta]]="Agnieszka",N220+1,N220)</f>
        <v>15</v>
      </c>
      <c r="O221">
        <f>IF(kursanci67[[#This Row],[Imię kursanta]]="Zdzisław",O220+1,O220)</f>
        <v>16</v>
      </c>
      <c r="P221">
        <f>IF(kursanci67[[#This Row],[Imię kursanta]]="Ewa",P220+1,P220)</f>
        <v>13</v>
      </c>
      <c r="Q221">
        <f>IF(kursanci67[[#This Row],[Imię kursanta]]="Zbigniew",Q220+1,Q220)</f>
        <v>15</v>
      </c>
      <c r="R221">
        <f>IF(kursanci67[[#This Row],[Imię kursanta]]="Anna",R220+1,R220)</f>
        <v>10</v>
      </c>
      <c r="S221">
        <f>IF(kursanci67[[#This Row],[Imię kursanta]]="Patrycja",S220+1,S220)</f>
        <v>1</v>
      </c>
      <c r="T221">
        <f>IF(kursanci67[[#This Row],[Imię kursanta]]="Ola",T220+1,T220)</f>
        <v>0</v>
      </c>
      <c r="U221">
        <f>IF(kursanci67[[#This Row],[Imię kursanta]]="Piotrek",U220+1,U220)</f>
        <v>1</v>
      </c>
      <c r="V221">
        <f>IF(kursanci67[[#This Row],[Imię kursanta]]="Andrzej",V220+1,V220)</f>
        <v>1</v>
      </c>
      <c r="W221">
        <f>IF(kursanci67[[#This Row],[Imię kursanta]]="Marcin",W220+1,W220)</f>
        <v>1</v>
      </c>
      <c r="X221" t="str">
        <f>UPPER(MID(kursanci67[[#This Row],[Imię kursanta]],1,3))</f>
        <v>BAR</v>
      </c>
      <c r="Y221" t="str">
        <f>UPPER(MID(kursanci67[[#This Row],[Przedmiot]],1,3))</f>
        <v>INF</v>
      </c>
      <c r="Z22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18</v>
      </c>
      <c r="AA221" t="str">
        <f>_xlfn.CONCAT(kursanci67[[#This Row],[CzlonImie]],kursanci67[[#This Row],[CzlonPrzedmiot]],kursanci67[[#This Row],[CzlonIlosc]])</f>
        <v>BARINF18</v>
      </c>
      <c r="AC221" s="4" t="s">
        <v>276</v>
      </c>
    </row>
    <row r="222" spans="1:29" x14ac:dyDescent="0.3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>
        <f>IF(kursanci67[[#This Row],[Imię kursanta]]="Bartek",G221+1,G221)</f>
        <v>19</v>
      </c>
      <c r="H222">
        <f>IF(kursanci67[[#This Row],[Imię kursanta]]="Wiktor",H221+1,H221)</f>
        <v>29</v>
      </c>
      <c r="I222">
        <f>IF(kursanci67[[#This Row],[Imię kursanta]]="Katarzyna",I221+1,I221)</f>
        <v>23</v>
      </c>
      <c r="J222">
        <f>IF(kursanci67[[#This Row],[Imię kursanta]]="Zuzanna",J221+1,J221)</f>
        <v>18</v>
      </c>
      <c r="K222">
        <f>IF(kursanci67[[#This Row],[Imię kursanta]]="Jan",K221+1,K221)</f>
        <v>23</v>
      </c>
      <c r="L222">
        <f>IF(kursanci67[[#This Row],[Imię kursanta]]="Julita",L221+1,L221)</f>
        <v>16</v>
      </c>
      <c r="M222">
        <f>IF(kursanci67[[#This Row],[Imię kursanta]]="Maciej",M221+1,M221)</f>
        <v>20</v>
      </c>
      <c r="N222">
        <f>IF(kursanci67[[#This Row],[Imię kursanta]]="Agnieszka",N221+1,N221)</f>
        <v>15</v>
      </c>
      <c r="O222">
        <f>IF(kursanci67[[#This Row],[Imię kursanta]]="Zdzisław",O221+1,O221)</f>
        <v>16</v>
      </c>
      <c r="P222">
        <f>IF(kursanci67[[#This Row],[Imię kursanta]]="Ewa",P221+1,P221)</f>
        <v>13</v>
      </c>
      <c r="Q222">
        <f>IF(kursanci67[[#This Row],[Imię kursanta]]="Zbigniew",Q221+1,Q221)</f>
        <v>15</v>
      </c>
      <c r="R222">
        <f>IF(kursanci67[[#This Row],[Imię kursanta]]="Anna",R221+1,R221)</f>
        <v>10</v>
      </c>
      <c r="S222">
        <f>IF(kursanci67[[#This Row],[Imię kursanta]]="Patrycja",S221+1,S221)</f>
        <v>1</v>
      </c>
      <c r="T222">
        <f>IF(kursanci67[[#This Row],[Imię kursanta]]="Ola",T221+1,T221)</f>
        <v>0</v>
      </c>
      <c r="U222">
        <f>IF(kursanci67[[#This Row],[Imię kursanta]]="Piotrek",U221+1,U221)</f>
        <v>1</v>
      </c>
      <c r="V222">
        <f>IF(kursanci67[[#This Row],[Imię kursanta]]="Andrzej",V221+1,V221)</f>
        <v>1</v>
      </c>
      <c r="W222">
        <f>IF(kursanci67[[#This Row],[Imię kursanta]]="Marcin",W221+1,W221)</f>
        <v>1</v>
      </c>
      <c r="X222" t="str">
        <f>UPPER(MID(kursanci67[[#This Row],[Imię kursanta]],1,3))</f>
        <v>BAR</v>
      </c>
      <c r="Y222" t="str">
        <f>UPPER(MID(kursanci67[[#This Row],[Przedmiot]],1,3))</f>
        <v>INF</v>
      </c>
      <c r="Z22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19</v>
      </c>
      <c r="AA222" t="str">
        <f>_xlfn.CONCAT(kursanci67[[#This Row],[CzlonImie]],kursanci67[[#This Row],[CzlonPrzedmiot]],kursanci67[[#This Row],[CzlonIlosc]])</f>
        <v>BARINF19</v>
      </c>
      <c r="AC222" s="4" t="s">
        <v>277</v>
      </c>
    </row>
    <row r="223" spans="1:29" x14ac:dyDescent="0.3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>
        <f>IF(kursanci67[[#This Row],[Imię kursanta]]="Bartek",G222+1,G222)</f>
        <v>19</v>
      </c>
      <c r="H223">
        <f>IF(kursanci67[[#This Row],[Imię kursanta]]="Wiktor",H222+1,H222)</f>
        <v>29</v>
      </c>
      <c r="I223">
        <f>IF(kursanci67[[#This Row],[Imię kursanta]]="Katarzyna",I222+1,I222)</f>
        <v>23</v>
      </c>
      <c r="J223">
        <f>IF(kursanci67[[#This Row],[Imię kursanta]]="Zuzanna",J222+1,J222)</f>
        <v>18</v>
      </c>
      <c r="K223">
        <f>IF(kursanci67[[#This Row],[Imię kursanta]]="Jan",K222+1,K222)</f>
        <v>24</v>
      </c>
      <c r="L223">
        <f>IF(kursanci67[[#This Row],[Imię kursanta]]="Julita",L222+1,L222)</f>
        <v>16</v>
      </c>
      <c r="M223">
        <f>IF(kursanci67[[#This Row],[Imię kursanta]]="Maciej",M222+1,M222)</f>
        <v>20</v>
      </c>
      <c r="N223">
        <f>IF(kursanci67[[#This Row],[Imię kursanta]]="Agnieszka",N222+1,N222)</f>
        <v>15</v>
      </c>
      <c r="O223">
        <f>IF(kursanci67[[#This Row],[Imię kursanta]]="Zdzisław",O222+1,O222)</f>
        <v>16</v>
      </c>
      <c r="P223">
        <f>IF(kursanci67[[#This Row],[Imię kursanta]]="Ewa",P222+1,P222)</f>
        <v>13</v>
      </c>
      <c r="Q223">
        <f>IF(kursanci67[[#This Row],[Imię kursanta]]="Zbigniew",Q222+1,Q222)</f>
        <v>15</v>
      </c>
      <c r="R223">
        <f>IF(kursanci67[[#This Row],[Imię kursanta]]="Anna",R222+1,R222)</f>
        <v>10</v>
      </c>
      <c r="S223">
        <f>IF(kursanci67[[#This Row],[Imię kursanta]]="Patrycja",S222+1,S222)</f>
        <v>1</v>
      </c>
      <c r="T223">
        <f>IF(kursanci67[[#This Row],[Imię kursanta]]="Ola",T222+1,T222)</f>
        <v>0</v>
      </c>
      <c r="U223">
        <f>IF(kursanci67[[#This Row],[Imię kursanta]]="Piotrek",U222+1,U222)</f>
        <v>1</v>
      </c>
      <c r="V223">
        <f>IF(kursanci67[[#This Row],[Imię kursanta]]="Andrzej",V222+1,V222)</f>
        <v>1</v>
      </c>
      <c r="W223">
        <f>IF(kursanci67[[#This Row],[Imię kursanta]]="Marcin",W222+1,W222)</f>
        <v>1</v>
      </c>
      <c r="X223" t="str">
        <f>UPPER(MID(kursanci67[[#This Row],[Imię kursanta]],1,3))</f>
        <v>JAN</v>
      </c>
      <c r="Y223" t="str">
        <f>UPPER(MID(kursanci67[[#This Row],[Przedmiot]],1,3))</f>
        <v>FIZ</v>
      </c>
      <c r="Z22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24</v>
      </c>
      <c r="AA223" t="str">
        <f>_xlfn.CONCAT(kursanci67[[#This Row],[CzlonImie]],kursanci67[[#This Row],[CzlonPrzedmiot]],kursanci67[[#This Row],[CzlonIlosc]])</f>
        <v>JANFIZ24</v>
      </c>
      <c r="AC223" s="4" t="s">
        <v>278</v>
      </c>
    </row>
    <row r="224" spans="1:29" x14ac:dyDescent="0.3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>
        <f>IF(kursanci67[[#This Row],[Imię kursanta]]="Bartek",G223+1,G223)</f>
        <v>19</v>
      </c>
      <c r="H224">
        <f>IF(kursanci67[[#This Row],[Imię kursanta]]="Wiktor",H223+1,H223)</f>
        <v>29</v>
      </c>
      <c r="I224">
        <f>IF(kursanci67[[#This Row],[Imię kursanta]]="Katarzyna",I223+1,I223)</f>
        <v>23</v>
      </c>
      <c r="J224">
        <f>IF(kursanci67[[#This Row],[Imię kursanta]]="Zuzanna",J223+1,J223)</f>
        <v>18</v>
      </c>
      <c r="K224">
        <f>IF(kursanci67[[#This Row],[Imię kursanta]]="Jan",K223+1,K223)</f>
        <v>24</v>
      </c>
      <c r="L224">
        <f>IF(kursanci67[[#This Row],[Imię kursanta]]="Julita",L223+1,L223)</f>
        <v>16</v>
      </c>
      <c r="M224">
        <f>IF(kursanci67[[#This Row],[Imię kursanta]]="Maciej",M223+1,M223)</f>
        <v>20</v>
      </c>
      <c r="N224">
        <f>IF(kursanci67[[#This Row],[Imię kursanta]]="Agnieszka",N223+1,N223)</f>
        <v>15</v>
      </c>
      <c r="O224">
        <f>IF(kursanci67[[#This Row],[Imię kursanta]]="Zdzisław",O223+1,O223)</f>
        <v>16</v>
      </c>
      <c r="P224">
        <f>IF(kursanci67[[#This Row],[Imię kursanta]]="Ewa",P223+1,P223)</f>
        <v>14</v>
      </c>
      <c r="Q224">
        <f>IF(kursanci67[[#This Row],[Imię kursanta]]="Zbigniew",Q223+1,Q223)</f>
        <v>15</v>
      </c>
      <c r="R224">
        <f>IF(kursanci67[[#This Row],[Imię kursanta]]="Anna",R223+1,R223)</f>
        <v>10</v>
      </c>
      <c r="S224">
        <f>IF(kursanci67[[#This Row],[Imię kursanta]]="Patrycja",S223+1,S223)</f>
        <v>1</v>
      </c>
      <c r="T224">
        <f>IF(kursanci67[[#This Row],[Imię kursanta]]="Ola",T223+1,T223)</f>
        <v>0</v>
      </c>
      <c r="U224">
        <f>IF(kursanci67[[#This Row],[Imię kursanta]]="Piotrek",U223+1,U223)</f>
        <v>1</v>
      </c>
      <c r="V224">
        <f>IF(kursanci67[[#This Row],[Imię kursanta]]="Andrzej",V223+1,V223)</f>
        <v>1</v>
      </c>
      <c r="W224">
        <f>IF(kursanci67[[#This Row],[Imię kursanta]]="Marcin",W223+1,W223)</f>
        <v>1</v>
      </c>
      <c r="X224" t="str">
        <f>UPPER(MID(kursanci67[[#This Row],[Imię kursanta]],1,3))</f>
        <v>EWA</v>
      </c>
      <c r="Y224" t="str">
        <f>UPPER(MID(kursanci67[[#This Row],[Przedmiot]],1,3))</f>
        <v>MAT</v>
      </c>
      <c r="Z22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14</v>
      </c>
      <c r="AA224" t="str">
        <f>_xlfn.CONCAT(kursanci67[[#This Row],[CzlonImie]],kursanci67[[#This Row],[CzlonPrzedmiot]],kursanci67[[#This Row],[CzlonIlosc]])</f>
        <v>EWAMAT14</v>
      </c>
      <c r="AC224" s="4" t="s">
        <v>279</v>
      </c>
    </row>
    <row r="225" spans="1:29" x14ac:dyDescent="0.3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>
        <f>IF(kursanci67[[#This Row],[Imię kursanta]]="Bartek",G224+1,G224)</f>
        <v>19</v>
      </c>
      <c r="H225">
        <f>IF(kursanci67[[#This Row],[Imię kursanta]]="Wiktor",H224+1,H224)</f>
        <v>29</v>
      </c>
      <c r="I225">
        <f>IF(kursanci67[[#This Row],[Imię kursanta]]="Katarzyna",I224+1,I224)</f>
        <v>23</v>
      </c>
      <c r="J225">
        <f>IF(kursanci67[[#This Row],[Imię kursanta]]="Zuzanna",J224+1,J224)</f>
        <v>18</v>
      </c>
      <c r="K225">
        <f>IF(kursanci67[[#This Row],[Imię kursanta]]="Jan",K224+1,K224)</f>
        <v>24</v>
      </c>
      <c r="L225">
        <f>IF(kursanci67[[#This Row],[Imię kursanta]]="Julita",L224+1,L224)</f>
        <v>16</v>
      </c>
      <c r="M225">
        <f>IF(kursanci67[[#This Row],[Imię kursanta]]="Maciej",M224+1,M224)</f>
        <v>20</v>
      </c>
      <c r="N225">
        <f>IF(kursanci67[[#This Row],[Imię kursanta]]="Agnieszka",N224+1,N224)</f>
        <v>15</v>
      </c>
      <c r="O225">
        <f>IF(kursanci67[[#This Row],[Imię kursanta]]="Zdzisław",O224+1,O224)</f>
        <v>16</v>
      </c>
      <c r="P225">
        <f>IF(kursanci67[[#This Row],[Imię kursanta]]="Ewa",P224+1,P224)</f>
        <v>14</v>
      </c>
      <c r="Q225">
        <f>IF(kursanci67[[#This Row],[Imię kursanta]]="Zbigniew",Q224+1,Q224)</f>
        <v>15</v>
      </c>
      <c r="R225">
        <f>IF(kursanci67[[#This Row],[Imię kursanta]]="Anna",R224+1,R224)</f>
        <v>10</v>
      </c>
      <c r="S225">
        <f>IF(kursanci67[[#This Row],[Imię kursanta]]="Patrycja",S224+1,S224)</f>
        <v>1</v>
      </c>
      <c r="T225">
        <f>IF(kursanci67[[#This Row],[Imię kursanta]]="Ola",T224+1,T224)</f>
        <v>1</v>
      </c>
      <c r="U225">
        <f>IF(kursanci67[[#This Row],[Imię kursanta]]="Piotrek",U224+1,U224)</f>
        <v>1</v>
      </c>
      <c r="V225">
        <f>IF(kursanci67[[#This Row],[Imię kursanta]]="Andrzej",V224+1,V224)</f>
        <v>1</v>
      </c>
      <c r="W225">
        <f>IF(kursanci67[[#This Row],[Imię kursanta]]="Marcin",W224+1,W224)</f>
        <v>1</v>
      </c>
      <c r="X225" t="str">
        <f>UPPER(MID(kursanci67[[#This Row],[Imię kursanta]],1,3))</f>
        <v>OLA</v>
      </c>
      <c r="Y225" t="str">
        <f>UPPER(MID(kursanci67[[#This Row],[Przedmiot]],1,3))</f>
        <v>INF</v>
      </c>
      <c r="Z22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</v>
      </c>
      <c r="AA225" t="str">
        <f>_xlfn.CONCAT(kursanci67[[#This Row],[CzlonImie]],kursanci67[[#This Row],[CzlonPrzedmiot]],kursanci67[[#This Row],[CzlonIlosc]])</f>
        <v>OLAINF1</v>
      </c>
      <c r="AC225" s="4" t="s">
        <v>280</v>
      </c>
    </row>
    <row r="226" spans="1:29" x14ac:dyDescent="0.3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>
        <f>IF(kursanci67[[#This Row],[Imię kursanta]]="Bartek",G225+1,G225)</f>
        <v>19</v>
      </c>
      <c r="H226">
        <f>IF(kursanci67[[#This Row],[Imię kursanta]]="Wiktor",H225+1,H225)</f>
        <v>29</v>
      </c>
      <c r="I226">
        <f>IF(kursanci67[[#This Row],[Imię kursanta]]="Katarzyna",I225+1,I225)</f>
        <v>23</v>
      </c>
      <c r="J226">
        <f>IF(kursanci67[[#This Row],[Imię kursanta]]="Zuzanna",J225+1,J225)</f>
        <v>18</v>
      </c>
      <c r="K226">
        <f>IF(kursanci67[[#This Row],[Imię kursanta]]="Jan",K225+1,K225)</f>
        <v>24</v>
      </c>
      <c r="L226">
        <f>IF(kursanci67[[#This Row],[Imię kursanta]]="Julita",L225+1,L225)</f>
        <v>17</v>
      </c>
      <c r="M226">
        <f>IF(kursanci67[[#This Row],[Imię kursanta]]="Maciej",M225+1,M225)</f>
        <v>20</v>
      </c>
      <c r="N226">
        <f>IF(kursanci67[[#This Row],[Imię kursanta]]="Agnieszka",N225+1,N225)</f>
        <v>15</v>
      </c>
      <c r="O226">
        <f>IF(kursanci67[[#This Row],[Imię kursanta]]="Zdzisław",O225+1,O225)</f>
        <v>16</v>
      </c>
      <c r="P226">
        <f>IF(kursanci67[[#This Row],[Imię kursanta]]="Ewa",P225+1,P225)</f>
        <v>14</v>
      </c>
      <c r="Q226">
        <f>IF(kursanci67[[#This Row],[Imię kursanta]]="Zbigniew",Q225+1,Q225)</f>
        <v>15</v>
      </c>
      <c r="R226">
        <f>IF(kursanci67[[#This Row],[Imię kursanta]]="Anna",R225+1,R225)</f>
        <v>10</v>
      </c>
      <c r="S226">
        <f>IF(kursanci67[[#This Row],[Imię kursanta]]="Patrycja",S225+1,S225)</f>
        <v>1</v>
      </c>
      <c r="T226">
        <f>IF(kursanci67[[#This Row],[Imię kursanta]]="Ola",T225+1,T225)</f>
        <v>1</v>
      </c>
      <c r="U226">
        <f>IF(kursanci67[[#This Row],[Imię kursanta]]="Piotrek",U225+1,U225)</f>
        <v>1</v>
      </c>
      <c r="V226">
        <f>IF(kursanci67[[#This Row],[Imię kursanta]]="Andrzej",V225+1,V225)</f>
        <v>1</v>
      </c>
      <c r="W226">
        <f>IF(kursanci67[[#This Row],[Imię kursanta]]="Marcin",W225+1,W225)</f>
        <v>1</v>
      </c>
      <c r="X226" t="str">
        <f>UPPER(MID(kursanci67[[#This Row],[Imię kursanta]],1,3))</f>
        <v>JUL</v>
      </c>
      <c r="Y226" t="str">
        <f>UPPER(MID(kursanci67[[#This Row],[Przedmiot]],1,3))</f>
        <v>FIZ</v>
      </c>
      <c r="Z22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17</v>
      </c>
      <c r="AA226" t="str">
        <f>_xlfn.CONCAT(kursanci67[[#This Row],[CzlonImie]],kursanci67[[#This Row],[CzlonPrzedmiot]],kursanci67[[#This Row],[CzlonIlosc]])</f>
        <v>JULFIZ17</v>
      </c>
      <c r="AC226" s="4" t="s">
        <v>281</v>
      </c>
    </row>
    <row r="227" spans="1:29" x14ac:dyDescent="0.3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>
        <f>IF(kursanci67[[#This Row],[Imię kursanta]]="Bartek",G226+1,G226)</f>
        <v>19</v>
      </c>
      <c r="H227">
        <f>IF(kursanci67[[#This Row],[Imię kursanta]]="Wiktor",H226+1,H226)</f>
        <v>29</v>
      </c>
      <c r="I227">
        <f>IF(kursanci67[[#This Row],[Imię kursanta]]="Katarzyna",I226+1,I226)</f>
        <v>23</v>
      </c>
      <c r="J227">
        <f>IF(kursanci67[[#This Row],[Imię kursanta]]="Zuzanna",J226+1,J226)</f>
        <v>18</v>
      </c>
      <c r="K227">
        <f>IF(kursanci67[[#This Row],[Imię kursanta]]="Jan",K226+1,K226)</f>
        <v>24</v>
      </c>
      <c r="L227">
        <f>IF(kursanci67[[#This Row],[Imię kursanta]]="Julita",L226+1,L226)</f>
        <v>17</v>
      </c>
      <c r="M227">
        <f>IF(kursanci67[[#This Row],[Imię kursanta]]="Maciej",M226+1,M226)</f>
        <v>20</v>
      </c>
      <c r="N227">
        <f>IF(kursanci67[[#This Row],[Imię kursanta]]="Agnieszka",N226+1,N226)</f>
        <v>15</v>
      </c>
      <c r="O227">
        <f>IF(kursanci67[[#This Row],[Imię kursanta]]="Zdzisław",O226+1,O226)</f>
        <v>16</v>
      </c>
      <c r="P227">
        <f>IF(kursanci67[[#This Row],[Imię kursanta]]="Ewa",P226+1,P226)</f>
        <v>14</v>
      </c>
      <c r="Q227">
        <f>IF(kursanci67[[#This Row],[Imię kursanta]]="Zbigniew",Q226+1,Q226)</f>
        <v>16</v>
      </c>
      <c r="R227">
        <f>IF(kursanci67[[#This Row],[Imię kursanta]]="Anna",R226+1,R226)</f>
        <v>10</v>
      </c>
      <c r="S227">
        <f>IF(kursanci67[[#This Row],[Imię kursanta]]="Patrycja",S226+1,S226)</f>
        <v>1</v>
      </c>
      <c r="T227">
        <f>IF(kursanci67[[#This Row],[Imię kursanta]]="Ola",T226+1,T226)</f>
        <v>1</v>
      </c>
      <c r="U227">
        <f>IF(kursanci67[[#This Row],[Imię kursanta]]="Piotrek",U226+1,U226)</f>
        <v>1</v>
      </c>
      <c r="V227">
        <f>IF(kursanci67[[#This Row],[Imię kursanta]]="Andrzej",V226+1,V226)</f>
        <v>1</v>
      </c>
      <c r="W227">
        <f>IF(kursanci67[[#This Row],[Imię kursanta]]="Marcin",W226+1,W226)</f>
        <v>1</v>
      </c>
      <c r="X227" t="str">
        <f>UPPER(MID(kursanci67[[#This Row],[Imię kursanta]],1,3))</f>
        <v>ZBI</v>
      </c>
      <c r="Y227" t="str">
        <f>UPPER(MID(kursanci67[[#This Row],[Przedmiot]],1,3))</f>
        <v>FIZ</v>
      </c>
      <c r="Z227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16</v>
      </c>
      <c r="AA227" t="str">
        <f>_xlfn.CONCAT(kursanci67[[#This Row],[CzlonImie]],kursanci67[[#This Row],[CzlonPrzedmiot]],kursanci67[[#This Row],[CzlonIlosc]])</f>
        <v>ZBIFIZ16</v>
      </c>
      <c r="AC227" s="4" t="s">
        <v>282</v>
      </c>
    </row>
    <row r="228" spans="1:29" x14ac:dyDescent="0.3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>
        <f>IF(kursanci67[[#This Row],[Imię kursanta]]="Bartek",G227+1,G227)</f>
        <v>20</v>
      </c>
      <c r="H228">
        <f>IF(kursanci67[[#This Row],[Imię kursanta]]="Wiktor",H227+1,H227)</f>
        <v>29</v>
      </c>
      <c r="I228">
        <f>IF(kursanci67[[#This Row],[Imię kursanta]]="Katarzyna",I227+1,I227)</f>
        <v>23</v>
      </c>
      <c r="J228">
        <f>IF(kursanci67[[#This Row],[Imię kursanta]]="Zuzanna",J227+1,J227)</f>
        <v>18</v>
      </c>
      <c r="K228">
        <f>IF(kursanci67[[#This Row],[Imię kursanta]]="Jan",K227+1,K227)</f>
        <v>24</v>
      </c>
      <c r="L228">
        <f>IF(kursanci67[[#This Row],[Imię kursanta]]="Julita",L227+1,L227)</f>
        <v>17</v>
      </c>
      <c r="M228">
        <f>IF(kursanci67[[#This Row],[Imię kursanta]]="Maciej",M227+1,M227)</f>
        <v>20</v>
      </c>
      <c r="N228">
        <f>IF(kursanci67[[#This Row],[Imię kursanta]]="Agnieszka",N227+1,N227)</f>
        <v>15</v>
      </c>
      <c r="O228">
        <f>IF(kursanci67[[#This Row],[Imię kursanta]]="Zdzisław",O227+1,O227)</f>
        <v>16</v>
      </c>
      <c r="P228">
        <f>IF(kursanci67[[#This Row],[Imię kursanta]]="Ewa",P227+1,P227)</f>
        <v>14</v>
      </c>
      <c r="Q228">
        <f>IF(kursanci67[[#This Row],[Imię kursanta]]="Zbigniew",Q227+1,Q227)</f>
        <v>16</v>
      </c>
      <c r="R228">
        <f>IF(kursanci67[[#This Row],[Imię kursanta]]="Anna",R227+1,R227)</f>
        <v>10</v>
      </c>
      <c r="S228">
        <f>IF(kursanci67[[#This Row],[Imię kursanta]]="Patrycja",S227+1,S227)</f>
        <v>1</v>
      </c>
      <c r="T228">
        <f>IF(kursanci67[[#This Row],[Imię kursanta]]="Ola",T227+1,T227)</f>
        <v>1</v>
      </c>
      <c r="U228">
        <f>IF(kursanci67[[#This Row],[Imię kursanta]]="Piotrek",U227+1,U227)</f>
        <v>1</v>
      </c>
      <c r="V228">
        <f>IF(kursanci67[[#This Row],[Imię kursanta]]="Andrzej",V227+1,V227)</f>
        <v>1</v>
      </c>
      <c r="W228">
        <f>IF(kursanci67[[#This Row],[Imię kursanta]]="Marcin",W227+1,W227)</f>
        <v>1</v>
      </c>
      <c r="X228" t="str">
        <f>UPPER(MID(kursanci67[[#This Row],[Imię kursanta]],1,3))</f>
        <v>BAR</v>
      </c>
      <c r="Y228" t="str">
        <f>UPPER(MID(kursanci67[[#This Row],[Przedmiot]],1,3))</f>
        <v>INF</v>
      </c>
      <c r="Z228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20</v>
      </c>
      <c r="AA228" t="str">
        <f>_xlfn.CONCAT(kursanci67[[#This Row],[CzlonImie]],kursanci67[[#This Row],[CzlonPrzedmiot]],kursanci67[[#This Row],[CzlonIlosc]])</f>
        <v>BARINF20</v>
      </c>
      <c r="AC228" s="4" t="s">
        <v>283</v>
      </c>
    </row>
    <row r="229" spans="1:29" x14ac:dyDescent="0.3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>
        <f>IF(kursanci67[[#This Row],[Imię kursanta]]="Bartek",G228+1,G228)</f>
        <v>20</v>
      </c>
      <c r="H229">
        <f>IF(kursanci67[[#This Row],[Imię kursanta]]="Wiktor",H228+1,H228)</f>
        <v>29</v>
      </c>
      <c r="I229">
        <f>IF(kursanci67[[#This Row],[Imię kursanta]]="Katarzyna",I228+1,I228)</f>
        <v>23</v>
      </c>
      <c r="J229">
        <f>IF(kursanci67[[#This Row],[Imię kursanta]]="Zuzanna",J228+1,J228)</f>
        <v>18</v>
      </c>
      <c r="K229">
        <f>IF(kursanci67[[#This Row],[Imię kursanta]]="Jan",K228+1,K228)</f>
        <v>24</v>
      </c>
      <c r="L229">
        <f>IF(kursanci67[[#This Row],[Imię kursanta]]="Julita",L228+1,L228)</f>
        <v>17</v>
      </c>
      <c r="M229">
        <f>IF(kursanci67[[#This Row],[Imię kursanta]]="Maciej",M228+1,M228)</f>
        <v>20</v>
      </c>
      <c r="N229">
        <f>IF(kursanci67[[#This Row],[Imię kursanta]]="Agnieszka",N228+1,N228)</f>
        <v>15</v>
      </c>
      <c r="O229">
        <f>IF(kursanci67[[#This Row],[Imię kursanta]]="Zdzisław",O228+1,O228)</f>
        <v>17</v>
      </c>
      <c r="P229">
        <f>IF(kursanci67[[#This Row],[Imię kursanta]]="Ewa",P228+1,P228)</f>
        <v>14</v>
      </c>
      <c r="Q229">
        <f>IF(kursanci67[[#This Row],[Imię kursanta]]="Zbigniew",Q228+1,Q228)</f>
        <v>16</v>
      </c>
      <c r="R229">
        <f>IF(kursanci67[[#This Row],[Imię kursanta]]="Anna",R228+1,R228)</f>
        <v>10</v>
      </c>
      <c r="S229">
        <f>IF(kursanci67[[#This Row],[Imię kursanta]]="Patrycja",S228+1,S228)</f>
        <v>1</v>
      </c>
      <c r="T229">
        <f>IF(kursanci67[[#This Row],[Imię kursanta]]="Ola",T228+1,T228)</f>
        <v>1</v>
      </c>
      <c r="U229">
        <f>IF(kursanci67[[#This Row],[Imię kursanta]]="Piotrek",U228+1,U228)</f>
        <v>1</v>
      </c>
      <c r="V229">
        <f>IF(kursanci67[[#This Row],[Imię kursanta]]="Andrzej",V228+1,V228)</f>
        <v>1</v>
      </c>
      <c r="W229">
        <f>IF(kursanci67[[#This Row],[Imię kursanta]]="Marcin",W228+1,W228)</f>
        <v>1</v>
      </c>
      <c r="X229" t="str">
        <f>UPPER(MID(kursanci67[[#This Row],[Imię kursanta]],1,3))</f>
        <v>ZDZ</v>
      </c>
      <c r="Y229" t="str">
        <f>UPPER(MID(kursanci67[[#This Row],[Przedmiot]],1,3))</f>
        <v>FIZ</v>
      </c>
      <c r="Z229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17</v>
      </c>
      <c r="AA229" t="str">
        <f>_xlfn.CONCAT(kursanci67[[#This Row],[CzlonImie]],kursanci67[[#This Row],[CzlonPrzedmiot]],kursanci67[[#This Row],[CzlonIlosc]])</f>
        <v>ZDZFIZ17</v>
      </c>
      <c r="AC229" s="4" t="s">
        <v>284</v>
      </c>
    </row>
    <row r="230" spans="1:29" x14ac:dyDescent="0.3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>
        <f>IF(kursanci67[[#This Row],[Imię kursanta]]="Bartek",G229+1,G229)</f>
        <v>20</v>
      </c>
      <c r="H230">
        <f>IF(kursanci67[[#This Row],[Imię kursanta]]="Wiktor",H229+1,H229)</f>
        <v>29</v>
      </c>
      <c r="I230">
        <f>IF(kursanci67[[#This Row],[Imię kursanta]]="Katarzyna",I229+1,I229)</f>
        <v>23</v>
      </c>
      <c r="J230">
        <f>IF(kursanci67[[#This Row],[Imię kursanta]]="Zuzanna",J229+1,J229)</f>
        <v>18</v>
      </c>
      <c r="K230">
        <f>IF(kursanci67[[#This Row],[Imię kursanta]]="Jan",K229+1,K229)</f>
        <v>24</v>
      </c>
      <c r="L230">
        <f>IF(kursanci67[[#This Row],[Imię kursanta]]="Julita",L229+1,L229)</f>
        <v>18</v>
      </c>
      <c r="M230">
        <f>IF(kursanci67[[#This Row],[Imię kursanta]]="Maciej",M229+1,M229)</f>
        <v>20</v>
      </c>
      <c r="N230">
        <f>IF(kursanci67[[#This Row],[Imię kursanta]]="Agnieszka",N229+1,N229)</f>
        <v>15</v>
      </c>
      <c r="O230">
        <f>IF(kursanci67[[#This Row],[Imię kursanta]]="Zdzisław",O229+1,O229)</f>
        <v>17</v>
      </c>
      <c r="P230">
        <f>IF(kursanci67[[#This Row],[Imię kursanta]]="Ewa",P229+1,P229)</f>
        <v>14</v>
      </c>
      <c r="Q230">
        <f>IF(kursanci67[[#This Row],[Imię kursanta]]="Zbigniew",Q229+1,Q229)</f>
        <v>16</v>
      </c>
      <c r="R230">
        <f>IF(kursanci67[[#This Row],[Imię kursanta]]="Anna",R229+1,R229)</f>
        <v>10</v>
      </c>
      <c r="S230">
        <f>IF(kursanci67[[#This Row],[Imię kursanta]]="Patrycja",S229+1,S229)</f>
        <v>1</v>
      </c>
      <c r="T230">
        <f>IF(kursanci67[[#This Row],[Imię kursanta]]="Ola",T229+1,T229)</f>
        <v>1</v>
      </c>
      <c r="U230">
        <f>IF(kursanci67[[#This Row],[Imię kursanta]]="Piotrek",U229+1,U229)</f>
        <v>1</v>
      </c>
      <c r="V230">
        <f>IF(kursanci67[[#This Row],[Imię kursanta]]="Andrzej",V229+1,V229)</f>
        <v>1</v>
      </c>
      <c r="W230">
        <f>IF(kursanci67[[#This Row],[Imię kursanta]]="Marcin",W229+1,W229)</f>
        <v>1</v>
      </c>
      <c r="X230" t="str">
        <f>UPPER(MID(kursanci67[[#This Row],[Imię kursanta]],1,3))</f>
        <v>JUL</v>
      </c>
      <c r="Y230" t="str">
        <f>UPPER(MID(kursanci67[[#This Row],[Przedmiot]],1,3))</f>
        <v>FIZ</v>
      </c>
      <c r="Z230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18</v>
      </c>
      <c r="AA230" t="str">
        <f>_xlfn.CONCAT(kursanci67[[#This Row],[CzlonImie]],kursanci67[[#This Row],[CzlonPrzedmiot]],kursanci67[[#This Row],[CzlonIlosc]])</f>
        <v>JULFIZ18</v>
      </c>
      <c r="AC230" s="4" t="s">
        <v>285</v>
      </c>
    </row>
    <row r="231" spans="1:29" x14ac:dyDescent="0.3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>
        <f>IF(kursanci67[[#This Row],[Imię kursanta]]="Bartek",G230+1,G230)</f>
        <v>20</v>
      </c>
      <c r="H231">
        <f>IF(kursanci67[[#This Row],[Imię kursanta]]="Wiktor",H230+1,H230)</f>
        <v>29</v>
      </c>
      <c r="I231">
        <f>IF(kursanci67[[#This Row],[Imię kursanta]]="Katarzyna",I230+1,I230)</f>
        <v>23</v>
      </c>
      <c r="J231">
        <f>IF(kursanci67[[#This Row],[Imię kursanta]]="Zuzanna",J230+1,J230)</f>
        <v>18</v>
      </c>
      <c r="K231">
        <f>IF(kursanci67[[#This Row],[Imię kursanta]]="Jan",K230+1,K230)</f>
        <v>24</v>
      </c>
      <c r="L231">
        <f>IF(kursanci67[[#This Row],[Imię kursanta]]="Julita",L230+1,L230)</f>
        <v>18</v>
      </c>
      <c r="M231">
        <f>IF(kursanci67[[#This Row],[Imię kursanta]]="Maciej",M230+1,M230)</f>
        <v>21</v>
      </c>
      <c r="N231">
        <f>IF(kursanci67[[#This Row],[Imię kursanta]]="Agnieszka",N230+1,N230)</f>
        <v>15</v>
      </c>
      <c r="O231">
        <f>IF(kursanci67[[#This Row],[Imię kursanta]]="Zdzisław",O230+1,O230)</f>
        <v>17</v>
      </c>
      <c r="P231">
        <f>IF(kursanci67[[#This Row],[Imię kursanta]]="Ewa",P230+1,P230)</f>
        <v>14</v>
      </c>
      <c r="Q231">
        <f>IF(kursanci67[[#This Row],[Imię kursanta]]="Zbigniew",Q230+1,Q230)</f>
        <v>16</v>
      </c>
      <c r="R231">
        <f>IF(kursanci67[[#This Row],[Imię kursanta]]="Anna",R230+1,R230)</f>
        <v>10</v>
      </c>
      <c r="S231">
        <f>IF(kursanci67[[#This Row],[Imię kursanta]]="Patrycja",S230+1,S230)</f>
        <v>1</v>
      </c>
      <c r="T231">
        <f>IF(kursanci67[[#This Row],[Imię kursanta]]="Ola",T230+1,T230)</f>
        <v>1</v>
      </c>
      <c r="U231">
        <f>IF(kursanci67[[#This Row],[Imię kursanta]]="Piotrek",U230+1,U230)</f>
        <v>1</v>
      </c>
      <c r="V231">
        <f>IF(kursanci67[[#This Row],[Imię kursanta]]="Andrzej",V230+1,V230)</f>
        <v>1</v>
      </c>
      <c r="W231">
        <f>IF(kursanci67[[#This Row],[Imię kursanta]]="Marcin",W230+1,W230)</f>
        <v>1</v>
      </c>
      <c r="X231" t="str">
        <f>UPPER(MID(kursanci67[[#This Row],[Imię kursanta]],1,3))</f>
        <v>MAC</v>
      </c>
      <c r="Y231" t="str">
        <f>UPPER(MID(kursanci67[[#This Row],[Przedmiot]],1,3))</f>
        <v>FIZ</v>
      </c>
      <c r="Z231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21</v>
      </c>
      <c r="AA231" t="str">
        <f>_xlfn.CONCAT(kursanci67[[#This Row],[CzlonImie]],kursanci67[[#This Row],[CzlonPrzedmiot]],kursanci67[[#This Row],[CzlonIlosc]])</f>
        <v>MACFIZ21</v>
      </c>
      <c r="AC231" s="4" t="s">
        <v>286</v>
      </c>
    </row>
    <row r="232" spans="1:29" x14ac:dyDescent="0.3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>
        <f>IF(kursanci67[[#This Row],[Imię kursanta]]="Bartek",G231+1,G231)</f>
        <v>20</v>
      </c>
      <c r="H232">
        <f>IF(kursanci67[[#This Row],[Imię kursanta]]="Wiktor",H231+1,H231)</f>
        <v>29</v>
      </c>
      <c r="I232">
        <f>IF(kursanci67[[#This Row],[Imię kursanta]]="Katarzyna",I231+1,I231)</f>
        <v>24</v>
      </c>
      <c r="J232">
        <f>IF(kursanci67[[#This Row],[Imię kursanta]]="Zuzanna",J231+1,J231)</f>
        <v>18</v>
      </c>
      <c r="K232">
        <f>IF(kursanci67[[#This Row],[Imię kursanta]]="Jan",K231+1,K231)</f>
        <v>24</v>
      </c>
      <c r="L232">
        <f>IF(kursanci67[[#This Row],[Imię kursanta]]="Julita",L231+1,L231)</f>
        <v>18</v>
      </c>
      <c r="M232">
        <f>IF(kursanci67[[#This Row],[Imię kursanta]]="Maciej",M231+1,M231)</f>
        <v>21</v>
      </c>
      <c r="N232">
        <f>IF(kursanci67[[#This Row],[Imię kursanta]]="Agnieszka",N231+1,N231)</f>
        <v>15</v>
      </c>
      <c r="O232">
        <f>IF(kursanci67[[#This Row],[Imię kursanta]]="Zdzisław",O231+1,O231)</f>
        <v>17</v>
      </c>
      <c r="P232">
        <f>IF(kursanci67[[#This Row],[Imię kursanta]]="Ewa",P231+1,P231)</f>
        <v>14</v>
      </c>
      <c r="Q232">
        <f>IF(kursanci67[[#This Row],[Imię kursanta]]="Zbigniew",Q231+1,Q231)</f>
        <v>16</v>
      </c>
      <c r="R232">
        <f>IF(kursanci67[[#This Row],[Imię kursanta]]="Anna",R231+1,R231)</f>
        <v>10</v>
      </c>
      <c r="S232">
        <f>IF(kursanci67[[#This Row],[Imię kursanta]]="Patrycja",S231+1,S231)</f>
        <v>1</v>
      </c>
      <c r="T232">
        <f>IF(kursanci67[[#This Row],[Imię kursanta]]="Ola",T231+1,T231)</f>
        <v>1</v>
      </c>
      <c r="U232">
        <f>IF(kursanci67[[#This Row],[Imię kursanta]]="Piotrek",U231+1,U231)</f>
        <v>1</v>
      </c>
      <c r="V232">
        <f>IF(kursanci67[[#This Row],[Imię kursanta]]="Andrzej",V231+1,V231)</f>
        <v>1</v>
      </c>
      <c r="W232">
        <f>IF(kursanci67[[#This Row],[Imię kursanta]]="Marcin",W231+1,W231)</f>
        <v>1</v>
      </c>
      <c r="X232" t="str">
        <f>UPPER(MID(kursanci67[[#This Row],[Imię kursanta]],1,3))</f>
        <v>KAT</v>
      </c>
      <c r="Y232" t="str">
        <f>UPPER(MID(kursanci67[[#This Row],[Przedmiot]],1,3))</f>
        <v>INF</v>
      </c>
      <c r="Z232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24</v>
      </c>
      <c r="AA232" t="str">
        <f>_xlfn.CONCAT(kursanci67[[#This Row],[CzlonImie]],kursanci67[[#This Row],[CzlonPrzedmiot]],kursanci67[[#This Row],[CzlonIlosc]])</f>
        <v>KATINF24</v>
      </c>
      <c r="AC232" s="4" t="s">
        <v>287</v>
      </c>
    </row>
    <row r="233" spans="1:29" x14ac:dyDescent="0.3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>
        <f>IF(kursanci67[[#This Row],[Imię kursanta]]="Bartek",G232+1,G232)</f>
        <v>20</v>
      </c>
      <c r="H233">
        <f>IF(kursanci67[[#This Row],[Imię kursanta]]="Wiktor",H232+1,H232)</f>
        <v>29</v>
      </c>
      <c r="I233">
        <f>IF(kursanci67[[#This Row],[Imię kursanta]]="Katarzyna",I232+1,I232)</f>
        <v>24</v>
      </c>
      <c r="J233">
        <f>IF(kursanci67[[#This Row],[Imię kursanta]]="Zuzanna",J232+1,J232)</f>
        <v>18</v>
      </c>
      <c r="K233">
        <f>IF(kursanci67[[#This Row],[Imię kursanta]]="Jan",K232+1,K232)</f>
        <v>24</v>
      </c>
      <c r="L233">
        <f>IF(kursanci67[[#This Row],[Imię kursanta]]="Julita",L232+1,L232)</f>
        <v>18</v>
      </c>
      <c r="M233">
        <f>IF(kursanci67[[#This Row],[Imię kursanta]]="Maciej",M232+1,M232)</f>
        <v>22</v>
      </c>
      <c r="N233">
        <f>IF(kursanci67[[#This Row],[Imię kursanta]]="Agnieszka",N232+1,N232)</f>
        <v>15</v>
      </c>
      <c r="O233">
        <f>IF(kursanci67[[#This Row],[Imię kursanta]]="Zdzisław",O232+1,O232)</f>
        <v>17</v>
      </c>
      <c r="P233">
        <f>IF(kursanci67[[#This Row],[Imię kursanta]]="Ewa",P232+1,P232)</f>
        <v>14</v>
      </c>
      <c r="Q233">
        <f>IF(kursanci67[[#This Row],[Imię kursanta]]="Zbigniew",Q232+1,Q232)</f>
        <v>16</v>
      </c>
      <c r="R233">
        <f>IF(kursanci67[[#This Row],[Imię kursanta]]="Anna",R232+1,R232)</f>
        <v>10</v>
      </c>
      <c r="S233">
        <f>IF(kursanci67[[#This Row],[Imię kursanta]]="Patrycja",S232+1,S232)</f>
        <v>1</v>
      </c>
      <c r="T233">
        <f>IF(kursanci67[[#This Row],[Imię kursanta]]="Ola",T232+1,T232)</f>
        <v>1</v>
      </c>
      <c r="U233">
        <f>IF(kursanci67[[#This Row],[Imię kursanta]]="Piotrek",U232+1,U232)</f>
        <v>1</v>
      </c>
      <c r="V233">
        <f>IF(kursanci67[[#This Row],[Imię kursanta]]="Andrzej",V232+1,V232)</f>
        <v>1</v>
      </c>
      <c r="W233">
        <f>IF(kursanci67[[#This Row],[Imię kursanta]]="Marcin",W232+1,W232)</f>
        <v>1</v>
      </c>
      <c r="X233" t="str">
        <f>UPPER(MID(kursanci67[[#This Row],[Imię kursanta]],1,3))</f>
        <v>MAC</v>
      </c>
      <c r="Y233" t="str">
        <f>UPPER(MID(kursanci67[[#This Row],[Przedmiot]],1,3))</f>
        <v>FIZ</v>
      </c>
      <c r="Z233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22</v>
      </c>
      <c r="AA233" t="str">
        <f>_xlfn.CONCAT(kursanci67[[#This Row],[CzlonImie]],kursanci67[[#This Row],[CzlonPrzedmiot]],kursanci67[[#This Row],[CzlonIlosc]])</f>
        <v>MACFIZ22</v>
      </c>
      <c r="AC233" s="4" t="s">
        <v>288</v>
      </c>
    </row>
    <row r="234" spans="1:29" x14ac:dyDescent="0.3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>
        <f>IF(kursanci67[[#This Row],[Imię kursanta]]="Bartek",G233+1,G233)</f>
        <v>20</v>
      </c>
      <c r="H234">
        <f>IF(kursanci67[[#This Row],[Imię kursanta]]="Wiktor",H233+1,H233)</f>
        <v>29</v>
      </c>
      <c r="I234">
        <f>IF(kursanci67[[#This Row],[Imię kursanta]]="Katarzyna",I233+1,I233)</f>
        <v>24</v>
      </c>
      <c r="J234">
        <f>IF(kursanci67[[#This Row],[Imię kursanta]]="Zuzanna",J233+1,J233)</f>
        <v>18</v>
      </c>
      <c r="K234">
        <f>IF(kursanci67[[#This Row],[Imię kursanta]]="Jan",K233+1,K233)</f>
        <v>24</v>
      </c>
      <c r="L234">
        <f>IF(kursanci67[[#This Row],[Imię kursanta]]="Julita",L233+1,L233)</f>
        <v>18</v>
      </c>
      <c r="M234">
        <f>IF(kursanci67[[#This Row],[Imię kursanta]]="Maciej",M233+1,M233)</f>
        <v>22</v>
      </c>
      <c r="N234">
        <f>IF(kursanci67[[#This Row],[Imię kursanta]]="Agnieszka",N233+1,N233)</f>
        <v>15</v>
      </c>
      <c r="O234">
        <f>IF(kursanci67[[#This Row],[Imię kursanta]]="Zdzisław",O233+1,O233)</f>
        <v>18</v>
      </c>
      <c r="P234">
        <f>IF(kursanci67[[#This Row],[Imię kursanta]]="Ewa",P233+1,P233)</f>
        <v>14</v>
      </c>
      <c r="Q234">
        <f>IF(kursanci67[[#This Row],[Imię kursanta]]="Zbigniew",Q233+1,Q233)</f>
        <v>16</v>
      </c>
      <c r="R234">
        <f>IF(kursanci67[[#This Row],[Imię kursanta]]="Anna",R233+1,R233)</f>
        <v>10</v>
      </c>
      <c r="S234">
        <f>IF(kursanci67[[#This Row],[Imię kursanta]]="Patrycja",S233+1,S233)</f>
        <v>1</v>
      </c>
      <c r="T234">
        <f>IF(kursanci67[[#This Row],[Imię kursanta]]="Ola",T233+1,T233)</f>
        <v>1</v>
      </c>
      <c r="U234">
        <f>IF(kursanci67[[#This Row],[Imię kursanta]]="Piotrek",U233+1,U233)</f>
        <v>1</v>
      </c>
      <c r="V234">
        <f>IF(kursanci67[[#This Row],[Imię kursanta]]="Andrzej",V233+1,V233)</f>
        <v>1</v>
      </c>
      <c r="W234">
        <f>IF(kursanci67[[#This Row],[Imię kursanta]]="Marcin",W233+1,W233)</f>
        <v>1</v>
      </c>
      <c r="X234" t="str">
        <f>UPPER(MID(kursanci67[[#This Row],[Imię kursanta]],1,3))</f>
        <v>ZDZ</v>
      </c>
      <c r="Y234" t="str">
        <f>UPPER(MID(kursanci67[[#This Row],[Przedmiot]],1,3))</f>
        <v>FIZ</v>
      </c>
      <c r="Z234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18</v>
      </c>
      <c r="AA234" t="str">
        <f>_xlfn.CONCAT(kursanci67[[#This Row],[CzlonImie]],kursanci67[[#This Row],[CzlonPrzedmiot]],kursanci67[[#This Row],[CzlonIlosc]])</f>
        <v>ZDZFIZ18</v>
      </c>
      <c r="AC234" s="4" t="s">
        <v>289</v>
      </c>
    </row>
    <row r="235" spans="1:29" x14ac:dyDescent="0.3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>
        <f>IF(kursanci67[[#This Row],[Imię kursanta]]="Bartek",G234+1,G234)</f>
        <v>20</v>
      </c>
      <c r="H235">
        <f>IF(kursanci67[[#This Row],[Imię kursanta]]="Wiktor",H234+1,H234)</f>
        <v>29</v>
      </c>
      <c r="I235">
        <f>IF(kursanci67[[#This Row],[Imię kursanta]]="Katarzyna",I234+1,I234)</f>
        <v>24</v>
      </c>
      <c r="J235">
        <f>IF(kursanci67[[#This Row],[Imię kursanta]]="Zuzanna",J234+1,J234)</f>
        <v>19</v>
      </c>
      <c r="K235">
        <f>IF(kursanci67[[#This Row],[Imię kursanta]]="Jan",K234+1,K234)</f>
        <v>24</v>
      </c>
      <c r="L235">
        <f>IF(kursanci67[[#This Row],[Imię kursanta]]="Julita",L234+1,L234)</f>
        <v>18</v>
      </c>
      <c r="M235">
        <f>IF(kursanci67[[#This Row],[Imię kursanta]]="Maciej",M234+1,M234)</f>
        <v>22</v>
      </c>
      <c r="N235">
        <f>IF(kursanci67[[#This Row],[Imię kursanta]]="Agnieszka",N234+1,N234)</f>
        <v>15</v>
      </c>
      <c r="O235">
        <f>IF(kursanci67[[#This Row],[Imię kursanta]]="Zdzisław",O234+1,O234)</f>
        <v>18</v>
      </c>
      <c r="P235">
        <f>IF(kursanci67[[#This Row],[Imię kursanta]]="Ewa",P234+1,P234)</f>
        <v>14</v>
      </c>
      <c r="Q235">
        <f>IF(kursanci67[[#This Row],[Imię kursanta]]="Zbigniew",Q234+1,Q234)</f>
        <v>16</v>
      </c>
      <c r="R235">
        <f>IF(kursanci67[[#This Row],[Imię kursanta]]="Anna",R234+1,R234)</f>
        <v>10</v>
      </c>
      <c r="S235">
        <f>IF(kursanci67[[#This Row],[Imię kursanta]]="Patrycja",S234+1,S234)</f>
        <v>1</v>
      </c>
      <c r="T235">
        <f>IF(kursanci67[[#This Row],[Imię kursanta]]="Ola",T234+1,T234)</f>
        <v>1</v>
      </c>
      <c r="U235">
        <f>IF(kursanci67[[#This Row],[Imię kursanta]]="Piotrek",U234+1,U234)</f>
        <v>1</v>
      </c>
      <c r="V235">
        <f>IF(kursanci67[[#This Row],[Imię kursanta]]="Andrzej",V234+1,V234)</f>
        <v>1</v>
      </c>
      <c r="W235">
        <f>IF(kursanci67[[#This Row],[Imię kursanta]]="Marcin",W234+1,W234)</f>
        <v>1</v>
      </c>
      <c r="X235" t="str">
        <f>UPPER(MID(kursanci67[[#This Row],[Imię kursanta]],1,3))</f>
        <v>ZUZ</v>
      </c>
      <c r="Y235" t="str">
        <f>UPPER(MID(kursanci67[[#This Row],[Przedmiot]],1,3))</f>
        <v>INF</v>
      </c>
      <c r="Z235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19</v>
      </c>
      <c r="AA235" t="str">
        <f>_xlfn.CONCAT(kursanci67[[#This Row],[CzlonImie]],kursanci67[[#This Row],[CzlonPrzedmiot]],kursanci67[[#This Row],[CzlonIlosc]])</f>
        <v>ZUZINF19</v>
      </c>
      <c r="AC235" s="4" t="s">
        <v>290</v>
      </c>
    </row>
    <row r="236" spans="1:29" x14ac:dyDescent="0.3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>
        <f>IF(kursanci67[[#This Row],[Imię kursanta]]="Bartek",G235+1,G235)</f>
        <v>20</v>
      </c>
      <c r="H236">
        <f>IF(kursanci67[[#This Row],[Imię kursanta]]="Wiktor",H235+1,H235)</f>
        <v>29</v>
      </c>
      <c r="I236">
        <f>IF(kursanci67[[#This Row],[Imię kursanta]]="Katarzyna",I235+1,I235)</f>
        <v>24</v>
      </c>
      <c r="J236">
        <f>IF(kursanci67[[#This Row],[Imię kursanta]]="Zuzanna",J235+1,J235)</f>
        <v>19</v>
      </c>
      <c r="K236">
        <f>IF(kursanci67[[#This Row],[Imię kursanta]]="Jan",K235+1,K235)</f>
        <v>24</v>
      </c>
      <c r="L236">
        <f>IF(kursanci67[[#This Row],[Imię kursanta]]="Julita",L235+1,L235)</f>
        <v>18</v>
      </c>
      <c r="M236">
        <f>IF(kursanci67[[#This Row],[Imię kursanta]]="Maciej",M235+1,M235)</f>
        <v>22</v>
      </c>
      <c r="N236">
        <f>IF(kursanci67[[#This Row],[Imię kursanta]]="Agnieszka",N235+1,N235)</f>
        <v>16</v>
      </c>
      <c r="O236">
        <f>IF(kursanci67[[#This Row],[Imię kursanta]]="Zdzisław",O235+1,O235)</f>
        <v>18</v>
      </c>
      <c r="P236">
        <f>IF(kursanci67[[#This Row],[Imię kursanta]]="Ewa",P235+1,P235)</f>
        <v>14</v>
      </c>
      <c r="Q236">
        <f>IF(kursanci67[[#This Row],[Imię kursanta]]="Zbigniew",Q235+1,Q235)</f>
        <v>16</v>
      </c>
      <c r="R236">
        <f>IF(kursanci67[[#This Row],[Imię kursanta]]="Anna",R235+1,R235)</f>
        <v>10</v>
      </c>
      <c r="S236">
        <f>IF(kursanci67[[#This Row],[Imię kursanta]]="Patrycja",S235+1,S235)</f>
        <v>1</v>
      </c>
      <c r="T236">
        <f>IF(kursanci67[[#This Row],[Imię kursanta]]="Ola",T235+1,T235)</f>
        <v>1</v>
      </c>
      <c r="U236">
        <f>IF(kursanci67[[#This Row],[Imię kursanta]]="Piotrek",U235+1,U235)</f>
        <v>1</v>
      </c>
      <c r="V236">
        <f>IF(kursanci67[[#This Row],[Imię kursanta]]="Andrzej",V235+1,V235)</f>
        <v>1</v>
      </c>
      <c r="W236">
        <f>IF(kursanci67[[#This Row],[Imię kursanta]]="Marcin",W235+1,W235)</f>
        <v>1</v>
      </c>
      <c r="X236" t="str">
        <f>UPPER(MID(kursanci67[[#This Row],[Imię kursanta]],1,3))</f>
        <v>AGN</v>
      </c>
      <c r="Y236" t="str">
        <f>UPPER(MID(kursanci67[[#This Row],[Przedmiot]],1,3))</f>
        <v>MAT</v>
      </c>
      <c r="Z236">
        <f>IF(kursanci67[[#This Row],[Imię kursanta]]="Bartek",kursanci67[[#This Row],[LicznikBartek]],IF(kursanci67[[#This Row],[Imię kursanta]]="Wiktor",kursanci67[[#This Row],[LicznikWiktor]],IF(kursanci67[[#This Row],[Imię kursanta]]="Katarzyna",kursanci67[[#This Row],[LicznikKatarzyna]],IF(kursanci67[[#This Row],[Imię kursanta]]="Zuzanna",kursanci67[[#This Row],[LicznikZuzanna]],IF(kursanci67[[#This Row],[Imię kursanta]]="Jan",kursanci67[[#This Row],[LicznikJan]],IF(kursanci67[[#This Row],[Imię kursanta]]="Julita",kursanci67[[#This Row],[LicznikJulita]],IF(kursanci67[[#This Row],[Imię kursanta]]="Maciej",kursanci67[[#This Row],[LicznikMaciej]],IF(kursanci67[[#This Row],[Imię kursanta]]="Agnieszka",kursanci67[[#This Row],[LicznikAgnieszka]],IF(kursanci67[[#This Row],[Imię kursanta]]="Zdzisław",kursanci67[[#This Row],[LicznikZdzisław]],IF(kursanci67[[#This Row],[Imię kursanta]]="Ewa",kursanci67[[#This Row],[LicznikEwa]],IF(kursanci67[[#This Row],[Imię kursanta]]="Zbigniew",kursanci67[[#This Row],[LicznikZbigniew]],IF(kursanci67[[#This Row],[Imię kursanta]]="Anna",kursanci67[[#This Row],[LicznikAnna]],IF(kursanci67[[#This Row],[Imię kursanta]]="Patrycja",kursanci67[[#This Row],[LicznikPatrycja]],IF(kursanci67[[#This Row],[Imię kursanta]]="Ola",kursanci67[[#This Row],[LicznikOla]],IF(kursanci67[[#This Row],[Imię kursanta]]="Piotrek",kursanci67[[#This Row],[LicznikPiotrek]],IF(kursanci67[[#This Row],[Imię kursanta]]="Andrzej",kursanci67[[#This Row],[LicznikAndrzej]],IF(kursanci67[[#This Row],[Imię kursanta]]="Marcin",kursanci67[[#This Row],[LicznikMarcin]])))))))))))))))))</f>
        <v>16</v>
      </c>
      <c r="AA236" t="str">
        <f>_xlfn.CONCAT(kursanci67[[#This Row],[CzlonImie]],kursanci67[[#This Row],[CzlonPrzedmiot]],kursanci67[[#This Row],[CzlonIlosc]])</f>
        <v>AGNMAT16</v>
      </c>
      <c r="AC236" s="4" t="s">
        <v>291</v>
      </c>
    </row>
    <row r="237" spans="1:29" x14ac:dyDescent="0.35">
      <c r="C237" s="1"/>
      <c r="D237" s="2"/>
      <c r="E237" s="2"/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E090-3C34-4F8B-A441-E682F9BCBD3D}">
  <dimension ref="A1:T236"/>
  <sheetViews>
    <sheetView topLeftCell="F127" workbookViewId="0">
      <selection activeCell="T2" sqref="T2:T152"/>
    </sheetView>
  </sheetViews>
  <sheetFormatPr defaultRowHeight="14.5" x14ac:dyDescent="0.35"/>
  <cols>
    <col min="1" max="1" width="14.6328125" bestFit="1" customWidth="1"/>
    <col min="2" max="2" width="11.7265625" bestFit="1" customWidth="1"/>
    <col min="3" max="3" width="9.90625" bestFit="1" customWidth="1"/>
    <col min="4" max="4" width="20.26953125" bestFit="1" customWidth="1"/>
    <col min="5" max="5" width="20.7265625" bestFit="1" customWidth="1"/>
    <col min="6" max="6" width="18.453125" bestFit="1" customWidth="1"/>
    <col min="7" max="7" width="18.81640625" customWidth="1"/>
    <col min="10" max="10" width="16.54296875" bestFit="1" customWidth="1"/>
    <col min="11" max="11" width="14.90625" bestFit="1" customWidth="1"/>
    <col min="12" max="12" width="14.90625" customWidth="1"/>
    <col min="13" max="13" width="16.7265625" customWidth="1"/>
    <col min="14" max="14" width="17.81640625" customWidth="1"/>
    <col min="15" max="17" width="16.453125" customWidth="1"/>
    <col min="19" max="19" width="20.269531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292</v>
      </c>
      <c r="J1" t="s">
        <v>293</v>
      </c>
      <c r="K1" t="s">
        <v>294</v>
      </c>
      <c r="L1" t="s">
        <v>302</v>
      </c>
      <c r="M1" t="s">
        <v>295</v>
      </c>
      <c r="N1" t="s">
        <v>296</v>
      </c>
      <c r="O1" t="s">
        <v>298</v>
      </c>
      <c r="P1" t="s">
        <v>301</v>
      </c>
      <c r="Q1" t="s">
        <v>303</v>
      </c>
      <c r="R1">
        <v>21.37</v>
      </c>
      <c r="S1" t="s">
        <v>299</v>
      </c>
      <c r="T1" t="s">
        <v>300</v>
      </c>
    </row>
    <row r="2" spans="1:20" x14ac:dyDescent="0.3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>
        <f>kursanci35[[#This Row],[Czas numerycznie w h]]*kursanci35[[#This Row],[Stawka za godzinę]]</f>
        <v>120</v>
      </c>
      <c r="J2" s="1">
        <v>45931</v>
      </c>
      <c r="K2">
        <f>WEEKDAY(J2,2)</f>
        <v>3</v>
      </c>
      <c r="L2">
        <f>DAY(J2)</f>
        <v>1</v>
      </c>
      <c r="M2">
        <f>IF(OR(K2=6, K2=7),-10,0)</f>
        <v>0</v>
      </c>
      <c r="N2">
        <f>IF(K2=2,-250,0)</f>
        <v>0</v>
      </c>
      <c r="O2">
        <f>IF(AND(K2&gt;=1,K2&lt;=5),LOOKUP(J2,$J$157:$K$231),0)</f>
        <v>120</v>
      </c>
      <c r="P2">
        <f>IF(L2=15,-600,0)</f>
        <v>0</v>
      </c>
      <c r="Q2" t="str">
        <f>IF(OR(AND(L2&gt;=20,MONTH(J2)=12),AND(L2&lt;=3,MONTH(J2)=1)),"TAK","NIE")</f>
        <v>NIE</v>
      </c>
      <c r="R2">
        <f>R1+M2+N2+O2+P2</f>
        <v>141.37</v>
      </c>
      <c r="S2">
        <f>IF(Q2="TAK",0,IF(AND(R2&gt;50,R2&lt;=500),MAX(50,ROUND(R2/5,2)),IF(AND(R2&gt;500,R2&lt;=600),MAX(100,ROUND(R2/2,2)),IF(R2&gt;600,400,0))))</f>
        <v>50</v>
      </c>
      <c r="T2">
        <f t="shared" ref="T2:T33" si="0">R2-S2</f>
        <v>91.37</v>
      </c>
    </row>
    <row r="3" spans="1:20" x14ac:dyDescent="0.3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>
        <f>kursanci35[[#This Row],[Czas numerycznie w h]]*kursanci35[[#This Row],[Stawka za godzinę]]</f>
        <v>105</v>
      </c>
      <c r="J3" s="1">
        <v>45932</v>
      </c>
      <c r="K3">
        <f t="shared" ref="K3:K66" si="1">WEEKDAY(J3,2)</f>
        <v>4</v>
      </c>
      <c r="L3">
        <f t="shared" ref="L3:L66" si="2">DAY(J3)</f>
        <v>2</v>
      </c>
      <c r="M3">
        <f t="shared" ref="M3:M66" si="3">IF(OR(K3=6, K3=7),-10,0)</f>
        <v>0</v>
      </c>
      <c r="N3">
        <f t="shared" ref="N3:N66" si="4">IF(K3=2,-250,0)</f>
        <v>0</v>
      </c>
      <c r="O3">
        <f t="shared" ref="O3:O66" si="5">IF(AND(K3&gt;=1,K3&lt;=5),LOOKUP(J3,$J$157:$K$231),0)</f>
        <v>210</v>
      </c>
      <c r="P3">
        <f t="shared" ref="P3:P66" si="6">IF(L3=15,-600,0)</f>
        <v>0</v>
      </c>
      <c r="Q3" t="str">
        <f t="shared" ref="Q3:Q66" si="7">IF(OR(AND(L3&gt;=20,MONTH(J3)=12),AND(L3&lt;=3,MONTH(J3)=1)),"TAK","NIE")</f>
        <v>NIE</v>
      </c>
      <c r="R3">
        <f>IF(Q3="NIE",T2+M3+N3+O3+P3,T2)</f>
        <v>301.37</v>
      </c>
      <c r="S3">
        <f t="shared" ref="S3:S66" si="8">IF(Q3="TAK",0,IF(AND(R3&gt;50,R3&lt;=500),MAX(50,ROUND(R3/5,2)),IF(AND(R3&gt;500,R3&lt;=600),MAX(100,ROUND(R3/2,2)),IF(R3&gt;600,400,0))))</f>
        <v>60.27</v>
      </c>
      <c r="T3">
        <f t="shared" si="0"/>
        <v>241.1</v>
      </c>
    </row>
    <row r="4" spans="1:20" x14ac:dyDescent="0.3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>
        <f>kursanci35[[#This Row],[Czas numerycznie w h]]*kursanci35[[#This Row],[Stawka za godzinę]]</f>
        <v>105</v>
      </c>
      <c r="J4" s="1">
        <v>45933</v>
      </c>
      <c r="K4">
        <f t="shared" si="1"/>
        <v>5</v>
      </c>
      <c r="L4">
        <f t="shared" si="2"/>
        <v>3</v>
      </c>
      <c r="M4">
        <f t="shared" si="3"/>
        <v>0</v>
      </c>
      <c r="N4">
        <f t="shared" si="4"/>
        <v>0</v>
      </c>
      <c r="O4">
        <f t="shared" si="5"/>
        <v>210</v>
      </c>
      <c r="P4">
        <f t="shared" si="6"/>
        <v>0</v>
      </c>
      <c r="Q4" t="str">
        <f t="shared" si="7"/>
        <v>NIE</v>
      </c>
      <c r="R4">
        <f t="shared" ref="R4:R67" si="9">IF(Q4="NIE",T3+M4+N4+O4+P4,T3)</f>
        <v>451.1</v>
      </c>
      <c r="S4">
        <f t="shared" si="8"/>
        <v>90.22</v>
      </c>
      <c r="T4">
        <f t="shared" si="0"/>
        <v>360.88</v>
      </c>
    </row>
    <row r="5" spans="1:20" x14ac:dyDescent="0.3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>
        <f>kursanci35[[#This Row],[Czas numerycznie w h]]*kursanci35[[#This Row],[Stawka za godzinę]]</f>
        <v>105</v>
      </c>
      <c r="J5" s="1">
        <v>45934</v>
      </c>
      <c r="K5">
        <f t="shared" si="1"/>
        <v>6</v>
      </c>
      <c r="L5">
        <f t="shared" si="2"/>
        <v>4</v>
      </c>
      <c r="M5">
        <f t="shared" si="3"/>
        <v>-10</v>
      </c>
      <c r="N5">
        <f t="shared" si="4"/>
        <v>0</v>
      </c>
      <c r="O5">
        <f t="shared" si="5"/>
        <v>0</v>
      </c>
      <c r="P5">
        <f t="shared" si="6"/>
        <v>0</v>
      </c>
      <c r="Q5" t="str">
        <f t="shared" si="7"/>
        <v>NIE</v>
      </c>
      <c r="R5">
        <f t="shared" si="9"/>
        <v>350.88</v>
      </c>
      <c r="S5">
        <f t="shared" si="8"/>
        <v>70.180000000000007</v>
      </c>
      <c r="T5">
        <f t="shared" si="0"/>
        <v>280.7</v>
      </c>
    </row>
    <row r="6" spans="1:20" x14ac:dyDescent="0.3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>
        <f>kursanci35[[#This Row],[Czas numerycznie w h]]*kursanci35[[#This Row],[Stawka za godzinę]]</f>
        <v>105</v>
      </c>
      <c r="J6" s="1">
        <v>45935</v>
      </c>
      <c r="K6">
        <f t="shared" si="1"/>
        <v>7</v>
      </c>
      <c r="L6">
        <f t="shared" si="2"/>
        <v>5</v>
      </c>
      <c r="M6">
        <f t="shared" si="3"/>
        <v>-10</v>
      </c>
      <c r="N6">
        <f t="shared" si="4"/>
        <v>0</v>
      </c>
      <c r="O6">
        <f t="shared" si="5"/>
        <v>0</v>
      </c>
      <c r="P6">
        <f t="shared" si="6"/>
        <v>0</v>
      </c>
      <c r="Q6" t="str">
        <f t="shared" si="7"/>
        <v>NIE</v>
      </c>
      <c r="R6">
        <f t="shared" si="9"/>
        <v>270.7</v>
      </c>
      <c r="S6">
        <f t="shared" si="8"/>
        <v>54.14</v>
      </c>
      <c r="T6">
        <f t="shared" si="0"/>
        <v>216.56</v>
      </c>
    </row>
    <row r="7" spans="1:20" x14ac:dyDescent="0.3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>
        <f>kursanci35[[#This Row],[Czas numerycznie w h]]*kursanci35[[#This Row],[Stawka za godzinę]]</f>
        <v>105</v>
      </c>
      <c r="J7" s="1">
        <v>45936</v>
      </c>
      <c r="K7">
        <f t="shared" si="1"/>
        <v>1</v>
      </c>
      <c r="L7">
        <f t="shared" si="2"/>
        <v>6</v>
      </c>
      <c r="M7">
        <f t="shared" si="3"/>
        <v>0</v>
      </c>
      <c r="N7">
        <f t="shared" si="4"/>
        <v>0</v>
      </c>
      <c r="O7">
        <f t="shared" si="5"/>
        <v>210</v>
      </c>
      <c r="P7">
        <f t="shared" si="6"/>
        <v>0</v>
      </c>
      <c r="Q7" t="str">
        <f t="shared" si="7"/>
        <v>NIE</v>
      </c>
      <c r="R7">
        <f t="shared" si="9"/>
        <v>426.56</v>
      </c>
      <c r="S7">
        <f t="shared" si="8"/>
        <v>85.31</v>
      </c>
      <c r="T7">
        <f t="shared" si="0"/>
        <v>341.25</v>
      </c>
    </row>
    <row r="8" spans="1:20" x14ac:dyDescent="0.3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>
        <f>kursanci35[[#This Row],[Czas numerycznie w h]]*kursanci35[[#This Row],[Stawka za godzinę]]</f>
        <v>105</v>
      </c>
      <c r="J8" s="1">
        <v>45937</v>
      </c>
      <c r="K8">
        <f t="shared" si="1"/>
        <v>2</v>
      </c>
      <c r="L8">
        <f t="shared" si="2"/>
        <v>7</v>
      </c>
      <c r="M8">
        <f t="shared" si="3"/>
        <v>0</v>
      </c>
      <c r="N8">
        <f t="shared" si="4"/>
        <v>-250</v>
      </c>
      <c r="O8">
        <f t="shared" si="5"/>
        <v>315</v>
      </c>
      <c r="P8">
        <f t="shared" si="6"/>
        <v>0</v>
      </c>
      <c r="Q8" t="str">
        <f t="shared" si="7"/>
        <v>NIE</v>
      </c>
      <c r="R8">
        <f t="shared" si="9"/>
        <v>406.25</v>
      </c>
      <c r="S8">
        <f t="shared" si="8"/>
        <v>81.25</v>
      </c>
      <c r="T8">
        <f t="shared" si="0"/>
        <v>325</v>
      </c>
    </row>
    <row r="9" spans="1:20" x14ac:dyDescent="0.3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>
        <f>kursanci35[[#This Row],[Czas numerycznie w h]]*kursanci35[[#This Row],[Stawka za godzinę]]</f>
        <v>105</v>
      </c>
      <c r="J9" s="1">
        <v>45938</v>
      </c>
      <c r="K9">
        <f t="shared" si="1"/>
        <v>3</v>
      </c>
      <c r="L9">
        <f t="shared" si="2"/>
        <v>8</v>
      </c>
      <c r="M9">
        <f t="shared" si="3"/>
        <v>0</v>
      </c>
      <c r="N9">
        <f t="shared" si="4"/>
        <v>0</v>
      </c>
      <c r="O9">
        <f t="shared" si="5"/>
        <v>315</v>
      </c>
      <c r="P9">
        <f t="shared" si="6"/>
        <v>0</v>
      </c>
      <c r="Q9" t="str">
        <f t="shared" si="7"/>
        <v>NIE</v>
      </c>
      <c r="R9">
        <f t="shared" si="9"/>
        <v>640</v>
      </c>
      <c r="S9">
        <f t="shared" si="8"/>
        <v>400</v>
      </c>
      <c r="T9">
        <f t="shared" si="0"/>
        <v>240</v>
      </c>
    </row>
    <row r="10" spans="1:20" x14ac:dyDescent="0.3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>
        <f>kursanci35[[#This Row],[Czas numerycznie w h]]*kursanci35[[#This Row],[Stawka za godzinę]]</f>
        <v>105</v>
      </c>
      <c r="J10" s="1">
        <v>45939</v>
      </c>
      <c r="K10">
        <f t="shared" si="1"/>
        <v>4</v>
      </c>
      <c r="L10">
        <f t="shared" si="2"/>
        <v>9</v>
      </c>
      <c r="M10">
        <f t="shared" si="3"/>
        <v>0</v>
      </c>
      <c r="N10">
        <f t="shared" si="4"/>
        <v>0</v>
      </c>
      <c r="O10">
        <f t="shared" si="5"/>
        <v>315</v>
      </c>
      <c r="P10">
        <f t="shared" si="6"/>
        <v>0</v>
      </c>
      <c r="Q10" t="str">
        <f t="shared" si="7"/>
        <v>NIE</v>
      </c>
      <c r="R10">
        <f t="shared" si="9"/>
        <v>555</v>
      </c>
      <c r="S10">
        <f t="shared" si="8"/>
        <v>277.5</v>
      </c>
      <c r="T10">
        <f t="shared" si="0"/>
        <v>277.5</v>
      </c>
    </row>
    <row r="11" spans="1:20" x14ac:dyDescent="0.3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>
        <f>kursanci35[[#This Row],[Czas numerycznie w h]]*kursanci35[[#This Row],[Stawka za godzinę]]</f>
        <v>105</v>
      </c>
      <c r="J11" s="1">
        <v>45940</v>
      </c>
      <c r="K11">
        <f t="shared" si="1"/>
        <v>5</v>
      </c>
      <c r="L11">
        <f t="shared" si="2"/>
        <v>10</v>
      </c>
      <c r="M11">
        <f t="shared" si="3"/>
        <v>0</v>
      </c>
      <c r="N11">
        <f t="shared" si="4"/>
        <v>0</v>
      </c>
      <c r="O11">
        <f t="shared" si="5"/>
        <v>420</v>
      </c>
      <c r="P11">
        <f t="shared" si="6"/>
        <v>0</v>
      </c>
      <c r="Q11" t="str">
        <f t="shared" si="7"/>
        <v>NIE</v>
      </c>
      <c r="R11">
        <f t="shared" si="9"/>
        <v>697.5</v>
      </c>
      <c r="S11">
        <f t="shared" si="8"/>
        <v>400</v>
      </c>
      <c r="T11">
        <f t="shared" si="0"/>
        <v>297.5</v>
      </c>
    </row>
    <row r="12" spans="1:20" x14ac:dyDescent="0.3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>
        <f>kursanci35[[#This Row],[Czas numerycznie w h]]*kursanci35[[#This Row],[Stawka za godzinę]]</f>
        <v>105</v>
      </c>
      <c r="J12" s="1">
        <v>45941</v>
      </c>
      <c r="K12">
        <f t="shared" si="1"/>
        <v>6</v>
      </c>
      <c r="L12">
        <f t="shared" si="2"/>
        <v>11</v>
      </c>
      <c r="M12">
        <f t="shared" si="3"/>
        <v>-10</v>
      </c>
      <c r="N12">
        <f t="shared" si="4"/>
        <v>0</v>
      </c>
      <c r="O12">
        <f t="shared" si="5"/>
        <v>0</v>
      </c>
      <c r="P12">
        <f t="shared" si="6"/>
        <v>0</v>
      </c>
      <c r="Q12" t="str">
        <f t="shared" si="7"/>
        <v>NIE</v>
      </c>
      <c r="R12">
        <f t="shared" si="9"/>
        <v>287.5</v>
      </c>
      <c r="S12">
        <f t="shared" si="8"/>
        <v>57.5</v>
      </c>
      <c r="T12">
        <f t="shared" si="0"/>
        <v>230</v>
      </c>
    </row>
    <row r="13" spans="1:20" x14ac:dyDescent="0.3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>
        <f>kursanci35[[#This Row],[Czas numerycznie w h]]*kursanci35[[#This Row],[Stawka za godzinę]]</f>
        <v>105</v>
      </c>
      <c r="J13" s="1">
        <v>45942</v>
      </c>
      <c r="K13">
        <f t="shared" si="1"/>
        <v>7</v>
      </c>
      <c r="L13">
        <f t="shared" si="2"/>
        <v>12</v>
      </c>
      <c r="M13">
        <f t="shared" si="3"/>
        <v>-10</v>
      </c>
      <c r="N13">
        <f t="shared" si="4"/>
        <v>0</v>
      </c>
      <c r="O13">
        <f t="shared" si="5"/>
        <v>0</v>
      </c>
      <c r="P13">
        <f t="shared" si="6"/>
        <v>0</v>
      </c>
      <c r="Q13" t="str">
        <f t="shared" si="7"/>
        <v>NIE</v>
      </c>
      <c r="R13">
        <f t="shared" si="9"/>
        <v>220</v>
      </c>
      <c r="S13">
        <f t="shared" si="8"/>
        <v>50</v>
      </c>
      <c r="T13">
        <f t="shared" si="0"/>
        <v>170</v>
      </c>
    </row>
    <row r="14" spans="1:20" x14ac:dyDescent="0.3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>
        <f>kursanci35[[#This Row],[Czas numerycznie w h]]*kursanci35[[#This Row],[Stawka za godzinę]]</f>
        <v>105</v>
      </c>
      <c r="J14" s="1">
        <v>45943</v>
      </c>
      <c r="K14">
        <f t="shared" si="1"/>
        <v>1</v>
      </c>
      <c r="L14">
        <f t="shared" si="2"/>
        <v>13</v>
      </c>
      <c r="M14">
        <f t="shared" si="3"/>
        <v>0</v>
      </c>
      <c r="N14">
        <f t="shared" si="4"/>
        <v>0</v>
      </c>
      <c r="O14">
        <f t="shared" si="5"/>
        <v>520</v>
      </c>
      <c r="P14">
        <f t="shared" si="6"/>
        <v>0</v>
      </c>
      <c r="Q14" t="str">
        <f t="shared" si="7"/>
        <v>NIE</v>
      </c>
      <c r="R14">
        <f t="shared" si="9"/>
        <v>690</v>
      </c>
      <c r="S14">
        <f t="shared" si="8"/>
        <v>400</v>
      </c>
      <c r="T14">
        <f t="shared" si="0"/>
        <v>290</v>
      </c>
    </row>
    <row r="15" spans="1:20" x14ac:dyDescent="0.3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>
        <f>kursanci35[[#This Row],[Czas numerycznie w h]]*kursanci35[[#This Row],[Stawka za godzinę]]</f>
        <v>105</v>
      </c>
      <c r="J15" s="1">
        <v>45944</v>
      </c>
      <c r="K15">
        <f t="shared" si="1"/>
        <v>2</v>
      </c>
      <c r="L15">
        <f t="shared" si="2"/>
        <v>14</v>
      </c>
      <c r="M15">
        <f t="shared" si="3"/>
        <v>0</v>
      </c>
      <c r="N15">
        <f t="shared" si="4"/>
        <v>-250</v>
      </c>
      <c r="O15">
        <f t="shared" si="5"/>
        <v>500</v>
      </c>
      <c r="P15">
        <f t="shared" si="6"/>
        <v>0</v>
      </c>
      <c r="Q15" t="str">
        <f t="shared" si="7"/>
        <v>NIE</v>
      </c>
      <c r="R15">
        <f t="shared" si="9"/>
        <v>540</v>
      </c>
      <c r="S15">
        <f t="shared" si="8"/>
        <v>270</v>
      </c>
      <c r="T15">
        <f t="shared" si="0"/>
        <v>270</v>
      </c>
    </row>
    <row r="16" spans="1:20" x14ac:dyDescent="0.3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>
        <f>kursanci35[[#This Row],[Czas numerycznie w h]]*kursanci35[[#This Row],[Stawka za godzinę]]</f>
        <v>105</v>
      </c>
      <c r="J16" s="1">
        <v>45945</v>
      </c>
      <c r="K16">
        <f t="shared" si="1"/>
        <v>3</v>
      </c>
      <c r="L16">
        <f t="shared" si="2"/>
        <v>15</v>
      </c>
      <c r="M16">
        <f t="shared" si="3"/>
        <v>0</v>
      </c>
      <c r="N16">
        <f t="shared" si="4"/>
        <v>0</v>
      </c>
      <c r="O16">
        <f t="shared" si="5"/>
        <v>300</v>
      </c>
      <c r="P16">
        <f t="shared" si="6"/>
        <v>-600</v>
      </c>
      <c r="Q16" t="str">
        <f t="shared" si="7"/>
        <v>NIE</v>
      </c>
      <c r="R16">
        <f t="shared" si="9"/>
        <v>-30</v>
      </c>
      <c r="S16">
        <f t="shared" si="8"/>
        <v>0</v>
      </c>
      <c r="T16">
        <f t="shared" si="0"/>
        <v>-30</v>
      </c>
    </row>
    <row r="17" spans="1:20" x14ac:dyDescent="0.3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>
        <f>kursanci35[[#This Row],[Czas numerycznie w h]]*kursanci35[[#This Row],[Stawka za godzinę]]</f>
        <v>105</v>
      </c>
      <c r="J17" s="1">
        <v>45946</v>
      </c>
      <c r="K17">
        <f t="shared" si="1"/>
        <v>4</v>
      </c>
      <c r="L17">
        <f t="shared" si="2"/>
        <v>16</v>
      </c>
      <c r="M17">
        <f t="shared" si="3"/>
        <v>0</v>
      </c>
      <c r="N17">
        <f t="shared" si="4"/>
        <v>0</v>
      </c>
      <c r="O17">
        <f t="shared" si="5"/>
        <v>300</v>
      </c>
      <c r="P17">
        <f t="shared" si="6"/>
        <v>0</v>
      </c>
      <c r="Q17" t="str">
        <f t="shared" si="7"/>
        <v>NIE</v>
      </c>
      <c r="R17">
        <f t="shared" si="9"/>
        <v>270</v>
      </c>
      <c r="S17">
        <f t="shared" si="8"/>
        <v>54</v>
      </c>
      <c r="T17">
        <f t="shared" si="0"/>
        <v>216</v>
      </c>
    </row>
    <row r="18" spans="1:20" x14ac:dyDescent="0.3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>
        <f>kursanci35[[#This Row],[Czas numerycznie w h]]*kursanci35[[#This Row],[Stawka za godzinę]]</f>
        <v>105</v>
      </c>
      <c r="J18" s="1">
        <v>45947</v>
      </c>
      <c r="K18">
        <f t="shared" si="1"/>
        <v>5</v>
      </c>
      <c r="L18">
        <f t="shared" si="2"/>
        <v>17</v>
      </c>
      <c r="M18">
        <f t="shared" si="3"/>
        <v>0</v>
      </c>
      <c r="N18">
        <f t="shared" si="4"/>
        <v>0</v>
      </c>
      <c r="O18">
        <f t="shared" si="5"/>
        <v>300</v>
      </c>
      <c r="P18">
        <f t="shared" si="6"/>
        <v>0</v>
      </c>
      <c r="Q18" t="str">
        <f t="shared" si="7"/>
        <v>NIE</v>
      </c>
      <c r="R18">
        <f t="shared" si="9"/>
        <v>516</v>
      </c>
      <c r="S18">
        <f t="shared" si="8"/>
        <v>258</v>
      </c>
      <c r="T18">
        <f t="shared" si="0"/>
        <v>258</v>
      </c>
    </row>
    <row r="19" spans="1:20" x14ac:dyDescent="0.3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>
        <f>kursanci35[[#This Row],[Czas numerycznie w h]]*kursanci35[[#This Row],[Stawka za godzinę]]</f>
        <v>105</v>
      </c>
      <c r="J19" s="1">
        <v>45948</v>
      </c>
      <c r="K19">
        <f t="shared" si="1"/>
        <v>6</v>
      </c>
      <c r="L19">
        <f t="shared" si="2"/>
        <v>18</v>
      </c>
      <c r="M19">
        <f t="shared" si="3"/>
        <v>-10</v>
      </c>
      <c r="N19">
        <f t="shared" si="4"/>
        <v>0</v>
      </c>
      <c r="O19">
        <f t="shared" si="5"/>
        <v>0</v>
      </c>
      <c r="P19">
        <f t="shared" si="6"/>
        <v>0</v>
      </c>
      <c r="Q19" t="str">
        <f t="shared" si="7"/>
        <v>NIE</v>
      </c>
      <c r="R19">
        <f t="shared" si="9"/>
        <v>248</v>
      </c>
      <c r="S19">
        <f t="shared" si="8"/>
        <v>50</v>
      </c>
      <c r="T19">
        <f t="shared" si="0"/>
        <v>198</v>
      </c>
    </row>
    <row r="20" spans="1:20" x14ac:dyDescent="0.3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>
        <f>kursanci35[[#This Row],[Czas numerycznie w h]]*kursanci35[[#This Row],[Stawka za godzinę]]</f>
        <v>105</v>
      </c>
      <c r="J20" s="1">
        <v>45949</v>
      </c>
      <c r="K20">
        <f t="shared" si="1"/>
        <v>7</v>
      </c>
      <c r="L20">
        <f t="shared" si="2"/>
        <v>19</v>
      </c>
      <c r="M20">
        <f t="shared" si="3"/>
        <v>-10</v>
      </c>
      <c r="N20">
        <f t="shared" si="4"/>
        <v>0</v>
      </c>
      <c r="O20">
        <f t="shared" si="5"/>
        <v>0</v>
      </c>
      <c r="P20">
        <f t="shared" si="6"/>
        <v>0</v>
      </c>
      <c r="Q20" t="str">
        <f t="shared" si="7"/>
        <v>NIE</v>
      </c>
      <c r="R20">
        <f t="shared" si="9"/>
        <v>188</v>
      </c>
      <c r="S20">
        <f t="shared" si="8"/>
        <v>50</v>
      </c>
      <c r="T20">
        <f t="shared" si="0"/>
        <v>138</v>
      </c>
    </row>
    <row r="21" spans="1:20" x14ac:dyDescent="0.3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>
        <f>kursanci35[[#This Row],[Czas numerycznie w h]]*kursanci35[[#This Row],[Stawka za godzinę]]</f>
        <v>100</v>
      </c>
      <c r="J21" s="1">
        <v>45950</v>
      </c>
      <c r="K21">
        <f t="shared" si="1"/>
        <v>1</v>
      </c>
      <c r="L21">
        <f t="shared" si="2"/>
        <v>20</v>
      </c>
      <c r="M21">
        <f t="shared" si="3"/>
        <v>0</v>
      </c>
      <c r="N21">
        <f t="shared" si="4"/>
        <v>0</v>
      </c>
      <c r="O21">
        <f t="shared" si="5"/>
        <v>400</v>
      </c>
      <c r="P21">
        <f t="shared" si="6"/>
        <v>0</v>
      </c>
      <c r="Q21" t="str">
        <f t="shared" si="7"/>
        <v>NIE</v>
      </c>
      <c r="R21">
        <f t="shared" si="9"/>
        <v>538</v>
      </c>
      <c r="S21">
        <f t="shared" si="8"/>
        <v>269</v>
      </c>
      <c r="T21">
        <f t="shared" si="0"/>
        <v>269</v>
      </c>
    </row>
    <row r="22" spans="1:20" x14ac:dyDescent="0.3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>
        <f>kursanci35[[#This Row],[Czas numerycznie w h]]*kursanci35[[#This Row],[Stawka za godzinę]]</f>
        <v>100</v>
      </c>
      <c r="J22" s="1">
        <v>45951</v>
      </c>
      <c r="K22">
        <f t="shared" si="1"/>
        <v>2</v>
      </c>
      <c r="L22">
        <f t="shared" si="2"/>
        <v>21</v>
      </c>
      <c r="M22">
        <f t="shared" si="3"/>
        <v>0</v>
      </c>
      <c r="N22">
        <f t="shared" si="4"/>
        <v>-250</v>
      </c>
      <c r="O22">
        <f t="shared" si="5"/>
        <v>190</v>
      </c>
      <c r="P22">
        <f t="shared" si="6"/>
        <v>0</v>
      </c>
      <c r="Q22" t="str">
        <f t="shared" si="7"/>
        <v>NIE</v>
      </c>
      <c r="R22">
        <f t="shared" si="9"/>
        <v>209</v>
      </c>
      <c r="S22">
        <f t="shared" si="8"/>
        <v>50</v>
      </c>
      <c r="T22">
        <f t="shared" si="0"/>
        <v>159</v>
      </c>
    </row>
    <row r="23" spans="1:20" x14ac:dyDescent="0.3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>
        <f>kursanci35[[#This Row],[Czas numerycznie w h]]*kursanci35[[#This Row],[Stawka za godzinę]]</f>
        <v>100</v>
      </c>
      <c r="J23" s="1">
        <v>45952</v>
      </c>
      <c r="K23">
        <f t="shared" si="1"/>
        <v>3</v>
      </c>
      <c r="L23">
        <f t="shared" si="2"/>
        <v>22</v>
      </c>
      <c r="M23">
        <f t="shared" si="3"/>
        <v>0</v>
      </c>
      <c r="N23">
        <f t="shared" si="4"/>
        <v>0</v>
      </c>
      <c r="O23">
        <f t="shared" si="5"/>
        <v>180</v>
      </c>
      <c r="P23">
        <f t="shared" si="6"/>
        <v>0</v>
      </c>
      <c r="Q23" t="str">
        <f t="shared" si="7"/>
        <v>NIE</v>
      </c>
      <c r="R23">
        <f t="shared" si="9"/>
        <v>339</v>
      </c>
      <c r="S23">
        <f t="shared" si="8"/>
        <v>67.8</v>
      </c>
      <c r="T23">
        <f t="shared" si="0"/>
        <v>271.2</v>
      </c>
    </row>
    <row r="24" spans="1:20" x14ac:dyDescent="0.3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>
        <f>kursanci35[[#This Row],[Czas numerycznie w h]]*kursanci35[[#This Row],[Stawka za godzinę]]</f>
        <v>100</v>
      </c>
      <c r="J24" s="1">
        <v>45953</v>
      </c>
      <c r="K24">
        <f t="shared" si="1"/>
        <v>4</v>
      </c>
      <c r="L24">
        <f t="shared" si="2"/>
        <v>23</v>
      </c>
      <c r="M24">
        <f t="shared" si="3"/>
        <v>0</v>
      </c>
      <c r="N24">
        <f t="shared" si="4"/>
        <v>0</v>
      </c>
      <c r="O24">
        <f t="shared" si="5"/>
        <v>90</v>
      </c>
      <c r="P24">
        <f t="shared" si="6"/>
        <v>0</v>
      </c>
      <c r="Q24" t="str">
        <f t="shared" si="7"/>
        <v>NIE</v>
      </c>
      <c r="R24">
        <f t="shared" si="9"/>
        <v>361.2</v>
      </c>
      <c r="S24">
        <f t="shared" si="8"/>
        <v>72.239999999999995</v>
      </c>
      <c r="T24">
        <f t="shared" si="0"/>
        <v>288.95999999999998</v>
      </c>
    </row>
    <row r="25" spans="1:20" x14ac:dyDescent="0.3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>
        <f>kursanci35[[#This Row],[Czas numerycznie w h]]*kursanci35[[#This Row],[Stawka za godzinę]]</f>
        <v>100</v>
      </c>
      <c r="J25" s="1">
        <v>45954</v>
      </c>
      <c r="K25">
        <f t="shared" si="1"/>
        <v>5</v>
      </c>
      <c r="L25">
        <f t="shared" si="2"/>
        <v>24</v>
      </c>
      <c r="M25">
        <f t="shared" si="3"/>
        <v>0</v>
      </c>
      <c r="N25">
        <f t="shared" si="4"/>
        <v>0</v>
      </c>
      <c r="O25">
        <f t="shared" si="5"/>
        <v>180</v>
      </c>
      <c r="P25">
        <f t="shared" si="6"/>
        <v>0</v>
      </c>
      <c r="Q25" t="str">
        <f t="shared" si="7"/>
        <v>NIE</v>
      </c>
      <c r="R25">
        <f t="shared" si="9"/>
        <v>468.96</v>
      </c>
      <c r="S25">
        <f t="shared" si="8"/>
        <v>93.79</v>
      </c>
      <c r="T25">
        <f t="shared" si="0"/>
        <v>375.16999999999996</v>
      </c>
    </row>
    <row r="26" spans="1:20" x14ac:dyDescent="0.3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>
        <f>kursanci35[[#This Row],[Czas numerycznie w h]]*kursanci35[[#This Row],[Stawka za godzinę]]</f>
        <v>100</v>
      </c>
      <c r="J26" s="1">
        <v>45955</v>
      </c>
      <c r="K26">
        <f t="shared" si="1"/>
        <v>6</v>
      </c>
      <c r="L26">
        <f t="shared" si="2"/>
        <v>25</v>
      </c>
      <c r="M26">
        <f t="shared" si="3"/>
        <v>-10</v>
      </c>
      <c r="N26">
        <f t="shared" si="4"/>
        <v>0</v>
      </c>
      <c r="O26">
        <f t="shared" si="5"/>
        <v>0</v>
      </c>
      <c r="P26">
        <f t="shared" si="6"/>
        <v>0</v>
      </c>
      <c r="Q26" t="str">
        <f t="shared" si="7"/>
        <v>NIE</v>
      </c>
      <c r="R26">
        <f t="shared" si="9"/>
        <v>365.16999999999996</v>
      </c>
      <c r="S26">
        <f t="shared" si="8"/>
        <v>73.03</v>
      </c>
      <c r="T26">
        <f t="shared" si="0"/>
        <v>292.14</v>
      </c>
    </row>
    <row r="27" spans="1:20" x14ac:dyDescent="0.3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>
        <f>kursanci35[[#This Row],[Czas numerycznie w h]]*kursanci35[[#This Row],[Stawka za godzinę]]</f>
        <v>100</v>
      </c>
      <c r="J27" s="1">
        <v>45956</v>
      </c>
      <c r="K27">
        <f t="shared" si="1"/>
        <v>7</v>
      </c>
      <c r="L27">
        <f t="shared" si="2"/>
        <v>26</v>
      </c>
      <c r="M27">
        <f t="shared" si="3"/>
        <v>-10</v>
      </c>
      <c r="N27">
        <f t="shared" si="4"/>
        <v>0</v>
      </c>
      <c r="O27">
        <f t="shared" si="5"/>
        <v>0</v>
      </c>
      <c r="P27">
        <f t="shared" si="6"/>
        <v>0</v>
      </c>
      <c r="Q27" t="str">
        <f t="shared" si="7"/>
        <v>NIE</v>
      </c>
      <c r="R27">
        <f t="shared" si="9"/>
        <v>282.14</v>
      </c>
      <c r="S27">
        <f t="shared" si="8"/>
        <v>56.43</v>
      </c>
      <c r="T27">
        <f t="shared" si="0"/>
        <v>225.70999999999998</v>
      </c>
    </row>
    <row r="28" spans="1:20" x14ac:dyDescent="0.3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>
        <f>kursanci35[[#This Row],[Czas numerycznie w h]]*kursanci35[[#This Row],[Stawka za godzinę]]</f>
        <v>100</v>
      </c>
      <c r="J28" s="1">
        <v>45957</v>
      </c>
      <c r="K28">
        <f t="shared" si="1"/>
        <v>1</v>
      </c>
      <c r="L28">
        <f t="shared" si="2"/>
        <v>27</v>
      </c>
      <c r="M28">
        <f t="shared" si="3"/>
        <v>0</v>
      </c>
      <c r="N28">
        <f t="shared" si="4"/>
        <v>0</v>
      </c>
      <c r="O28">
        <f t="shared" si="5"/>
        <v>180</v>
      </c>
      <c r="P28">
        <f t="shared" si="6"/>
        <v>0</v>
      </c>
      <c r="Q28" t="str">
        <f t="shared" si="7"/>
        <v>NIE</v>
      </c>
      <c r="R28">
        <f t="shared" si="9"/>
        <v>405.71</v>
      </c>
      <c r="S28">
        <f t="shared" si="8"/>
        <v>81.14</v>
      </c>
      <c r="T28">
        <f t="shared" si="0"/>
        <v>324.57</v>
      </c>
    </row>
    <row r="29" spans="1:20" x14ac:dyDescent="0.3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>
        <f>kursanci35[[#This Row],[Czas numerycznie w h]]*kursanci35[[#This Row],[Stawka za godzinę]]</f>
        <v>100</v>
      </c>
      <c r="J29" s="1">
        <v>45958</v>
      </c>
      <c r="K29">
        <f t="shared" si="1"/>
        <v>2</v>
      </c>
      <c r="L29">
        <f t="shared" si="2"/>
        <v>28</v>
      </c>
      <c r="M29">
        <f t="shared" si="3"/>
        <v>0</v>
      </c>
      <c r="N29">
        <f t="shared" si="4"/>
        <v>-250</v>
      </c>
      <c r="O29">
        <f t="shared" si="5"/>
        <v>180</v>
      </c>
      <c r="P29">
        <f t="shared" si="6"/>
        <v>0</v>
      </c>
      <c r="Q29" t="str">
        <f t="shared" si="7"/>
        <v>NIE</v>
      </c>
      <c r="R29">
        <f t="shared" si="9"/>
        <v>254.57</v>
      </c>
      <c r="S29">
        <f t="shared" si="8"/>
        <v>50.91</v>
      </c>
      <c r="T29">
        <f t="shared" si="0"/>
        <v>203.66</v>
      </c>
    </row>
    <row r="30" spans="1:20" x14ac:dyDescent="0.3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>
        <f>kursanci35[[#This Row],[Czas numerycznie w h]]*kursanci35[[#This Row],[Stawka za godzinę]]</f>
        <v>100</v>
      </c>
      <c r="J30" s="1">
        <v>45959</v>
      </c>
      <c r="K30">
        <f t="shared" si="1"/>
        <v>3</v>
      </c>
      <c r="L30">
        <f t="shared" si="2"/>
        <v>29</v>
      </c>
      <c r="M30">
        <f t="shared" si="3"/>
        <v>0</v>
      </c>
      <c r="N30">
        <f t="shared" si="4"/>
        <v>0</v>
      </c>
      <c r="O30">
        <f t="shared" si="5"/>
        <v>180</v>
      </c>
      <c r="P30">
        <f t="shared" si="6"/>
        <v>0</v>
      </c>
      <c r="Q30" t="str">
        <f t="shared" si="7"/>
        <v>NIE</v>
      </c>
      <c r="R30">
        <f t="shared" si="9"/>
        <v>383.65999999999997</v>
      </c>
      <c r="S30">
        <f t="shared" si="8"/>
        <v>76.73</v>
      </c>
      <c r="T30">
        <f t="shared" si="0"/>
        <v>306.92999999999995</v>
      </c>
    </row>
    <row r="31" spans="1:20" x14ac:dyDescent="0.3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>
        <f>kursanci35[[#This Row],[Czas numerycznie w h]]*kursanci35[[#This Row],[Stawka za godzinę]]</f>
        <v>100</v>
      </c>
      <c r="J31" s="1">
        <v>45960</v>
      </c>
      <c r="K31">
        <f t="shared" si="1"/>
        <v>4</v>
      </c>
      <c r="L31">
        <f t="shared" si="2"/>
        <v>30</v>
      </c>
      <c r="M31">
        <f t="shared" si="3"/>
        <v>0</v>
      </c>
      <c r="N31">
        <f t="shared" si="4"/>
        <v>0</v>
      </c>
      <c r="O31">
        <f t="shared" si="5"/>
        <v>180</v>
      </c>
      <c r="P31">
        <f t="shared" si="6"/>
        <v>0</v>
      </c>
      <c r="Q31" t="str">
        <f t="shared" si="7"/>
        <v>NIE</v>
      </c>
      <c r="R31">
        <f t="shared" si="9"/>
        <v>486.92999999999995</v>
      </c>
      <c r="S31">
        <f t="shared" si="8"/>
        <v>97.39</v>
      </c>
      <c r="T31">
        <f t="shared" si="0"/>
        <v>389.53999999999996</v>
      </c>
    </row>
    <row r="32" spans="1:20" x14ac:dyDescent="0.3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>
        <f>kursanci35[[#This Row],[Czas numerycznie w h]]*kursanci35[[#This Row],[Stawka za godzinę]]</f>
        <v>100</v>
      </c>
      <c r="J32" s="1">
        <v>45961</v>
      </c>
      <c r="K32">
        <f t="shared" si="1"/>
        <v>5</v>
      </c>
      <c r="L32">
        <f t="shared" si="2"/>
        <v>31</v>
      </c>
      <c r="M32">
        <f t="shared" si="3"/>
        <v>0</v>
      </c>
      <c r="N32">
        <f t="shared" si="4"/>
        <v>0</v>
      </c>
      <c r="O32">
        <f t="shared" si="5"/>
        <v>360</v>
      </c>
      <c r="P32">
        <f t="shared" si="6"/>
        <v>0</v>
      </c>
      <c r="Q32" t="str">
        <f t="shared" si="7"/>
        <v>NIE</v>
      </c>
      <c r="R32">
        <f t="shared" si="9"/>
        <v>749.54</v>
      </c>
      <c r="S32">
        <f t="shared" si="8"/>
        <v>400</v>
      </c>
      <c r="T32">
        <f t="shared" si="0"/>
        <v>349.53999999999996</v>
      </c>
    </row>
    <row r="33" spans="1:20" x14ac:dyDescent="0.3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>
        <f>kursanci35[[#This Row],[Czas numerycznie w h]]*kursanci35[[#This Row],[Stawka za godzinę]]</f>
        <v>100</v>
      </c>
      <c r="J33" s="1">
        <v>45962</v>
      </c>
      <c r="K33">
        <f t="shared" si="1"/>
        <v>6</v>
      </c>
      <c r="L33">
        <f t="shared" si="2"/>
        <v>1</v>
      </c>
      <c r="M33">
        <f t="shared" si="3"/>
        <v>-10</v>
      </c>
      <c r="N33">
        <f t="shared" si="4"/>
        <v>0</v>
      </c>
      <c r="O33">
        <f t="shared" si="5"/>
        <v>0</v>
      </c>
      <c r="P33">
        <f t="shared" si="6"/>
        <v>0</v>
      </c>
      <c r="Q33" t="str">
        <f t="shared" si="7"/>
        <v>NIE</v>
      </c>
      <c r="R33">
        <f t="shared" si="9"/>
        <v>339.53999999999996</v>
      </c>
      <c r="S33">
        <f t="shared" si="8"/>
        <v>67.91</v>
      </c>
      <c r="T33">
        <f t="shared" si="0"/>
        <v>271.63</v>
      </c>
    </row>
    <row r="34" spans="1:20" x14ac:dyDescent="0.3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>
        <f>kursanci35[[#This Row],[Czas numerycznie w h]]*kursanci35[[#This Row],[Stawka za godzinę]]</f>
        <v>100</v>
      </c>
      <c r="J34" s="1">
        <v>45963</v>
      </c>
      <c r="K34">
        <f t="shared" si="1"/>
        <v>7</v>
      </c>
      <c r="L34">
        <f t="shared" si="2"/>
        <v>2</v>
      </c>
      <c r="M34">
        <f t="shared" si="3"/>
        <v>-10</v>
      </c>
      <c r="N34">
        <f t="shared" si="4"/>
        <v>0</v>
      </c>
      <c r="O34">
        <f t="shared" si="5"/>
        <v>0</v>
      </c>
      <c r="P34">
        <f t="shared" si="6"/>
        <v>0</v>
      </c>
      <c r="Q34" t="str">
        <f t="shared" si="7"/>
        <v>NIE</v>
      </c>
      <c r="R34">
        <f t="shared" si="9"/>
        <v>261.63</v>
      </c>
      <c r="S34">
        <f t="shared" si="8"/>
        <v>52.33</v>
      </c>
      <c r="T34">
        <f t="shared" ref="T34:T65" si="10">R34-S34</f>
        <v>209.3</v>
      </c>
    </row>
    <row r="35" spans="1:20" x14ac:dyDescent="0.3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>
        <f>kursanci35[[#This Row],[Czas numerycznie w h]]*kursanci35[[#This Row],[Stawka za godzinę]]</f>
        <v>90</v>
      </c>
      <c r="J35" s="1">
        <v>45964</v>
      </c>
      <c r="K35">
        <f t="shared" si="1"/>
        <v>1</v>
      </c>
      <c r="L35">
        <f t="shared" si="2"/>
        <v>3</v>
      </c>
      <c r="M35">
        <f t="shared" si="3"/>
        <v>0</v>
      </c>
      <c r="N35">
        <f t="shared" si="4"/>
        <v>0</v>
      </c>
      <c r="O35">
        <f t="shared" si="5"/>
        <v>90</v>
      </c>
      <c r="P35">
        <f t="shared" si="6"/>
        <v>0</v>
      </c>
      <c r="Q35" t="str">
        <f t="shared" si="7"/>
        <v>NIE</v>
      </c>
      <c r="R35">
        <f t="shared" si="9"/>
        <v>299.3</v>
      </c>
      <c r="S35">
        <f t="shared" si="8"/>
        <v>59.86</v>
      </c>
      <c r="T35">
        <f t="shared" si="10"/>
        <v>239.44</v>
      </c>
    </row>
    <row r="36" spans="1:20" x14ac:dyDescent="0.3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>
        <f>kursanci35[[#This Row],[Czas numerycznie w h]]*kursanci35[[#This Row],[Stawka za godzinę]]</f>
        <v>90</v>
      </c>
      <c r="J36" s="1">
        <v>45965</v>
      </c>
      <c r="K36">
        <f t="shared" si="1"/>
        <v>2</v>
      </c>
      <c r="L36">
        <f t="shared" si="2"/>
        <v>4</v>
      </c>
      <c r="M36">
        <f t="shared" si="3"/>
        <v>0</v>
      </c>
      <c r="N36">
        <f t="shared" si="4"/>
        <v>-250</v>
      </c>
      <c r="O36">
        <f t="shared" si="5"/>
        <v>90</v>
      </c>
      <c r="P36">
        <f t="shared" si="6"/>
        <v>0</v>
      </c>
      <c r="Q36" t="str">
        <f t="shared" si="7"/>
        <v>NIE</v>
      </c>
      <c r="R36">
        <f t="shared" si="9"/>
        <v>79.44</v>
      </c>
      <c r="S36">
        <f t="shared" si="8"/>
        <v>50</v>
      </c>
      <c r="T36">
        <f t="shared" si="10"/>
        <v>29.439999999999998</v>
      </c>
    </row>
    <row r="37" spans="1:20" x14ac:dyDescent="0.3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>
        <f>kursanci35[[#This Row],[Czas numerycznie w h]]*kursanci35[[#This Row],[Stawka za godzinę]]</f>
        <v>90</v>
      </c>
      <c r="J37" s="1">
        <v>45966</v>
      </c>
      <c r="K37">
        <f t="shared" si="1"/>
        <v>3</v>
      </c>
      <c r="L37">
        <f t="shared" si="2"/>
        <v>5</v>
      </c>
      <c r="M37">
        <f t="shared" si="3"/>
        <v>0</v>
      </c>
      <c r="N37">
        <f t="shared" si="4"/>
        <v>0</v>
      </c>
      <c r="O37">
        <f t="shared" si="5"/>
        <v>270</v>
      </c>
      <c r="P37">
        <f t="shared" si="6"/>
        <v>0</v>
      </c>
      <c r="Q37" t="str">
        <f t="shared" si="7"/>
        <v>NIE</v>
      </c>
      <c r="R37">
        <f t="shared" si="9"/>
        <v>299.44</v>
      </c>
      <c r="S37">
        <f t="shared" si="8"/>
        <v>59.89</v>
      </c>
      <c r="T37">
        <f t="shared" si="10"/>
        <v>239.55</v>
      </c>
    </row>
    <row r="38" spans="1:20" x14ac:dyDescent="0.3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>
        <f>kursanci35[[#This Row],[Czas numerycznie w h]]*kursanci35[[#This Row],[Stawka za godzinę]]</f>
        <v>90</v>
      </c>
      <c r="J38" s="1">
        <v>45967</v>
      </c>
      <c r="K38">
        <f t="shared" si="1"/>
        <v>4</v>
      </c>
      <c r="L38">
        <f t="shared" si="2"/>
        <v>6</v>
      </c>
      <c r="M38">
        <f t="shared" si="3"/>
        <v>0</v>
      </c>
      <c r="N38">
        <f t="shared" si="4"/>
        <v>0</v>
      </c>
      <c r="O38">
        <f t="shared" si="5"/>
        <v>450</v>
      </c>
      <c r="P38">
        <f t="shared" si="6"/>
        <v>0</v>
      </c>
      <c r="Q38" t="str">
        <f t="shared" si="7"/>
        <v>NIE</v>
      </c>
      <c r="R38">
        <f t="shared" si="9"/>
        <v>689.55</v>
      </c>
      <c r="S38">
        <f t="shared" si="8"/>
        <v>400</v>
      </c>
      <c r="T38">
        <f t="shared" si="10"/>
        <v>289.54999999999995</v>
      </c>
    </row>
    <row r="39" spans="1:20" x14ac:dyDescent="0.3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>
        <f>kursanci35[[#This Row],[Czas numerycznie w h]]*kursanci35[[#This Row],[Stawka za godzinę]]</f>
        <v>90</v>
      </c>
      <c r="J39" s="1">
        <v>45968</v>
      </c>
      <c r="K39">
        <f t="shared" si="1"/>
        <v>5</v>
      </c>
      <c r="L39">
        <f t="shared" si="2"/>
        <v>7</v>
      </c>
      <c r="M39">
        <f t="shared" si="3"/>
        <v>0</v>
      </c>
      <c r="N39">
        <f t="shared" si="4"/>
        <v>0</v>
      </c>
      <c r="O39">
        <f t="shared" si="5"/>
        <v>180</v>
      </c>
      <c r="P39">
        <f t="shared" si="6"/>
        <v>0</v>
      </c>
      <c r="Q39" t="str">
        <f t="shared" si="7"/>
        <v>NIE</v>
      </c>
      <c r="R39">
        <f t="shared" si="9"/>
        <v>469.54999999999995</v>
      </c>
      <c r="S39">
        <f t="shared" si="8"/>
        <v>93.91</v>
      </c>
      <c r="T39">
        <f t="shared" si="10"/>
        <v>375.64</v>
      </c>
    </row>
    <row r="40" spans="1:20" x14ac:dyDescent="0.3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>
        <f>kursanci35[[#This Row],[Czas numerycznie w h]]*kursanci35[[#This Row],[Stawka za godzinę]]</f>
        <v>90</v>
      </c>
      <c r="J40" s="1">
        <v>45969</v>
      </c>
      <c r="K40">
        <f t="shared" si="1"/>
        <v>6</v>
      </c>
      <c r="L40">
        <f t="shared" si="2"/>
        <v>8</v>
      </c>
      <c r="M40">
        <f t="shared" si="3"/>
        <v>-10</v>
      </c>
      <c r="N40">
        <f t="shared" si="4"/>
        <v>0</v>
      </c>
      <c r="O40">
        <f t="shared" si="5"/>
        <v>0</v>
      </c>
      <c r="P40">
        <f t="shared" si="6"/>
        <v>0</v>
      </c>
      <c r="Q40" t="str">
        <f t="shared" si="7"/>
        <v>NIE</v>
      </c>
      <c r="R40">
        <f t="shared" si="9"/>
        <v>365.64</v>
      </c>
      <c r="S40">
        <f t="shared" si="8"/>
        <v>73.13</v>
      </c>
      <c r="T40">
        <f t="shared" si="10"/>
        <v>292.51</v>
      </c>
    </row>
    <row r="41" spans="1:20" x14ac:dyDescent="0.3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>
        <f>kursanci35[[#This Row],[Czas numerycznie w h]]*kursanci35[[#This Row],[Stawka za godzinę]]</f>
        <v>90</v>
      </c>
      <c r="J41" s="1">
        <v>45970</v>
      </c>
      <c r="K41">
        <f t="shared" si="1"/>
        <v>7</v>
      </c>
      <c r="L41">
        <f t="shared" si="2"/>
        <v>9</v>
      </c>
      <c r="M41">
        <f t="shared" si="3"/>
        <v>-10</v>
      </c>
      <c r="N41">
        <f t="shared" si="4"/>
        <v>0</v>
      </c>
      <c r="O41">
        <f t="shared" si="5"/>
        <v>0</v>
      </c>
      <c r="P41">
        <f t="shared" si="6"/>
        <v>0</v>
      </c>
      <c r="Q41" t="str">
        <f t="shared" si="7"/>
        <v>NIE</v>
      </c>
      <c r="R41">
        <f t="shared" si="9"/>
        <v>282.51</v>
      </c>
      <c r="S41">
        <f t="shared" si="8"/>
        <v>56.5</v>
      </c>
      <c r="T41">
        <f t="shared" si="10"/>
        <v>226.01</v>
      </c>
    </row>
    <row r="42" spans="1:20" x14ac:dyDescent="0.3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>
        <f>kursanci35[[#This Row],[Czas numerycznie w h]]*kursanci35[[#This Row],[Stawka za godzinę]]</f>
        <v>90</v>
      </c>
      <c r="J42" s="1">
        <v>45971</v>
      </c>
      <c r="K42">
        <f t="shared" si="1"/>
        <v>1</v>
      </c>
      <c r="L42">
        <f t="shared" si="2"/>
        <v>10</v>
      </c>
      <c r="M42">
        <f t="shared" si="3"/>
        <v>0</v>
      </c>
      <c r="N42">
        <f t="shared" si="4"/>
        <v>0</v>
      </c>
      <c r="O42">
        <f t="shared" si="5"/>
        <v>180</v>
      </c>
      <c r="P42">
        <f t="shared" si="6"/>
        <v>0</v>
      </c>
      <c r="Q42" t="str">
        <f t="shared" si="7"/>
        <v>NIE</v>
      </c>
      <c r="R42">
        <f t="shared" si="9"/>
        <v>406.01</v>
      </c>
      <c r="S42">
        <f t="shared" si="8"/>
        <v>81.2</v>
      </c>
      <c r="T42">
        <f t="shared" si="10"/>
        <v>324.81</v>
      </c>
    </row>
    <row r="43" spans="1:20" x14ac:dyDescent="0.3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>
        <f>kursanci35[[#This Row],[Czas numerycznie w h]]*kursanci35[[#This Row],[Stawka za godzinę]]</f>
        <v>90</v>
      </c>
      <c r="J43" s="1">
        <v>45972</v>
      </c>
      <c r="K43">
        <f t="shared" si="1"/>
        <v>2</v>
      </c>
      <c r="L43">
        <f t="shared" si="2"/>
        <v>11</v>
      </c>
      <c r="M43">
        <f t="shared" si="3"/>
        <v>0</v>
      </c>
      <c r="N43">
        <f t="shared" si="4"/>
        <v>-250</v>
      </c>
      <c r="O43">
        <f t="shared" si="5"/>
        <v>270</v>
      </c>
      <c r="P43">
        <f t="shared" si="6"/>
        <v>0</v>
      </c>
      <c r="Q43" t="str">
        <f t="shared" si="7"/>
        <v>NIE</v>
      </c>
      <c r="R43">
        <f t="shared" si="9"/>
        <v>344.81</v>
      </c>
      <c r="S43">
        <f t="shared" si="8"/>
        <v>68.959999999999994</v>
      </c>
      <c r="T43">
        <f t="shared" si="10"/>
        <v>275.85000000000002</v>
      </c>
    </row>
    <row r="44" spans="1:20" x14ac:dyDescent="0.3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>
        <f>kursanci35[[#This Row],[Czas numerycznie w h]]*kursanci35[[#This Row],[Stawka za godzinę]]</f>
        <v>90</v>
      </c>
      <c r="J44" s="1">
        <v>45973</v>
      </c>
      <c r="K44">
        <f t="shared" si="1"/>
        <v>3</v>
      </c>
      <c r="L44">
        <f t="shared" si="2"/>
        <v>12</v>
      </c>
      <c r="M44">
        <f t="shared" si="3"/>
        <v>0</v>
      </c>
      <c r="N44">
        <f t="shared" si="4"/>
        <v>0</v>
      </c>
      <c r="O44">
        <f t="shared" si="5"/>
        <v>450</v>
      </c>
      <c r="P44">
        <f t="shared" si="6"/>
        <v>0</v>
      </c>
      <c r="Q44" t="str">
        <f t="shared" si="7"/>
        <v>NIE</v>
      </c>
      <c r="R44">
        <f t="shared" si="9"/>
        <v>725.85</v>
      </c>
      <c r="S44">
        <f t="shared" si="8"/>
        <v>400</v>
      </c>
      <c r="T44">
        <f t="shared" si="10"/>
        <v>325.85000000000002</v>
      </c>
    </row>
    <row r="45" spans="1:20" x14ac:dyDescent="0.3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>
        <f>kursanci35[[#This Row],[Czas numerycznie w h]]*kursanci35[[#This Row],[Stawka za godzinę]]</f>
        <v>90</v>
      </c>
      <c r="J45" s="1">
        <v>45974</v>
      </c>
      <c r="K45">
        <f t="shared" si="1"/>
        <v>4</v>
      </c>
      <c r="L45">
        <f t="shared" si="2"/>
        <v>13</v>
      </c>
      <c r="M45">
        <f t="shared" si="3"/>
        <v>0</v>
      </c>
      <c r="N45">
        <f t="shared" si="4"/>
        <v>0</v>
      </c>
      <c r="O45">
        <f t="shared" si="5"/>
        <v>357.5</v>
      </c>
      <c r="P45">
        <f t="shared" si="6"/>
        <v>0</v>
      </c>
      <c r="Q45" t="str">
        <f t="shared" si="7"/>
        <v>NIE</v>
      </c>
      <c r="R45">
        <f t="shared" si="9"/>
        <v>683.35</v>
      </c>
      <c r="S45">
        <f t="shared" si="8"/>
        <v>400</v>
      </c>
      <c r="T45">
        <f t="shared" si="10"/>
        <v>283.35000000000002</v>
      </c>
    </row>
    <row r="46" spans="1:20" x14ac:dyDescent="0.3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>
        <f>kursanci35[[#This Row],[Czas numerycznie w h]]*kursanci35[[#This Row],[Stawka za godzinę]]</f>
        <v>90</v>
      </c>
      <c r="J46" s="1">
        <v>45975</v>
      </c>
      <c r="K46">
        <f t="shared" si="1"/>
        <v>5</v>
      </c>
      <c r="L46">
        <f t="shared" si="2"/>
        <v>14</v>
      </c>
      <c r="M46">
        <f t="shared" si="3"/>
        <v>0</v>
      </c>
      <c r="N46">
        <f t="shared" si="4"/>
        <v>0</v>
      </c>
      <c r="O46">
        <f t="shared" si="5"/>
        <v>262.5</v>
      </c>
      <c r="P46">
        <f t="shared" si="6"/>
        <v>0</v>
      </c>
      <c r="Q46" t="str">
        <f t="shared" si="7"/>
        <v>NIE</v>
      </c>
      <c r="R46">
        <f t="shared" si="9"/>
        <v>545.85</v>
      </c>
      <c r="S46">
        <f t="shared" si="8"/>
        <v>272.93</v>
      </c>
      <c r="T46">
        <f t="shared" si="10"/>
        <v>272.92</v>
      </c>
    </row>
    <row r="47" spans="1:20" x14ac:dyDescent="0.3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>
        <f>kursanci35[[#This Row],[Czas numerycznie w h]]*kursanci35[[#This Row],[Stawka za godzinę]]</f>
        <v>90</v>
      </c>
      <c r="J47" s="1">
        <v>45976</v>
      </c>
      <c r="K47">
        <f t="shared" si="1"/>
        <v>6</v>
      </c>
      <c r="L47">
        <f t="shared" si="2"/>
        <v>15</v>
      </c>
      <c r="M47">
        <f t="shared" si="3"/>
        <v>-10</v>
      </c>
      <c r="N47">
        <f t="shared" si="4"/>
        <v>0</v>
      </c>
      <c r="O47">
        <f t="shared" si="5"/>
        <v>0</v>
      </c>
      <c r="P47">
        <f t="shared" si="6"/>
        <v>-600</v>
      </c>
      <c r="Q47" t="str">
        <f t="shared" si="7"/>
        <v>NIE</v>
      </c>
      <c r="R47">
        <f t="shared" si="9"/>
        <v>-337.08</v>
      </c>
      <c r="S47">
        <f t="shared" si="8"/>
        <v>0</v>
      </c>
      <c r="T47">
        <f t="shared" si="10"/>
        <v>-337.08</v>
      </c>
    </row>
    <row r="48" spans="1:20" x14ac:dyDescent="0.3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>
        <f>kursanci35[[#This Row],[Czas numerycznie w h]]*kursanci35[[#This Row],[Stawka za godzinę]]</f>
        <v>90</v>
      </c>
      <c r="J48" s="1">
        <v>45977</v>
      </c>
      <c r="K48">
        <f t="shared" si="1"/>
        <v>7</v>
      </c>
      <c r="L48">
        <f t="shared" si="2"/>
        <v>16</v>
      </c>
      <c r="M48">
        <f t="shared" si="3"/>
        <v>-10</v>
      </c>
      <c r="N48">
        <f t="shared" si="4"/>
        <v>0</v>
      </c>
      <c r="O48">
        <f t="shared" si="5"/>
        <v>0</v>
      </c>
      <c r="P48">
        <f t="shared" si="6"/>
        <v>0</v>
      </c>
      <c r="Q48" t="str">
        <f t="shared" si="7"/>
        <v>NIE</v>
      </c>
      <c r="R48">
        <f t="shared" si="9"/>
        <v>-347.08</v>
      </c>
      <c r="S48">
        <f t="shared" si="8"/>
        <v>0</v>
      </c>
      <c r="T48">
        <f t="shared" si="10"/>
        <v>-347.08</v>
      </c>
    </row>
    <row r="49" spans="1:20" x14ac:dyDescent="0.3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>
        <f>kursanci35[[#This Row],[Czas numerycznie w h]]*kursanci35[[#This Row],[Stawka za godzinę]]</f>
        <v>90</v>
      </c>
      <c r="J49" s="1">
        <v>45978</v>
      </c>
      <c r="K49">
        <f t="shared" si="1"/>
        <v>1</v>
      </c>
      <c r="L49">
        <f t="shared" si="2"/>
        <v>17</v>
      </c>
      <c r="M49">
        <f t="shared" si="3"/>
        <v>0</v>
      </c>
      <c r="N49">
        <f t="shared" si="4"/>
        <v>0</v>
      </c>
      <c r="O49">
        <f t="shared" si="5"/>
        <v>350</v>
      </c>
      <c r="P49">
        <f t="shared" si="6"/>
        <v>0</v>
      </c>
      <c r="Q49" t="str">
        <f t="shared" si="7"/>
        <v>NIE</v>
      </c>
      <c r="R49">
        <f t="shared" si="9"/>
        <v>2.9200000000000159</v>
      </c>
      <c r="S49">
        <f t="shared" si="8"/>
        <v>0</v>
      </c>
      <c r="T49">
        <f t="shared" si="10"/>
        <v>2.9200000000000159</v>
      </c>
    </row>
    <row r="50" spans="1:20" x14ac:dyDescent="0.3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>
        <f>kursanci35[[#This Row],[Czas numerycznie w h]]*kursanci35[[#This Row],[Stawka za godzinę]]</f>
        <v>90</v>
      </c>
      <c r="J50" s="1">
        <v>45979</v>
      </c>
      <c r="K50">
        <f t="shared" si="1"/>
        <v>2</v>
      </c>
      <c r="L50">
        <f t="shared" si="2"/>
        <v>18</v>
      </c>
      <c r="M50">
        <f t="shared" si="3"/>
        <v>0</v>
      </c>
      <c r="N50">
        <f t="shared" si="4"/>
        <v>-250</v>
      </c>
      <c r="O50">
        <f t="shared" si="5"/>
        <v>175</v>
      </c>
      <c r="P50">
        <f t="shared" si="6"/>
        <v>0</v>
      </c>
      <c r="Q50" t="str">
        <f t="shared" si="7"/>
        <v>NIE</v>
      </c>
      <c r="R50">
        <f t="shared" si="9"/>
        <v>-72.079999999999984</v>
      </c>
      <c r="S50">
        <f t="shared" si="8"/>
        <v>0</v>
      </c>
      <c r="T50">
        <f t="shared" si="10"/>
        <v>-72.079999999999984</v>
      </c>
    </row>
    <row r="51" spans="1:20" x14ac:dyDescent="0.3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>
        <f>kursanci35[[#This Row],[Czas numerycznie w h]]*kursanci35[[#This Row],[Stawka za godzinę]]</f>
        <v>90</v>
      </c>
      <c r="J51" s="1">
        <v>45980</v>
      </c>
      <c r="K51">
        <f t="shared" si="1"/>
        <v>3</v>
      </c>
      <c r="L51">
        <f t="shared" si="2"/>
        <v>19</v>
      </c>
      <c r="M51">
        <f t="shared" si="3"/>
        <v>0</v>
      </c>
      <c r="N51">
        <f t="shared" si="4"/>
        <v>0</v>
      </c>
      <c r="O51">
        <f t="shared" si="5"/>
        <v>327.5</v>
      </c>
      <c r="P51">
        <f t="shared" si="6"/>
        <v>0</v>
      </c>
      <c r="Q51" t="str">
        <f t="shared" si="7"/>
        <v>NIE</v>
      </c>
      <c r="R51">
        <f t="shared" si="9"/>
        <v>255.42000000000002</v>
      </c>
      <c r="S51">
        <f t="shared" si="8"/>
        <v>51.08</v>
      </c>
      <c r="T51">
        <f t="shared" si="10"/>
        <v>204.34000000000003</v>
      </c>
    </row>
    <row r="52" spans="1:20" x14ac:dyDescent="0.3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>
        <f>kursanci35[[#This Row],[Czas numerycznie w h]]*kursanci35[[#This Row],[Stawka za godzinę]]</f>
        <v>90</v>
      </c>
      <c r="J52" s="1">
        <v>45981</v>
      </c>
      <c r="K52">
        <f t="shared" si="1"/>
        <v>4</v>
      </c>
      <c r="L52">
        <f t="shared" si="2"/>
        <v>20</v>
      </c>
      <c r="M52">
        <f t="shared" si="3"/>
        <v>0</v>
      </c>
      <c r="N52">
        <f t="shared" si="4"/>
        <v>0</v>
      </c>
      <c r="O52">
        <f t="shared" si="5"/>
        <v>400</v>
      </c>
      <c r="P52">
        <f t="shared" si="6"/>
        <v>0</v>
      </c>
      <c r="Q52" t="str">
        <f t="shared" si="7"/>
        <v>NIE</v>
      </c>
      <c r="R52">
        <f t="shared" si="9"/>
        <v>604.34</v>
      </c>
      <c r="S52">
        <f t="shared" si="8"/>
        <v>400</v>
      </c>
      <c r="T52">
        <f t="shared" si="10"/>
        <v>204.34000000000003</v>
      </c>
    </row>
    <row r="53" spans="1:20" x14ac:dyDescent="0.3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>
        <f>kursanci35[[#This Row],[Czas numerycznie w h]]*kursanci35[[#This Row],[Stawka za godzinę]]</f>
        <v>90</v>
      </c>
      <c r="J53" s="1">
        <v>45982</v>
      </c>
      <c r="K53">
        <f t="shared" si="1"/>
        <v>5</v>
      </c>
      <c r="L53">
        <f t="shared" si="2"/>
        <v>21</v>
      </c>
      <c r="M53">
        <f t="shared" si="3"/>
        <v>0</v>
      </c>
      <c r="N53">
        <f t="shared" si="4"/>
        <v>0</v>
      </c>
      <c r="O53">
        <f t="shared" si="5"/>
        <v>400</v>
      </c>
      <c r="P53">
        <f t="shared" si="6"/>
        <v>0</v>
      </c>
      <c r="Q53" t="str">
        <f t="shared" si="7"/>
        <v>NIE</v>
      </c>
      <c r="R53">
        <f t="shared" si="9"/>
        <v>604.34</v>
      </c>
      <c r="S53">
        <f t="shared" si="8"/>
        <v>400</v>
      </c>
      <c r="T53">
        <f t="shared" si="10"/>
        <v>204.34000000000003</v>
      </c>
    </row>
    <row r="54" spans="1:20" x14ac:dyDescent="0.3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>
        <f>kursanci35[[#This Row],[Czas numerycznie w h]]*kursanci35[[#This Row],[Stawka za godzinę]]</f>
        <v>90</v>
      </c>
      <c r="J54" s="1">
        <v>45983</v>
      </c>
      <c r="K54">
        <f t="shared" si="1"/>
        <v>6</v>
      </c>
      <c r="L54">
        <f t="shared" si="2"/>
        <v>22</v>
      </c>
      <c r="M54">
        <f t="shared" si="3"/>
        <v>-10</v>
      </c>
      <c r="N54">
        <f t="shared" si="4"/>
        <v>0</v>
      </c>
      <c r="O54">
        <f t="shared" si="5"/>
        <v>0</v>
      </c>
      <c r="P54">
        <f t="shared" si="6"/>
        <v>0</v>
      </c>
      <c r="Q54" t="str">
        <f t="shared" si="7"/>
        <v>NIE</v>
      </c>
      <c r="R54">
        <f t="shared" si="9"/>
        <v>194.34000000000003</v>
      </c>
      <c r="S54">
        <f t="shared" si="8"/>
        <v>50</v>
      </c>
      <c r="T54">
        <f t="shared" si="10"/>
        <v>144.34000000000003</v>
      </c>
    </row>
    <row r="55" spans="1:20" x14ac:dyDescent="0.3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>
        <f>kursanci35[[#This Row],[Czas numerycznie w h]]*kursanci35[[#This Row],[Stawka za godzinę]]</f>
        <v>90</v>
      </c>
      <c r="J55" s="1">
        <v>45984</v>
      </c>
      <c r="K55">
        <f t="shared" si="1"/>
        <v>7</v>
      </c>
      <c r="L55">
        <f t="shared" si="2"/>
        <v>23</v>
      </c>
      <c r="M55">
        <f t="shared" si="3"/>
        <v>-10</v>
      </c>
      <c r="N55">
        <f t="shared" si="4"/>
        <v>0</v>
      </c>
      <c r="O55">
        <f t="shared" si="5"/>
        <v>0</v>
      </c>
      <c r="P55">
        <f t="shared" si="6"/>
        <v>0</v>
      </c>
      <c r="Q55" t="str">
        <f t="shared" si="7"/>
        <v>NIE</v>
      </c>
      <c r="R55">
        <f t="shared" si="9"/>
        <v>134.34000000000003</v>
      </c>
      <c r="S55">
        <f t="shared" si="8"/>
        <v>50</v>
      </c>
      <c r="T55">
        <f t="shared" si="10"/>
        <v>84.340000000000032</v>
      </c>
    </row>
    <row r="56" spans="1:20" x14ac:dyDescent="0.3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>
        <f>kursanci35[[#This Row],[Czas numerycznie w h]]*kursanci35[[#This Row],[Stawka za godzinę]]</f>
        <v>90</v>
      </c>
      <c r="J56" s="1">
        <v>45985</v>
      </c>
      <c r="K56">
        <f t="shared" si="1"/>
        <v>1</v>
      </c>
      <c r="L56">
        <f t="shared" si="2"/>
        <v>24</v>
      </c>
      <c r="M56">
        <f t="shared" si="3"/>
        <v>0</v>
      </c>
      <c r="N56">
        <f t="shared" si="4"/>
        <v>0</v>
      </c>
      <c r="O56">
        <f t="shared" si="5"/>
        <v>400</v>
      </c>
      <c r="P56">
        <f t="shared" si="6"/>
        <v>0</v>
      </c>
      <c r="Q56" t="str">
        <f t="shared" si="7"/>
        <v>NIE</v>
      </c>
      <c r="R56">
        <f t="shared" si="9"/>
        <v>484.34000000000003</v>
      </c>
      <c r="S56">
        <f t="shared" si="8"/>
        <v>96.87</v>
      </c>
      <c r="T56">
        <f t="shared" si="10"/>
        <v>387.47</v>
      </c>
    </row>
    <row r="57" spans="1:20" x14ac:dyDescent="0.3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>
        <f>kursanci35[[#This Row],[Czas numerycznie w h]]*kursanci35[[#This Row],[Stawka za godzinę]]</f>
        <v>90</v>
      </c>
      <c r="J57" s="1">
        <v>45986</v>
      </c>
      <c r="K57">
        <f t="shared" si="1"/>
        <v>2</v>
      </c>
      <c r="L57">
        <f t="shared" si="2"/>
        <v>25</v>
      </c>
      <c r="M57">
        <f t="shared" si="3"/>
        <v>0</v>
      </c>
      <c r="N57">
        <f t="shared" si="4"/>
        <v>-250</v>
      </c>
      <c r="O57">
        <f t="shared" si="5"/>
        <v>80</v>
      </c>
      <c r="P57">
        <f t="shared" si="6"/>
        <v>0</v>
      </c>
      <c r="Q57" t="str">
        <f t="shared" si="7"/>
        <v>NIE</v>
      </c>
      <c r="R57">
        <f t="shared" si="9"/>
        <v>217.47000000000003</v>
      </c>
      <c r="S57">
        <f t="shared" si="8"/>
        <v>50</v>
      </c>
      <c r="T57">
        <f t="shared" si="10"/>
        <v>167.47000000000003</v>
      </c>
    </row>
    <row r="58" spans="1:20" x14ac:dyDescent="0.3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>
        <f>kursanci35[[#This Row],[Czas numerycznie w h]]*kursanci35[[#This Row],[Stawka za godzinę]]</f>
        <v>90</v>
      </c>
      <c r="J58" s="1">
        <v>45987</v>
      </c>
      <c r="K58">
        <f t="shared" si="1"/>
        <v>3</v>
      </c>
      <c r="L58">
        <f t="shared" si="2"/>
        <v>26</v>
      </c>
      <c r="M58">
        <f t="shared" si="3"/>
        <v>0</v>
      </c>
      <c r="N58">
        <f t="shared" si="4"/>
        <v>0</v>
      </c>
      <c r="O58">
        <f t="shared" si="5"/>
        <v>305</v>
      </c>
      <c r="P58">
        <f t="shared" si="6"/>
        <v>0</v>
      </c>
      <c r="Q58" t="str">
        <f t="shared" si="7"/>
        <v>NIE</v>
      </c>
      <c r="R58">
        <f t="shared" si="9"/>
        <v>472.47</v>
      </c>
      <c r="S58">
        <f t="shared" si="8"/>
        <v>94.49</v>
      </c>
      <c r="T58">
        <f t="shared" si="10"/>
        <v>377.98</v>
      </c>
    </row>
    <row r="59" spans="1:20" x14ac:dyDescent="0.3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>
        <f>kursanci35[[#This Row],[Czas numerycznie w h]]*kursanci35[[#This Row],[Stawka za godzinę]]</f>
        <v>90</v>
      </c>
      <c r="J59" s="1">
        <v>45988</v>
      </c>
      <c r="K59">
        <f t="shared" si="1"/>
        <v>4</v>
      </c>
      <c r="L59">
        <f t="shared" si="2"/>
        <v>27</v>
      </c>
      <c r="M59">
        <f t="shared" si="3"/>
        <v>0</v>
      </c>
      <c r="N59">
        <f t="shared" si="4"/>
        <v>0</v>
      </c>
      <c r="O59">
        <f t="shared" si="5"/>
        <v>305</v>
      </c>
      <c r="P59">
        <f t="shared" si="6"/>
        <v>0</v>
      </c>
      <c r="Q59" t="str">
        <f t="shared" si="7"/>
        <v>NIE</v>
      </c>
      <c r="R59">
        <f t="shared" si="9"/>
        <v>682.98</v>
      </c>
      <c r="S59">
        <f t="shared" si="8"/>
        <v>400</v>
      </c>
      <c r="T59">
        <f t="shared" si="10"/>
        <v>282.98</v>
      </c>
    </row>
    <row r="60" spans="1:20" x14ac:dyDescent="0.3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>
        <f>kursanci35[[#This Row],[Czas numerycznie w h]]*kursanci35[[#This Row],[Stawka za godzinę]]</f>
        <v>90</v>
      </c>
      <c r="J60" s="1">
        <v>45989</v>
      </c>
      <c r="K60">
        <f t="shared" si="1"/>
        <v>5</v>
      </c>
      <c r="L60">
        <f t="shared" si="2"/>
        <v>28</v>
      </c>
      <c r="M60">
        <f t="shared" si="3"/>
        <v>0</v>
      </c>
      <c r="N60">
        <f t="shared" si="4"/>
        <v>0</v>
      </c>
      <c r="O60">
        <f t="shared" si="5"/>
        <v>150</v>
      </c>
      <c r="P60">
        <f t="shared" si="6"/>
        <v>0</v>
      </c>
      <c r="Q60" t="str">
        <f t="shared" si="7"/>
        <v>NIE</v>
      </c>
      <c r="R60">
        <f t="shared" si="9"/>
        <v>432.98</v>
      </c>
      <c r="S60">
        <f t="shared" si="8"/>
        <v>86.6</v>
      </c>
      <c r="T60">
        <f t="shared" si="10"/>
        <v>346.38</v>
      </c>
    </row>
    <row r="61" spans="1:20" x14ac:dyDescent="0.3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>
        <f>kursanci35[[#This Row],[Czas numerycznie w h]]*kursanci35[[#This Row],[Stawka za godzinę]]</f>
        <v>90</v>
      </c>
      <c r="J61" s="1">
        <v>45990</v>
      </c>
      <c r="K61">
        <f t="shared" si="1"/>
        <v>6</v>
      </c>
      <c r="L61">
        <f t="shared" si="2"/>
        <v>29</v>
      </c>
      <c r="M61">
        <f t="shared" si="3"/>
        <v>-10</v>
      </c>
      <c r="N61">
        <f t="shared" si="4"/>
        <v>0</v>
      </c>
      <c r="O61">
        <f t="shared" si="5"/>
        <v>0</v>
      </c>
      <c r="P61">
        <f t="shared" si="6"/>
        <v>0</v>
      </c>
      <c r="Q61" t="str">
        <f t="shared" si="7"/>
        <v>NIE</v>
      </c>
      <c r="R61">
        <f t="shared" si="9"/>
        <v>336.38</v>
      </c>
      <c r="S61">
        <f t="shared" si="8"/>
        <v>67.28</v>
      </c>
      <c r="T61">
        <f t="shared" si="10"/>
        <v>269.10000000000002</v>
      </c>
    </row>
    <row r="62" spans="1:20" x14ac:dyDescent="0.3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>
        <f>kursanci35[[#This Row],[Czas numerycznie w h]]*kursanci35[[#This Row],[Stawka za godzinę]]</f>
        <v>90</v>
      </c>
      <c r="J62" s="1">
        <v>45991</v>
      </c>
      <c r="K62">
        <f t="shared" si="1"/>
        <v>7</v>
      </c>
      <c r="L62">
        <f t="shared" si="2"/>
        <v>30</v>
      </c>
      <c r="M62">
        <f t="shared" si="3"/>
        <v>-10</v>
      </c>
      <c r="N62">
        <f t="shared" si="4"/>
        <v>0</v>
      </c>
      <c r="O62">
        <f t="shared" si="5"/>
        <v>0</v>
      </c>
      <c r="P62">
        <f t="shared" si="6"/>
        <v>0</v>
      </c>
      <c r="Q62" t="str">
        <f t="shared" si="7"/>
        <v>NIE</v>
      </c>
      <c r="R62">
        <f t="shared" si="9"/>
        <v>259.10000000000002</v>
      </c>
      <c r="S62">
        <f t="shared" si="8"/>
        <v>51.82</v>
      </c>
      <c r="T62">
        <f t="shared" si="10"/>
        <v>207.28000000000003</v>
      </c>
    </row>
    <row r="63" spans="1:20" x14ac:dyDescent="0.3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>
        <f>kursanci35[[#This Row],[Czas numerycznie w h]]*kursanci35[[#This Row],[Stawka za godzinę]]</f>
        <v>90</v>
      </c>
      <c r="J63" s="1">
        <v>45992</v>
      </c>
      <c r="K63">
        <f t="shared" si="1"/>
        <v>1</v>
      </c>
      <c r="L63">
        <f t="shared" si="2"/>
        <v>1</v>
      </c>
      <c r="M63">
        <f t="shared" si="3"/>
        <v>0</v>
      </c>
      <c r="N63">
        <f t="shared" si="4"/>
        <v>0</v>
      </c>
      <c r="O63">
        <f t="shared" si="5"/>
        <v>150</v>
      </c>
      <c r="P63">
        <f t="shared" si="6"/>
        <v>0</v>
      </c>
      <c r="Q63" t="str">
        <f t="shared" si="7"/>
        <v>NIE</v>
      </c>
      <c r="R63">
        <f t="shared" si="9"/>
        <v>357.28000000000003</v>
      </c>
      <c r="S63">
        <f t="shared" si="8"/>
        <v>71.459999999999994</v>
      </c>
      <c r="T63">
        <f t="shared" si="10"/>
        <v>285.82000000000005</v>
      </c>
    </row>
    <row r="64" spans="1:20" x14ac:dyDescent="0.3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>
        <f>kursanci35[[#This Row],[Czas numerycznie w h]]*kursanci35[[#This Row],[Stawka za godzinę]]</f>
        <v>90</v>
      </c>
      <c r="J64" s="1">
        <v>45993</v>
      </c>
      <c r="K64">
        <f t="shared" si="1"/>
        <v>2</v>
      </c>
      <c r="L64">
        <f t="shared" si="2"/>
        <v>2</v>
      </c>
      <c r="M64">
        <f t="shared" si="3"/>
        <v>0</v>
      </c>
      <c r="N64">
        <f t="shared" si="4"/>
        <v>-250</v>
      </c>
      <c r="O64">
        <f t="shared" si="5"/>
        <v>225</v>
      </c>
      <c r="P64">
        <f t="shared" si="6"/>
        <v>0</v>
      </c>
      <c r="Q64" t="str">
        <f t="shared" si="7"/>
        <v>NIE</v>
      </c>
      <c r="R64">
        <f t="shared" si="9"/>
        <v>260.82000000000005</v>
      </c>
      <c r="S64">
        <f t="shared" si="8"/>
        <v>52.16</v>
      </c>
      <c r="T64">
        <f t="shared" si="10"/>
        <v>208.66000000000005</v>
      </c>
    </row>
    <row r="65" spans="1:20" x14ac:dyDescent="0.3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>
        <f>kursanci35[[#This Row],[Czas numerycznie w h]]*kursanci35[[#This Row],[Stawka za godzinę]]</f>
        <v>90</v>
      </c>
      <c r="J65" s="1">
        <v>45994</v>
      </c>
      <c r="K65">
        <f t="shared" si="1"/>
        <v>3</v>
      </c>
      <c r="L65">
        <f t="shared" si="2"/>
        <v>3</v>
      </c>
      <c r="M65">
        <f t="shared" si="3"/>
        <v>0</v>
      </c>
      <c r="N65">
        <f t="shared" si="4"/>
        <v>0</v>
      </c>
      <c r="O65">
        <f t="shared" si="5"/>
        <v>375</v>
      </c>
      <c r="P65">
        <f t="shared" si="6"/>
        <v>0</v>
      </c>
      <c r="Q65" t="str">
        <f t="shared" si="7"/>
        <v>NIE</v>
      </c>
      <c r="R65">
        <f t="shared" si="9"/>
        <v>583.66000000000008</v>
      </c>
      <c r="S65">
        <f t="shared" si="8"/>
        <v>291.83</v>
      </c>
      <c r="T65">
        <f t="shared" si="10"/>
        <v>291.8300000000001</v>
      </c>
    </row>
    <row r="66" spans="1:20" x14ac:dyDescent="0.3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>
        <f>kursanci35[[#This Row],[Czas numerycznie w h]]*kursanci35[[#This Row],[Stawka za godzinę]]</f>
        <v>90</v>
      </c>
      <c r="J66" s="1">
        <v>45995</v>
      </c>
      <c r="K66">
        <f t="shared" si="1"/>
        <v>4</v>
      </c>
      <c r="L66">
        <f t="shared" si="2"/>
        <v>4</v>
      </c>
      <c r="M66">
        <f t="shared" si="3"/>
        <v>0</v>
      </c>
      <c r="N66">
        <f t="shared" si="4"/>
        <v>0</v>
      </c>
      <c r="O66">
        <f t="shared" si="5"/>
        <v>375</v>
      </c>
      <c r="P66">
        <f t="shared" si="6"/>
        <v>0</v>
      </c>
      <c r="Q66" t="str">
        <f t="shared" si="7"/>
        <v>NIE</v>
      </c>
      <c r="R66">
        <f t="shared" si="9"/>
        <v>666.83000000000015</v>
      </c>
      <c r="S66">
        <f t="shared" si="8"/>
        <v>400</v>
      </c>
      <c r="T66">
        <f t="shared" ref="T66:T97" si="11">R66-S66</f>
        <v>266.83000000000015</v>
      </c>
    </row>
    <row r="67" spans="1:20" x14ac:dyDescent="0.3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>
        <f>kursanci35[[#This Row],[Czas numerycznie w h]]*kursanci35[[#This Row],[Stawka za godzinę]]</f>
        <v>90</v>
      </c>
      <c r="J67" s="1">
        <v>45996</v>
      </c>
      <c r="K67">
        <f t="shared" ref="K67:K130" si="12">WEEKDAY(J67,2)</f>
        <v>5</v>
      </c>
      <c r="L67">
        <f t="shared" ref="L67:L130" si="13">DAY(J67)</f>
        <v>5</v>
      </c>
      <c r="M67">
        <f t="shared" ref="M67:M130" si="14">IF(OR(K67=6, K67=7),-10,0)</f>
        <v>0</v>
      </c>
      <c r="N67">
        <f t="shared" ref="N67:N130" si="15">IF(K67=2,-250,0)</f>
        <v>0</v>
      </c>
      <c r="O67">
        <f t="shared" ref="O67:O130" si="16">IF(AND(K67&gt;=1,K67&lt;=5),LOOKUP(J67,$J$157:$K$231),0)</f>
        <v>225</v>
      </c>
      <c r="P67">
        <f t="shared" ref="P67:P130" si="17">IF(L67=15,-600,0)</f>
        <v>0</v>
      </c>
      <c r="Q67" t="str">
        <f t="shared" ref="Q67:Q130" si="18">IF(OR(AND(L67&gt;=20,MONTH(J67)=12),AND(L67&lt;=3,MONTH(J67)=1)),"TAK","NIE")</f>
        <v>NIE</v>
      </c>
      <c r="R67">
        <f t="shared" si="9"/>
        <v>491.83000000000015</v>
      </c>
      <c r="S67">
        <f t="shared" ref="S67:S130" si="19">IF(Q67="TAK",0,IF(AND(R67&gt;50,R67&lt;=500),MAX(50,ROUND(R67/5,2)),IF(AND(R67&gt;500,R67&lt;=600),MAX(100,ROUND(R67/2,2)),IF(R67&gt;600,400,0))))</f>
        <v>98.37</v>
      </c>
      <c r="T67">
        <f t="shared" si="11"/>
        <v>393.46000000000015</v>
      </c>
    </row>
    <row r="68" spans="1:20" x14ac:dyDescent="0.3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>
        <f>kursanci35[[#This Row],[Czas numerycznie w h]]*kursanci35[[#This Row],[Stawka za godzinę]]</f>
        <v>90</v>
      </c>
      <c r="J68" s="1">
        <v>45997</v>
      </c>
      <c r="K68">
        <f t="shared" si="12"/>
        <v>6</v>
      </c>
      <c r="L68">
        <f t="shared" si="13"/>
        <v>6</v>
      </c>
      <c r="M68">
        <f t="shared" si="14"/>
        <v>-10</v>
      </c>
      <c r="N68">
        <f t="shared" si="15"/>
        <v>0</v>
      </c>
      <c r="O68">
        <f t="shared" si="16"/>
        <v>0</v>
      </c>
      <c r="P68">
        <f t="shared" si="17"/>
        <v>0</v>
      </c>
      <c r="Q68" t="str">
        <f t="shared" si="18"/>
        <v>NIE</v>
      </c>
      <c r="R68">
        <f t="shared" ref="R68:R131" si="20">IF(Q68="NIE",T67+M68+N68+O68+P68,T67)</f>
        <v>383.46000000000015</v>
      </c>
      <c r="S68">
        <f t="shared" si="19"/>
        <v>76.69</v>
      </c>
      <c r="T68">
        <f t="shared" si="11"/>
        <v>306.77000000000015</v>
      </c>
    </row>
    <row r="69" spans="1:20" x14ac:dyDescent="0.3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>
        <f>kursanci35[[#This Row],[Czas numerycznie w h]]*kursanci35[[#This Row],[Stawka za godzinę]]</f>
        <v>87.5</v>
      </c>
      <c r="J69" s="1">
        <v>45998</v>
      </c>
      <c r="K69">
        <f t="shared" si="12"/>
        <v>7</v>
      </c>
      <c r="L69">
        <f t="shared" si="13"/>
        <v>7</v>
      </c>
      <c r="M69">
        <f t="shared" si="14"/>
        <v>-10</v>
      </c>
      <c r="N69">
        <f t="shared" si="15"/>
        <v>0</v>
      </c>
      <c r="O69">
        <f t="shared" si="16"/>
        <v>0</v>
      </c>
      <c r="P69">
        <f t="shared" si="17"/>
        <v>0</v>
      </c>
      <c r="Q69" t="str">
        <f t="shared" si="18"/>
        <v>NIE</v>
      </c>
      <c r="R69">
        <f t="shared" si="20"/>
        <v>296.77000000000015</v>
      </c>
      <c r="S69">
        <f t="shared" si="19"/>
        <v>59.35</v>
      </c>
      <c r="T69">
        <f t="shared" si="11"/>
        <v>237.42000000000016</v>
      </c>
    </row>
    <row r="70" spans="1:20" x14ac:dyDescent="0.3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>
        <f>kursanci35[[#This Row],[Czas numerycznie w h]]*kursanci35[[#This Row],[Stawka za godzinę]]</f>
        <v>87.5</v>
      </c>
      <c r="J70" s="1">
        <v>45999</v>
      </c>
      <c r="K70">
        <f t="shared" si="12"/>
        <v>1</v>
      </c>
      <c r="L70">
        <f t="shared" si="13"/>
        <v>8</v>
      </c>
      <c r="M70">
        <f t="shared" si="14"/>
        <v>0</v>
      </c>
      <c r="N70">
        <f t="shared" si="15"/>
        <v>0</v>
      </c>
      <c r="O70">
        <f t="shared" si="16"/>
        <v>150</v>
      </c>
      <c r="P70">
        <f t="shared" si="17"/>
        <v>0</v>
      </c>
      <c r="Q70" t="str">
        <f t="shared" si="18"/>
        <v>NIE</v>
      </c>
      <c r="R70">
        <f t="shared" si="20"/>
        <v>387.42000000000019</v>
      </c>
      <c r="S70">
        <f t="shared" si="19"/>
        <v>77.48</v>
      </c>
      <c r="T70">
        <f t="shared" si="11"/>
        <v>309.94000000000017</v>
      </c>
    </row>
    <row r="71" spans="1:20" x14ac:dyDescent="0.3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>
        <f>kursanci35[[#This Row],[Czas numerycznie w h]]*kursanci35[[#This Row],[Stawka za godzinę]]</f>
        <v>87.5</v>
      </c>
      <c r="J71" s="1">
        <v>46000</v>
      </c>
      <c r="K71">
        <f t="shared" si="12"/>
        <v>2</v>
      </c>
      <c r="L71">
        <f t="shared" si="13"/>
        <v>9</v>
      </c>
      <c r="M71">
        <f t="shared" si="14"/>
        <v>0</v>
      </c>
      <c r="N71">
        <f t="shared" si="15"/>
        <v>-250</v>
      </c>
      <c r="O71">
        <f t="shared" si="16"/>
        <v>150</v>
      </c>
      <c r="P71">
        <f t="shared" si="17"/>
        <v>0</v>
      </c>
      <c r="Q71" t="str">
        <f t="shared" si="18"/>
        <v>NIE</v>
      </c>
      <c r="R71">
        <f t="shared" si="20"/>
        <v>209.94000000000017</v>
      </c>
      <c r="S71">
        <f t="shared" si="19"/>
        <v>50</v>
      </c>
      <c r="T71">
        <f t="shared" si="11"/>
        <v>159.94000000000017</v>
      </c>
    </row>
    <row r="72" spans="1:20" x14ac:dyDescent="0.3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>
        <f>kursanci35[[#This Row],[Czas numerycznie w h]]*kursanci35[[#This Row],[Stawka za godzinę]]</f>
        <v>87.5</v>
      </c>
      <c r="J72" s="1">
        <v>46001</v>
      </c>
      <c r="K72">
        <f t="shared" si="12"/>
        <v>3</v>
      </c>
      <c r="L72">
        <f t="shared" si="13"/>
        <v>10</v>
      </c>
      <c r="M72">
        <f t="shared" si="14"/>
        <v>0</v>
      </c>
      <c r="N72">
        <f t="shared" si="15"/>
        <v>0</v>
      </c>
      <c r="O72">
        <f t="shared" si="16"/>
        <v>375</v>
      </c>
      <c r="P72">
        <f t="shared" si="17"/>
        <v>0</v>
      </c>
      <c r="Q72" t="str">
        <f t="shared" si="18"/>
        <v>NIE</v>
      </c>
      <c r="R72">
        <f t="shared" si="20"/>
        <v>534.94000000000017</v>
      </c>
      <c r="S72">
        <f t="shared" si="19"/>
        <v>267.47000000000003</v>
      </c>
      <c r="T72">
        <f t="shared" si="11"/>
        <v>267.47000000000014</v>
      </c>
    </row>
    <row r="73" spans="1:20" x14ac:dyDescent="0.3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>
        <f>kursanci35[[#This Row],[Czas numerycznie w h]]*kursanci35[[#This Row],[Stawka za godzinę]]</f>
        <v>87.5</v>
      </c>
      <c r="J73" s="1">
        <v>46002</v>
      </c>
      <c r="K73">
        <f t="shared" si="12"/>
        <v>4</v>
      </c>
      <c r="L73">
        <f t="shared" si="13"/>
        <v>11</v>
      </c>
      <c r="M73">
        <f t="shared" si="14"/>
        <v>0</v>
      </c>
      <c r="N73">
        <f t="shared" si="15"/>
        <v>0</v>
      </c>
      <c r="O73">
        <f t="shared" si="16"/>
        <v>150</v>
      </c>
      <c r="P73">
        <f t="shared" si="17"/>
        <v>0</v>
      </c>
      <c r="Q73" t="str">
        <f t="shared" si="18"/>
        <v>NIE</v>
      </c>
      <c r="R73">
        <f t="shared" si="20"/>
        <v>417.47000000000014</v>
      </c>
      <c r="S73">
        <f t="shared" si="19"/>
        <v>83.49</v>
      </c>
      <c r="T73">
        <f t="shared" si="11"/>
        <v>333.98000000000013</v>
      </c>
    </row>
    <row r="74" spans="1:20" x14ac:dyDescent="0.3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>
        <f>kursanci35[[#This Row],[Czas numerycznie w h]]*kursanci35[[#This Row],[Stawka za godzinę]]</f>
        <v>87.5</v>
      </c>
      <c r="J74" s="1">
        <v>46003</v>
      </c>
      <c r="K74">
        <f t="shared" si="12"/>
        <v>5</v>
      </c>
      <c r="L74">
        <f t="shared" si="13"/>
        <v>12</v>
      </c>
      <c r="M74">
        <f t="shared" si="14"/>
        <v>0</v>
      </c>
      <c r="N74">
        <f t="shared" si="15"/>
        <v>0</v>
      </c>
      <c r="O74">
        <f t="shared" si="16"/>
        <v>225</v>
      </c>
      <c r="P74">
        <f t="shared" si="17"/>
        <v>0</v>
      </c>
      <c r="Q74" t="str">
        <f t="shared" si="18"/>
        <v>NIE</v>
      </c>
      <c r="R74">
        <f t="shared" si="20"/>
        <v>558.98000000000013</v>
      </c>
      <c r="S74">
        <f t="shared" si="19"/>
        <v>279.49</v>
      </c>
      <c r="T74">
        <f t="shared" si="11"/>
        <v>279.49000000000012</v>
      </c>
    </row>
    <row r="75" spans="1:20" x14ac:dyDescent="0.3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>
        <f>kursanci35[[#This Row],[Czas numerycznie w h]]*kursanci35[[#This Row],[Stawka za godzinę]]</f>
        <v>87.5</v>
      </c>
      <c r="J75" s="1">
        <v>46004</v>
      </c>
      <c r="K75">
        <f t="shared" si="12"/>
        <v>6</v>
      </c>
      <c r="L75">
        <f t="shared" si="13"/>
        <v>13</v>
      </c>
      <c r="M75">
        <f t="shared" si="14"/>
        <v>-10</v>
      </c>
      <c r="N75">
        <f t="shared" si="15"/>
        <v>0</v>
      </c>
      <c r="O75">
        <f t="shared" si="16"/>
        <v>0</v>
      </c>
      <c r="P75">
        <f t="shared" si="17"/>
        <v>0</v>
      </c>
      <c r="Q75" t="str">
        <f t="shared" si="18"/>
        <v>NIE</v>
      </c>
      <c r="R75">
        <f t="shared" si="20"/>
        <v>269.49000000000012</v>
      </c>
      <c r="S75">
        <f t="shared" si="19"/>
        <v>53.9</v>
      </c>
      <c r="T75">
        <f t="shared" si="11"/>
        <v>215.59000000000012</v>
      </c>
    </row>
    <row r="76" spans="1:20" x14ac:dyDescent="0.3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>
        <f>kursanci35[[#This Row],[Czas numerycznie w h]]*kursanci35[[#This Row],[Stawka za godzinę]]</f>
        <v>87.5</v>
      </c>
      <c r="J76" s="1">
        <v>46005</v>
      </c>
      <c r="K76">
        <f t="shared" si="12"/>
        <v>7</v>
      </c>
      <c r="L76">
        <f t="shared" si="13"/>
        <v>14</v>
      </c>
      <c r="M76">
        <f t="shared" si="14"/>
        <v>-10</v>
      </c>
      <c r="N76">
        <f t="shared" si="15"/>
        <v>0</v>
      </c>
      <c r="O76">
        <f t="shared" si="16"/>
        <v>0</v>
      </c>
      <c r="P76">
        <f t="shared" si="17"/>
        <v>0</v>
      </c>
      <c r="Q76" t="str">
        <f t="shared" si="18"/>
        <v>NIE</v>
      </c>
      <c r="R76">
        <f t="shared" si="20"/>
        <v>205.59000000000012</v>
      </c>
      <c r="S76">
        <f t="shared" si="19"/>
        <v>50</v>
      </c>
      <c r="T76">
        <f t="shared" si="11"/>
        <v>155.59000000000012</v>
      </c>
    </row>
    <row r="77" spans="1:20" x14ac:dyDescent="0.3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>
        <f>kursanci35[[#This Row],[Czas numerycznie w h]]*kursanci35[[#This Row],[Stawka za godzinę]]</f>
        <v>87.5</v>
      </c>
      <c r="J77" s="1">
        <v>46006</v>
      </c>
      <c r="K77">
        <f t="shared" si="12"/>
        <v>1</v>
      </c>
      <c r="L77">
        <f t="shared" si="13"/>
        <v>15</v>
      </c>
      <c r="M77">
        <f t="shared" si="14"/>
        <v>0</v>
      </c>
      <c r="N77">
        <f t="shared" si="15"/>
        <v>0</v>
      </c>
      <c r="O77">
        <f t="shared" si="16"/>
        <v>150</v>
      </c>
      <c r="P77">
        <f t="shared" si="17"/>
        <v>-600</v>
      </c>
      <c r="Q77" t="str">
        <f t="shared" si="18"/>
        <v>NIE</v>
      </c>
      <c r="R77">
        <f t="shared" si="20"/>
        <v>-294.40999999999985</v>
      </c>
      <c r="S77">
        <f t="shared" si="19"/>
        <v>0</v>
      </c>
      <c r="T77">
        <f t="shared" si="11"/>
        <v>-294.40999999999985</v>
      </c>
    </row>
    <row r="78" spans="1:20" x14ac:dyDescent="0.3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>
        <f>kursanci35[[#This Row],[Czas numerycznie w h]]*kursanci35[[#This Row],[Stawka za godzinę]]</f>
        <v>87.5</v>
      </c>
      <c r="J78" s="1">
        <v>46007</v>
      </c>
      <c r="K78">
        <f t="shared" si="12"/>
        <v>2</v>
      </c>
      <c r="L78">
        <f t="shared" si="13"/>
        <v>16</v>
      </c>
      <c r="M78">
        <f t="shared" si="14"/>
        <v>0</v>
      </c>
      <c r="N78">
        <f t="shared" si="15"/>
        <v>-250</v>
      </c>
      <c r="O78">
        <f t="shared" si="16"/>
        <v>70</v>
      </c>
      <c r="P78">
        <f t="shared" si="17"/>
        <v>0</v>
      </c>
      <c r="Q78" t="str">
        <f t="shared" si="18"/>
        <v>NIE</v>
      </c>
      <c r="R78">
        <f t="shared" si="20"/>
        <v>-474.40999999999985</v>
      </c>
      <c r="S78">
        <f t="shared" si="19"/>
        <v>0</v>
      </c>
      <c r="T78">
        <f t="shared" si="11"/>
        <v>-474.40999999999985</v>
      </c>
    </row>
    <row r="79" spans="1:20" x14ac:dyDescent="0.3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>
        <f>kursanci35[[#This Row],[Czas numerycznie w h]]*kursanci35[[#This Row],[Stawka za godzinę]]</f>
        <v>87.5</v>
      </c>
      <c r="J79" s="1">
        <v>46008</v>
      </c>
      <c r="K79">
        <f t="shared" si="12"/>
        <v>3</v>
      </c>
      <c r="L79">
        <f t="shared" si="13"/>
        <v>17</v>
      </c>
      <c r="M79">
        <f t="shared" si="14"/>
        <v>0</v>
      </c>
      <c r="N79">
        <f t="shared" si="15"/>
        <v>0</v>
      </c>
      <c r="O79">
        <f t="shared" si="16"/>
        <v>70</v>
      </c>
      <c r="P79">
        <f t="shared" si="17"/>
        <v>0</v>
      </c>
      <c r="Q79" t="str">
        <f t="shared" si="18"/>
        <v>NIE</v>
      </c>
      <c r="R79">
        <f t="shared" si="20"/>
        <v>-404.40999999999985</v>
      </c>
      <c r="S79">
        <f t="shared" si="19"/>
        <v>0</v>
      </c>
      <c r="T79">
        <f t="shared" si="11"/>
        <v>-404.40999999999985</v>
      </c>
    </row>
    <row r="80" spans="1:20" x14ac:dyDescent="0.3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>
        <f>kursanci35[[#This Row],[Czas numerycznie w h]]*kursanci35[[#This Row],[Stawka za godzinę]]</f>
        <v>80</v>
      </c>
      <c r="J80" s="1">
        <v>46009</v>
      </c>
      <c r="K80">
        <f t="shared" si="12"/>
        <v>4</v>
      </c>
      <c r="L80">
        <f t="shared" si="13"/>
        <v>18</v>
      </c>
      <c r="M80">
        <f t="shared" si="14"/>
        <v>0</v>
      </c>
      <c r="N80">
        <f t="shared" si="15"/>
        <v>0</v>
      </c>
      <c r="O80">
        <f t="shared" si="16"/>
        <v>70</v>
      </c>
      <c r="P80">
        <f t="shared" si="17"/>
        <v>0</v>
      </c>
      <c r="Q80" t="str">
        <f t="shared" si="18"/>
        <v>NIE</v>
      </c>
      <c r="R80">
        <f t="shared" si="20"/>
        <v>-334.40999999999985</v>
      </c>
      <c r="S80">
        <f t="shared" si="19"/>
        <v>0</v>
      </c>
      <c r="T80">
        <f t="shared" si="11"/>
        <v>-334.40999999999985</v>
      </c>
    </row>
    <row r="81" spans="1:20" x14ac:dyDescent="0.3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>
        <f>kursanci35[[#This Row],[Czas numerycznie w h]]*kursanci35[[#This Row],[Stawka za godzinę]]</f>
        <v>80</v>
      </c>
      <c r="J81" s="1">
        <v>46010</v>
      </c>
      <c r="K81">
        <f t="shared" si="12"/>
        <v>5</v>
      </c>
      <c r="L81">
        <f t="shared" si="13"/>
        <v>19</v>
      </c>
      <c r="M81">
        <f t="shared" si="14"/>
        <v>0</v>
      </c>
      <c r="N81">
        <f t="shared" si="15"/>
        <v>0</v>
      </c>
      <c r="O81">
        <f t="shared" si="16"/>
        <v>70</v>
      </c>
      <c r="P81">
        <f t="shared" si="17"/>
        <v>0</v>
      </c>
      <c r="Q81" t="str">
        <f t="shared" si="18"/>
        <v>NIE</v>
      </c>
      <c r="R81">
        <f t="shared" si="20"/>
        <v>-264.40999999999985</v>
      </c>
      <c r="S81">
        <f t="shared" si="19"/>
        <v>0</v>
      </c>
      <c r="T81">
        <f t="shared" si="11"/>
        <v>-264.40999999999985</v>
      </c>
    </row>
    <row r="82" spans="1:20" x14ac:dyDescent="0.3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>
        <f>kursanci35[[#This Row],[Czas numerycznie w h]]*kursanci35[[#This Row],[Stawka za godzinę]]</f>
        <v>80</v>
      </c>
      <c r="J82" s="1">
        <v>46011</v>
      </c>
      <c r="K82">
        <f t="shared" si="12"/>
        <v>6</v>
      </c>
      <c r="L82">
        <f t="shared" si="13"/>
        <v>20</v>
      </c>
      <c r="M82">
        <f t="shared" si="14"/>
        <v>-10</v>
      </c>
      <c r="N82">
        <f t="shared" si="15"/>
        <v>0</v>
      </c>
      <c r="O82">
        <f t="shared" si="16"/>
        <v>0</v>
      </c>
      <c r="P82">
        <f t="shared" si="17"/>
        <v>0</v>
      </c>
      <c r="Q82" t="str">
        <f t="shared" si="18"/>
        <v>TAK</v>
      </c>
      <c r="R82">
        <f t="shared" si="20"/>
        <v>-264.40999999999985</v>
      </c>
      <c r="S82">
        <f t="shared" si="19"/>
        <v>0</v>
      </c>
      <c r="T82">
        <f t="shared" si="11"/>
        <v>-264.40999999999985</v>
      </c>
    </row>
    <row r="83" spans="1:20" x14ac:dyDescent="0.3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>
        <f>kursanci35[[#This Row],[Czas numerycznie w h]]*kursanci35[[#This Row],[Stawka za godzinę]]</f>
        <v>80</v>
      </c>
      <c r="J83" s="1">
        <v>46012</v>
      </c>
      <c r="K83">
        <f t="shared" si="12"/>
        <v>7</v>
      </c>
      <c r="L83">
        <f t="shared" si="13"/>
        <v>21</v>
      </c>
      <c r="M83">
        <f t="shared" si="14"/>
        <v>-10</v>
      </c>
      <c r="N83">
        <f t="shared" si="15"/>
        <v>0</v>
      </c>
      <c r="O83">
        <f t="shared" si="16"/>
        <v>0</v>
      </c>
      <c r="P83">
        <f t="shared" si="17"/>
        <v>0</v>
      </c>
      <c r="Q83" t="str">
        <f t="shared" si="18"/>
        <v>TAK</v>
      </c>
      <c r="R83">
        <f t="shared" si="20"/>
        <v>-264.40999999999985</v>
      </c>
      <c r="S83">
        <f t="shared" si="19"/>
        <v>0</v>
      </c>
      <c r="T83">
        <f t="shared" si="11"/>
        <v>-264.40999999999985</v>
      </c>
    </row>
    <row r="84" spans="1:20" x14ac:dyDescent="0.3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>
        <f>kursanci35[[#This Row],[Czas numerycznie w h]]*kursanci35[[#This Row],[Stawka za godzinę]]</f>
        <v>80</v>
      </c>
      <c r="J84" s="1">
        <v>46013</v>
      </c>
      <c r="K84">
        <f t="shared" si="12"/>
        <v>1</v>
      </c>
      <c r="L84">
        <f t="shared" si="13"/>
        <v>22</v>
      </c>
      <c r="M84">
        <f t="shared" si="14"/>
        <v>0</v>
      </c>
      <c r="N84">
        <f t="shared" si="15"/>
        <v>0</v>
      </c>
      <c r="O84">
        <f t="shared" si="16"/>
        <v>70</v>
      </c>
      <c r="P84">
        <f t="shared" si="17"/>
        <v>0</v>
      </c>
      <c r="Q84" t="str">
        <f t="shared" si="18"/>
        <v>TAK</v>
      </c>
      <c r="R84">
        <f t="shared" si="20"/>
        <v>-264.40999999999985</v>
      </c>
      <c r="S84">
        <f t="shared" si="19"/>
        <v>0</v>
      </c>
      <c r="T84">
        <f t="shared" si="11"/>
        <v>-264.40999999999985</v>
      </c>
    </row>
    <row r="85" spans="1:20" x14ac:dyDescent="0.3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>
        <f>kursanci35[[#This Row],[Czas numerycznie w h]]*kursanci35[[#This Row],[Stawka za godzinę]]</f>
        <v>80</v>
      </c>
      <c r="J85" s="1">
        <v>46014</v>
      </c>
      <c r="K85">
        <f t="shared" si="12"/>
        <v>2</v>
      </c>
      <c r="L85">
        <f t="shared" si="13"/>
        <v>23</v>
      </c>
      <c r="M85">
        <f t="shared" si="14"/>
        <v>0</v>
      </c>
      <c r="N85">
        <f t="shared" si="15"/>
        <v>-250</v>
      </c>
      <c r="O85">
        <f t="shared" si="16"/>
        <v>70</v>
      </c>
      <c r="P85">
        <f t="shared" si="17"/>
        <v>0</v>
      </c>
      <c r="Q85" t="str">
        <f t="shared" si="18"/>
        <v>TAK</v>
      </c>
      <c r="R85">
        <f t="shared" si="20"/>
        <v>-264.40999999999985</v>
      </c>
      <c r="S85">
        <f t="shared" si="19"/>
        <v>0</v>
      </c>
      <c r="T85">
        <f t="shared" si="11"/>
        <v>-264.40999999999985</v>
      </c>
    </row>
    <row r="86" spans="1:20" x14ac:dyDescent="0.3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>
        <f>kursanci35[[#This Row],[Czas numerycznie w h]]*kursanci35[[#This Row],[Stawka za godzinę]]</f>
        <v>80</v>
      </c>
      <c r="J86" s="1">
        <v>46015</v>
      </c>
      <c r="K86">
        <f t="shared" si="12"/>
        <v>3</v>
      </c>
      <c r="L86">
        <f t="shared" si="13"/>
        <v>24</v>
      </c>
      <c r="M86">
        <f t="shared" si="14"/>
        <v>0</v>
      </c>
      <c r="N86">
        <f t="shared" si="15"/>
        <v>0</v>
      </c>
      <c r="O86">
        <f t="shared" si="16"/>
        <v>70</v>
      </c>
      <c r="P86">
        <f t="shared" si="17"/>
        <v>0</v>
      </c>
      <c r="Q86" t="str">
        <f t="shared" si="18"/>
        <v>TAK</v>
      </c>
      <c r="R86">
        <f t="shared" si="20"/>
        <v>-264.40999999999985</v>
      </c>
      <c r="S86">
        <f t="shared" si="19"/>
        <v>0</v>
      </c>
      <c r="T86">
        <f t="shared" si="11"/>
        <v>-264.40999999999985</v>
      </c>
    </row>
    <row r="87" spans="1:20" x14ac:dyDescent="0.3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>
        <f>kursanci35[[#This Row],[Czas numerycznie w h]]*kursanci35[[#This Row],[Stawka za godzinę]]</f>
        <v>80</v>
      </c>
      <c r="J87" s="1">
        <v>46016</v>
      </c>
      <c r="K87">
        <f t="shared" si="12"/>
        <v>4</v>
      </c>
      <c r="L87">
        <f t="shared" si="13"/>
        <v>25</v>
      </c>
      <c r="M87">
        <f t="shared" si="14"/>
        <v>0</v>
      </c>
      <c r="N87">
        <f t="shared" si="15"/>
        <v>0</v>
      </c>
      <c r="O87">
        <f t="shared" si="16"/>
        <v>70</v>
      </c>
      <c r="P87">
        <f t="shared" si="17"/>
        <v>0</v>
      </c>
      <c r="Q87" t="str">
        <f t="shared" si="18"/>
        <v>TAK</v>
      </c>
      <c r="R87">
        <f t="shared" si="20"/>
        <v>-264.40999999999985</v>
      </c>
      <c r="S87">
        <f t="shared" si="19"/>
        <v>0</v>
      </c>
      <c r="T87">
        <f t="shared" si="11"/>
        <v>-264.40999999999985</v>
      </c>
    </row>
    <row r="88" spans="1:20" x14ac:dyDescent="0.3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>
        <f>kursanci35[[#This Row],[Czas numerycznie w h]]*kursanci35[[#This Row],[Stawka za godzinę]]</f>
        <v>80</v>
      </c>
      <c r="J88" s="1">
        <v>46017</v>
      </c>
      <c r="K88">
        <f t="shared" si="12"/>
        <v>5</v>
      </c>
      <c r="L88">
        <f t="shared" si="13"/>
        <v>26</v>
      </c>
      <c r="M88">
        <f t="shared" si="14"/>
        <v>0</v>
      </c>
      <c r="N88">
        <f t="shared" si="15"/>
        <v>0</v>
      </c>
      <c r="O88">
        <f t="shared" si="16"/>
        <v>70</v>
      </c>
      <c r="P88">
        <f t="shared" si="17"/>
        <v>0</v>
      </c>
      <c r="Q88" t="str">
        <f t="shared" si="18"/>
        <v>TAK</v>
      </c>
      <c r="R88">
        <f t="shared" si="20"/>
        <v>-264.40999999999985</v>
      </c>
      <c r="S88">
        <f t="shared" si="19"/>
        <v>0</v>
      </c>
      <c r="T88">
        <f t="shared" si="11"/>
        <v>-264.40999999999985</v>
      </c>
    </row>
    <row r="89" spans="1:20" x14ac:dyDescent="0.3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>
        <f>kursanci35[[#This Row],[Czas numerycznie w h]]*kursanci35[[#This Row],[Stawka za godzinę]]</f>
        <v>80</v>
      </c>
      <c r="J89" s="1">
        <v>46018</v>
      </c>
      <c r="K89">
        <f t="shared" si="12"/>
        <v>6</v>
      </c>
      <c r="L89">
        <f t="shared" si="13"/>
        <v>27</v>
      </c>
      <c r="M89">
        <f t="shared" si="14"/>
        <v>-10</v>
      </c>
      <c r="N89">
        <f t="shared" si="15"/>
        <v>0</v>
      </c>
      <c r="O89">
        <f t="shared" si="16"/>
        <v>0</v>
      </c>
      <c r="P89">
        <f t="shared" si="17"/>
        <v>0</v>
      </c>
      <c r="Q89" t="str">
        <f t="shared" si="18"/>
        <v>TAK</v>
      </c>
      <c r="R89">
        <f t="shared" si="20"/>
        <v>-264.40999999999985</v>
      </c>
      <c r="S89">
        <f t="shared" si="19"/>
        <v>0</v>
      </c>
      <c r="T89">
        <f t="shared" si="11"/>
        <v>-264.40999999999985</v>
      </c>
    </row>
    <row r="90" spans="1:20" x14ac:dyDescent="0.3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>
        <f>kursanci35[[#This Row],[Czas numerycznie w h]]*kursanci35[[#This Row],[Stawka za godzinę]]</f>
        <v>80</v>
      </c>
      <c r="J90" s="1">
        <v>46019</v>
      </c>
      <c r="K90">
        <f t="shared" si="12"/>
        <v>7</v>
      </c>
      <c r="L90">
        <f t="shared" si="13"/>
        <v>28</v>
      </c>
      <c r="M90">
        <f t="shared" si="14"/>
        <v>-10</v>
      </c>
      <c r="N90">
        <f t="shared" si="15"/>
        <v>0</v>
      </c>
      <c r="O90">
        <f t="shared" si="16"/>
        <v>0</v>
      </c>
      <c r="P90">
        <f t="shared" si="17"/>
        <v>0</v>
      </c>
      <c r="Q90" t="str">
        <f t="shared" si="18"/>
        <v>TAK</v>
      </c>
      <c r="R90">
        <f t="shared" si="20"/>
        <v>-264.40999999999985</v>
      </c>
      <c r="S90">
        <f t="shared" si="19"/>
        <v>0</v>
      </c>
      <c r="T90">
        <f t="shared" si="11"/>
        <v>-264.40999999999985</v>
      </c>
    </row>
    <row r="91" spans="1:20" x14ac:dyDescent="0.3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>
        <f>kursanci35[[#This Row],[Czas numerycznie w h]]*kursanci35[[#This Row],[Stawka za godzinę]]</f>
        <v>80</v>
      </c>
      <c r="J91" s="1">
        <v>46020</v>
      </c>
      <c r="K91">
        <f t="shared" si="12"/>
        <v>1</v>
      </c>
      <c r="L91">
        <f t="shared" si="13"/>
        <v>29</v>
      </c>
      <c r="M91">
        <f t="shared" si="14"/>
        <v>0</v>
      </c>
      <c r="N91">
        <f t="shared" si="15"/>
        <v>0</v>
      </c>
      <c r="O91">
        <f t="shared" si="16"/>
        <v>70</v>
      </c>
      <c r="P91">
        <f t="shared" si="17"/>
        <v>0</v>
      </c>
      <c r="Q91" t="str">
        <f t="shared" si="18"/>
        <v>TAK</v>
      </c>
      <c r="R91">
        <f t="shared" si="20"/>
        <v>-264.40999999999985</v>
      </c>
      <c r="S91">
        <f t="shared" si="19"/>
        <v>0</v>
      </c>
      <c r="T91">
        <f t="shared" si="11"/>
        <v>-264.40999999999985</v>
      </c>
    </row>
    <row r="92" spans="1:20" x14ac:dyDescent="0.3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>
        <f>kursanci35[[#This Row],[Czas numerycznie w h]]*kursanci35[[#This Row],[Stawka za godzinę]]</f>
        <v>80</v>
      </c>
      <c r="J92" s="1">
        <v>46021</v>
      </c>
      <c r="K92">
        <f t="shared" si="12"/>
        <v>2</v>
      </c>
      <c r="L92">
        <f t="shared" si="13"/>
        <v>30</v>
      </c>
      <c r="M92">
        <f t="shared" si="14"/>
        <v>0</v>
      </c>
      <c r="N92">
        <f t="shared" si="15"/>
        <v>-250</v>
      </c>
      <c r="O92">
        <f t="shared" si="16"/>
        <v>70</v>
      </c>
      <c r="P92">
        <f t="shared" si="17"/>
        <v>0</v>
      </c>
      <c r="Q92" t="str">
        <f t="shared" si="18"/>
        <v>TAK</v>
      </c>
      <c r="R92">
        <f t="shared" si="20"/>
        <v>-264.40999999999985</v>
      </c>
      <c r="S92">
        <f t="shared" si="19"/>
        <v>0</v>
      </c>
      <c r="T92">
        <f t="shared" si="11"/>
        <v>-264.40999999999985</v>
      </c>
    </row>
    <row r="93" spans="1:20" x14ac:dyDescent="0.3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>
        <f>kursanci35[[#This Row],[Czas numerycznie w h]]*kursanci35[[#This Row],[Stawka za godzinę]]</f>
        <v>80</v>
      </c>
      <c r="J93" s="1">
        <v>46022</v>
      </c>
      <c r="K93">
        <f t="shared" si="12"/>
        <v>3</v>
      </c>
      <c r="L93">
        <f t="shared" si="13"/>
        <v>31</v>
      </c>
      <c r="M93">
        <f t="shared" si="14"/>
        <v>0</v>
      </c>
      <c r="N93">
        <f t="shared" si="15"/>
        <v>0</v>
      </c>
      <c r="O93">
        <f t="shared" si="16"/>
        <v>70</v>
      </c>
      <c r="P93">
        <f t="shared" si="17"/>
        <v>0</v>
      </c>
      <c r="Q93" t="str">
        <f t="shared" si="18"/>
        <v>TAK</v>
      </c>
      <c r="R93">
        <f t="shared" si="20"/>
        <v>-264.40999999999985</v>
      </c>
      <c r="S93">
        <f t="shared" si="19"/>
        <v>0</v>
      </c>
      <c r="T93">
        <f t="shared" si="11"/>
        <v>-264.40999999999985</v>
      </c>
    </row>
    <row r="94" spans="1:20" x14ac:dyDescent="0.3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>
        <f>kursanci35[[#This Row],[Czas numerycznie w h]]*kursanci35[[#This Row],[Stawka za godzinę]]</f>
        <v>80</v>
      </c>
      <c r="J94" s="1">
        <v>46023</v>
      </c>
      <c r="K94">
        <f t="shared" si="12"/>
        <v>4</v>
      </c>
      <c r="L94">
        <f t="shared" si="13"/>
        <v>1</v>
      </c>
      <c r="M94">
        <f t="shared" si="14"/>
        <v>0</v>
      </c>
      <c r="N94">
        <f t="shared" si="15"/>
        <v>0</v>
      </c>
      <c r="O94">
        <f t="shared" si="16"/>
        <v>70</v>
      </c>
      <c r="P94">
        <f t="shared" si="17"/>
        <v>0</v>
      </c>
      <c r="Q94" t="str">
        <f t="shared" si="18"/>
        <v>TAK</v>
      </c>
      <c r="R94">
        <f t="shared" si="20"/>
        <v>-264.40999999999985</v>
      </c>
      <c r="S94">
        <f t="shared" si="19"/>
        <v>0</v>
      </c>
      <c r="T94">
        <f t="shared" si="11"/>
        <v>-264.40999999999985</v>
      </c>
    </row>
    <row r="95" spans="1:20" x14ac:dyDescent="0.3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>
        <f>kursanci35[[#This Row],[Czas numerycznie w h]]*kursanci35[[#This Row],[Stawka za godzinę]]</f>
        <v>75</v>
      </c>
      <c r="J95" s="1">
        <v>46024</v>
      </c>
      <c r="K95">
        <f t="shared" si="12"/>
        <v>5</v>
      </c>
      <c r="L95">
        <f t="shared" si="13"/>
        <v>2</v>
      </c>
      <c r="M95">
        <f t="shared" si="14"/>
        <v>0</v>
      </c>
      <c r="N95">
        <f t="shared" si="15"/>
        <v>0</v>
      </c>
      <c r="O95">
        <f t="shared" si="16"/>
        <v>70</v>
      </c>
      <c r="P95">
        <f t="shared" si="17"/>
        <v>0</v>
      </c>
      <c r="Q95" t="str">
        <f t="shared" si="18"/>
        <v>TAK</v>
      </c>
      <c r="R95">
        <f t="shared" si="20"/>
        <v>-264.40999999999985</v>
      </c>
      <c r="S95">
        <f t="shared" si="19"/>
        <v>0</v>
      </c>
      <c r="T95">
        <f t="shared" si="11"/>
        <v>-264.40999999999985</v>
      </c>
    </row>
    <row r="96" spans="1:20" x14ac:dyDescent="0.3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>
        <f>kursanci35[[#This Row],[Czas numerycznie w h]]*kursanci35[[#This Row],[Stawka za godzinę]]</f>
        <v>75</v>
      </c>
      <c r="J96" s="1">
        <v>46025</v>
      </c>
      <c r="K96">
        <f t="shared" si="12"/>
        <v>6</v>
      </c>
      <c r="L96">
        <f t="shared" si="13"/>
        <v>3</v>
      </c>
      <c r="M96">
        <f t="shared" si="14"/>
        <v>-10</v>
      </c>
      <c r="N96">
        <f t="shared" si="15"/>
        <v>0</v>
      </c>
      <c r="O96">
        <f t="shared" si="16"/>
        <v>0</v>
      </c>
      <c r="P96">
        <f t="shared" si="17"/>
        <v>0</v>
      </c>
      <c r="Q96" t="str">
        <f t="shared" si="18"/>
        <v>TAK</v>
      </c>
      <c r="R96">
        <f t="shared" si="20"/>
        <v>-264.40999999999985</v>
      </c>
      <c r="S96">
        <f t="shared" si="19"/>
        <v>0</v>
      </c>
      <c r="T96">
        <f t="shared" si="11"/>
        <v>-264.40999999999985</v>
      </c>
    </row>
    <row r="97" spans="1:20" x14ac:dyDescent="0.3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>
        <f>kursanci35[[#This Row],[Czas numerycznie w h]]*kursanci35[[#This Row],[Stawka za godzinę]]</f>
        <v>75</v>
      </c>
      <c r="J97" s="1">
        <v>46026</v>
      </c>
      <c r="K97">
        <f t="shared" si="12"/>
        <v>7</v>
      </c>
      <c r="L97">
        <f t="shared" si="13"/>
        <v>4</v>
      </c>
      <c r="M97">
        <f t="shared" si="14"/>
        <v>-10</v>
      </c>
      <c r="N97">
        <f t="shared" si="15"/>
        <v>0</v>
      </c>
      <c r="O97">
        <f t="shared" si="16"/>
        <v>0</v>
      </c>
      <c r="P97">
        <f t="shared" si="17"/>
        <v>0</v>
      </c>
      <c r="Q97" t="str">
        <f t="shared" si="18"/>
        <v>NIE</v>
      </c>
      <c r="R97">
        <f t="shared" si="20"/>
        <v>-274.40999999999985</v>
      </c>
      <c r="S97">
        <f t="shared" si="19"/>
        <v>0</v>
      </c>
      <c r="T97">
        <f t="shared" si="11"/>
        <v>-274.40999999999985</v>
      </c>
    </row>
    <row r="98" spans="1:20" x14ac:dyDescent="0.3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>
        <f>kursanci35[[#This Row],[Czas numerycznie w h]]*kursanci35[[#This Row],[Stawka za godzinę]]</f>
        <v>75</v>
      </c>
      <c r="J98" s="1">
        <v>46027</v>
      </c>
      <c r="K98">
        <f t="shared" si="12"/>
        <v>1</v>
      </c>
      <c r="L98">
        <f t="shared" si="13"/>
        <v>5</v>
      </c>
      <c r="M98">
        <f t="shared" si="14"/>
        <v>0</v>
      </c>
      <c r="N98">
        <f t="shared" si="15"/>
        <v>0</v>
      </c>
      <c r="O98">
        <f t="shared" si="16"/>
        <v>350</v>
      </c>
      <c r="P98">
        <f t="shared" si="17"/>
        <v>0</v>
      </c>
      <c r="Q98" t="str">
        <f t="shared" si="18"/>
        <v>NIE</v>
      </c>
      <c r="R98">
        <f t="shared" si="20"/>
        <v>75.590000000000146</v>
      </c>
      <c r="S98">
        <f t="shared" si="19"/>
        <v>50</v>
      </c>
      <c r="T98">
        <f t="shared" ref="T98:T129" si="21">R98-S98</f>
        <v>25.590000000000146</v>
      </c>
    </row>
    <row r="99" spans="1:20" x14ac:dyDescent="0.3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>
        <f>kursanci35[[#This Row],[Czas numerycznie w h]]*kursanci35[[#This Row],[Stawka za godzinę]]</f>
        <v>75</v>
      </c>
      <c r="J99" s="1">
        <v>46028</v>
      </c>
      <c r="K99">
        <f t="shared" si="12"/>
        <v>2</v>
      </c>
      <c r="L99">
        <f t="shared" si="13"/>
        <v>6</v>
      </c>
      <c r="M99">
        <f t="shared" si="14"/>
        <v>0</v>
      </c>
      <c r="N99">
        <f t="shared" si="15"/>
        <v>-250</v>
      </c>
      <c r="O99">
        <f t="shared" si="16"/>
        <v>350</v>
      </c>
      <c r="P99">
        <f t="shared" si="17"/>
        <v>0</v>
      </c>
      <c r="Q99" t="str">
        <f t="shared" si="18"/>
        <v>NIE</v>
      </c>
      <c r="R99">
        <f t="shared" si="20"/>
        <v>125.59000000000015</v>
      </c>
      <c r="S99">
        <f t="shared" si="19"/>
        <v>50</v>
      </c>
      <c r="T99">
        <f t="shared" si="21"/>
        <v>75.590000000000146</v>
      </c>
    </row>
    <row r="100" spans="1:20" x14ac:dyDescent="0.3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>
        <f>kursanci35[[#This Row],[Czas numerycznie w h]]*kursanci35[[#This Row],[Stawka za godzinę]]</f>
        <v>75</v>
      </c>
      <c r="J100" s="1">
        <v>46029</v>
      </c>
      <c r="K100">
        <f t="shared" si="12"/>
        <v>3</v>
      </c>
      <c r="L100">
        <f t="shared" si="13"/>
        <v>7</v>
      </c>
      <c r="M100">
        <f t="shared" si="14"/>
        <v>0</v>
      </c>
      <c r="N100">
        <f t="shared" si="15"/>
        <v>0</v>
      </c>
      <c r="O100">
        <f t="shared" si="16"/>
        <v>210</v>
      </c>
      <c r="P100">
        <f t="shared" si="17"/>
        <v>0</v>
      </c>
      <c r="Q100" t="str">
        <f t="shared" si="18"/>
        <v>NIE</v>
      </c>
      <c r="R100">
        <f t="shared" si="20"/>
        <v>285.59000000000015</v>
      </c>
      <c r="S100">
        <f t="shared" si="19"/>
        <v>57.12</v>
      </c>
      <c r="T100">
        <f t="shared" si="21"/>
        <v>228.47000000000014</v>
      </c>
    </row>
    <row r="101" spans="1:20" x14ac:dyDescent="0.3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>
        <f>kursanci35[[#This Row],[Czas numerycznie w h]]*kursanci35[[#This Row],[Stawka za godzinę]]</f>
        <v>75</v>
      </c>
      <c r="J101" s="1">
        <v>46030</v>
      </c>
      <c r="K101">
        <f t="shared" si="12"/>
        <v>4</v>
      </c>
      <c r="L101">
        <f t="shared" si="13"/>
        <v>8</v>
      </c>
      <c r="M101">
        <f t="shared" si="14"/>
        <v>0</v>
      </c>
      <c r="N101">
        <f t="shared" si="15"/>
        <v>0</v>
      </c>
      <c r="O101">
        <f t="shared" si="16"/>
        <v>210</v>
      </c>
      <c r="P101">
        <f t="shared" si="17"/>
        <v>0</v>
      </c>
      <c r="Q101" t="str">
        <f t="shared" si="18"/>
        <v>NIE</v>
      </c>
      <c r="R101">
        <f t="shared" si="20"/>
        <v>438.47000000000014</v>
      </c>
      <c r="S101">
        <f t="shared" si="19"/>
        <v>87.69</v>
      </c>
      <c r="T101">
        <f t="shared" si="21"/>
        <v>350.78000000000014</v>
      </c>
    </row>
    <row r="102" spans="1:20" x14ac:dyDescent="0.3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>
        <f>kursanci35[[#This Row],[Czas numerycznie w h]]*kursanci35[[#This Row],[Stawka za godzinę]]</f>
        <v>75</v>
      </c>
      <c r="J102" s="1">
        <v>46031</v>
      </c>
      <c r="K102">
        <f t="shared" si="12"/>
        <v>5</v>
      </c>
      <c r="L102">
        <f t="shared" si="13"/>
        <v>9</v>
      </c>
      <c r="M102">
        <f t="shared" si="14"/>
        <v>0</v>
      </c>
      <c r="N102">
        <f t="shared" si="15"/>
        <v>0</v>
      </c>
      <c r="O102">
        <f t="shared" si="16"/>
        <v>210</v>
      </c>
      <c r="P102">
        <f t="shared" si="17"/>
        <v>0</v>
      </c>
      <c r="Q102" t="str">
        <f t="shared" si="18"/>
        <v>NIE</v>
      </c>
      <c r="R102">
        <f t="shared" si="20"/>
        <v>560.7800000000002</v>
      </c>
      <c r="S102">
        <f t="shared" si="19"/>
        <v>280.39</v>
      </c>
      <c r="T102">
        <f t="shared" si="21"/>
        <v>280.39000000000021</v>
      </c>
    </row>
    <row r="103" spans="1:20" x14ac:dyDescent="0.3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>
        <f>kursanci35[[#This Row],[Czas numerycznie w h]]*kursanci35[[#This Row],[Stawka za godzinę]]</f>
        <v>75</v>
      </c>
      <c r="J103" s="1">
        <v>46032</v>
      </c>
      <c r="K103">
        <f t="shared" si="12"/>
        <v>6</v>
      </c>
      <c r="L103">
        <f t="shared" si="13"/>
        <v>10</v>
      </c>
      <c r="M103">
        <f t="shared" si="14"/>
        <v>-10</v>
      </c>
      <c r="N103">
        <f t="shared" si="15"/>
        <v>0</v>
      </c>
      <c r="O103">
        <f t="shared" si="16"/>
        <v>0</v>
      </c>
      <c r="P103">
        <f t="shared" si="17"/>
        <v>0</v>
      </c>
      <c r="Q103" t="str">
        <f t="shared" si="18"/>
        <v>NIE</v>
      </c>
      <c r="R103">
        <f t="shared" si="20"/>
        <v>270.39000000000021</v>
      </c>
      <c r="S103">
        <f t="shared" si="19"/>
        <v>54.08</v>
      </c>
      <c r="T103">
        <f t="shared" si="21"/>
        <v>216.31000000000023</v>
      </c>
    </row>
    <row r="104" spans="1:20" x14ac:dyDescent="0.3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>
        <f>kursanci35[[#This Row],[Czas numerycznie w h]]*kursanci35[[#This Row],[Stawka za godzinę]]</f>
        <v>75</v>
      </c>
      <c r="J104" s="1">
        <v>46033</v>
      </c>
      <c r="K104">
        <f t="shared" si="12"/>
        <v>7</v>
      </c>
      <c r="L104">
        <f t="shared" si="13"/>
        <v>11</v>
      </c>
      <c r="M104">
        <f t="shared" si="14"/>
        <v>-10</v>
      </c>
      <c r="N104">
        <f t="shared" si="15"/>
        <v>0</v>
      </c>
      <c r="O104">
        <f t="shared" si="16"/>
        <v>0</v>
      </c>
      <c r="P104">
        <f t="shared" si="17"/>
        <v>0</v>
      </c>
      <c r="Q104" t="str">
        <f t="shared" si="18"/>
        <v>NIE</v>
      </c>
      <c r="R104">
        <f t="shared" si="20"/>
        <v>206.31000000000023</v>
      </c>
      <c r="S104">
        <f t="shared" si="19"/>
        <v>50</v>
      </c>
      <c r="T104">
        <f t="shared" si="21"/>
        <v>156.31000000000023</v>
      </c>
    </row>
    <row r="105" spans="1:20" x14ac:dyDescent="0.3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>
        <f>kursanci35[[#This Row],[Czas numerycznie w h]]*kursanci35[[#This Row],[Stawka za godzinę]]</f>
        <v>75</v>
      </c>
      <c r="J105" s="1">
        <v>46034</v>
      </c>
      <c r="K105">
        <f t="shared" si="12"/>
        <v>1</v>
      </c>
      <c r="L105">
        <f t="shared" si="13"/>
        <v>12</v>
      </c>
      <c r="M105">
        <f t="shared" si="14"/>
        <v>0</v>
      </c>
      <c r="N105">
        <f t="shared" si="15"/>
        <v>0</v>
      </c>
      <c r="O105">
        <f t="shared" si="16"/>
        <v>327.5</v>
      </c>
      <c r="P105">
        <f t="shared" si="17"/>
        <v>0</v>
      </c>
      <c r="Q105" t="str">
        <f t="shared" si="18"/>
        <v>NIE</v>
      </c>
      <c r="R105">
        <f t="shared" si="20"/>
        <v>483.81000000000023</v>
      </c>
      <c r="S105">
        <f t="shared" si="19"/>
        <v>96.76</v>
      </c>
      <c r="T105">
        <f t="shared" si="21"/>
        <v>387.05000000000024</v>
      </c>
    </row>
    <row r="106" spans="1:20" x14ac:dyDescent="0.3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>
        <f>kursanci35[[#This Row],[Czas numerycznie w h]]*kursanci35[[#This Row],[Stawka za godzinę]]</f>
        <v>75</v>
      </c>
      <c r="J106" s="1">
        <v>46035</v>
      </c>
      <c r="K106">
        <f t="shared" si="12"/>
        <v>2</v>
      </c>
      <c r="L106">
        <f t="shared" si="13"/>
        <v>13</v>
      </c>
      <c r="M106">
        <f t="shared" si="14"/>
        <v>0</v>
      </c>
      <c r="N106">
        <f t="shared" si="15"/>
        <v>-250</v>
      </c>
      <c r="O106">
        <f t="shared" si="16"/>
        <v>250</v>
      </c>
      <c r="P106">
        <f t="shared" si="17"/>
        <v>0</v>
      </c>
      <c r="Q106" t="str">
        <f t="shared" si="18"/>
        <v>NIE</v>
      </c>
      <c r="R106">
        <f t="shared" si="20"/>
        <v>387.05000000000024</v>
      </c>
      <c r="S106">
        <f t="shared" si="19"/>
        <v>77.41</v>
      </c>
      <c r="T106">
        <f t="shared" si="21"/>
        <v>309.64000000000021</v>
      </c>
    </row>
    <row r="107" spans="1:20" x14ac:dyDescent="0.3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>
        <f>kursanci35[[#This Row],[Czas numerycznie w h]]*kursanci35[[#This Row],[Stawka za godzinę]]</f>
        <v>75</v>
      </c>
      <c r="J107" s="1">
        <v>46036</v>
      </c>
      <c r="K107">
        <f t="shared" si="12"/>
        <v>3</v>
      </c>
      <c r="L107">
        <f t="shared" si="13"/>
        <v>14</v>
      </c>
      <c r="M107">
        <f t="shared" si="14"/>
        <v>0</v>
      </c>
      <c r="N107">
        <f t="shared" si="15"/>
        <v>0</v>
      </c>
      <c r="O107">
        <f t="shared" si="16"/>
        <v>187.5</v>
      </c>
      <c r="P107">
        <f t="shared" si="17"/>
        <v>0</v>
      </c>
      <c r="Q107" t="str">
        <f t="shared" si="18"/>
        <v>NIE</v>
      </c>
      <c r="R107">
        <f t="shared" si="20"/>
        <v>497.14000000000021</v>
      </c>
      <c r="S107">
        <f t="shared" si="19"/>
        <v>99.43</v>
      </c>
      <c r="T107">
        <f t="shared" si="21"/>
        <v>397.71000000000021</v>
      </c>
    </row>
    <row r="108" spans="1:20" x14ac:dyDescent="0.3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>
        <f>kursanci35[[#This Row],[Czas numerycznie w h]]*kursanci35[[#This Row],[Stawka za godzinę]]</f>
        <v>75</v>
      </c>
      <c r="J108" s="1">
        <v>46037</v>
      </c>
      <c r="K108">
        <f t="shared" si="12"/>
        <v>4</v>
      </c>
      <c r="L108">
        <f t="shared" si="13"/>
        <v>15</v>
      </c>
      <c r="M108">
        <f t="shared" si="14"/>
        <v>0</v>
      </c>
      <c r="N108">
        <f t="shared" si="15"/>
        <v>0</v>
      </c>
      <c r="O108">
        <f t="shared" si="16"/>
        <v>242.5</v>
      </c>
      <c r="P108">
        <f t="shared" si="17"/>
        <v>-600</v>
      </c>
      <c r="Q108" t="str">
        <f t="shared" si="18"/>
        <v>NIE</v>
      </c>
      <c r="R108">
        <f t="shared" si="20"/>
        <v>40.210000000000264</v>
      </c>
      <c r="S108">
        <f t="shared" si="19"/>
        <v>0</v>
      </c>
      <c r="T108">
        <f t="shared" si="21"/>
        <v>40.210000000000264</v>
      </c>
    </row>
    <row r="109" spans="1:20" x14ac:dyDescent="0.3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>
        <f>kursanci35[[#This Row],[Czas numerycznie w h]]*kursanci35[[#This Row],[Stawka za godzinę]]</f>
        <v>75</v>
      </c>
      <c r="J109" s="1">
        <v>46038</v>
      </c>
      <c r="K109">
        <f t="shared" si="12"/>
        <v>5</v>
      </c>
      <c r="L109">
        <f t="shared" si="13"/>
        <v>16</v>
      </c>
      <c r="M109">
        <f t="shared" si="14"/>
        <v>0</v>
      </c>
      <c r="N109">
        <f t="shared" si="15"/>
        <v>0</v>
      </c>
      <c r="O109">
        <f t="shared" si="16"/>
        <v>242.5</v>
      </c>
      <c r="P109">
        <f t="shared" si="17"/>
        <v>0</v>
      </c>
      <c r="Q109" t="str">
        <f t="shared" si="18"/>
        <v>NIE</v>
      </c>
      <c r="R109">
        <f t="shared" si="20"/>
        <v>282.71000000000026</v>
      </c>
      <c r="S109">
        <f t="shared" si="19"/>
        <v>56.54</v>
      </c>
      <c r="T109">
        <f t="shared" si="21"/>
        <v>226.17000000000027</v>
      </c>
    </row>
    <row r="110" spans="1:20" x14ac:dyDescent="0.3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>
        <f>kursanci35[[#This Row],[Czas numerycznie w h]]*kursanci35[[#This Row],[Stawka za godzinę]]</f>
        <v>75</v>
      </c>
      <c r="J110" s="1">
        <v>46039</v>
      </c>
      <c r="K110">
        <f t="shared" si="12"/>
        <v>6</v>
      </c>
      <c r="L110">
        <f t="shared" si="13"/>
        <v>17</v>
      </c>
      <c r="M110">
        <f t="shared" si="14"/>
        <v>-10</v>
      </c>
      <c r="N110">
        <f t="shared" si="15"/>
        <v>0</v>
      </c>
      <c r="O110">
        <f t="shared" si="16"/>
        <v>0</v>
      </c>
      <c r="P110">
        <f t="shared" si="17"/>
        <v>0</v>
      </c>
      <c r="Q110" t="str">
        <f t="shared" si="18"/>
        <v>NIE</v>
      </c>
      <c r="R110">
        <f t="shared" si="20"/>
        <v>216.17000000000027</v>
      </c>
      <c r="S110">
        <f t="shared" si="19"/>
        <v>50</v>
      </c>
      <c r="T110">
        <f t="shared" si="21"/>
        <v>166.17000000000027</v>
      </c>
    </row>
    <row r="111" spans="1:20" x14ac:dyDescent="0.3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>
        <f>kursanci35[[#This Row],[Czas numerycznie w h]]*kursanci35[[#This Row],[Stawka za godzinę]]</f>
        <v>75</v>
      </c>
      <c r="J111" s="1">
        <v>46040</v>
      </c>
      <c r="K111">
        <f t="shared" si="12"/>
        <v>7</v>
      </c>
      <c r="L111">
        <f t="shared" si="13"/>
        <v>18</v>
      </c>
      <c r="M111">
        <f t="shared" si="14"/>
        <v>-10</v>
      </c>
      <c r="N111">
        <f t="shared" si="15"/>
        <v>0</v>
      </c>
      <c r="O111">
        <f t="shared" si="16"/>
        <v>0</v>
      </c>
      <c r="P111">
        <f t="shared" si="17"/>
        <v>0</v>
      </c>
      <c r="Q111" t="str">
        <f t="shared" si="18"/>
        <v>NIE</v>
      </c>
      <c r="R111">
        <f t="shared" si="20"/>
        <v>156.17000000000027</v>
      </c>
      <c r="S111">
        <f t="shared" si="19"/>
        <v>50</v>
      </c>
      <c r="T111">
        <f t="shared" si="21"/>
        <v>106.17000000000027</v>
      </c>
    </row>
    <row r="112" spans="1:20" x14ac:dyDescent="0.3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>
        <f>kursanci35[[#This Row],[Czas numerycznie w h]]*kursanci35[[#This Row],[Stawka za godzinę]]</f>
        <v>75</v>
      </c>
      <c r="J112" s="1">
        <v>46041</v>
      </c>
      <c r="K112">
        <f t="shared" si="12"/>
        <v>1</v>
      </c>
      <c r="L112">
        <f t="shared" si="13"/>
        <v>19</v>
      </c>
      <c r="M112">
        <f t="shared" si="14"/>
        <v>0</v>
      </c>
      <c r="N112">
        <f t="shared" si="15"/>
        <v>0</v>
      </c>
      <c r="O112">
        <f t="shared" si="16"/>
        <v>240</v>
      </c>
      <c r="P112">
        <f t="shared" si="17"/>
        <v>0</v>
      </c>
      <c r="Q112" t="str">
        <f t="shared" si="18"/>
        <v>NIE</v>
      </c>
      <c r="R112">
        <f t="shared" si="20"/>
        <v>346.1700000000003</v>
      </c>
      <c r="S112">
        <f t="shared" si="19"/>
        <v>69.23</v>
      </c>
      <c r="T112">
        <f t="shared" si="21"/>
        <v>276.94000000000028</v>
      </c>
    </row>
    <row r="113" spans="1:20" x14ac:dyDescent="0.3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>
        <f>kursanci35[[#This Row],[Czas numerycznie w h]]*kursanci35[[#This Row],[Stawka za godzinę]]</f>
        <v>75</v>
      </c>
      <c r="J113" s="1">
        <v>46042</v>
      </c>
      <c r="K113">
        <f t="shared" si="12"/>
        <v>2</v>
      </c>
      <c r="L113">
        <f t="shared" si="13"/>
        <v>20</v>
      </c>
      <c r="M113">
        <f t="shared" si="14"/>
        <v>0</v>
      </c>
      <c r="N113">
        <f t="shared" si="15"/>
        <v>-250</v>
      </c>
      <c r="O113">
        <f t="shared" si="16"/>
        <v>120</v>
      </c>
      <c r="P113">
        <f t="shared" si="17"/>
        <v>0</v>
      </c>
      <c r="Q113" t="str">
        <f t="shared" si="18"/>
        <v>NIE</v>
      </c>
      <c r="R113">
        <f t="shared" si="20"/>
        <v>146.94000000000028</v>
      </c>
      <c r="S113">
        <f t="shared" si="19"/>
        <v>50</v>
      </c>
      <c r="T113">
        <f t="shared" si="21"/>
        <v>96.940000000000282</v>
      </c>
    </row>
    <row r="114" spans="1:20" x14ac:dyDescent="0.3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>
        <f>kursanci35[[#This Row],[Czas numerycznie w h]]*kursanci35[[#This Row],[Stawka za godzinę]]</f>
        <v>75</v>
      </c>
      <c r="J114" s="1">
        <v>46043</v>
      </c>
      <c r="K114">
        <f t="shared" si="12"/>
        <v>3</v>
      </c>
      <c r="L114">
        <f t="shared" si="13"/>
        <v>21</v>
      </c>
      <c r="M114">
        <f t="shared" si="14"/>
        <v>0</v>
      </c>
      <c r="N114">
        <f t="shared" si="15"/>
        <v>0</v>
      </c>
      <c r="O114">
        <f t="shared" si="16"/>
        <v>120</v>
      </c>
      <c r="P114">
        <f t="shared" si="17"/>
        <v>0</v>
      </c>
      <c r="Q114" t="str">
        <f t="shared" si="18"/>
        <v>NIE</v>
      </c>
      <c r="R114">
        <f t="shared" si="20"/>
        <v>216.94000000000028</v>
      </c>
      <c r="S114">
        <f t="shared" si="19"/>
        <v>50</v>
      </c>
      <c r="T114">
        <f t="shared" si="21"/>
        <v>166.94000000000028</v>
      </c>
    </row>
    <row r="115" spans="1:20" x14ac:dyDescent="0.3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>
        <f>kursanci35[[#This Row],[Czas numerycznie w h]]*kursanci35[[#This Row],[Stawka za godzinę]]</f>
        <v>75</v>
      </c>
      <c r="J115" s="1">
        <v>46044</v>
      </c>
      <c r="K115">
        <f t="shared" si="12"/>
        <v>4</v>
      </c>
      <c r="L115">
        <f t="shared" si="13"/>
        <v>22</v>
      </c>
      <c r="M115">
        <f t="shared" si="14"/>
        <v>0</v>
      </c>
      <c r="N115">
        <f t="shared" si="15"/>
        <v>0</v>
      </c>
      <c r="O115">
        <f t="shared" si="16"/>
        <v>300</v>
      </c>
      <c r="P115">
        <f t="shared" si="17"/>
        <v>0</v>
      </c>
      <c r="Q115" t="str">
        <f t="shared" si="18"/>
        <v>NIE</v>
      </c>
      <c r="R115">
        <f t="shared" si="20"/>
        <v>466.94000000000028</v>
      </c>
      <c r="S115">
        <f t="shared" si="19"/>
        <v>93.39</v>
      </c>
      <c r="T115">
        <f t="shared" si="21"/>
        <v>373.5500000000003</v>
      </c>
    </row>
    <row r="116" spans="1:20" x14ac:dyDescent="0.3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>
        <f>kursanci35[[#This Row],[Czas numerycznie w h]]*kursanci35[[#This Row],[Stawka za godzinę]]</f>
        <v>75</v>
      </c>
      <c r="J116" s="1">
        <v>46045</v>
      </c>
      <c r="K116">
        <f t="shared" si="12"/>
        <v>5</v>
      </c>
      <c r="L116">
        <f t="shared" si="13"/>
        <v>23</v>
      </c>
      <c r="M116">
        <f t="shared" si="14"/>
        <v>0</v>
      </c>
      <c r="N116">
        <f t="shared" si="15"/>
        <v>0</v>
      </c>
      <c r="O116">
        <f t="shared" si="16"/>
        <v>300</v>
      </c>
      <c r="P116">
        <f t="shared" si="17"/>
        <v>0</v>
      </c>
      <c r="Q116" t="str">
        <f t="shared" si="18"/>
        <v>NIE</v>
      </c>
      <c r="R116">
        <f t="shared" si="20"/>
        <v>673.5500000000003</v>
      </c>
      <c r="S116">
        <f t="shared" si="19"/>
        <v>400</v>
      </c>
      <c r="T116">
        <f t="shared" si="21"/>
        <v>273.5500000000003</v>
      </c>
    </row>
    <row r="117" spans="1:20" x14ac:dyDescent="0.3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>
        <f>kursanci35[[#This Row],[Czas numerycznie w h]]*kursanci35[[#This Row],[Stawka za godzinę]]</f>
        <v>75</v>
      </c>
      <c r="J117" s="1">
        <v>46046</v>
      </c>
      <c r="K117">
        <f t="shared" si="12"/>
        <v>6</v>
      </c>
      <c r="L117">
        <f t="shared" si="13"/>
        <v>24</v>
      </c>
      <c r="M117">
        <f t="shared" si="14"/>
        <v>-10</v>
      </c>
      <c r="N117">
        <f t="shared" si="15"/>
        <v>0</v>
      </c>
      <c r="O117">
        <f t="shared" si="16"/>
        <v>0</v>
      </c>
      <c r="P117">
        <f t="shared" si="17"/>
        <v>0</v>
      </c>
      <c r="Q117" t="str">
        <f t="shared" si="18"/>
        <v>NIE</v>
      </c>
      <c r="R117">
        <f t="shared" si="20"/>
        <v>263.5500000000003</v>
      </c>
      <c r="S117">
        <f t="shared" si="19"/>
        <v>52.71</v>
      </c>
      <c r="T117">
        <f t="shared" si="21"/>
        <v>210.84000000000029</v>
      </c>
    </row>
    <row r="118" spans="1:20" x14ac:dyDescent="0.3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>
        <f>kursanci35[[#This Row],[Czas numerycznie w h]]*kursanci35[[#This Row],[Stawka za godzinę]]</f>
        <v>75</v>
      </c>
      <c r="J118" s="1">
        <v>46047</v>
      </c>
      <c r="K118">
        <f t="shared" si="12"/>
        <v>7</v>
      </c>
      <c r="L118">
        <f t="shared" si="13"/>
        <v>25</v>
      </c>
      <c r="M118">
        <f t="shared" si="14"/>
        <v>-10</v>
      </c>
      <c r="N118">
        <f t="shared" si="15"/>
        <v>0</v>
      </c>
      <c r="O118">
        <f t="shared" si="16"/>
        <v>0</v>
      </c>
      <c r="P118">
        <f t="shared" si="17"/>
        <v>0</v>
      </c>
      <c r="Q118" t="str">
        <f t="shared" si="18"/>
        <v>NIE</v>
      </c>
      <c r="R118">
        <f t="shared" si="20"/>
        <v>200.84000000000029</v>
      </c>
      <c r="S118">
        <f t="shared" si="19"/>
        <v>50</v>
      </c>
      <c r="T118">
        <f t="shared" si="21"/>
        <v>150.84000000000029</v>
      </c>
    </row>
    <row r="119" spans="1:20" x14ac:dyDescent="0.3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>
        <f>kursanci35[[#This Row],[Czas numerycznie w h]]*kursanci35[[#This Row],[Stawka za godzinę]]</f>
        <v>75</v>
      </c>
      <c r="J119" s="1">
        <v>46048</v>
      </c>
      <c r="K119">
        <f t="shared" si="12"/>
        <v>1</v>
      </c>
      <c r="L119">
        <f t="shared" si="13"/>
        <v>26</v>
      </c>
      <c r="M119">
        <f t="shared" si="14"/>
        <v>0</v>
      </c>
      <c r="N119">
        <f t="shared" si="15"/>
        <v>0</v>
      </c>
      <c r="O119">
        <f t="shared" si="16"/>
        <v>60</v>
      </c>
      <c r="P119">
        <f t="shared" si="17"/>
        <v>0</v>
      </c>
      <c r="Q119" t="str">
        <f t="shared" si="18"/>
        <v>NIE</v>
      </c>
      <c r="R119">
        <f t="shared" si="20"/>
        <v>210.84000000000029</v>
      </c>
      <c r="S119">
        <f t="shared" si="19"/>
        <v>50</v>
      </c>
      <c r="T119">
        <f t="shared" si="21"/>
        <v>160.84000000000029</v>
      </c>
    </row>
    <row r="120" spans="1:20" x14ac:dyDescent="0.3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>
        <f>kursanci35[[#This Row],[Czas numerycznie w h]]*kursanci35[[#This Row],[Stawka za godzinę]]</f>
        <v>75</v>
      </c>
      <c r="J120" s="1">
        <v>46049</v>
      </c>
      <c r="K120">
        <f t="shared" si="12"/>
        <v>2</v>
      </c>
      <c r="L120">
        <f t="shared" si="13"/>
        <v>27</v>
      </c>
      <c r="M120">
        <f t="shared" si="14"/>
        <v>0</v>
      </c>
      <c r="N120">
        <f t="shared" si="15"/>
        <v>-250</v>
      </c>
      <c r="O120">
        <f t="shared" si="16"/>
        <v>120</v>
      </c>
      <c r="P120">
        <f t="shared" si="17"/>
        <v>0</v>
      </c>
      <c r="Q120" t="str">
        <f t="shared" si="18"/>
        <v>NIE</v>
      </c>
      <c r="R120">
        <f t="shared" si="20"/>
        <v>30.840000000000288</v>
      </c>
      <c r="S120">
        <f t="shared" si="19"/>
        <v>0</v>
      </c>
      <c r="T120">
        <f t="shared" si="21"/>
        <v>30.840000000000288</v>
      </c>
    </row>
    <row r="121" spans="1:20" x14ac:dyDescent="0.3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>
        <f>kursanci35[[#This Row],[Czas numerycznie w h]]*kursanci35[[#This Row],[Stawka za godzinę]]</f>
        <v>75</v>
      </c>
      <c r="J121" s="1">
        <v>46050</v>
      </c>
      <c r="K121">
        <f t="shared" si="12"/>
        <v>3</v>
      </c>
      <c r="L121">
        <f t="shared" si="13"/>
        <v>28</v>
      </c>
      <c r="M121">
        <f t="shared" si="14"/>
        <v>0</v>
      </c>
      <c r="N121">
        <f t="shared" si="15"/>
        <v>0</v>
      </c>
      <c r="O121">
        <f t="shared" si="16"/>
        <v>60</v>
      </c>
      <c r="P121">
        <f t="shared" si="17"/>
        <v>0</v>
      </c>
      <c r="Q121" t="str">
        <f t="shared" si="18"/>
        <v>NIE</v>
      </c>
      <c r="R121">
        <f t="shared" si="20"/>
        <v>90.840000000000288</v>
      </c>
      <c r="S121">
        <f t="shared" si="19"/>
        <v>50</v>
      </c>
      <c r="T121">
        <f t="shared" si="21"/>
        <v>40.840000000000288</v>
      </c>
    </row>
    <row r="122" spans="1:20" x14ac:dyDescent="0.3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>
        <f>kursanci35[[#This Row],[Czas numerycznie w h]]*kursanci35[[#This Row],[Stawka za godzinę]]</f>
        <v>75</v>
      </c>
      <c r="J122" s="1">
        <v>46051</v>
      </c>
      <c r="K122">
        <f t="shared" si="12"/>
        <v>4</v>
      </c>
      <c r="L122">
        <f t="shared" si="13"/>
        <v>29</v>
      </c>
      <c r="M122">
        <f t="shared" si="14"/>
        <v>0</v>
      </c>
      <c r="N122">
        <f t="shared" si="15"/>
        <v>0</v>
      </c>
      <c r="O122">
        <f t="shared" si="16"/>
        <v>180</v>
      </c>
      <c r="P122">
        <f t="shared" si="17"/>
        <v>0</v>
      </c>
      <c r="Q122" t="str">
        <f t="shared" si="18"/>
        <v>NIE</v>
      </c>
      <c r="R122">
        <f t="shared" si="20"/>
        <v>220.84000000000029</v>
      </c>
      <c r="S122">
        <f t="shared" si="19"/>
        <v>50</v>
      </c>
      <c r="T122">
        <f t="shared" si="21"/>
        <v>170.84000000000029</v>
      </c>
    </row>
    <row r="123" spans="1:20" x14ac:dyDescent="0.3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>
        <f>kursanci35[[#This Row],[Czas numerycznie w h]]*kursanci35[[#This Row],[Stawka za godzinę]]</f>
        <v>75</v>
      </c>
      <c r="J123" s="1">
        <v>46052</v>
      </c>
      <c r="K123">
        <f t="shared" si="12"/>
        <v>5</v>
      </c>
      <c r="L123">
        <f t="shared" si="13"/>
        <v>30</v>
      </c>
      <c r="M123">
        <f t="shared" si="14"/>
        <v>0</v>
      </c>
      <c r="N123">
        <f t="shared" si="15"/>
        <v>0</v>
      </c>
      <c r="O123">
        <f t="shared" si="16"/>
        <v>180</v>
      </c>
      <c r="P123">
        <f t="shared" si="17"/>
        <v>0</v>
      </c>
      <c r="Q123" t="str">
        <f t="shared" si="18"/>
        <v>NIE</v>
      </c>
      <c r="R123">
        <f t="shared" si="20"/>
        <v>350.84000000000026</v>
      </c>
      <c r="S123">
        <f t="shared" si="19"/>
        <v>70.17</v>
      </c>
      <c r="T123">
        <f t="shared" si="21"/>
        <v>280.67000000000024</v>
      </c>
    </row>
    <row r="124" spans="1:20" x14ac:dyDescent="0.3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>
        <f>kursanci35[[#This Row],[Czas numerycznie w h]]*kursanci35[[#This Row],[Stawka za godzinę]]</f>
        <v>75</v>
      </c>
      <c r="J124" s="1">
        <v>46053</v>
      </c>
      <c r="K124">
        <f t="shared" si="12"/>
        <v>6</v>
      </c>
      <c r="L124">
        <f t="shared" si="13"/>
        <v>31</v>
      </c>
      <c r="M124">
        <f t="shared" si="14"/>
        <v>-10</v>
      </c>
      <c r="N124">
        <f t="shared" si="15"/>
        <v>0</v>
      </c>
      <c r="O124">
        <f t="shared" si="16"/>
        <v>0</v>
      </c>
      <c r="P124">
        <f t="shared" si="17"/>
        <v>0</v>
      </c>
      <c r="Q124" t="str">
        <f t="shared" si="18"/>
        <v>NIE</v>
      </c>
      <c r="R124">
        <f t="shared" si="20"/>
        <v>270.67000000000024</v>
      </c>
      <c r="S124">
        <f t="shared" si="19"/>
        <v>54.13</v>
      </c>
      <c r="T124">
        <f t="shared" si="21"/>
        <v>216.54000000000025</v>
      </c>
    </row>
    <row r="125" spans="1:20" x14ac:dyDescent="0.3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>
        <f>kursanci35[[#This Row],[Czas numerycznie w h]]*kursanci35[[#This Row],[Stawka za godzinę]]</f>
        <v>75</v>
      </c>
      <c r="J125" s="1">
        <v>46054</v>
      </c>
      <c r="K125">
        <f t="shared" si="12"/>
        <v>7</v>
      </c>
      <c r="L125">
        <f t="shared" si="13"/>
        <v>1</v>
      </c>
      <c r="M125">
        <f t="shared" si="14"/>
        <v>-10</v>
      </c>
      <c r="N125">
        <f t="shared" si="15"/>
        <v>0</v>
      </c>
      <c r="O125">
        <f t="shared" si="16"/>
        <v>0</v>
      </c>
      <c r="P125">
        <f t="shared" si="17"/>
        <v>0</v>
      </c>
      <c r="Q125" t="str">
        <f t="shared" si="18"/>
        <v>NIE</v>
      </c>
      <c r="R125">
        <f t="shared" si="20"/>
        <v>206.54000000000025</v>
      </c>
      <c r="S125">
        <f t="shared" si="19"/>
        <v>50</v>
      </c>
      <c r="T125">
        <f t="shared" si="21"/>
        <v>156.54000000000025</v>
      </c>
    </row>
    <row r="126" spans="1:20" x14ac:dyDescent="0.3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>
        <f>kursanci35[[#This Row],[Czas numerycznie w h]]*kursanci35[[#This Row],[Stawka za godzinę]]</f>
        <v>75</v>
      </c>
      <c r="J126" s="1">
        <v>46055</v>
      </c>
      <c r="K126">
        <f t="shared" si="12"/>
        <v>1</v>
      </c>
      <c r="L126">
        <f t="shared" si="13"/>
        <v>2</v>
      </c>
      <c r="M126">
        <f t="shared" si="14"/>
        <v>0</v>
      </c>
      <c r="N126">
        <f t="shared" si="15"/>
        <v>0</v>
      </c>
      <c r="O126">
        <f t="shared" si="16"/>
        <v>180</v>
      </c>
      <c r="P126">
        <f t="shared" si="17"/>
        <v>0</v>
      </c>
      <c r="Q126" t="str">
        <f t="shared" si="18"/>
        <v>NIE</v>
      </c>
      <c r="R126">
        <f t="shared" si="20"/>
        <v>336.54000000000025</v>
      </c>
      <c r="S126">
        <f t="shared" si="19"/>
        <v>67.31</v>
      </c>
      <c r="T126">
        <f t="shared" si="21"/>
        <v>269.23000000000025</v>
      </c>
    </row>
    <row r="127" spans="1:20" x14ac:dyDescent="0.3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>
        <f>kursanci35[[#This Row],[Czas numerycznie w h]]*kursanci35[[#This Row],[Stawka za godzinę]]</f>
        <v>70</v>
      </c>
      <c r="J127" s="1">
        <v>46056</v>
      </c>
      <c r="K127">
        <f t="shared" si="12"/>
        <v>2</v>
      </c>
      <c r="L127">
        <f t="shared" si="13"/>
        <v>3</v>
      </c>
      <c r="M127">
        <f t="shared" si="14"/>
        <v>0</v>
      </c>
      <c r="N127">
        <f t="shared" si="15"/>
        <v>-250</v>
      </c>
      <c r="O127">
        <f t="shared" si="16"/>
        <v>240</v>
      </c>
      <c r="P127">
        <f t="shared" si="17"/>
        <v>0</v>
      </c>
      <c r="Q127" t="str">
        <f t="shared" si="18"/>
        <v>NIE</v>
      </c>
      <c r="R127">
        <f t="shared" si="20"/>
        <v>259.23000000000025</v>
      </c>
      <c r="S127">
        <f t="shared" si="19"/>
        <v>51.85</v>
      </c>
      <c r="T127">
        <f t="shared" si="21"/>
        <v>207.38000000000025</v>
      </c>
    </row>
    <row r="128" spans="1:20" x14ac:dyDescent="0.3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>
        <f>kursanci35[[#This Row],[Czas numerycznie w h]]*kursanci35[[#This Row],[Stawka za godzinę]]</f>
        <v>70</v>
      </c>
      <c r="J128" s="1">
        <v>46057</v>
      </c>
      <c r="K128">
        <f t="shared" si="12"/>
        <v>3</v>
      </c>
      <c r="L128">
        <f t="shared" si="13"/>
        <v>4</v>
      </c>
      <c r="M128">
        <f t="shared" si="14"/>
        <v>0</v>
      </c>
      <c r="N128">
        <f t="shared" si="15"/>
        <v>0</v>
      </c>
      <c r="O128">
        <f t="shared" si="16"/>
        <v>240</v>
      </c>
      <c r="P128">
        <f t="shared" si="17"/>
        <v>0</v>
      </c>
      <c r="Q128" t="str">
        <f t="shared" si="18"/>
        <v>NIE</v>
      </c>
      <c r="R128">
        <f t="shared" si="20"/>
        <v>447.38000000000022</v>
      </c>
      <c r="S128">
        <f t="shared" si="19"/>
        <v>89.48</v>
      </c>
      <c r="T128">
        <f t="shared" si="21"/>
        <v>357.9000000000002</v>
      </c>
    </row>
    <row r="129" spans="1:20" x14ac:dyDescent="0.3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>
        <f>kursanci35[[#This Row],[Czas numerycznie w h]]*kursanci35[[#This Row],[Stawka za godzinę]]</f>
        <v>70</v>
      </c>
      <c r="J129" s="1">
        <v>46058</v>
      </c>
      <c r="K129">
        <f t="shared" si="12"/>
        <v>4</v>
      </c>
      <c r="L129">
        <f t="shared" si="13"/>
        <v>5</v>
      </c>
      <c r="M129">
        <f t="shared" si="14"/>
        <v>0</v>
      </c>
      <c r="N129">
        <f t="shared" si="15"/>
        <v>0</v>
      </c>
      <c r="O129">
        <f t="shared" si="16"/>
        <v>240</v>
      </c>
      <c r="P129">
        <f t="shared" si="17"/>
        <v>0</v>
      </c>
      <c r="Q129" t="str">
        <f t="shared" si="18"/>
        <v>NIE</v>
      </c>
      <c r="R129">
        <f t="shared" si="20"/>
        <v>597.9000000000002</v>
      </c>
      <c r="S129">
        <f t="shared" si="19"/>
        <v>298.95</v>
      </c>
      <c r="T129">
        <f t="shared" si="21"/>
        <v>298.95000000000022</v>
      </c>
    </row>
    <row r="130" spans="1:20" x14ac:dyDescent="0.3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>
        <f>kursanci35[[#This Row],[Czas numerycznie w h]]*kursanci35[[#This Row],[Stawka za godzinę]]</f>
        <v>70</v>
      </c>
      <c r="J130" s="1">
        <v>46059</v>
      </c>
      <c r="K130">
        <f t="shared" si="12"/>
        <v>5</v>
      </c>
      <c r="L130">
        <f t="shared" si="13"/>
        <v>6</v>
      </c>
      <c r="M130">
        <f t="shared" si="14"/>
        <v>0</v>
      </c>
      <c r="N130">
        <f t="shared" si="15"/>
        <v>0</v>
      </c>
      <c r="O130">
        <f t="shared" si="16"/>
        <v>200</v>
      </c>
      <c r="P130">
        <f t="shared" si="17"/>
        <v>0</v>
      </c>
      <c r="Q130" t="str">
        <f t="shared" si="18"/>
        <v>NIE</v>
      </c>
      <c r="R130">
        <f t="shared" si="20"/>
        <v>498.95000000000022</v>
      </c>
      <c r="S130">
        <f t="shared" si="19"/>
        <v>99.79</v>
      </c>
      <c r="T130">
        <f t="shared" ref="T130:T161" si="22">R130-S130</f>
        <v>399.1600000000002</v>
      </c>
    </row>
    <row r="131" spans="1:20" x14ac:dyDescent="0.3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>
        <f>kursanci35[[#This Row],[Czas numerycznie w h]]*kursanci35[[#This Row],[Stawka za godzinę]]</f>
        <v>70</v>
      </c>
      <c r="J131" s="1">
        <v>46060</v>
      </c>
      <c r="K131">
        <f t="shared" ref="K131:K152" si="23">WEEKDAY(J131,2)</f>
        <v>6</v>
      </c>
      <c r="L131">
        <f t="shared" ref="L131:L152" si="24">DAY(J131)</f>
        <v>7</v>
      </c>
      <c r="M131">
        <f t="shared" ref="M131:M152" si="25">IF(OR(K131=6, K131=7),-10,0)</f>
        <v>-10</v>
      </c>
      <c r="N131">
        <f t="shared" ref="N131:N152" si="26">IF(K131=2,-250,0)</f>
        <v>0</v>
      </c>
      <c r="O131">
        <f t="shared" ref="O131:O152" si="27">IF(AND(K131&gt;=1,K131&lt;=5),LOOKUP(J131,$J$157:$K$231),0)</f>
        <v>0</v>
      </c>
      <c r="P131">
        <f t="shared" ref="P131:P152" si="28">IF(L131=15,-600,0)</f>
        <v>0</v>
      </c>
      <c r="Q131" t="str">
        <f t="shared" ref="Q131:Q152" si="29">IF(OR(AND(L131&gt;=20,MONTH(J131)=12),AND(L131&lt;=3,MONTH(J131)=1)),"TAK","NIE")</f>
        <v>NIE</v>
      </c>
      <c r="R131">
        <f t="shared" si="20"/>
        <v>389.1600000000002</v>
      </c>
      <c r="S131">
        <f t="shared" ref="S131:S152" si="30">IF(Q131="TAK",0,IF(AND(R131&gt;50,R131&lt;=500),MAX(50,ROUND(R131/5,2)),IF(AND(R131&gt;500,R131&lt;=600),MAX(100,ROUND(R131/2,2)),IF(R131&gt;600,400,0))))</f>
        <v>77.83</v>
      </c>
      <c r="T131">
        <f t="shared" si="22"/>
        <v>311.33000000000021</v>
      </c>
    </row>
    <row r="132" spans="1:20" x14ac:dyDescent="0.3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>
        <f>kursanci35[[#This Row],[Czas numerycznie w h]]*kursanci35[[#This Row],[Stawka za godzinę]]</f>
        <v>70</v>
      </c>
      <c r="J132" s="1">
        <v>46061</v>
      </c>
      <c r="K132">
        <f t="shared" si="23"/>
        <v>7</v>
      </c>
      <c r="L132">
        <f t="shared" si="24"/>
        <v>8</v>
      </c>
      <c r="M132">
        <f t="shared" si="25"/>
        <v>-10</v>
      </c>
      <c r="N132">
        <f t="shared" si="26"/>
        <v>0</v>
      </c>
      <c r="O132">
        <f t="shared" si="27"/>
        <v>0</v>
      </c>
      <c r="P132">
        <f t="shared" si="28"/>
        <v>0</v>
      </c>
      <c r="Q132" t="str">
        <f t="shared" si="29"/>
        <v>NIE</v>
      </c>
      <c r="R132">
        <f t="shared" ref="R132:R152" si="31">IF(Q132="NIE",T131+M132+N132+O132+P132,T131)</f>
        <v>301.33000000000021</v>
      </c>
      <c r="S132">
        <f t="shared" si="30"/>
        <v>60.27</v>
      </c>
      <c r="T132">
        <f t="shared" si="22"/>
        <v>241.0600000000002</v>
      </c>
    </row>
    <row r="133" spans="1:20" x14ac:dyDescent="0.3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>
        <f>kursanci35[[#This Row],[Czas numerycznie w h]]*kursanci35[[#This Row],[Stawka za godzinę]]</f>
        <v>70</v>
      </c>
      <c r="J133" s="1">
        <v>46062</v>
      </c>
      <c r="K133">
        <f t="shared" si="23"/>
        <v>1</v>
      </c>
      <c r="L133">
        <f t="shared" si="24"/>
        <v>9</v>
      </c>
      <c r="M133">
        <f t="shared" si="25"/>
        <v>0</v>
      </c>
      <c r="N133">
        <f t="shared" si="26"/>
        <v>0</v>
      </c>
      <c r="O133">
        <f t="shared" si="27"/>
        <v>50</v>
      </c>
      <c r="P133">
        <f t="shared" si="28"/>
        <v>0</v>
      </c>
      <c r="Q133" t="str">
        <f t="shared" si="29"/>
        <v>NIE</v>
      </c>
      <c r="R133">
        <f t="shared" si="31"/>
        <v>291.06000000000017</v>
      </c>
      <c r="S133">
        <f t="shared" si="30"/>
        <v>58.21</v>
      </c>
      <c r="T133">
        <f t="shared" si="22"/>
        <v>232.85000000000016</v>
      </c>
    </row>
    <row r="134" spans="1:20" x14ac:dyDescent="0.3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>
        <f>kursanci35[[#This Row],[Czas numerycznie w h]]*kursanci35[[#This Row],[Stawka za godzinę]]</f>
        <v>70</v>
      </c>
      <c r="J134" s="1">
        <v>46063</v>
      </c>
      <c r="K134">
        <f t="shared" si="23"/>
        <v>2</v>
      </c>
      <c r="L134">
        <f t="shared" si="24"/>
        <v>10</v>
      </c>
      <c r="M134">
        <f t="shared" si="25"/>
        <v>0</v>
      </c>
      <c r="N134">
        <f t="shared" si="26"/>
        <v>-250</v>
      </c>
      <c r="O134">
        <f t="shared" si="27"/>
        <v>250</v>
      </c>
      <c r="P134">
        <f t="shared" si="28"/>
        <v>0</v>
      </c>
      <c r="Q134" t="str">
        <f t="shared" si="29"/>
        <v>NIE</v>
      </c>
      <c r="R134">
        <f t="shared" si="31"/>
        <v>232.85000000000016</v>
      </c>
      <c r="S134">
        <f t="shared" si="30"/>
        <v>50</v>
      </c>
      <c r="T134">
        <f t="shared" si="22"/>
        <v>182.85000000000016</v>
      </c>
    </row>
    <row r="135" spans="1:20" x14ac:dyDescent="0.3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>
        <f>kursanci35[[#This Row],[Czas numerycznie w h]]*kursanci35[[#This Row],[Stawka za godzinę]]</f>
        <v>70</v>
      </c>
      <c r="J135" s="1">
        <v>46064</v>
      </c>
      <c r="K135">
        <f t="shared" si="23"/>
        <v>3</v>
      </c>
      <c r="L135">
        <f t="shared" si="24"/>
        <v>11</v>
      </c>
      <c r="M135">
        <f t="shared" si="25"/>
        <v>0</v>
      </c>
      <c r="N135">
        <f t="shared" si="26"/>
        <v>0</v>
      </c>
      <c r="O135">
        <f t="shared" si="27"/>
        <v>250</v>
      </c>
      <c r="P135">
        <f t="shared" si="28"/>
        <v>0</v>
      </c>
      <c r="Q135" t="str">
        <f t="shared" si="29"/>
        <v>NIE</v>
      </c>
      <c r="R135">
        <f t="shared" si="31"/>
        <v>432.85000000000014</v>
      </c>
      <c r="S135">
        <f t="shared" si="30"/>
        <v>86.57</v>
      </c>
      <c r="T135">
        <f t="shared" si="22"/>
        <v>346.28000000000014</v>
      </c>
    </row>
    <row r="136" spans="1:20" x14ac:dyDescent="0.3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>
        <f>kursanci35[[#This Row],[Czas numerycznie w h]]*kursanci35[[#This Row],[Stawka za godzinę]]</f>
        <v>70</v>
      </c>
      <c r="J136" s="1">
        <v>46065</v>
      </c>
      <c r="K136">
        <f t="shared" si="23"/>
        <v>4</v>
      </c>
      <c r="L136">
        <f t="shared" si="24"/>
        <v>12</v>
      </c>
      <c r="M136">
        <f t="shared" si="25"/>
        <v>0</v>
      </c>
      <c r="N136">
        <f t="shared" si="26"/>
        <v>0</v>
      </c>
      <c r="O136">
        <f t="shared" si="27"/>
        <v>150</v>
      </c>
      <c r="P136">
        <f t="shared" si="28"/>
        <v>0</v>
      </c>
      <c r="Q136" t="str">
        <f t="shared" si="29"/>
        <v>NIE</v>
      </c>
      <c r="R136">
        <f t="shared" si="31"/>
        <v>496.28000000000014</v>
      </c>
      <c r="S136">
        <f t="shared" si="30"/>
        <v>99.26</v>
      </c>
      <c r="T136">
        <f t="shared" si="22"/>
        <v>397.02000000000015</v>
      </c>
    </row>
    <row r="137" spans="1:20" x14ac:dyDescent="0.3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>
        <f>kursanci35[[#This Row],[Czas numerycznie w h]]*kursanci35[[#This Row],[Stawka za godzinę]]</f>
        <v>70</v>
      </c>
      <c r="J137" s="1">
        <v>46066</v>
      </c>
      <c r="K137">
        <f t="shared" si="23"/>
        <v>5</v>
      </c>
      <c r="L137">
        <f t="shared" si="24"/>
        <v>13</v>
      </c>
      <c r="M137">
        <f t="shared" si="25"/>
        <v>0</v>
      </c>
      <c r="N137">
        <f t="shared" si="26"/>
        <v>0</v>
      </c>
      <c r="O137">
        <f t="shared" si="27"/>
        <v>200</v>
      </c>
      <c r="P137">
        <f t="shared" si="28"/>
        <v>0</v>
      </c>
      <c r="Q137" t="str">
        <f t="shared" si="29"/>
        <v>NIE</v>
      </c>
      <c r="R137">
        <f t="shared" si="31"/>
        <v>597.02000000000021</v>
      </c>
      <c r="S137">
        <f t="shared" si="30"/>
        <v>298.51</v>
      </c>
      <c r="T137">
        <f t="shared" si="22"/>
        <v>298.51000000000022</v>
      </c>
    </row>
    <row r="138" spans="1:20" x14ac:dyDescent="0.3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>
        <f>kursanci35[[#This Row],[Czas numerycznie w h]]*kursanci35[[#This Row],[Stawka za godzinę]]</f>
        <v>62.5</v>
      </c>
      <c r="J138" s="1">
        <v>46067</v>
      </c>
      <c r="K138">
        <f t="shared" si="23"/>
        <v>6</v>
      </c>
      <c r="L138">
        <f t="shared" si="24"/>
        <v>14</v>
      </c>
      <c r="M138">
        <f t="shared" si="25"/>
        <v>-10</v>
      </c>
      <c r="N138">
        <f t="shared" si="26"/>
        <v>0</v>
      </c>
      <c r="O138">
        <f t="shared" si="27"/>
        <v>0</v>
      </c>
      <c r="P138">
        <f t="shared" si="28"/>
        <v>0</v>
      </c>
      <c r="Q138" t="str">
        <f t="shared" si="29"/>
        <v>NIE</v>
      </c>
      <c r="R138">
        <f t="shared" si="31"/>
        <v>288.51000000000022</v>
      </c>
      <c r="S138">
        <f t="shared" si="30"/>
        <v>57.7</v>
      </c>
      <c r="T138">
        <f t="shared" si="22"/>
        <v>230.81000000000023</v>
      </c>
    </row>
    <row r="139" spans="1:20" x14ac:dyDescent="0.3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>
        <f>kursanci35[[#This Row],[Czas numerycznie w h]]*kursanci35[[#This Row],[Stawka za godzinę]]</f>
        <v>62.5</v>
      </c>
      <c r="J139" s="1">
        <v>46068</v>
      </c>
      <c r="K139">
        <f t="shared" si="23"/>
        <v>7</v>
      </c>
      <c r="L139">
        <f t="shared" si="24"/>
        <v>15</v>
      </c>
      <c r="M139">
        <f t="shared" si="25"/>
        <v>-10</v>
      </c>
      <c r="N139">
        <f t="shared" si="26"/>
        <v>0</v>
      </c>
      <c r="O139">
        <f t="shared" si="27"/>
        <v>0</v>
      </c>
      <c r="P139">
        <f t="shared" si="28"/>
        <v>-600</v>
      </c>
      <c r="Q139" t="str">
        <f t="shared" si="29"/>
        <v>NIE</v>
      </c>
      <c r="R139">
        <f t="shared" si="31"/>
        <v>-379.18999999999977</v>
      </c>
      <c r="S139">
        <f t="shared" si="30"/>
        <v>0</v>
      </c>
      <c r="T139">
        <f t="shared" si="22"/>
        <v>-379.18999999999977</v>
      </c>
    </row>
    <row r="140" spans="1:20" x14ac:dyDescent="0.3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>
        <f>kursanci35[[#This Row],[Czas numerycznie w h]]*kursanci35[[#This Row],[Stawka za godzinę]]</f>
        <v>62.5</v>
      </c>
      <c r="J140" s="1">
        <v>46069</v>
      </c>
      <c r="K140">
        <f t="shared" si="23"/>
        <v>1</v>
      </c>
      <c r="L140">
        <f t="shared" si="24"/>
        <v>16</v>
      </c>
      <c r="M140">
        <f t="shared" si="25"/>
        <v>0</v>
      </c>
      <c r="N140">
        <f t="shared" si="26"/>
        <v>0</v>
      </c>
      <c r="O140">
        <f t="shared" si="27"/>
        <v>100</v>
      </c>
      <c r="P140">
        <f t="shared" si="28"/>
        <v>0</v>
      </c>
      <c r="Q140" t="str">
        <f t="shared" si="29"/>
        <v>NIE</v>
      </c>
      <c r="R140">
        <f t="shared" si="31"/>
        <v>-279.18999999999977</v>
      </c>
      <c r="S140">
        <f t="shared" si="30"/>
        <v>0</v>
      </c>
      <c r="T140">
        <f t="shared" si="22"/>
        <v>-279.18999999999977</v>
      </c>
    </row>
    <row r="141" spans="1:20" x14ac:dyDescent="0.3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>
        <f>kursanci35[[#This Row],[Czas numerycznie w h]]*kursanci35[[#This Row],[Stawka za godzinę]]</f>
        <v>62.5</v>
      </c>
      <c r="J141" s="1">
        <v>46070</v>
      </c>
      <c r="K141">
        <f t="shared" si="23"/>
        <v>2</v>
      </c>
      <c r="L141">
        <f t="shared" si="24"/>
        <v>17</v>
      </c>
      <c r="M141">
        <f t="shared" si="25"/>
        <v>0</v>
      </c>
      <c r="N141">
        <f t="shared" si="26"/>
        <v>-250</v>
      </c>
      <c r="O141">
        <f t="shared" si="27"/>
        <v>200</v>
      </c>
      <c r="P141">
        <f t="shared" si="28"/>
        <v>0</v>
      </c>
      <c r="Q141" t="str">
        <f t="shared" si="29"/>
        <v>NIE</v>
      </c>
      <c r="R141">
        <f t="shared" si="31"/>
        <v>-329.18999999999983</v>
      </c>
      <c r="S141">
        <f t="shared" si="30"/>
        <v>0</v>
      </c>
      <c r="T141">
        <f t="shared" si="22"/>
        <v>-329.18999999999983</v>
      </c>
    </row>
    <row r="142" spans="1:20" x14ac:dyDescent="0.3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>
        <f>kursanci35[[#This Row],[Czas numerycznie w h]]*kursanci35[[#This Row],[Stawka za godzinę]]</f>
        <v>62.5</v>
      </c>
      <c r="J142" s="1">
        <v>46071</v>
      </c>
      <c r="K142">
        <f t="shared" si="23"/>
        <v>3</v>
      </c>
      <c r="L142">
        <f t="shared" si="24"/>
        <v>18</v>
      </c>
      <c r="M142">
        <f t="shared" si="25"/>
        <v>0</v>
      </c>
      <c r="N142">
        <f t="shared" si="26"/>
        <v>0</v>
      </c>
      <c r="O142">
        <f t="shared" si="27"/>
        <v>150</v>
      </c>
      <c r="P142">
        <f t="shared" si="28"/>
        <v>0</v>
      </c>
      <c r="Q142" t="str">
        <f t="shared" si="29"/>
        <v>NIE</v>
      </c>
      <c r="R142">
        <f t="shared" si="31"/>
        <v>-179.18999999999983</v>
      </c>
      <c r="S142">
        <f t="shared" si="30"/>
        <v>0</v>
      </c>
      <c r="T142">
        <f t="shared" si="22"/>
        <v>-179.18999999999983</v>
      </c>
    </row>
    <row r="143" spans="1:20" x14ac:dyDescent="0.3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>
        <f>kursanci35[[#This Row],[Czas numerycznie w h]]*kursanci35[[#This Row],[Stawka za godzinę]]</f>
        <v>62.5</v>
      </c>
      <c r="J143" s="1">
        <v>46072</v>
      </c>
      <c r="K143">
        <f t="shared" si="23"/>
        <v>4</v>
      </c>
      <c r="L143">
        <f t="shared" si="24"/>
        <v>19</v>
      </c>
      <c r="M143">
        <f t="shared" si="25"/>
        <v>0</v>
      </c>
      <c r="N143">
        <f t="shared" si="26"/>
        <v>0</v>
      </c>
      <c r="O143">
        <f t="shared" si="27"/>
        <v>50</v>
      </c>
      <c r="P143">
        <f t="shared" si="28"/>
        <v>0</v>
      </c>
      <c r="Q143" t="str">
        <f t="shared" si="29"/>
        <v>NIE</v>
      </c>
      <c r="R143">
        <f t="shared" si="31"/>
        <v>-129.18999999999983</v>
      </c>
      <c r="S143">
        <f t="shared" si="30"/>
        <v>0</v>
      </c>
      <c r="T143">
        <f t="shared" si="22"/>
        <v>-129.18999999999983</v>
      </c>
    </row>
    <row r="144" spans="1:20" x14ac:dyDescent="0.3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>
        <f>kursanci35[[#This Row],[Czas numerycznie w h]]*kursanci35[[#This Row],[Stawka za godzinę]]</f>
        <v>62.5</v>
      </c>
      <c r="J144" s="1">
        <v>46073</v>
      </c>
      <c r="K144">
        <f t="shared" si="23"/>
        <v>5</v>
      </c>
      <c r="L144">
        <f t="shared" si="24"/>
        <v>20</v>
      </c>
      <c r="M144">
        <f t="shared" si="25"/>
        <v>0</v>
      </c>
      <c r="N144">
        <f t="shared" si="26"/>
        <v>0</v>
      </c>
      <c r="O144">
        <f t="shared" si="27"/>
        <v>210</v>
      </c>
      <c r="P144">
        <f t="shared" si="28"/>
        <v>0</v>
      </c>
      <c r="Q144" t="str">
        <f t="shared" si="29"/>
        <v>NIE</v>
      </c>
      <c r="R144">
        <f t="shared" si="31"/>
        <v>80.810000000000173</v>
      </c>
      <c r="S144">
        <f t="shared" si="30"/>
        <v>50</v>
      </c>
      <c r="T144">
        <f t="shared" si="22"/>
        <v>30.810000000000173</v>
      </c>
    </row>
    <row r="145" spans="1:20" x14ac:dyDescent="0.3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>
        <f>kursanci35[[#This Row],[Czas numerycznie w h]]*kursanci35[[#This Row],[Stawka za godzinę]]</f>
        <v>62.5</v>
      </c>
      <c r="J145" s="1">
        <v>46074</v>
      </c>
      <c r="K145">
        <f t="shared" si="23"/>
        <v>6</v>
      </c>
      <c r="L145">
        <f t="shared" si="24"/>
        <v>21</v>
      </c>
      <c r="M145">
        <f t="shared" si="25"/>
        <v>-10</v>
      </c>
      <c r="N145">
        <f t="shared" si="26"/>
        <v>0</v>
      </c>
      <c r="O145">
        <f t="shared" si="27"/>
        <v>0</v>
      </c>
      <c r="P145">
        <f t="shared" si="28"/>
        <v>0</v>
      </c>
      <c r="Q145" t="str">
        <f t="shared" si="29"/>
        <v>NIE</v>
      </c>
      <c r="R145">
        <f t="shared" si="31"/>
        <v>20.810000000000173</v>
      </c>
      <c r="S145">
        <f t="shared" si="30"/>
        <v>0</v>
      </c>
      <c r="T145">
        <f t="shared" si="22"/>
        <v>20.810000000000173</v>
      </c>
    </row>
    <row r="146" spans="1:20" x14ac:dyDescent="0.3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>
        <f>kursanci35[[#This Row],[Czas numerycznie w h]]*kursanci35[[#This Row],[Stawka za godzinę]]</f>
        <v>62.5</v>
      </c>
      <c r="J146" s="1">
        <v>46075</v>
      </c>
      <c r="K146">
        <f t="shared" si="23"/>
        <v>7</v>
      </c>
      <c r="L146">
        <f t="shared" si="24"/>
        <v>22</v>
      </c>
      <c r="M146">
        <f t="shared" si="25"/>
        <v>-10</v>
      </c>
      <c r="N146">
        <f t="shared" si="26"/>
        <v>0</v>
      </c>
      <c r="O146">
        <f t="shared" si="27"/>
        <v>0</v>
      </c>
      <c r="P146">
        <f t="shared" si="28"/>
        <v>0</v>
      </c>
      <c r="Q146" t="str">
        <f t="shared" si="29"/>
        <v>NIE</v>
      </c>
      <c r="R146">
        <f t="shared" si="31"/>
        <v>10.810000000000173</v>
      </c>
      <c r="S146">
        <f t="shared" si="30"/>
        <v>0</v>
      </c>
      <c r="T146">
        <f t="shared" si="22"/>
        <v>10.810000000000173</v>
      </c>
    </row>
    <row r="147" spans="1:20" x14ac:dyDescent="0.3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>
        <f>kursanci35[[#This Row],[Czas numerycznie w h]]*kursanci35[[#This Row],[Stawka za godzinę]]</f>
        <v>62.5</v>
      </c>
      <c r="J147" s="1">
        <v>46076</v>
      </c>
      <c r="K147">
        <f t="shared" si="23"/>
        <v>1</v>
      </c>
      <c r="L147">
        <f t="shared" si="24"/>
        <v>23</v>
      </c>
      <c r="M147">
        <f t="shared" si="25"/>
        <v>0</v>
      </c>
      <c r="N147">
        <f t="shared" si="26"/>
        <v>0</v>
      </c>
      <c r="O147">
        <f t="shared" si="27"/>
        <v>40</v>
      </c>
      <c r="P147">
        <f t="shared" si="28"/>
        <v>0</v>
      </c>
      <c r="Q147" t="str">
        <f t="shared" si="29"/>
        <v>NIE</v>
      </c>
      <c r="R147">
        <f t="shared" si="31"/>
        <v>50.810000000000173</v>
      </c>
      <c r="S147">
        <f t="shared" si="30"/>
        <v>50</v>
      </c>
      <c r="T147">
        <f t="shared" si="22"/>
        <v>0.8100000000001728</v>
      </c>
    </row>
    <row r="148" spans="1:20" x14ac:dyDescent="0.3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>
        <f>kursanci35[[#This Row],[Czas numerycznie w h]]*kursanci35[[#This Row],[Stawka za godzinę]]</f>
        <v>62.5</v>
      </c>
      <c r="J148" s="1">
        <v>46077</v>
      </c>
      <c r="K148">
        <f t="shared" si="23"/>
        <v>2</v>
      </c>
      <c r="L148">
        <f t="shared" si="24"/>
        <v>24</v>
      </c>
      <c r="M148">
        <f t="shared" si="25"/>
        <v>0</v>
      </c>
      <c r="N148">
        <f t="shared" si="26"/>
        <v>-250</v>
      </c>
      <c r="O148">
        <f t="shared" si="27"/>
        <v>120</v>
      </c>
      <c r="P148">
        <f t="shared" si="28"/>
        <v>0</v>
      </c>
      <c r="Q148" t="str">
        <f t="shared" si="29"/>
        <v>NIE</v>
      </c>
      <c r="R148">
        <f t="shared" si="31"/>
        <v>-129.18999999999983</v>
      </c>
      <c r="S148">
        <f t="shared" si="30"/>
        <v>0</v>
      </c>
      <c r="T148">
        <f t="shared" si="22"/>
        <v>-129.18999999999983</v>
      </c>
    </row>
    <row r="149" spans="1:20" x14ac:dyDescent="0.3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>
        <f>kursanci35[[#This Row],[Czas numerycznie w h]]*kursanci35[[#This Row],[Stawka za godzinę]]</f>
        <v>60</v>
      </c>
      <c r="J149" s="1">
        <v>46078</v>
      </c>
      <c r="K149">
        <f t="shared" si="23"/>
        <v>3</v>
      </c>
      <c r="L149">
        <f t="shared" si="24"/>
        <v>25</v>
      </c>
      <c r="M149">
        <f t="shared" si="25"/>
        <v>0</v>
      </c>
      <c r="N149">
        <f t="shared" si="26"/>
        <v>0</v>
      </c>
      <c r="O149">
        <f t="shared" si="27"/>
        <v>120</v>
      </c>
      <c r="P149">
        <f t="shared" si="28"/>
        <v>0</v>
      </c>
      <c r="Q149" t="str">
        <f t="shared" si="29"/>
        <v>NIE</v>
      </c>
      <c r="R149">
        <f t="shared" si="31"/>
        <v>-9.1899999999998272</v>
      </c>
      <c r="S149">
        <f t="shared" si="30"/>
        <v>0</v>
      </c>
      <c r="T149">
        <f t="shared" si="22"/>
        <v>-9.1899999999998272</v>
      </c>
    </row>
    <row r="150" spans="1:20" x14ac:dyDescent="0.3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>
        <f>kursanci35[[#This Row],[Czas numerycznie w h]]*kursanci35[[#This Row],[Stawka za godzinę]]</f>
        <v>60</v>
      </c>
      <c r="J150" s="1">
        <v>46079</v>
      </c>
      <c r="K150">
        <f t="shared" si="23"/>
        <v>4</v>
      </c>
      <c r="L150">
        <f t="shared" si="24"/>
        <v>26</v>
      </c>
      <c r="M150">
        <f t="shared" si="25"/>
        <v>0</v>
      </c>
      <c r="N150">
        <f t="shared" si="26"/>
        <v>0</v>
      </c>
      <c r="O150">
        <f t="shared" si="27"/>
        <v>120</v>
      </c>
      <c r="P150">
        <f t="shared" si="28"/>
        <v>0</v>
      </c>
      <c r="Q150" t="str">
        <f t="shared" si="29"/>
        <v>NIE</v>
      </c>
      <c r="R150">
        <f t="shared" si="31"/>
        <v>110.81000000000017</v>
      </c>
      <c r="S150">
        <f t="shared" si="30"/>
        <v>50</v>
      </c>
      <c r="T150">
        <f t="shared" si="22"/>
        <v>60.810000000000173</v>
      </c>
    </row>
    <row r="151" spans="1:20" x14ac:dyDescent="0.3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>
        <f>kursanci35[[#This Row],[Czas numerycznie w h]]*kursanci35[[#This Row],[Stawka za godzinę]]</f>
        <v>60</v>
      </c>
      <c r="J151" s="1">
        <v>46080</v>
      </c>
      <c r="K151">
        <f t="shared" si="23"/>
        <v>5</v>
      </c>
      <c r="L151">
        <f t="shared" si="24"/>
        <v>27</v>
      </c>
      <c r="M151">
        <f t="shared" si="25"/>
        <v>0</v>
      </c>
      <c r="N151">
        <f t="shared" si="26"/>
        <v>0</v>
      </c>
      <c r="O151">
        <f t="shared" si="27"/>
        <v>160</v>
      </c>
      <c r="P151">
        <f t="shared" si="28"/>
        <v>0</v>
      </c>
      <c r="Q151" t="str">
        <f t="shared" si="29"/>
        <v>NIE</v>
      </c>
      <c r="R151">
        <f t="shared" si="31"/>
        <v>220.81000000000017</v>
      </c>
      <c r="S151">
        <f t="shared" si="30"/>
        <v>50</v>
      </c>
      <c r="T151">
        <f t="shared" si="22"/>
        <v>170.81000000000017</v>
      </c>
    </row>
    <row r="152" spans="1:20" x14ac:dyDescent="0.3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>
        <f>kursanci35[[#This Row],[Czas numerycznie w h]]*kursanci35[[#This Row],[Stawka za godzinę]]</f>
        <v>60</v>
      </c>
      <c r="J152" s="1">
        <v>46081</v>
      </c>
      <c r="K152">
        <f t="shared" si="23"/>
        <v>6</v>
      </c>
      <c r="L152">
        <f t="shared" si="24"/>
        <v>28</v>
      </c>
      <c r="M152">
        <f t="shared" si="25"/>
        <v>-10</v>
      </c>
      <c r="N152">
        <f t="shared" si="26"/>
        <v>0</v>
      </c>
      <c r="O152">
        <f t="shared" si="27"/>
        <v>0</v>
      </c>
      <c r="P152">
        <f t="shared" si="28"/>
        <v>0</v>
      </c>
      <c r="Q152" t="str">
        <f t="shared" si="29"/>
        <v>NIE</v>
      </c>
      <c r="R152">
        <f t="shared" si="31"/>
        <v>160.81000000000017</v>
      </c>
      <c r="S152">
        <f t="shared" si="30"/>
        <v>50</v>
      </c>
      <c r="T152">
        <f t="shared" si="22"/>
        <v>110.81000000000017</v>
      </c>
    </row>
    <row r="153" spans="1:20" x14ac:dyDescent="0.3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>
        <f>kursanci35[[#This Row],[Czas numerycznie w h]]*kursanci35[[#This Row],[Stawka za godzinę]]</f>
        <v>60</v>
      </c>
    </row>
    <row r="154" spans="1:20" x14ac:dyDescent="0.3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>
        <f>kursanci35[[#This Row],[Czas numerycznie w h]]*kursanci35[[#This Row],[Stawka za godzinę]]</f>
        <v>60</v>
      </c>
    </row>
    <row r="155" spans="1:20" x14ac:dyDescent="0.3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>
        <f>kursanci35[[#This Row],[Czas numerycznie w h]]*kursanci35[[#This Row],[Stawka za godzinę]]</f>
        <v>60</v>
      </c>
    </row>
    <row r="156" spans="1:20" x14ac:dyDescent="0.3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>
        <f>kursanci35[[#This Row],[Czas numerycznie w h]]*kursanci35[[#This Row],[Stawka za godzinę]]</f>
        <v>60</v>
      </c>
      <c r="J156" s="3" t="s">
        <v>26</v>
      </c>
      <c r="K156" t="s">
        <v>297</v>
      </c>
    </row>
    <row r="157" spans="1:20" x14ac:dyDescent="0.3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>
        <f>kursanci35[[#This Row],[Czas numerycznie w h]]*kursanci35[[#This Row],[Stawka za godzinę]]</f>
        <v>60</v>
      </c>
      <c r="J157" s="5">
        <v>45931</v>
      </c>
      <c r="K157">
        <v>120</v>
      </c>
    </row>
    <row r="158" spans="1:20" x14ac:dyDescent="0.3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>
        <f>kursanci35[[#This Row],[Czas numerycznie w h]]*kursanci35[[#This Row],[Stawka za godzinę]]</f>
        <v>60</v>
      </c>
      <c r="J158" s="5">
        <v>45932</v>
      </c>
      <c r="K158">
        <v>210</v>
      </c>
    </row>
    <row r="159" spans="1:20" x14ac:dyDescent="0.3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>
        <f>kursanci35[[#This Row],[Czas numerycznie w h]]*kursanci35[[#This Row],[Stawka za godzinę]]</f>
        <v>60</v>
      </c>
      <c r="J159" s="5">
        <v>45936</v>
      </c>
      <c r="K159">
        <v>210</v>
      </c>
    </row>
    <row r="160" spans="1:20" x14ac:dyDescent="0.3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>
        <f>kursanci35[[#This Row],[Czas numerycznie w h]]*kursanci35[[#This Row],[Stawka za godzinę]]</f>
        <v>60</v>
      </c>
      <c r="J160" s="5">
        <v>45937</v>
      </c>
      <c r="K160">
        <v>315</v>
      </c>
    </row>
    <row r="161" spans="1:11" x14ac:dyDescent="0.3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>
        <f>kursanci35[[#This Row],[Czas numerycznie w h]]*kursanci35[[#This Row],[Stawka za godzinę]]</f>
        <v>60</v>
      </c>
      <c r="J161" s="5">
        <v>45938</v>
      </c>
      <c r="K161">
        <v>315</v>
      </c>
    </row>
    <row r="162" spans="1:11" x14ac:dyDescent="0.3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>
        <f>kursanci35[[#This Row],[Czas numerycznie w h]]*kursanci35[[#This Row],[Stawka za godzinę]]</f>
        <v>60</v>
      </c>
      <c r="J162" s="5">
        <v>45940</v>
      </c>
      <c r="K162">
        <v>420</v>
      </c>
    </row>
    <row r="163" spans="1:11" x14ac:dyDescent="0.3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>
        <f>kursanci35[[#This Row],[Czas numerycznie w h]]*kursanci35[[#This Row],[Stawka za godzinę]]</f>
        <v>60</v>
      </c>
      <c r="J163" s="5">
        <v>45943</v>
      </c>
      <c r="K163">
        <v>520</v>
      </c>
    </row>
    <row r="164" spans="1:11" x14ac:dyDescent="0.3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>
        <f>kursanci35[[#This Row],[Czas numerycznie w h]]*kursanci35[[#This Row],[Stawka za godzinę]]</f>
        <v>60</v>
      </c>
      <c r="J164" s="5">
        <v>45944</v>
      </c>
      <c r="K164">
        <v>500</v>
      </c>
    </row>
    <row r="165" spans="1:11" x14ac:dyDescent="0.3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>
        <f>kursanci35[[#This Row],[Czas numerycznie w h]]*kursanci35[[#This Row],[Stawka za godzinę]]</f>
        <v>60</v>
      </c>
      <c r="J165" s="5">
        <v>45945</v>
      </c>
      <c r="K165">
        <v>300</v>
      </c>
    </row>
    <row r="166" spans="1:11" x14ac:dyDescent="0.3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>
        <f>kursanci35[[#This Row],[Czas numerycznie w h]]*kursanci35[[#This Row],[Stawka za godzinę]]</f>
        <v>60</v>
      </c>
      <c r="J166" s="5">
        <v>45950</v>
      </c>
      <c r="K166">
        <v>400</v>
      </c>
    </row>
    <row r="167" spans="1:11" x14ac:dyDescent="0.3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>
        <f>kursanci35[[#This Row],[Czas numerycznie w h]]*kursanci35[[#This Row],[Stawka za godzinę]]</f>
        <v>60</v>
      </c>
      <c r="J167" s="5">
        <v>45951</v>
      </c>
      <c r="K167">
        <v>190</v>
      </c>
    </row>
    <row r="168" spans="1:11" x14ac:dyDescent="0.3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>
        <f>kursanci35[[#This Row],[Czas numerycznie w h]]*kursanci35[[#This Row],[Stawka za godzinę]]</f>
        <v>60</v>
      </c>
      <c r="J168" s="5">
        <v>45952</v>
      </c>
      <c r="K168">
        <v>180</v>
      </c>
    </row>
    <row r="169" spans="1:11" x14ac:dyDescent="0.3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>
        <f>kursanci35[[#This Row],[Czas numerycznie w h]]*kursanci35[[#This Row],[Stawka za godzinę]]</f>
        <v>60</v>
      </c>
      <c r="J169" s="5">
        <v>45953</v>
      </c>
      <c r="K169">
        <v>90</v>
      </c>
    </row>
    <row r="170" spans="1:11" x14ac:dyDescent="0.3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>
        <f>kursanci35[[#This Row],[Czas numerycznie w h]]*kursanci35[[#This Row],[Stawka za godzinę]]</f>
        <v>60</v>
      </c>
      <c r="J170" s="5">
        <v>45954</v>
      </c>
      <c r="K170">
        <v>180</v>
      </c>
    </row>
    <row r="171" spans="1:11" x14ac:dyDescent="0.3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>
        <f>kursanci35[[#This Row],[Czas numerycznie w h]]*kursanci35[[#This Row],[Stawka za godzinę]]</f>
        <v>60</v>
      </c>
      <c r="J171" s="5">
        <v>45961</v>
      </c>
      <c r="K171">
        <v>360</v>
      </c>
    </row>
    <row r="172" spans="1:11" x14ac:dyDescent="0.3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>
        <f>kursanci35[[#This Row],[Czas numerycznie w h]]*kursanci35[[#This Row],[Stawka za godzinę]]</f>
        <v>60</v>
      </c>
      <c r="J172" s="5">
        <v>45964</v>
      </c>
      <c r="K172">
        <v>90</v>
      </c>
    </row>
    <row r="173" spans="1:11" x14ac:dyDescent="0.3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>
        <f>kursanci35[[#This Row],[Czas numerycznie w h]]*kursanci35[[#This Row],[Stawka za godzinę]]</f>
        <v>60</v>
      </c>
      <c r="J173" s="5">
        <v>45966</v>
      </c>
      <c r="K173">
        <v>270</v>
      </c>
    </row>
    <row r="174" spans="1:11" x14ac:dyDescent="0.3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>
        <f>kursanci35[[#This Row],[Czas numerycznie w h]]*kursanci35[[#This Row],[Stawka za godzinę]]</f>
        <v>60</v>
      </c>
      <c r="J174" s="5">
        <v>45967</v>
      </c>
      <c r="K174">
        <v>450</v>
      </c>
    </row>
    <row r="175" spans="1:11" x14ac:dyDescent="0.3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>
        <f>kursanci35[[#This Row],[Czas numerycznie w h]]*kursanci35[[#This Row],[Stawka za godzinę]]</f>
        <v>60</v>
      </c>
      <c r="J175" s="5">
        <v>45968</v>
      </c>
      <c r="K175">
        <v>180</v>
      </c>
    </row>
    <row r="176" spans="1:11" x14ac:dyDescent="0.3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>
        <f>kursanci35[[#This Row],[Czas numerycznie w h]]*kursanci35[[#This Row],[Stawka za godzinę]]</f>
        <v>60</v>
      </c>
      <c r="J176" s="5">
        <v>45971</v>
      </c>
      <c r="K176">
        <v>180</v>
      </c>
    </row>
    <row r="177" spans="1:11" x14ac:dyDescent="0.3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>
        <f>kursanci35[[#This Row],[Czas numerycznie w h]]*kursanci35[[#This Row],[Stawka za godzinę]]</f>
        <v>60</v>
      </c>
      <c r="J177" s="5">
        <v>45972</v>
      </c>
      <c r="K177">
        <v>270</v>
      </c>
    </row>
    <row r="178" spans="1:11" x14ac:dyDescent="0.3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>
        <f>kursanci35[[#This Row],[Czas numerycznie w h]]*kursanci35[[#This Row],[Stawka za godzinę]]</f>
        <v>60</v>
      </c>
      <c r="J178" s="5">
        <v>45973</v>
      </c>
      <c r="K178">
        <v>450</v>
      </c>
    </row>
    <row r="179" spans="1:11" x14ac:dyDescent="0.3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>
        <f>kursanci35[[#This Row],[Czas numerycznie w h]]*kursanci35[[#This Row],[Stawka za godzinę]]</f>
        <v>60</v>
      </c>
      <c r="J179" s="5">
        <v>45974</v>
      </c>
      <c r="K179">
        <v>357.5</v>
      </c>
    </row>
    <row r="180" spans="1:11" x14ac:dyDescent="0.3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>
        <f>kursanci35[[#This Row],[Czas numerycznie w h]]*kursanci35[[#This Row],[Stawka za godzinę]]</f>
        <v>60</v>
      </c>
      <c r="J180" s="5">
        <v>45975</v>
      </c>
      <c r="K180">
        <v>262.5</v>
      </c>
    </row>
    <row r="181" spans="1:11" x14ac:dyDescent="0.3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>
        <f>kursanci35[[#This Row],[Czas numerycznie w h]]*kursanci35[[#This Row],[Stawka za godzinę]]</f>
        <v>60</v>
      </c>
      <c r="J181" s="5">
        <v>45978</v>
      </c>
      <c r="K181">
        <v>350</v>
      </c>
    </row>
    <row r="182" spans="1:11" x14ac:dyDescent="0.3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>
        <f>kursanci35[[#This Row],[Czas numerycznie w h]]*kursanci35[[#This Row],[Stawka za godzinę]]</f>
        <v>60</v>
      </c>
      <c r="J182" s="5">
        <v>45979</v>
      </c>
      <c r="K182">
        <v>175</v>
      </c>
    </row>
    <row r="183" spans="1:11" x14ac:dyDescent="0.3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>
        <f>kursanci35[[#This Row],[Czas numerycznie w h]]*kursanci35[[#This Row],[Stawka za godzinę]]</f>
        <v>60</v>
      </c>
      <c r="J183" s="5">
        <v>45980</v>
      </c>
      <c r="K183">
        <v>327.5</v>
      </c>
    </row>
    <row r="184" spans="1:11" x14ac:dyDescent="0.3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>
        <f>kursanci35[[#This Row],[Czas numerycznie w h]]*kursanci35[[#This Row],[Stawka za godzinę]]</f>
        <v>60</v>
      </c>
      <c r="J184" s="5">
        <v>45981</v>
      </c>
      <c r="K184">
        <v>400</v>
      </c>
    </row>
    <row r="185" spans="1:11" x14ac:dyDescent="0.3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>
        <f>kursanci35[[#This Row],[Czas numerycznie w h]]*kursanci35[[#This Row],[Stawka za godzinę]]</f>
        <v>60</v>
      </c>
      <c r="J185" s="5">
        <v>45985</v>
      </c>
      <c r="K185">
        <v>400</v>
      </c>
    </row>
    <row r="186" spans="1:11" x14ac:dyDescent="0.3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>
        <f>kursanci35[[#This Row],[Czas numerycznie w h]]*kursanci35[[#This Row],[Stawka za godzinę]]</f>
        <v>60</v>
      </c>
      <c r="J186" s="5">
        <v>45986</v>
      </c>
      <c r="K186">
        <v>80</v>
      </c>
    </row>
    <row r="187" spans="1:11" x14ac:dyDescent="0.3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>
        <f>kursanci35[[#This Row],[Czas numerycznie w h]]*kursanci35[[#This Row],[Stawka za godzinę]]</f>
        <v>60</v>
      </c>
      <c r="J187" s="5">
        <v>45987</v>
      </c>
      <c r="K187">
        <v>305</v>
      </c>
    </row>
    <row r="188" spans="1:11" x14ac:dyDescent="0.3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>
        <f>kursanci35[[#This Row],[Czas numerycznie w h]]*kursanci35[[#This Row],[Stawka za godzinę]]</f>
        <v>60</v>
      </c>
      <c r="J188" s="5">
        <v>45989</v>
      </c>
      <c r="K188">
        <v>150</v>
      </c>
    </row>
    <row r="189" spans="1:11" x14ac:dyDescent="0.3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>
        <f>kursanci35[[#This Row],[Czas numerycznie w h]]*kursanci35[[#This Row],[Stawka za godzinę]]</f>
        <v>50</v>
      </c>
      <c r="J189" s="5">
        <v>45993</v>
      </c>
      <c r="K189">
        <v>225</v>
      </c>
    </row>
    <row r="190" spans="1:11" x14ac:dyDescent="0.3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>
        <f>kursanci35[[#This Row],[Czas numerycznie w h]]*kursanci35[[#This Row],[Stawka za godzinę]]</f>
        <v>50</v>
      </c>
      <c r="J190" s="5">
        <v>45994</v>
      </c>
      <c r="K190">
        <v>375</v>
      </c>
    </row>
    <row r="191" spans="1:11" x14ac:dyDescent="0.3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>
        <f>kursanci35[[#This Row],[Czas numerycznie w h]]*kursanci35[[#This Row],[Stawka za godzinę]]</f>
        <v>50</v>
      </c>
      <c r="J191" s="5">
        <v>45996</v>
      </c>
      <c r="K191">
        <v>225</v>
      </c>
    </row>
    <row r="192" spans="1:11" x14ac:dyDescent="0.3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>
        <f>kursanci35[[#This Row],[Czas numerycznie w h]]*kursanci35[[#This Row],[Stawka za godzinę]]</f>
        <v>50</v>
      </c>
      <c r="J192" s="5">
        <v>45999</v>
      </c>
      <c r="K192">
        <v>150</v>
      </c>
    </row>
    <row r="193" spans="1:11" x14ac:dyDescent="0.3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>
        <f>kursanci35[[#This Row],[Czas numerycznie w h]]*kursanci35[[#This Row],[Stawka za godzinę]]</f>
        <v>50</v>
      </c>
      <c r="J193" s="5">
        <v>46000</v>
      </c>
      <c r="K193">
        <v>150</v>
      </c>
    </row>
    <row r="194" spans="1:11" x14ac:dyDescent="0.3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>
        <f>kursanci35[[#This Row],[Czas numerycznie w h]]*kursanci35[[#This Row],[Stawka za godzinę]]</f>
        <v>50</v>
      </c>
      <c r="J194" s="5">
        <v>46001</v>
      </c>
      <c r="K194">
        <v>375</v>
      </c>
    </row>
    <row r="195" spans="1:11" x14ac:dyDescent="0.3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>
        <f>kursanci35[[#This Row],[Czas numerycznie w h]]*kursanci35[[#This Row],[Stawka za godzinę]]</f>
        <v>50</v>
      </c>
      <c r="J195" s="5">
        <v>46002</v>
      </c>
      <c r="K195">
        <v>150</v>
      </c>
    </row>
    <row r="196" spans="1:11" x14ac:dyDescent="0.3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>
        <f>kursanci35[[#This Row],[Czas numerycznie w h]]*kursanci35[[#This Row],[Stawka za godzinę]]</f>
        <v>50</v>
      </c>
      <c r="J196" s="5">
        <v>46003</v>
      </c>
      <c r="K196">
        <v>225</v>
      </c>
    </row>
    <row r="197" spans="1:11" x14ac:dyDescent="0.3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>
        <f>kursanci35[[#This Row],[Czas numerycznie w h]]*kursanci35[[#This Row],[Stawka za godzinę]]</f>
        <v>50</v>
      </c>
      <c r="J197" s="5">
        <v>46006</v>
      </c>
      <c r="K197">
        <v>150</v>
      </c>
    </row>
    <row r="198" spans="1:11" x14ac:dyDescent="0.3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>
        <f>kursanci35[[#This Row],[Czas numerycznie w h]]*kursanci35[[#This Row],[Stawka za godzinę]]</f>
        <v>50</v>
      </c>
      <c r="J198" s="5">
        <v>46007</v>
      </c>
      <c r="K198">
        <v>70</v>
      </c>
    </row>
    <row r="199" spans="1:11" x14ac:dyDescent="0.3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>
        <f>kursanci35[[#This Row],[Czas numerycznie w h]]*kursanci35[[#This Row],[Stawka za godzinę]]</f>
        <v>50</v>
      </c>
      <c r="J199" s="5">
        <v>46027</v>
      </c>
      <c r="K199">
        <v>350</v>
      </c>
    </row>
    <row r="200" spans="1:11" x14ac:dyDescent="0.3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>
        <f>kursanci35[[#This Row],[Czas numerycznie w h]]*kursanci35[[#This Row],[Stawka za godzinę]]</f>
        <v>50</v>
      </c>
      <c r="J200" s="5">
        <v>46029</v>
      </c>
      <c r="K200">
        <v>210</v>
      </c>
    </row>
    <row r="201" spans="1:11" x14ac:dyDescent="0.3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>
        <f>kursanci35[[#This Row],[Czas numerycznie w h]]*kursanci35[[#This Row],[Stawka za godzinę]]</f>
        <v>50</v>
      </c>
      <c r="J201" s="5">
        <v>46034</v>
      </c>
      <c r="K201">
        <v>327.5</v>
      </c>
    </row>
    <row r="202" spans="1:11" x14ac:dyDescent="0.3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>
        <f>kursanci35[[#This Row],[Czas numerycznie w h]]*kursanci35[[#This Row],[Stawka za godzinę]]</f>
        <v>50</v>
      </c>
      <c r="J202" s="5">
        <v>46035</v>
      </c>
      <c r="K202">
        <v>250</v>
      </c>
    </row>
    <row r="203" spans="1:11" x14ac:dyDescent="0.3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>
        <f>kursanci35[[#This Row],[Czas numerycznie w h]]*kursanci35[[#This Row],[Stawka za godzinę]]</f>
        <v>50</v>
      </c>
      <c r="J203" s="5">
        <v>46036</v>
      </c>
      <c r="K203">
        <v>187.5</v>
      </c>
    </row>
    <row r="204" spans="1:11" x14ac:dyDescent="0.3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>
        <f>kursanci35[[#This Row],[Czas numerycznie w h]]*kursanci35[[#This Row],[Stawka za godzinę]]</f>
        <v>50</v>
      </c>
      <c r="J204" s="5">
        <v>46037</v>
      </c>
      <c r="K204">
        <v>242.5</v>
      </c>
    </row>
    <row r="205" spans="1:11" x14ac:dyDescent="0.3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>
        <f>kursanci35[[#This Row],[Czas numerycznie w h]]*kursanci35[[#This Row],[Stawka za godzinę]]</f>
        <v>50</v>
      </c>
      <c r="J205" s="5">
        <v>46041</v>
      </c>
      <c r="K205">
        <v>240</v>
      </c>
    </row>
    <row r="206" spans="1:11" x14ac:dyDescent="0.3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>
        <f>kursanci35[[#This Row],[Czas numerycznie w h]]*kursanci35[[#This Row],[Stawka za godzinę]]</f>
        <v>50</v>
      </c>
      <c r="J206" s="5">
        <v>46042</v>
      </c>
      <c r="K206">
        <v>120</v>
      </c>
    </row>
    <row r="207" spans="1:11" x14ac:dyDescent="0.3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>
        <f>kursanci35[[#This Row],[Czas numerycznie w h]]*kursanci35[[#This Row],[Stawka za godzinę]]</f>
        <v>50</v>
      </c>
      <c r="J207" s="5">
        <v>46043</v>
      </c>
      <c r="K207">
        <v>120</v>
      </c>
    </row>
    <row r="208" spans="1:11" x14ac:dyDescent="0.3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>
        <f>kursanci35[[#This Row],[Czas numerycznie w h]]*kursanci35[[#This Row],[Stawka za godzinę]]</f>
        <v>50</v>
      </c>
      <c r="J208" s="5">
        <v>46044</v>
      </c>
      <c r="K208">
        <v>300</v>
      </c>
    </row>
    <row r="209" spans="1:11" x14ac:dyDescent="0.3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>
        <f>kursanci35[[#This Row],[Czas numerycznie w h]]*kursanci35[[#This Row],[Stawka za godzinę]]</f>
        <v>50</v>
      </c>
      <c r="J209" s="5">
        <v>46045</v>
      </c>
      <c r="K209">
        <v>300</v>
      </c>
    </row>
    <row r="210" spans="1:11" x14ac:dyDescent="0.3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>
        <f>kursanci35[[#This Row],[Czas numerycznie w h]]*kursanci35[[#This Row],[Stawka za godzinę]]</f>
        <v>50</v>
      </c>
      <c r="J210" s="5">
        <v>46048</v>
      </c>
      <c r="K210">
        <v>60</v>
      </c>
    </row>
    <row r="211" spans="1:11" x14ac:dyDescent="0.3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>
        <f>kursanci35[[#This Row],[Czas numerycznie w h]]*kursanci35[[#This Row],[Stawka za godzinę]]</f>
        <v>50</v>
      </c>
      <c r="J211" s="5">
        <v>46049</v>
      </c>
      <c r="K211">
        <v>120</v>
      </c>
    </row>
    <row r="212" spans="1:11" x14ac:dyDescent="0.3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>
        <f>kursanci35[[#This Row],[Czas numerycznie w h]]*kursanci35[[#This Row],[Stawka za godzinę]]</f>
        <v>50</v>
      </c>
      <c r="J212" s="5">
        <v>46050</v>
      </c>
      <c r="K212">
        <v>60</v>
      </c>
    </row>
    <row r="213" spans="1:11" x14ac:dyDescent="0.3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>
        <f>kursanci35[[#This Row],[Czas numerycznie w h]]*kursanci35[[#This Row],[Stawka za godzinę]]</f>
        <v>50</v>
      </c>
      <c r="J213" s="5">
        <v>46051</v>
      </c>
      <c r="K213">
        <v>180</v>
      </c>
    </row>
    <row r="214" spans="1:11" x14ac:dyDescent="0.3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>
        <f>kursanci35[[#This Row],[Czas numerycznie w h]]*kursanci35[[#This Row],[Stawka za godzinę]]</f>
        <v>50</v>
      </c>
      <c r="J214" s="5">
        <v>46056</v>
      </c>
      <c r="K214">
        <v>240</v>
      </c>
    </row>
    <row r="215" spans="1:11" x14ac:dyDescent="0.3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>
        <f>kursanci35[[#This Row],[Czas numerycznie w h]]*kursanci35[[#This Row],[Stawka za godzinę]]</f>
        <v>50</v>
      </c>
      <c r="J215" s="5">
        <v>46057</v>
      </c>
      <c r="K215">
        <v>240</v>
      </c>
    </row>
    <row r="216" spans="1:11" x14ac:dyDescent="0.3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>
        <f>kursanci35[[#This Row],[Czas numerycznie w h]]*kursanci35[[#This Row],[Stawka za godzinę]]</f>
        <v>50</v>
      </c>
      <c r="J216" s="5">
        <v>46058</v>
      </c>
      <c r="K216">
        <v>240</v>
      </c>
    </row>
    <row r="217" spans="1:11" x14ac:dyDescent="0.3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>
        <f>kursanci35[[#This Row],[Czas numerycznie w h]]*kursanci35[[#This Row],[Stawka za godzinę]]</f>
        <v>50</v>
      </c>
      <c r="J217" s="5">
        <v>46059</v>
      </c>
      <c r="K217">
        <v>200</v>
      </c>
    </row>
    <row r="218" spans="1:11" x14ac:dyDescent="0.3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>
        <f>kursanci35[[#This Row],[Czas numerycznie w h]]*kursanci35[[#This Row],[Stawka za godzinę]]</f>
        <v>50</v>
      </c>
      <c r="J218" s="5">
        <v>46062</v>
      </c>
      <c r="K218">
        <v>50</v>
      </c>
    </row>
    <row r="219" spans="1:11" x14ac:dyDescent="0.3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>
        <f>kursanci35[[#This Row],[Czas numerycznie w h]]*kursanci35[[#This Row],[Stawka za godzinę]]</f>
        <v>50</v>
      </c>
      <c r="J219" s="5">
        <v>46063</v>
      </c>
      <c r="K219">
        <v>250</v>
      </c>
    </row>
    <row r="220" spans="1:11" x14ac:dyDescent="0.3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>
        <f>kursanci35[[#This Row],[Czas numerycznie w h]]*kursanci35[[#This Row],[Stawka za godzinę]]</f>
        <v>50</v>
      </c>
      <c r="J220" s="5">
        <v>46064</v>
      </c>
      <c r="K220">
        <v>250</v>
      </c>
    </row>
    <row r="221" spans="1:11" x14ac:dyDescent="0.3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>
        <f>kursanci35[[#This Row],[Czas numerycznie w h]]*kursanci35[[#This Row],[Stawka za godzinę]]</f>
        <v>50</v>
      </c>
      <c r="J221" s="5">
        <v>46065</v>
      </c>
      <c r="K221">
        <v>150</v>
      </c>
    </row>
    <row r="222" spans="1:11" x14ac:dyDescent="0.3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>
        <f>kursanci35[[#This Row],[Czas numerycznie w h]]*kursanci35[[#This Row],[Stawka za godzinę]]</f>
        <v>40</v>
      </c>
      <c r="J222" s="5">
        <v>46066</v>
      </c>
      <c r="K222">
        <v>200</v>
      </c>
    </row>
    <row r="223" spans="1:11" x14ac:dyDescent="0.3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>
        <f>kursanci35[[#This Row],[Czas numerycznie w h]]*kursanci35[[#This Row],[Stawka za godzinę]]</f>
        <v>40</v>
      </c>
      <c r="J223" s="5">
        <v>46069</v>
      </c>
      <c r="K223">
        <v>100</v>
      </c>
    </row>
    <row r="224" spans="1:11" x14ac:dyDescent="0.3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>
        <f>kursanci35[[#This Row],[Czas numerycznie w h]]*kursanci35[[#This Row],[Stawka za godzinę]]</f>
        <v>40</v>
      </c>
      <c r="J224" s="5">
        <v>46070</v>
      </c>
      <c r="K224">
        <v>200</v>
      </c>
    </row>
    <row r="225" spans="1:11" x14ac:dyDescent="0.3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>
        <f>kursanci35[[#This Row],[Czas numerycznie w h]]*kursanci35[[#This Row],[Stawka za godzinę]]</f>
        <v>40</v>
      </c>
      <c r="J225" s="5">
        <v>46071</v>
      </c>
      <c r="K225">
        <v>150</v>
      </c>
    </row>
    <row r="226" spans="1:11" x14ac:dyDescent="0.3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>
        <f>kursanci35[[#This Row],[Czas numerycznie w h]]*kursanci35[[#This Row],[Stawka za godzinę]]</f>
        <v>40</v>
      </c>
      <c r="J226" s="5">
        <v>46072</v>
      </c>
      <c r="K226">
        <v>50</v>
      </c>
    </row>
    <row r="227" spans="1:11" x14ac:dyDescent="0.3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>
        <f>kursanci35[[#This Row],[Czas numerycznie w h]]*kursanci35[[#This Row],[Stawka za godzinę]]</f>
        <v>40</v>
      </c>
      <c r="J227" s="5">
        <v>46073</v>
      </c>
      <c r="K227">
        <v>210</v>
      </c>
    </row>
    <row r="228" spans="1:11" x14ac:dyDescent="0.3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>
        <f>kursanci35[[#This Row],[Czas numerycznie w h]]*kursanci35[[#This Row],[Stawka za godzinę]]</f>
        <v>40</v>
      </c>
      <c r="J228" s="5">
        <v>46076</v>
      </c>
      <c r="K228">
        <v>40</v>
      </c>
    </row>
    <row r="229" spans="1:11" x14ac:dyDescent="0.3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>
        <f>kursanci35[[#This Row],[Czas numerycznie w h]]*kursanci35[[#This Row],[Stawka za godzinę]]</f>
        <v>40</v>
      </c>
      <c r="J229" s="5">
        <v>46077</v>
      </c>
      <c r="K229">
        <v>120</v>
      </c>
    </row>
    <row r="230" spans="1:11" x14ac:dyDescent="0.3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>
        <f>kursanci35[[#This Row],[Czas numerycznie w h]]*kursanci35[[#This Row],[Stawka za godzinę]]</f>
        <v>40</v>
      </c>
      <c r="J230" s="5">
        <v>46079</v>
      </c>
      <c r="K230">
        <v>120</v>
      </c>
    </row>
    <row r="231" spans="1:11" x14ac:dyDescent="0.3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>
        <f>kursanci35[[#This Row],[Czas numerycznie w h]]*kursanci35[[#This Row],[Stawka za godzinę]]</f>
        <v>40</v>
      </c>
      <c r="J231" s="5">
        <v>46080</v>
      </c>
      <c r="K231">
        <v>160</v>
      </c>
    </row>
    <row r="232" spans="1:11" x14ac:dyDescent="0.3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>
        <f>kursanci35[[#This Row],[Czas numerycznie w h]]*kursanci35[[#This Row],[Stawka za godzinę]]</f>
        <v>40</v>
      </c>
      <c r="J232" s="5" t="s">
        <v>27</v>
      </c>
      <c r="K232">
        <v>17140</v>
      </c>
    </row>
    <row r="233" spans="1:11" x14ac:dyDescent="0.3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>
        <f>kursanci35[[#This Row],[Czas numerycznie w h]]*kursanci35[[#This Row],[Stawka za godzinę]]</f>
        <v>40</v>
      </c>
    </row>
    <row r="234" spans="1:11" x14ac:dyDescent="0.3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>
        <f>kursanci35[[#This Row],[Czas numerycznie w h]]*kursanci35[[#This Row],[Stawka za godzinę]]</f>
        <v>40</v>
      </c>
    </row>
    <row r="235" spans="1:11" x14ac:dyDescent="0.3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>
        <f>kursanci35[[#This Row],[Czas numerycznie w h]]*kursanci35[[#This Row],[Stawka za godzinę]]</f>
        <v>40</v>
      </c>
    </row>
    <row r="236" spans="1:11" x14ac:dyDescent="0.3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>
        <f>kursanci35[[#This Row],[Czas numerycznie w h]]*kursanci35[[#This Row],[Stawka za godzinę]]</f>
        <v>40</v>
      </c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BEC7-B1AC-4DE5-82F5-6781ED78601B}">
  <dimension ref="A1:B152"/>
  <sheetViews>
    <sheetView tabSelected="1" workbookViewId="0">
      <selection activeCell="D15" sqref="D15"/>
    </sheetView>
  </sheetViews>
  <sheetFormatPr defaultRowHeight="14.5" x14ac:dyDescent="0.35"/>
  <cols>
    <col min="1" max="1" width="10.90625" customWidth="1"/>
    <col min="2" max="2" width="17.08984375" customWidth="1"/>
  </cols>
  <sheetData>
    <row r="1" spans="1:2" x14ac:dyDescent="0.35">
      <c r="A1" t="s">
        <v>293</v>
      </c>
      <c r="B1" t="s">
        <v>300</v>
      </c>
    </row>
    <row r="2" spans="1:2" x14ac:dyDescent="0.35">
      <c r="A2" s="1">
        <v>45931</v>
      </c>
      <c r="B2">
        <v>91.37</v>
      </c>
    </row>
    <row r="3" spans="1:2" x14ac:dyDescent="0.35">
      <c r="A3" s="1">
        <v>45932</v>
      </c>
      <c r="B3">
        <v>241.1</v>
      </c>
    </row>
    <row r="4" spans="1:2" x14ac:dyDescent="0.35">
      <c r="A4" s="1">
        <v>45933</v>
      </c>
      <c r="B4">
        <v>360.88</v>
      </c>
    </row>
    <row r="5" spans="1:2" x14ac:dyDescent="0.35">
      <c r="A5" s="1">
        <v>45934</v>
      </c>
      <c r="B5">
        <v>280.7</v>
      </c>
    </row>
    <row r="6" spans="1:2" x14ac:dyDescent="0.35">
      <c r="A6" s="1">
        <v>45935</v>
      </c>
      <c r="B6">
        <v>216.56</v>
      </c>
    </row>
    <row r="7" spans="1:2" x14ac:dyDescent="0.35">
      <c r="A7" s="1">
        <v>45936</v>
      </c>
      <c r="B7">
        <v>341.25</v>
      </c>
    </row>
    <row r="8" spans="1:2" x14ac:dyDescent="0.35">
      <c r="A8" s="1">
        <v>45937</v>
      </c>
      <c r="B8">
        <v>325</v>
      </c>
    </row>
    <row r="9" spans="1:2" x14ac:dyDescent="0.35">
      <c r="A9" s="1">
        <v>45938</v>
      </c>
      <c r="B9">
        <v>240</v>
      </c>
    </row>
    <row r="10" spans="1:2" x14ac:dyDescent="0.35">
      <c r="A10" s="1">
        <v>45939</v>
      </c>
      <c r="B10">
        <v>277.5</v>
      </c>
    </row>
    <row r="11" spans="1:2" x14ac:dyDescent="0.35">
      <c r="A11" s="1">
        <v>45940</v>
      </c>
      <c r="B11">
        <v>297.5</v>
      </c>
    </row>
    <row r="12" spans="1:2" x14ac:dyDescent="0.35">
      <c r="A12" s="1">
        <v>45941</v>
      </c>
      <c r="B12">
        <v>230</v>
      </c>
    </row>
    <row r="13" spans="1:2" x14ac:dyDescent="0.35">
      <c r="A13" s="1">
        <v>45942</v>
      </c>
      <c r="B13">
        <v>170</v>
      </c>
    </row>
    <row r="14" spans="1:2" x14ac:dyDescent="0.35">
      <c r="A14" s="1">
        <v>45943</v>
      </c>
      <c r="B14">
        <v>290</v>
      </c>
    </row>
    <row r="15" spans="1:2" x14ac:dyDescent="0.35">
      <c r="A15" s="1">
        <v>45944</v>
      </c>
      <c r="B15">
        <v>270</v>
      </c>
    </row>
    <row r="16" spans="1:2" x14ac:dyDescent="0.35">
      <c r="A16" s="1">
        <v>45945</v>
      </c>
      <c r="B16">
        <v>-30</v>
      </c>
    </row>
    <row r="17" spans="1:2" x14ac:dyDescent="0.35">
      <c r="A17" s="1">
        <v>45946</v>
      </c>
      <c r="B17">
        <v>216</v>
      </c>
    </row>
    <row r="18" spans="1:2" x14ac:dyDescent="0.35">
      <c r="A18" s="1">
        <v>45947</v>
      </c>
      <c r="B18">
        <v>258</v>
      </c>
    </row>
    <row r="19" spans="1:2" x14ac:dyDescent="0.35">
      <c r="A19" s="1">
        <v>45948</v>
      </c>
      <c r="B19">
        <v>198</v>
      </c>
    </row>
    <row r="20" spans="1:2" x14ac:dyDescent="0.35">
      <c r="A20" s="1">
        <v>45949</v>
      </c>
      <c r="B20">
        <v>138</v>
      </c>
    </row>
    <row r="21" spans="1:2" x14ac:dyDescent="0.35">
      <c r="A21" s="1">
        <v>45950</v>
      </c>
      <c r="B21">
        <v>269</v>
      </c>
    </row>
    <row r="22" spans="1:2" x14ac:dyDescent="0.35">
      <c r="A22" s="1">
        <v>45951</v>
      </c>
      <c r="B22">
        <v>159</v>
      </c>
    </row>
    <row r="23" spans="1:2" x14ac:dyDescent="0.35">
      <c r="A23" s="1">
        <v>45952</v>
      </c>
      <c r="B23">
        <v>271.2</v>
      </c>
    </row>
    <row r="24" spans="1:2" x14ac:dyDescent="0.35">
      <c r="A24" s="1">
        <v>45953</v>
      </c>
      <c r="B24">
        <v>288.95999999999998</v>
      </c>
    </row>
    <row r="25" spans="1:2" x14ac:dyDescent="0.35">
      <c r="A25" s="1">
        <v>45954</v>
      </c>
      <c r="B25">
        <v>375.16999999999996</v>
      </c>
    </row>
    <row r="26" spans="1:2" x14ac:dyDescent="0.35">
      <c r="A26" s="1">
        <v>45955</v>
      </c>
      <c r="B26">
        <v>292.14</v>
      </c>
    </row>
    <row r="27" spans="1:2" x14ac:dyDescent="0.35">
      <c r="A27" s="1">
        <v>45956</v>
      </c>
      <c r="B27">
        <v>225.70999999999998</v>
      </c>
    </row>
    <row r="28" spans="1:2" x14ac:dyDescent="0.35">
      <c r="A28" s="1">
        <v>45957</v>
      </c>
      <c r="B28">
        <v>324.57</v>
      </c>
    </row>
    <row r="29" spans="1:2" x14ac:dyDescent="0.35">
      <c r="A29" s="1">
        <v>45958</v>
      </c>
      <c r="B29">
        <v>203.66</v>
      </c>
    </row>
    <row r="30" spans="1:2" x14ac:dyDescent="0.35">
      <c r="A30" s="1">
        <v>45959</v>
      </c>
      <c r="B30">
        <v>306.92999999999995</v>
      </c>
    </row>
    <row r="31" spans="1:2" x14ac:dyDescent="0.35">
      <c r="A31" s="1">
        <v>45960</v>
      </c>
      <c r="B31">
        <v>389.53999999999996</v>
      </c>
    </row>
    <row r="32" spans="1:2" x14ac:dyDescent="0.35">
      <c r="A32" s="1">
        <v>45961</v>
      </c>
      <c r="B32">
        <v>349.53999999999996</v>
      </c>
    </row>
    <row r="33" spans="1:2" x14ac:dyDescent="0.35">
      <c r="A33" s="1">
        <v>45962</v>
      </c>
      <c r="B33">
        <v>271.63</v>
      </c>
    </row>
    <row r="34" spans="1:2" x14ac:dyDescent="0.35">
      <c r="A34" s="1">
        <v>45963</v>
      </c>
      <c r="B34">
        <v>209.3</v>
      </c>
    </row>
    <row r="35" spans="1:2" x14ac:dyDescent="0.35">
      <c r="A35" s="1">
        <v>45964</v>
      </c>
      <c r="B35">
        <v>239.44</v>
      </c>
    </row>
    <row r="36" spans="1:2" x14ac:dyDescent="0.35">
      <c r="A36" s="1">
        <v>45965</v>
      </c>
      <c r="B36">
        <v>29.439999999999998</v>
      </c>
    </row>
    <row r="37" spans="1:2" x14ac:dyDescent="0.35">
      <c r="A37" s="1">
        <v>45966</v>
      </c>
      <c r="B37">
        <v>239.55</v>
      </c>
    </row>
    <row r="38" spans="1:2" x14ac:dyDescent="0.35">
      <c r="A38" s="1">
        <v>45967</v>
      </c>
      <c r="B38">
        <v>289.54999999999995</v>
      </c>
    </row>
    <row r="39" spans="1:2" x14ac:dyDescent="0.35">
      <c r="A39" s="1">
        <v>45968</v>
      </c>
      <c r="B39">
        <v>375.64</v>
      </c>
    </row>
    <row r="40" spans="1:2" x14ac:dyDescent="0.35">
      <c r="A40" s="1">
        <v>45969</v>
      </c>
      <c r="B40">
        <v>292.51</v>
      </c>
    </row>
    <row r="41" spans="1:2" x14ac:dyDescent="0.35">
      <c r="A41" s="1">
        <v>45970</v>
      </c>
      <c r="B41">
        <v>226.01</v>
      </c>
    </row>
    <row r="42" spans="1:2" x14ac:dyDescent="0.35">
      <c r="A42" s="1">
        <v>45971</v>
      </c>
      <c r="B42">
        <v>324.81</v>
      </c>
    </row>
    <row r="43" spans="1:2" x14ac:dyDescent="0.35">
      <c r="A43" s="1">
        <v>45972</v>
      </c>
      <c r="B43">
        <v>275.85000000000002</v>
      </c>
    </row>
    <row r="44" spans="1:2" x14ac:dyDescent="0.35">
      <c r="A44" s="1">
        <v>45973</v>
      </c>
      <c r="B44">
        <v>325.85000000000002</v>
      </c>
    </row>
    <row r="45" spans="1:2" x14ac:dyDescent="0.35">
      <c r="A45" s="1">
        <v>45974</v>
      </c>
      <c r="B45">
        <v>283.35000000000002</v>
      </c>
    </row>
    <row r="46" spans="1:2" x14ac:dyDescent="0.35">
      <c r="A46" s="1">
        <v>45975</v>
      </c>
      <c r="B46">
        <v>272.92</v>
      </c>
    </row>
    <row r="47" spans="1:2" x14ac:dyDescent="0.35">
      <c r="A47" s="1">
        <v>45976</v>
      </c>
      <c r="B47">
        <v>-337.08</v>
      </c>
    </row>
    <row r="48" spans="1:2" x14ac:dyDescent="0.35">
      <c r="A48" s="1">
        <v>45977</v>
      </c>
      <c r="B48">
        <v>-347.08</v>
      </c>
    </row>
    <row r="49" spans="1:2" x14ac:dyDescent="0.35">
      <c r="A49" s="1">
        <v>45978</v>
      </c>
      <c r="B49">
        <v>2.9200000000000159</v>
      </c>
    </row>
    <row r="50" spans="1:2" x14ac:dyDescent="0.35">
      <c r="A50" s="1">
        <v>45979</v>
      </c>
      <c r="B50">
        <v>-72.079999999999984</v>
      </c>
    </row>
    <row r="51" spans="1:2" x14ac:dyDescent="0.35">
      <c r="A51" s="1">
        <v>45980</v>
      </c>
      <c r="B51">
        <v>204.34000000000003</v>
      </c>
    </row>
    <row r="52" spans="1:2" x14ac:dyDescent="0.35">
      <c r="A52" s="1">
        <v>45981</v>
      </c>
      <c r="B52">
        <v>204.34000000000003</v>
      </c>
    </row>
    <row r="53" spans="1:2" x14ac:dyDescent="0.35">
      <c r="A53" s="1">
        <v>45982</v>
      </c>
      <c r="B53">
        <v>204.34000000000003</v>
      </c>
    </row>
    <row r="54" spans="1:2" x14ac:dyDescent="0.35">
      <c r="A54" s="1">
        <v>45983</v>
      </c>
      <c r="B54">
        <v>144.34000000000003</v>
      </c>
    </row>
    <row r="55" spans="1:2" x14ac:dyDescent="0.35">
      <c r="A55" s="1">
        <v>45984</v>
      </c>
      <c r="B55">
        <v>84.340000000000032</v>
      </c>
    </row>
    <row r="56" spans="1:2" x14ac:dyDescent="0.35">
      <c r="A56" s="1">
        <v>45985</v>
      </c>
      <c r="B56">
        <v>387.47</v>
      </c>
    </row>
    <row r="57" spans="1:2" x14ac:dyDescent="0.35">
      <c r="A57" s="1">
        <v>45986</v>
      </c>
      <c r="B57">
        <v>167.47000000000003</v>
      </c>
    </row>
    <row r="58" spans="1:2" x14ac:dyDescent="0.35">
      <c r="A58" s="1">
        <v>45987</v>
      </c>
      <c r="B58">
        <v>377.98</v>
      </c>
    </row>
    <row r="59" spans="1:2" x14ac:dyDescent="0.35">
      <c r="A59" s="1">
        <v>45988</v>
      </c>
      <c r="B59">
        <v>282.98</v>
      </c>
    </row>
    <row r="60" spans="1:2" x14ac:dyDescent="0.35">
      <c r="A60" s="1">
        <v>45989</v>
      </c>
      <c r="B60">
        <v>346.38</v>
      </c>
    </row>
    <row r="61" spans="1:2" x14ac:dyDescent="0.35">
      <c r="A61" s="1">
        <v>45990</v>
      </c>
      <c r="B61">
        <v>269.10000000000002</v>
      </c>
    </row>
    <row r="62" spans="1:2" x14ac:dyDescent="0.35">
      <c r="A62" s="1">
        <v>45991</v>
      </c>
      <c r="B62">
        <v>207.28000000000003</v>
      </c>
    </row>
    <row r="63" spans="1:2" x14ac:dyDescent="0.35">
      <c r="A63" s="1">
        <v>45992</v>
      </c>
      <c r="B63">
        <v>285.82000000000005</v>
      </c>
    </row>
    <row r="64" spans="1:2" x14ac:dyDescent="0.35">
      <c r="A64" s="1">
        <v>45993</v>
      </c>
      <c r="B64">
        <v>208.66000000000005</v>
      </c>
    </row>
    <row r="65" spans="1:2" x14ac:dyDescent="0.35">
      <c r="A65" s="1">
        <v>45994</v>
      </c>
      <c r="B65">
        <v>291.8300000000001</v>
      </c>
    </row>
    <row r="66" spans="1:2" x14ac:dyDescent="0.35">
      <c r="A66" s="1">
        <v>45995</v>
      </c>
      <c r="B66">
        <v>266.83000000000015</v>
      </c>
    </row>
    <row r="67" spans="1:2" x14ac:dyDescent="0.35">
      <c r="A67" s="1">
        <v>45996</v>
      </c>
      <c r="B67">
        <v>393.46000000000015</v>
      </c>
    </row>
    <row r="68" spans="1:2" x14ac:dyDescent="0.35">
      <c r="A68" s="1">
        <v>45997</v>
      </c>
      <c r="B68">
        <v>306.77000000000015</v>
      </c>
    </row>
    <row r="69" spans="1:2" x14ac:dyDescent="0.35">
      <c r="A69" s="1">
        <v>45998</v>
      </c>
      <c r="B69">
        <v>237.42000000000016</v>
      </c>
    </row>
    <row r="70" spans="1:2" x14ac:dyDescent="0.35">
      <c r="A70" s="1">
        <v>45999</v>
      </c>
      <c r="B70">
        <v>309.94000000000017</v>
      </c>
    </row>
    <row r="71" spans="1:2" x14ac:dyDescent="0.35">
      <c r="A71" s="1">
        <v>46000</v>
      </c>
      <c r="B71">
        <v>159.94000000000017</v>
      </c>
    </row>
    <row r="72" spans="1:2" x14ac:dyDescent="0.35">
      <c r="A72" s="1">
        <v>46001</v>
      </c>
      <c r="B72">
        <v>267.47000000000014</v>
      </c>
    </row>
    <row r="73" spans="1:2" x14ac:dyDescent="0.35">
      <c r="A73" s="1">
        <v>46002</v>
      </c>
      <c r="B73">
        <v>333.98000000000013</v>
      </c>
    </row>
    <row r="74" spans="1:2" x14ac:dyDescent="0.35">
      <c r="A74" s="1">
        <v>46003</v>
      </c>
      <c r="B74">
        <v>279.49000000000012</v>
      </c>
    </row>
    <row r="75" spans="1:2" x14ac:dyDescent="0.35">
      <c r="A75" s="1">
        <v>46004</v>
      </c>
      <c r="B75">
        <v>215.59000000000012</v>
      </c>
    </row>
    <row r="76" spans="1:2" x14ac:dyDescent="0.35">
      <c r="A76" s="1">
        <v>46005</v>
      </c>
      <c r="B76">
        <v>155.59000000000012</v>
      </c>
    </row>
    <row r="77" spans="1:2" x14ac:dyDescent="0.35">
      <c r="A77" s="1">
        <v>46006</v>
      </c>
      <c r="B77">
        <v>-294.40999999999985</v>
      </c>
    </row>
    <row r="78" spans="1:2" x14ac:dyDescent="0.35">
      <c r="A78" s="1">
        <v>46007</v>
      </c>
      <c r="B78">
        <v>-474.40999999999985</v>
      </c>
    </row>
    <row r="79" spans="1:2" x14ac:dyDescent="0.35">
      <c r="A79" s="1">
        <v>46008</v>
      </c>
      <c r="B79">
        <v>-404.40999999999985</v>
      </c>
    </row>
    <row r="80" spans="1:2" x14ac:dyDescent="0.35">
      <c r="A80" s="1">
        <v>46009</v>
      </c>
      <c r="B80">
        <v>-334.40999999999985</v>
      </c>
    </row>
    <row r="81" spans="1:2" x14ac:dyDescent="0.35">
      <c r="A81" s="1">
        <v>46010</v>
      </c>
      <c r="B81">
        <v>-264.40999999999985</v>
      </c>
    </row>
    <row r="82" spans="1:2" x14ac:dyDescent="0.35">
      <c r="A82" s="1">
        <v>46011</v>
      </c>
      <c r="B82">
        <v>-264.40999999999985</v>
      </c>
    </row>
    <row r="83" spans="1:2" x14ac:dyDescent="0.35">
      <c r="A83" s="1">
        <v>46012</v>
      </c>
      <c r="B83">
        <v>-264.40999999999985</v>
      </c>
    </row>
    <row r="84" spans="1:2" x14ac:dyDescent="0.35">
      <c r="A84" s="1">
        <v>46013</v>
      </c>
      <c r="B84">
        <v>-264.40999999999985</v>
      </c>
    </row>
    <row r="85" spans="1:2" x14ac:dyDescent="0.35">
      <c r="A85" s="1">
        <v>46014</v>
      </c>
      <c r="B85">
        <v>-264.40999999999985</v>
      </c>
    </row>
    <row r="86" spans="1:2" x14ac:dyDescent="0.35">
      <c r="A86" s="1">
        <v>46015</v>
      </c>
      <c r="B86">
        <v>-264.40999999999985</v>
      </c>
    </row>
    <row r="87" spans="1:2" x14ac:dyDescent="0.35">
      <c r="A87" s="1">
        <v>46016</v>
      </c>
      <c r="B87">
        <v>-264.40999999999985</v>
      </c>
    </row>
    <row r="88" spans="1:2" x14ac:dyDescent="0.35">
      <c r="A88" s="1">
        <v>46017</v>
      </c>
      <c r="B88">
        <v>-264.40999999999985</v>
      </c>
    </row>
    <row r="89" spans="1:2" x14ac:dyDescent="0.35">
      <c r="A89" s="1">
        <v>46018</v>
      </c>
      <c r="B89">
        <v>-264.40999999999985</v>
      </c>
    </row>
    <row r="90" spans="1:2" x14ac:dyDescent="0.35">
      <c r="A90" s="1">
        <v>46019</v>
      </c>
      <c r="B90">
        <v>-264.40999999999985</v>
      </c>
    </row>
    <row r="91" spans="1:2" x14ac:dyDescent="0.35">
      <c r="A91" s="1">
        <v>46020</v>
      </c>
      <c r="B91">
        <v>-264.40999999999985</v>
      </c>
    </row>
    <row r="92" spans="1:2" x14ac:dyDescent="0.35">
      <c r="A92" s="1">
        <v>46021</v>
      </c>
      <c r="B92">
        <v>-264.40999999999985</v>
      </c>
    </row>
    <row r="93" spans="1:2" x14ac:dyDescent="0.35">
      <c r="A93" s="1">
        <v>46022</v>
      </c>
      <c r="B93">
        <v>-264.40999999999985</v>
      </c>
    </row>
    <row r="94" spans="1:2" x14ac:dyDescent="0.35">
      <c r="A94" s="1">
        <v>46023</v>
      </c>
      <c r="B94">
        <v>-264.40999999999985</v>
      </c>
    </row>
    <row r="95" spans="1:2" x14ac:dyDescent="0.35">
      <c r="A95" s="1">
        <v>46024</v>
      </c>
      <c r="B95">
        <v>-264.40999999999985</v>
      </c>
    </row>
    <row r="96" spans="1:2" x14ac:dyDescent="0.35">
      <c r="A96" s="1">
        <v>46025</v>
      </c>
      <c r="B96">
        <v>-264.40999999999985</v>
      </c>
    </row>
    <row r="97" spans="1:2" x14ac:dyDescent="0.35">
      <c r="A97" s="1">
        <v>46026</v>
      </c>
      <c r="B97">
        <v>-274.40999999999985</v>
      </c>
    </row>
    <row r="98" spans="1:2" x14ac:dyDescent="0.35">
      <c r="A98" s="1">
        <v>46027</v>
      </c>
      <c r="B98">
        <v>25.590000000000146</v>
      </c>
    </row>
    <row r="99" spans="1:2" x14ac:dyDescent="0.35">
      <c r="A99" s="1">
        <v>46028</v>
      </c>
      <c r="B99">
        <v>75.590000000000146</v>
      </c>
    </row>
    <row r="100" spans="1:2" x14ac:dyDescent="0.35">
      <c r="A100" s="1">
        <v>46029</v>
      </c>
      <c r="B100">
        <v>228.47000000000014</v>
      </c>
    </row>
    <row r="101" spans="1:2" x14ac:dyDescent="0.35">
      <c r="A101" s="1">
        <v>46030</v>
      </c>
      <c r="B101">
        <v>350.78000000000014</v>
      </c>
    </row>
    <row r="102" spans="1:2" x14ac:dyDescent="0.35">
      <c r="A102" s="1">
        <v>46031</v>
      </c>
      <c r="B102">
        <v>280.39000000000021</v>
      </c>
    </row>
    <row r="103" spans="1:2" x14ac:dyDescent="0.35">
      <c r="A103" s="1">
        <v>46032</v>
      </c>
      <c r="B103">
        <v>216.31000000000023</v>
      </c>
    </row>
    <row r="104" spans="1:2" x14ac:dyDescent="0.35">
      <c r="A104" s="1">
        <v>46033</v>
      </c>
      <c r="B104">
        <v>156.31000000000023</v>
      </c>
    </row>
    <row r="105" spans="1:2" x14ac:dyDescent="0.35">
      <c r="A105" s="1">
        <v>46034</v>
      </c>
      <c r="B105">
        <v>387.05000000000024</v>
      </c>
    </row>
    <row r="106" spans="1:2" x14ac:dyDescent="0.35">
      <c r="A106" s="1">
        <v>46035</v>
      </c>
      <c r="B106">
        <v>309.64000000000021</v>
      </c>
    </row>
    <row r="107" spans="1:2" x14ac:dyDescent="0.35">
      <c r="A107" s="1">
        <v>46036</v>
      </c>
      <c r="B107">
        <v>397.71000000000021</v>
      </c>
    </row>
    <row r="108" spans="1:2" x14ac:dyDescent="0.35">
      <c r="A108" s="1">
        <v>46037</v>
      </c>
      <c r="B108">
        <v>40.210000000000264</v>
      </c>
    </row>
    <row r="109" spans="1:2" x14ac:dyDescent="0.35">
      <c r="A109" s="1">
        <v>46038</v>
      </c>
      <c r="B109">
        <v>226.17000000000027</v>
      </c>
    </row>
    <row r="110" spans="1:2" x14ac:dyDescent="0.35">
      <c r="A110" s="1">
        <v>46039</v>
      </c>
      <c r="B110">
        <v>166.17000000000027</v>
      </c>
    </row>
    <row r="111" spans="1:2" x14ac:dyDescent="0.35">
      <c r="A111" s="1">
        <v>46040</v>
      </c>
      <c r="B111">
        <v>106.17000000000027</v>
      </c>
    </row>
    <row r="112" spans="1:2" x14ac:dyDescent="0.35">
      <c r="A112" s="1">
        <v>46041</v>
      </c>
      <c r="B112">
        <v>276.94000000000028</v>
      </c>
    </row>
    <row r="113" spans="1:2" x14ac:dyDescent="0.35">
      <c r="A113" s="1">
        <v>46042</v>
      </c>
      <c r="B113">
        <v>96.940000000000282</v>
      </c>
    </row>
    <row r="114" spans="1:2" x14ac:dyDescent="0.35">
      <c r="A114" s="1">
        <v>46043</v>
      </c>
      <c r="B114">
        <v>166.94000000000028</v>
      </c>
    </row>
    <row r="115" spans="1:2" x14ac:dyDescent="0.35">
      <c r="A115" s="1">
        <v>46044</v>
      </c>
      <c r="B115">
        <v>373.5500000000003</v>
      </c>
    </row>
    <row r="116" spans="1:2" x14ac:dyDescent="0.35">
      <c r="A116" s="1">
        <v>46045</v>
      </c>
      <c r="B116">
        <v>273.5500000000003</v>
      </c>
    </row>
    <row r="117" spans="1:2" x14ac:dyDescent="0.35">
      <c r="A117" s="1">
        <v>46046</v>
      </c>
      <c r="B117">
        <v>210.84000000000029</v>
      </c>
    </row>
    <row r="118" spans="1:2" x14ac:dyDescent="0.35">
      <c r="A118" s="1">
        <v>46047</v>
      </c>
      <c r="B118">
        <v>150.84000000000029</v>
      </c>
    </row>
    <row r="119" spans="1:2" x14ac:dyDescent="0.35">
      <c r="A119" s="1">
        <v>46048</v>
      </c>
      <c r="B119">
        <v>160.84000000000029</v>
      </c>
    </row>
    <row r="120" spans="1:2" x14ac:dyDescent="0.35">
      <c r="A120" s="1">
        <v>46049</v>
      </c>
      <c r="B120">
        <v>30.840000000000288</v>
      </c>
    </row>
    <row r="121" spans="1:2" x14ac:dyDescent="0.35">
      <c r="A121" s="1">
        <v>46050</v>
      </c>
      <c r="B121">
        <v>40.840000000000288</v>
      </c>
    </row>
    <row r="122" spans="1:2" x14ac:dyDescent="0.35">
      <c r="A122" s="1">
        <v>46051</v>
      </c>
      <c r="B122">
        <v>170.84000000000029</v>
      </c>
    </row>
    <row r="123" spans="1:2" x14ac:dyDescent="0.35">
      <c r="A123" s="1">
        <v>46052</v>
      </c>
      <c r="B123">
        <v>280.67000000000024</v>
      </c>
    </row>
    <row r="124" spans="1:2" x14ac:dyDescent="0.35">
      <c r="A124" s="1">
        <v>46053</v>
      </c>
      <c r="B124">
        <v>216.54000000000025</v>
      </c>
    </row>
    <row r="125" spans="1:2" x14ac:dyDescent="0.35">
      <c r="A125" s="1">
        <v>46054</v>
      </c>
      <c r="B125">
        <v>156.54000000000025</v>
      </c>
    </row>
    <row r="126" spans="1:2" x14ac:dyDescent="0.35">
      <c r="A126" s="1">
        <v>46055</v>
      </c>
      <c r="B126">
        <v>269.23000000000025</v>
      </c>
    </row>
    <row r="127" spans="1:2" x14ac:dyDescent="0.35">
      <c r="A127" s="1">
        <v>46056</v>
      </c>
      <c r="B127">
        <v>207.38000000000025</v>
      </c>
    </row>
    <row r="128" spans="1:2" x14ac:dyDescent="0.35">
      <c r="A128" s="1">
        <v>46057</v>
      </c>
      <c r="B128">
        <v>357.9000000000002</v>
      </c>
    </row>
    <row r="129" spans="1:2" x14ac:dyDescent="0.35">
      <c r="A129" s="1">
        <v>46058</v>
      </c>
      <c r="B129">
        <v>298.95000000000022</v>
      </c>
    </row>
    <row r="130" spans="1:2" x14ac:dyDescent="0.35">
      <c r="A130" s="1">
        <v>46059</v>
      </c>
      <c r="B130">
        <v>399.1600000000002</v>
      </c>
    </row>
    <row r="131" spans="1:2" x14ac:dyDescent="0.35">
      <c r="A131" s="1">
        <v>46060</v>
      </c>
      <c r="B131">
        <v>311.33000000000021</v>
      </c>
    </row>
    <row r="132" spans="1:2" x14ac:dyDescent="0.35">
      <c r="A132" s="1">
        <v>46061</v>
      </c>
      <c r="B132">
        <v>241.0600000000002</v>
      </c>
    </row>
    <row r="133" spans="1:2" x14ac:dyDescent="0.35">
      <c r="A133" s="1">
        <v>46062</v>
      </c>
      <c r="B133">
        <v>232.85000000000016</v>
      </c>
    </row>
    <row r="134" spans="1:2" x14ac:dyDescent="0.35">
      <c r="A134" s="1">
        <v>46063</v>
      </c>
      <c r="B134">
        <v>182.85000000000016</v>
      </c>
    </row>
    <row r="135" spans="1:2" x14ac:dyDescent="0.35">
      <c r="A135" s="1">
        <v>46064</v>
      </c>
      <c r="B135">
        <v>346.28000000000014</v>
      </c>
    </row>
    <row r="136" spans="1:2" x14ac:dyDescent="0.35">
      <c r="A136" s="1">
        <v>46065</v>
      </c>
      <c r="B136">
        <v>397.02000000000015</v>
      </c>
    </row>
    <row r="137" spans="1:2" x14ac:dyDescent="0.35">
      <c r="A137" s="1">
        <v>46066</v>
      </c>
      <c r="B137">
        <v>298.51000000000022</v>
      </c>
    </row>
    <row r="138" spans="1:2" x14ac:dyDescent="0.35">
      <c r="A138" s="1">
        <v>46067</v>
      </c>
      <c r="B138">
        <v>230.81000000000023</v>
      </c>
    </row>
    <row r="139" spans="1:2" x14ac:dyDescent="0.35">
      <c r="A139" s="1">
        <v>46068</v>
      </c>
      <c r="B139">
        <v>-379.18999999999977</v>
      </c>
    </row>
    <row r="140" spans="1:2" x14ac:dyDescent="0.35">
      <c r="A140" s="1">
        <v>46069</v>
      </c>
      <c r="B140">
        <v>-279.18999999999977</v>
      </c>
    </row>
    <row r="141" spans="1:2" x14ac:dyDescent="0.35">
      <c r="A141" s="1">
        <v>46070</v>
      </c>
      <c r="B141">
        <v>-329.18999999999983</v>
      </c>
    </row>
    <row r="142" spans="1:2" x14ac:dyDescent="0.35">
      <c r="A142" s="1">
        <v>46071</v>
      </c>
      <c r="B142">
        <v>-179.18999999999983</v>
      </c>
    </row>
    <row r="143" spans="1:2" x14ac:dyDescent="0.35">
      <c r="A143" s="1">
        <v>46072</v>
      </c>
      <c r="B143">
        <v>-129.18999999999983</v>
      </c>
    </row>
    <row r="144" spans="1:2" x14ac:dyDescent="0.35">
      <c r="A144" s="1">
        <v>46073</v>
      </c>
      <c r="B144">
        <v>30.810000000000173</v>
      </c>
    </row>
    <row r="145" spans="1:2" x14ac:dyDescent="0.35">
      <c r="A145" s="1">
        <v>46074</v>
      </c>
      <c r="B145">
        <v>20.810000000000173</v>
      </c>
    </row>
    <row r="146" spans="1:2" x14ac:dyDescent="0.35">
      <c r="A146" s="1">
        <v>46075</v>
      </c>
      <c r="B146">
        <v>10.810000000000173</v>
      </c>
    </row>
    <row r="147" spans="1:2" x14ac:dyDescent="0.35">
      <c r="A147" s="1">
        <v>46076</v>
      </c>
      <c r="B147">
        <v>0.8100000000001728</v>
      </c>
    </row>
    <row r="148" spans="1:2" x14ac:dyDescent="0.35">
      <c r="A148" s="1">
        <v>46077</v>
      </c>
      <c r="B148">
        <v>-129.18999999999983</v>
      </c>
    </row>
    <row r="149" spans="1:2" x14ac:dyDescent="0.35">
      <c r="A149" s="1">
        <v>46078</v>
      </c>
      <c r="B149">
        <v>-9.1899999999998272</v>
      </c>
    </row>
    <row r="150" spans="1:2" x14ac:dyDescent="0.35">
      <c r="A150" s="1">
        <v>46079</v>
      </c>
      <c r="B150">
        <v>60.810000000000173</v>
      </c>
    </row>
    <row r="151" spans="1:2" x14ac:dyDescent="0.35">
      <c r="A151" s="1">
        <v>46080</v>
      </c>
      <c r="B151">
        <v>170.81000000000017</v>
      </c>
    </row>
    <row r="152" spans="1:2" x14ac:dyDescent="0.35">
      <c r="A152" s="1">
        <v>46081</v>
      </c>
      <c r="B152">
        <v>110.81000000000017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L p C Z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L p C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Q m V r 6 + v h q 2 w E A A N o T A A A T A B w A R m 9 y b X V s Y X M v U 2 V j d G l v b j E u b S C i G A A o o B Q A A A A A A A A A A A A A A A A A A A A A A A A A A A D t k r 1 u 2 z A U h e c a 8 D s Q z C I D g h C r s V O 0 0 F D Y / T G K B i 7 s o k C j D q z E O q x E X o O 8 i i M Z X o K + h J 8 j U 4 F s s d 6 r d J z G K d K h S 6 G F W i S S h + f e c / U Z n q A A R S a 7 d / d F u 9 V u m T O m e U q y Q h u m E k E i k n N s t 4 h 9 6 p / 6 5 i q t L 8 F u D s x 5 M I S k k F y h 9 1 r k P B i A Q r s w H h 0 8 j z 8 a r k 1 c n G V M x u M y s Z 5 y r O G 7 L W T i 9 w w L z U b q G 2 j J s M x Y e B j 2 4 n e f w m 7 8 u 2 q A F 0 g 7 / u m Q 5 0 I K 5 D q i T 6 h P B p A X U p m o 7 5 N X K o F U q F n U D X u H P v l Q A P I J l j m P 9 p / B C S j + p e P v u j + g J 2 x W X 9 5 c L T J B g M w h X Z T 1 t a l A l d K u K g F S c G q j T d l X e 9 e 2 K 6 3 R W 8 5 S G 8 W 7 z + 6 T 0 7 u j l 3 k + S V j O t I l Q F w 8 L f b Z O y k 4 U C J b z v e V U M 2 W 2 q X c 5 p u W c G + / f 2 v K X S z q S Y r O + + z H I 7 D i s O S f I L 3 D l k y U d 6 4 q n U g A + O h m y v T x l y G 8 3 3 0 B a C c W I h m o O S b V Z J 2 L v K e S f o o p l U P 9 I K p v q s W i C b J F t N W R 2 K 9 + s r W S k s H 8 U b C O u V p 1 2 S 6 i / z + Y h c g f 0 H j o v 7 F B H n i O v A f K e O v I c e Y 2 Q d + T I c + Q 1 Q l 7 P k e f I a 4 S 8 v i P P k d c I e c e O P E d e I + Q 9 c + Q 5 8 v 4 v e b 8 A U E s B A i 0 A F A A C A A g A L p C Z W r K 3 5 T e k A A A A 9 g A A A B I A A A A A A A A A A A A A A A A A A A A A A E N v b m Z p Z y 9 Q Y W N r Y W d l L n h t b F B L A Q I t A B Q A A g A I A C 6 Q m V o P y u m r p A A A A O k A A A A T A A A A A A A A A A A A A A A A A P A A A A B b Q 2 9 u d G V u d F 9 U e X B l c 1 0 u e G 1 s U E s B A i 0 A F A A C A A g A L p C Z W v r 6 + G r b A Q A A 2 h M A A B M A A A A A A A A A A A A A A A A A 4 Q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F c A A A A A A A D C V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R h N m N k N m Q t M z k z N i 0 0 Y m Y 1 L W J k M T k t O T g 2 Y T B k M W Q z M 2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1 c n N h b m N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V Q x N D o 1 N T o y N S 4 2 N z Q z M D U 2 W i I g L z 4 8 R W 5 0 c n k g V H l w Z T 0 i R m l s b E N v b H V t b l R 5 c G V z I i B W Y W x 1 Z T 0 i c 0 J n W U p D Z 2 9 E I i A v P j x F b n R y e S B U e X B l P S J G a W x s Q 2 9 s d W 1 u T m F t Z X M i I F Z h b H V l P S J z W y Z x d W 9 0 O 0 l t a c S Z I G t 1 c n N h b n R h J n F 1 b 3 Q 7 L C Z x d W 9 0 O 1 B y e m V k b W l v d C Z x d W 9 0 O y w m c X V v d D t E Y X R h J n F 1 b 3 Q 7 L C Z x d W 9 0 O 0 d v Z H p p b m E g c m 9 6 c G 9 j e s S Z Y 2 l h J n F 1 b 3 Q 7 L C Z x d W 9 0 O 0 d v Z H p p b m E g e m F r b 8 W E Y 3 p l b m l h J n F 1 b 3 Q 7 L C Z x d W 9 0 O 1 N 0 Y X d r Y S B 6 Y S B n b 2 R 6 a W 7 E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L 0 F 1 d G 9 S Z W 1 v d m V k Q 2 9 s d W 1 u c z E u e 0 l t a c S Z I G t 1 c n N h b n R h L D B 9 J n F 1 b 3 Q 7 L C Z x d W 9 0 O 1 N l Y 3 R p b 2 4 x L 2 t 1 c n N h b m N p L 0 F 1 d G 9 S Z W 1 v d m V k Q 2 9 s d W 1 u c z E u e 1 B y e m V k b W l v d C w x f S Z x d W 9 0 O y w m c X V v d D t T Z W N 0 a W 9 u M S 9 r d X J z Y W 5 j a S 9 B d X R v U m V t b 3 Z l Z E N v b H V t b n M x L n t E Y X R h L D J 9 J n F 1 b 3 Q 7 L C Z x d W 9 0 O 1 N l Y 3 R p b 2 4 x L 2 t 1 c n N h b m N p L 0 F 1 d G 9 S Z W 1 v d m V k Q 2 9 s d W 1 u c z E u e 0 d v Z H p p b m E g c m 9 6 c G 9 j e s S Z Y 2 l h L D N 9 J n F 1 b 3 Q 7 L C Z x d W 9 0 O 1 N l Y 3 R p b 2 4 x L 2 t 1 c n N h b m N p L 0 F 1 d G 9 S Z W 1 v d m V k Q 2 9 s d W 1 u c z E u e 0 d v Z H p p b m E g e m F r b 8 W E Y 3 p l b m l h L D R 9 J n F 1 b 3 Q 7 L C Z x d W 9 0 O 1 N l Y 3 R p b 2 4 x L 2 t 1 c n N h b m N p L 0 F 1 d G 9 S Z W 1 v d m V k Q 2 9 s d W 1 u c z E u e 1 N 0 Y X d r Y S B 6 Y S B n b 2 R 6 a W 7 E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9 B d X R v U m V t b 3 Z l Z E N v b H V t b n M x L n t J b W n E m S B r d X J z Y W 5 0 Y S w w f S Z x d W 9 0 O y w m c X V v d D t T Z W N 0 a W 9 u M S 9 r d X J z Y W 5 j a S 9 B d X R v U m V t b 3 Z l Z E N v b H V t b n M x L n t Q c n p l Z G 1 p b 3 Q s M X 0 m c X V v d D s s J n F 1 b 3 Q 7 U 2 V j d G l v b j E v a 3 V y c 2 F u Y 2 k v Q X V 0 b 1 J l b W 9 2 Z W R D b 2 x 1 b W 5 z M S 5 7 R G F 0 Y S w y f S Z x d W 9 0 O y w m c X V v d D t T Z W N 0 a W 9 u M S 9 r d X J z Y W 5 j a S 9 B d X R v U m V t b 3 Z l Z E N v b H V t b n M x L n t H b 2 R 6 a W 5 h I H J v e n B v Y 3 r E m W N p Y S w z f S Z x d W 9 0 O y w m c X V v d D t T Z W N 0 a W 9 u M S 9 r d X J z Y W 5 j a S 9 B d X R v U m V t b 3 Z l Z E N v b H V t b n M x L n t H b 2 R 6 a W 5 h I H p h a 2 / F h G N 6 Z W 5 p Y S w 0 f S Z x d W 9 0 O y w m c X V v d D t T Z W N 0 a W 9 u M S 9 r d X J z Y W 5 j a S 9 B d X R v U m V t b 3 Z l Z E N v b H V t b n M x L n t T d G F 3 a 2 E g e m E g Z 2 9 k e m l u x J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1 c n N h b m N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I 4 Y z I 5 Y i 0 0 M G V l L T Q 0 Y W M t Y j B k N i 0 w Y m Y z Z T A w O W J l Y m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3 V y c 2 F u Y 2 k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V Q x N D o 1 N T o y N S 4 2 N z Q z M D U 2 W i I g L z 4 8 R W 5 0 c n k g V H l w Z T 0 i R m l s b E N v b H V t b l R 5 c G V z I i B W Y W x 1 Z T 0 i c 0 J n W U p D Z 2 9 E I i A v P j x F b n R y e S B U e X B l P S J G a W x s Q 2 9 s d W 1 u T m F t Z X M i I F Z h b H V l P S J z W y Z x d W 9 0 O 0 l t a c S Z I G t 1 c n N h b n R h J n F 1 b 3 Q 7 L C Z x d W 9 0 O 1 B y e m V k b W l v d C Z x d W 9 0 O y w m c X V v d D t E Y X R h J n F 1 b 3 Q 7 L C Z x d W 9 0 O 0 d v Z H p p b m E g c m 9 6 c G 9 j e s S Z Y 2 l h J n F 1 b 3 Q 7 L C Z x d W 9 0 O 0 d v Z H p p b m E g e m F r b 8 W E Y 3 p l b m l h J n F 1 b 3 Q 7 L C Z x d W 9 0 O 1 N 0 Y X d r Y S B 6 Y S B n b 2 R 6 a W 7 E m S Z x d W 9 0 O 1 0 i I C 8 + P E V u d H J 5 I F R 5 c G U 9 I k Z p b G x T d G F 0 d X M i I F Z h b H V l P S J z Q 2 9 t c G x l d G U i I C 8 + P E V u d H J 5 I F R 5 c G U 9 I k Z p b G x D b 3 V u d C I g V m F s d W U 9 I m w y M z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L 0 F 1 d G 9 S Z W 1 v d m V k Q 2 9 s d W 1 u c z E u e 0 l t a c S Z I G t 1 c n N h b n R h L D B 9 J n F 1 b 3 Q 7 L C Z x d W 9 0 O 1 N l Y 3 R p b 2 4 x L 2 t 1 c n N h b m N p L 0 F 1 d G 9 S Z W 1 v d m V k Q 2 9 s d W 1 u c z E u e 1 B y e m V k b W l v d C w x f S Z x d W 9 0 O y w m c X V v d D t T Z W N 0 a W 9 u M S 9 r d X J z Y W 5 j a S 9 B d X R v U m V t b 3 Z l Z E N v b H V t b n M x L n t E Y X R h L D J 9 J n F 1 b 3 Q 7 L C Z x d W 9 0 O 1 N l Y 3 R p b 2 4 x L 2 t 1 c n N h b m N p L 0 F 1 d G 9 S Z W 1 v d m V k Q 2 9 s d W 1 u c z E u e 0 d v Z H p p b m E g c m 9 6 c G 9 j e s S Z Y 2 l h L D N 9 J n F 1 b 3 Q 7 L C Z x d W 9 0 O 1 N l Y 3 R p b 2 4 x L 2 t 1 c n N h b m N p L 0 F 1 d G 9 S Z W 1 v d m V k Q 2 9 s d W 1 u c z E u e 0 d v Z H p p b m E g e m F r b 8 W E Y 3 p l b m l h L D R 9 J n F 1 b 3 Q 7 L C Z x d W 9 0 O 1 N l Y 3 R p b 2 4 x L 2 t 1 c n N h b m N p L 0 F 1 d G 9 S Z W 1 v d m V k Q 2 9 s d W 1 u c z E u e 1 N 0 Y X d r Y S B 6 Y S B n b 2 R 6 a W 7 E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9 B d X R v U m V t b 3 Z l Z E N v b H V t b n M x L n t J b W n E m S B r d X J z Y W 5 0 Y S w w f S Z x d W 9 0 O y w m c X V v d D t T Z W N 0 a W 9 u M S 9 r d X J z Y W 5 j a S 9 B d X R v U m V t b 3 Z l Z E N v b H V t b n M x L n t Q c n p l Z G 1 p b 3 Q s M X 0 m c X V v d D s s J n F 1 b 3 Q 7 U 2 V j d G l v b j E v a 3 V y c 2 F u Y 2 k v Q X V 0 b 1 J l b W 9 2 Z W R D b 2 x 1 b W 5 z M S 5 7 R G F 0 Y S w y f S Z x d W 9 0 O y w m c X V v d D t T Z W N 0 a W 9 u M S 9 r d X J z Y W 5 j a S 9 B d X R v U m V t b 3 Z l Z E N v b H V t b n M x L n t H b 2 R 6 a W 5 h I H J v e n B v Y 3 r E m W N p Y S w z f S Z x d W 9 0 O y w m c X V v d D t T Z W N 0 a W 9 u M S 9 r d X J z Y W 5 j a S 9 B d X R v U m V t b 3 Z l Z E N v b H V t b n M x L n t H b 2 R 6 a W 5 h I H p h a 2 / F h G N 6 Z W 5 p Y S w 0 f S Z x d W 9 0 O y w m c X V v d D t T Z W N 0 a W 9 u M S 9 r d X J z Y W 5 j a S 9 B d X R v U m V t b 3 Z l Z E N v b H V t b n M x L n t T d G F 3 a 2 E g e m E g Z 2 9 k e m l u x J k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X J z Y W 5 j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F m Z W V l O G Y t N 2 Z m N S 0 0 Z j Y w L T h k N D g t M W M 3 Y z N k O T Q 2 Z T M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V Q x N D o 1 N T o y N S 4 2 N z Q z M D U 2 W i I g L z 4 8 R W 5 0 c n k g V H l w Z T 0 i R m l s b E N v b H V t b l R 5 c G V z I i B W Y W x 1 Z T 0 i c 0 J n W U p D Z 2 9 E I i A v P j x F b n R y e S B U e X B l P S J G a W x s Q 2 9 s d W 1 u T m F t Z X M i I F Z h b H V l P S J z W y Z x d W 9 0 O 0 l t a c S Z I G t 1 c n N h b n R h J n F 1 b 3 Q 7 L C Z x d W 9 0 O 1 B y e m V k b W l v d C Z x d W 9 0 O y w m c X V v d D t E Y X R h J n F 1 b 3 Q 7 L C Z x d W 9 0 O 0 d v Z H p p b m E g c m 9 6 c G 9 j e s S Z Y 2 l h J n F 1 b 3 Q 7 L C Z x d W 9 0 O 0 d v Z H p p b m E g e m F r b 8 W E Y 3 p l b m l h J n F 1 b 3 Q 7 L C Z x d W 9 0 O 1 N 0 Y X d r Y S B 6 Y S B n b 2 R 6 a W 7 E m S Z x d W 9 0 O 1 0 i I C 8 + P E V u d H J 5 I F R 5 c G U 9 I k Z p b G x T d G F 0 d X M i I F Z h b H V l P S J z Q 2 9 t c G x l d G U i I C 8 + P E V u d H J 5 I F R 5 c G U 9 I k Z p b G x D b 3 V u d C I g V m F s d W U 9 I m w y M z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L 0 F 1 d G 9 S Z W 1 v d m V k Q 2 9 s d W 1 u c z E u e 0 l t a c S Z I G t 1 c n N h b n R h L D B 9 J n F 1 b 3 Q 7 L C Z x d W 9 0 O 1 N l Y 3 R p b 2 4 x L 2 t 1 c n N h b m N p L 0 F 1 d G 9 S Z W 1 v d m V k Q 2 9 s d W 1 u c z E u e 1 B y e m V k b W l v d C w x f S Z x d W 9 0 O y w m c X V v d D t T Z W N 0 a W 9 u M S 9 r d X J z Y W 5 j a S 9 B d X R v U m V t b 3 Z l Z E N v b H V t b n M x L n t E Y X R h L D J 9 J n F 1 b 3 Q 7 L C Z x d W 9 0 O 1 N l Y 3 R p b 2 4 x L 2 t 1 c n N h b m N p L 0 F 1 d G 9 S Z W 1 v d m V k Q 2 9 s d W 1 u c z E u e 0 d v Z H p p b m E g c m 9 6 c G 9 j e s S Z Y 2 l h L D N 9 J n F 1 b 3 Q 7 L C Z x d W 9 0 O 1 N l Y 3 R p b 2 4 x L 2 t 1 c n N h b m N p L 0 F 1 d G 9 S Z W 1 v d m V k Q 2 9 s d W 1 u c z E u e 0 d v Z H p p b m E g e m F r b 8 W E Y 3 p l b m l h L D R 9 J n F 1 b 3 Q 7 L C Z x d W 9 0 O 1 N l Y 3 R p b 2 4 x L 2 t 1 c n N h b m N p L 0 F 1 d G 9 S Z W 1 v d m V k Q 2 9 s d W 1 u c z E u e 1 N 0 Y X d r Y S B 6 Y S B n b 2 R 6 a W 7 E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9 B d X R v U m V t b 3 Z l Z E N v b H V t b n M x L n t J b W n E m S B r d X J z Y W 5 0 Y S w w f S Z x d W 9 0 O y w m c X V v d D t T Z W N 0 a W 9 u M S 9 r d X J z Y W 5 j a S 9 B d X R v U m V t b 3 Z l Z E N v b H V t b n M x L n t Q c n p l Z G 1 p b 3 Q s M X 0 m c X V v d D s s J n F 1 b 3 Q 7 U 2 V j d G l v b j E v a 3 V y c 2 F u Y 2 k v Q X V 0 b 1 J l b W 9 2 Z W R D b 2 x 1 b W 5 z M S 5 7 R G F 0 Y S w y f S Z x d W 9 0 O y w m c X V v d D t T Z W N 0 a W 9 u M S 9 r d X J z Y W 5 j a S 9 B d X R v U m V t b 3 Z l Z E N v b H V t b n M x L n t H b 2 R 6 a W 5 h I H J v e n B v Y 3 r E m W N p Y S w z f S Z x d W 9 0 O y w m c X V v d D t T Z W N 0 a W 9 u M S 9 r d X J z Y W 5 j a S 9 B d X R v U m V t b 3 Z l Z E N v b H V t b n M x L n t H b 2 R 6 a W 5 h I H p h a 2 / F h G N 6 Z W 5 p Y S w 0 f S Z x d W 9 0 O y w m c X V v d D t T Z W N 0 a W 9 u M S 9 r d X J z Y W 5 j a S 9 B d X R v U m V t b 3 Z l Z E N v b H V t b n M x L n t T d G F 3 a 2 E g e m E g Z 2 9 k e m l u x J k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X J z Y W 5 j a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U 2 M m U y M m Q t Y T Z j Y i 0 0 Y T M z L W J j N m I t M D Q 1 N 2 M z Y j M y M T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t 1 c n N h b m N p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S 0 w N C 0 y N V Q x N D o 1 N T o y N S 4 2 N z Q z M D U 2 W i I g L z 4 8 R W 5 0 c n k g V H l w Z T 0 i R m l s b E N v b H V t b l R 5 c G V z I i B W Y W x 1 Z T 0 i c 0 J n W U p D Z 2 9 E I i A v P j x F b n R y e S B U e X B l P S J G a W x s Q 2 9 s d W 1 u T m F t Z X M i I F Z h b H V l P S J z W y Z x d W 9 0 O 0 l t a c S Z I G t 1 c n N h b n R h J n F 1 b 3 Q 7 L C Z x d W 9 0 O 1 B y e m V k b W l v d C Z x d W 9 0 O y w m c X V v d D t E Y X R h J n F 1 b 3 Q 7 L C Z x d W 9 0 O 0 d v Z H p p b m E g c m 9 6 c G 9 j e s S Z Y 2 l h J n F 1 b 3 Q 7 L C Z x d W 9 0 O 0 d v Z H p p b m E g e m F r b 8 W E Y 3 p l b m l h J n F 1 b 3 Q 7 L C Z x d W 9 0 O 1 N 0 Y X d r Y S B 6 Y S B n b 2 R 6 a W 7 E m S Z x d W 9 0 O 1 0 i I C 8 + P E V u d H J 5 I F R 5 c G U 9 I k Z p b G x T d G F 0 d X M i I F Z h b H V l P S J z Q 2 9 t c G x l d G U i I C 8 + P E V u d H J 5 I F R 5 c G U 9 I k Z p b G x D b 3 V u d C I g V m F s d W U 9 I m w y M z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y c 2 F u Y 2 k v Q X V 0 b 1 J l b W 9 2 Z W R D b 2 x 1 b W 5 z M S 5 7 S W 1 p x J k g a 3 V y c 2 F u d G E s M H 0 m c X V v d D s s J n F 1 b 3 Q 7 U 2 V j d G l v b j E v a 3 V y c 2 F u Y 2 k v Q X V 0 b 1 J l b W 9 2 Z W R D b 2 x 1 b W 5 z M S 5 7 U H J 6 Z W R t a W 9 0 L D F 9 J n F 1 b 3 Q 7 L C Z x d W 9 0 O 1 N l Y 3 R p b 2 4 x L 2 t 1 c n N h b m N p L 0 F 1 d G 9 S Z W 1 v d m V k Q 2 9 s d W 1 u c z E u e 0 R h d G E s M n 0 m c X V v d D s s J n F 1 b 3 Q 7 U 2 V j d G l v b j E v a 3 V y c 2 F u Y 2 k v Q X V 0 b 1 J l b W 9 2 Z W R D b 2 x 1 b W 5 z M S 5 7 R 2 9 k e m l u Y S B y b 3 p w b 2 N 6 x J l j a W E s M 3 0 m c X V v d D s s J n F 1 b 3 Q 7 U 2 V j d G l v b j E v a 3 V y c 2 F u Y 2 k v Q X V 0 b 1 J l b W 9 2 Z W R D b 2 x 1 b W 5 z M S 5 7 R 2 9 k e m l u Y S B 6 Y W t v x Y R j e m V u a W E s N H 0 m c X V v d D s s J n F 1 b 3 Q 7 U 2 V j d G l v b j E v a 3 V y c 2 F u Y 2 k v Q X V 0 b 1 J l b W 9 2 Z W R D b 2 x 1 b W 5 z M S 5 7 U 3 R h d 2 t h I H p h I G d v Z H p p b s S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1 c n N h b m N p L 0 F 1 d G 9 S Z W 1 v d m V k Q 2 9 s d W 1 u c z E u e 0 l t a c S Z I G t 1 c n N h b n R h L D B 9 J n F 1 b 3 Q 7 L C Z x d W 9 0 O 1 N l Y 3 R p b 2 4 x L 2 t 1 c n N h b m N p L 0 F 1 d G 9 S Z W 1 v d m V k Q 2 9 s d W 1 u c z E u e 1 B y e m V k b W l v d C w x f S Z x d W 9 0 O y w m c X V v d D t T Z W N 0 a W 9 u M S 9 r d X J z Y W 5 j a S 9 B d X R v U m V t b 3 Z l Z E N v b H V t b n M x L n t E Y X R h L D J 9 J n F 1 b 3 Q 7 L C Z x d W 9 0 O 1 N l Y 3 R p b 2 4 x L 2 t 1 c n N h b m N p L 0 F 1 d G 9 S Z W 1 v d m V k Q 2 9 s d W 1 u c z E u e 0 d v Z H p p b m E g c m 9 6 c G 9 j e s S Z Y 2 l h L D N 9 J n F 1 b 3 Q 7 L C Z x d W 9 0 O 1 N l Y 3 R p b 2 4 x L 2 t 1 c n N h b m N p L 0 F 1 d G 9 S Z W 1 v d m V k Q 2 9 s d W 1 u c z E u e 0 d v Z H p p b m E g e m F r b 8 W E Y 3 p l b m l h L D R 9 J n F 1 b 3 Q 7 L C Z x d W 9 0 O 1 N l Y 3 R p b 2 4 x L 2 t 1 c n N h b m N p L 0 F 1 d G 9 S Z W 1 v d m V k Q 2 9 s d W 1 u c z E u e 1 N 0 Y X d r Y S B 6 Y S B n b 2 R 6 a W 7 E m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1 c n N h b m N p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W E x Y z J i M S 1 k M 2 U 2 L T Q 1 M G Q t O G Y 4 M y 0 z M z d k M W E 3 M z M 4 Y j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3 V y c 2 F u Y 2 k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V Q x N D o 1 N T o y N S 4 2 N z Q z M D U 2 W i I g L z 4 8 R W 5 0 c n k g V H l w Z T 0 i R m l s b E N v b H V t b l R 5 c G V z I i B W Y W x 1 Z T 0 i c 0 J n W U p D Z 2 9 E I i A v P j x F b n R y e S B U e X B l P S J G a W x s Q 2 9 s d W 1 u T m F t Z X M i I F Z h b H V l P S J z W y Z x d W 9 0 O 0 l t a c S Z I G t 1 c n N h b n R h J n F 1 b 3 Q 7 L C Z x d W 9 0 O 1 B y e m V k b W l v d C Z x d W 9 0 O y w m c X V v d D t E Y X R h J n F 1 b 3 Q 7 L C Z x d W 9 0 O 0 d v Z H p p b m E g c m 9 6 c G 9 j e s S Z Y 2 l h J n F 1 b 3 Q 7 L C Z x d W 9 0 O 0 d v Z H p p b m E g e m F r b 8 W E Y 3 p l b m l h J n F 1 b 3 Q 7 L C Z x d W 9 0 O 1 N 0 Y X d r Y S B 6 Y S B n b 2 R 6 a W 7 E m S Z x d W 9 0 O 1 0 i I C 8 + P E V u d H J 5 I F R 5 c G U 9 I k Z p b G x T d G F 0 d X M i I F Z h b H V l P S J z Q 2 9 t c G x l d G U i I C 8 + P E V u d H J 5 I F R 5 c G U 9 I k Z p b G x D b 3 V u d C I g V m F s d W U 9 I m w y M z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L 0 F 1 d G 9 S Z W 1 v d m V k Q 2 9 s d W 1 u c z E u e 0 l t a c S Z I G t 1 c n N h b n R h L D B 9 J n F 1 b 3 Q 7 L C Z x d W 9 0 O 1 N l Y 3 R p b 2 4 x L 2 t 1 c n N h b m N p L 0 F 1 d G 9 S Z W 1 v d m V k Q 2 9 s d W 1 u c z E u e 1 B y e m V k b W l v d C w x f S Z x d W 9 0 O y w m c X V v d D t T Z W N 0 a W 9 u M S 9 r d X J z Y W 5 j a S 9 B d X R v U m V t b 3 Z l Z E N v b H V t b n M x L n t E Y X R h L D J 9 J n F 1 b 3 Q 7 L C Z x d W 9 0 O 1 N l Y 3 R p b 2 4 x L 2 t 1 c n N h b m N p L 0 F 1 d G 9 S Z W 1 v d m V k Q 2 9 s d W 1 u c z E u e 0 d v Z H p p b m E g c m 9 6 c G 9 j e s S Z Y 2 l h L D N 9 J n F 1 b 3 Q 7 L C Z x d W 9 0 O 1 N l Y 3 R p b 2 4 x L 2 t 1 c n N h b m N p L 0 F 1 d G 9 S Z W 1 v d m V k Q 2 9 s d W 1 u c z E u e 0 d v Z H p p b m E g e m F r b 8 W E Y 3 p l b m l h L D R 9 J n F 1 b 3 Q 7 L C Z x d W 9 0 O 1 N l Y 3 R p b 2 4 x L 2 t 1 c n N h b m N p L 0 F 1 d G 9 S Z W 1 v d m V k Q 2 9 s d W 1 u c z E u e 1 N 0 Y X d r Y S B 6 Y S B n b 2 R 6 a W 7 E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9 B d X R v U m V t b 3 Z l Z E N v b H V t b n M x L n t J b W n E m S B r d X J z Y W 5 0 Y S w w f S Z x d W 9 0 O y w m c X V v d D t T Z W N 0 a W 9 u M S 9 r d X J z Y W 5 j a S 9 B d X R v U m V t b 3 Z l Z E N v b H V t b n M x L n t Q c n p l Z G 1 p b 3 Q s M X 0 m c X V v d D s s J n F 1 b 3 Q 7 U 2 V j d G l v b j E v a 3 V y c 2 F u Y 2 k v Q X V 0 b 1 J l b W 9 2 Z W R D b 2 x 1 b W 5 z M S 5 7 R G F 0 Y S w y f S Z x d W 9 0 O y w m c X V v d D t T Z W N 0 a W 9 u M S 9 r d X J z Y W 5 j a S 9 B d X R v U m V t b 3 Z l Z E N v b H V t b n M x L n t H b 2 R 6 a W 5 h I H J v e n B v Y 3 r E m W N p Y S w z f S Z x d W 9 0 O y w m c X V v d D t T Z W N 0 a W 9 u M S 9 r d X J z Y W 5 j a S 9 B d X R v U m V t b 3 Z l Z E N v b H V t b n M x L n t H b 2 R 6 a W 5 h I H p h a 2 / F h G N 6 Z W 5 p Y S w 0 f S Z x d W 9 0 O y w m c X V v d D t T Z W N 0 a W 9 u M S 9 r d X J z Y W 5 j a S 9 B d X R v U m V t b 3 Z l Z E N v b H V t b n M x L n t T d G F 3 a 2 E g e m E g Z 2 9 k e m l u x J k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X J z Y W 5 j a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Z k O G E x Z W Y t N m Y w N C 0 0 Z D l j L T g 4 Y z Y t O D J j M z I w N D Z k M j g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t 1 c n N h b m N p N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S 0 w N C 0 y N V Q x N D o 1 N T o y N S 4 2 N z Q z M D U 2 W i I g L z 4 8 R W 5 0 c n k g V H l w Z T 0 i R m l s b E N v b H V t b l R 5 c G V z I i B W Y W x 1 Z T 0 i c 0 J n W U p D Z 2 9 E I i A v P j x F b n R y e S B U e X B l P S J G a W x s Q 2 9 s d W 1 u T m F t Z X M i I F Z h b H V l P S J z W y Z x d W 9 0 O 0 l t a c S Z I G t 1 c n N h b n R h J n F 1 b 3 Q 7 L C Z x d W 9 0 O 1 B y e m V k b W l v d C Z x d W 9 0 O y w m c X V v d D t E Y X R h J n F 1 b 3 Q 7 L C Z x d W 9 0 O 0 d v Z H p p b m E g c m 9 6 c G 9 j e s S Z Y 2 l h J n F 1 b 3 Q 7 L C Z x d W 9 0 O 0 d v Z H p p b m E g e m F r b 8 W E Y 3 p l b m l h J n F 1 b 3 Q 7 L C Z x d W 9 0 O 1 N 0 Y X d r Y S B 6 Y S B n b 2 R 6 a W 7 E m S Z x d W 9 0 O 1 0 i I C 8 + P E V u d H J 5 I F R 5 c G U 9 I k Z p b G x T d G F 0 d X M i I F Z h b H V l P S J z Q 2 9 t c G x l d G U i I C 8 + P E V u d H J 5 I F R 5 c G U 9 I k Z p b G x D b 3 V u d C I g V m F s d W U 9 I m w y M z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y c 2 F u Y 2 k v Q X V 0 b 1 J l b W 9 2 Z W R D b 2 x 1 b W 5 z M S 5 7 S W 1 p x J k g a 3 V y c 2 F u d G E s M H 0 m c X V v d D s s J n F 1 b 3 Q 7 U 2 V j d G l v b j E v a 3 V y c 2 F u Y 2 k v Q X V 0 b 1 J l b W 9 2 Z W R D b 2 x 1 b W 5 z M S 5 7 U H J 6 Z W R t a W 9 0 L D F 9 J n F 1 b 3 Q 7 L C Z x d W 9 0 O 1 N l Y 3 R p b 2 4 x L 2 t 1 c n N h b m N p L 0 F 1 d G 9 S Z W 1 v d m V k Q 2 9 s d W 1 u c z E u e 0 R h d G E s M n 0 m c X V v d D s s J n F 1 b 3 Q 7 U 2 V j d G l v b j E v a 3 V y c 2 F u Y 2 k v Q X V 0 b 1 J l b W 9 2 Z W R D b 2 x 1 b W 5 z M S 5 7 R 2 9 k e m l u Y S B y b 3 p w b 2 N 6 x J l j a W E s M 3 0 m c X V v d D s s J n F 1 b 3 Q 7 U 2 V j d G l v b j E v a 3 V y c 2 F u Y 2 k v Q X V 0 b 1 J l b W 9 2 Z W R D b 2 x 1 b W 5 z M S 5 7 R 2 9 k e m l u Y S B 6 Y W t v x Y R j e m V u a W E s N H 0 m c X V v d D s s J n F 1 b 3 Q 7 U 2 V j d G l v b j E v a 3 V y c 2 F u Y 2 k v Q X V 0 b 1 J l b W 9 2 Z W R D b 2 x 1 b W 5 z M S 5 7 U 3 R h d 2 t h I H p h I G d v Z H p p b s S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1 c n N h b m N p L 0 F 1 d G 9 S Z W 1 v d m V k Q 2 9 s d W 1 u c z E u e 0 l t a c S Z I G t 1 c n N h b n R h L D B 9 J n F 1 b 3 Q 7 L C Z x d W 9 0 O 1 N l Y 3 R p b 2 4 x L 2 t 1 c n N h b m N p L 0 F 1 d G 9 S Z W 1 v d m V k Q 2 9 s d W 1 u c z E u e 1 B y e m V k b W l v d C w x f S Z x d W 9 0 O y w m c X V v d D t T Z W N 0 a W 9 u M S 9 r d X J z Y W 5 j a S 9 B d X R v U m V t b 3 Z l Z E N v b H V t b n M x L n t E Y X R h L D J 9 J n F 1 b 3 Q 7 L C Z x d W 9 0 O 1 N l Y 3 R p b 2 4 x L 2 t 1 c n N h b m N p L 0 F 1 d G 9 S Z W 1 v d m V k Q 2 9 s d W 1 u c z E u e 0 d v Z H p p b m E g c m 9 6 c G 9 j e s S Z Y 2 l h L D N 9 J n F 1 b 3 Q 7 L C Z x d W 9 0 O 1 N l Y 3 R p b 2 4 x L 2 t 1 c n N h b m N p L 0 F 1 d G 9 S Z W 1 v d m V k Q 2 9 s d W 1 u c z E u e 0 d v Z H p p b m E g e m F r b 8 W E Y 3 p l b m l h L D R 9 J n F 1 b 3 Q 7 L C Z x d W 9 0 O 1 N l Y 3 R p b 2 4 x L 2 t 1 c n N h b m N p L 0 F 1 d G 9 S Z W 1 v d m V k Q 2 9 s d W 1 u c z E u e 1 N 0 Y X d r Y S B 6 Y S B n b 2 R 6 a W 7 E m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1 c n N h b m N p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G J i O T I z Y i 0 w N D N k L T R l O D M t Y T A 3 Z C 0 0 O T d m M j g 4 N 2 Q z Y j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3 V y c 2 F u Y 2 k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V Q x N D o 1 N T o y N S 4 2 N z Q z M D U 2 W i I g L z 4 8 R W 5 0 c n k g V H l w Z T 0 i R m l s b E N v b H V t b l R 5 c G V z I i B W Y W x 1 Z T 0 i c 0 J n W U p D Z 2 9 E I i A v P j x F b n R y e S B U e X B l P S J G a W x s Q 2 9 s d W 1 u T m F t Z X M i I F Z h b H V l P S J z W y Z x d W 9 0 O 0 l t a c S Z I G t 1 c n N h b n R h J n F 1 b 3 Q 7 L C Z x d W 9 0 O 1 B y e m V k b W l v d C Z x d W 9 0 O y w m c X V v d D t E Y X R h J n F 1 b 3 Q 7 L C Z x d W 9 0 O 0 d v Z H p p b m E g c m 9 6 c G 9 j e s S Z Y 2 l h J n F 1 b 3 Q 7 L C Z x d W 9 0 O 0 d v Z H p p b m E g e m F r b 8 W E Y 3 p l b m l h J n F 1 b 3 Q 7 L C Z x d W 9 0 O 1 N 0 Y X d r Y S B 6 Y S B n b 2 R 6 a W 7 E m S Z x d W 9 0 O 1 0 i I C 8 + P E V u d H J 5 I F R 5 c G U 9 I k Z p b G x T d G F 0 d X M i I F Z h b H V l P S J z Q 2 9 t c G x l d G U i I C 8 + P E V u d H J 5 I F R 5 c G U 9 I k Z p b G x D b 3 V u d C I g V m F s d W U 9 I m w y M z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L 0 F 1 d G 9 S Z W 1 v d m V k Q 2 9 s d W 1 u c z E u e 0 l t a c S Z I G t 1 c n N h b n R h L D B 9 J n F 1 b 3 Q 7 L C Z x d W 9 0 O 1 N l Y 3 R p b 2 4 x L 2 t 1 c n N h b m N p L 0 F 1 d G 9 S Z W 1 v d m V k Q 2 9 s d W 1 u c z E u e 1 B y e m V k b W l v d C w x f S Z x d W 9 0 O y w m c X V v d D t T Z W N 0 a W 9 u M S 9 r d X J z Y W 5 j a S 9 B d X R v U m V t b 3 Z l Z E N v b H V t b n M x L n t E Y X R h L D J 9 J n F 1 b 3 Q 7 L C Z x d W 9 0 O 1 N l Y 3 R p b 2 4 x L 2 t 1 c n N h b m N p L 0 F 1 d G 9 S Z W 1 v d m V k Q 2 9 s d W 1 u c z E u e 0 d v Z H p p b m E g c m 9 6 c G 9 j e s S Z Y 2 l h L D N 9 J n F 1 b 3 Q 7 L C Z x d W 9 0 O 1 N l Y 3 R p b 2 4 x L 2 t 1 c n N h b m N p L 0 F 1 d G 9 S Z W 1 v d m V k Q 2 9 s d W 1 u c z E u e 0 d v Z H p p b m E g e m F r b 8 W E Y 3 p l b m l h L D R 9 J n F 1 b 3 Q 7 L C Z x d W 9 0 O 1 N l Y 3 R p b 2 4 x L 2 t 1 c n N h b m N p L 0 F 1 d G 9 S Z W 1 v d m V k Q 2 9 s d W 1 u c z E u e 1 N 0 Y X d r Y S B 6 Y S B n b 2 R 6 a W 7 E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9 B d X R v U m V t b 3 Z l Z E N v b H V t b n M x L n t J b W n E m S B r d X J z Y W 5 0 Y S w w f S Z x d W 9 0 O y w m c X V v d D t T Z W N 0 a W 9 u M S 9 r d X J z Y W 5 j a S 9 B d X R v U m V t b 3 Z l Z E N v b H V t b n M x L n t Q c n p l Z G 1 p b 3 Q s M X 0 m c X V v d D s s J n F 1 b 3 Q 7 U 2 V j d G l v b j E v a 3 V y c 2 F u Y 2 k v Q X V 0 b 1 J l b W 9 2 Z W R D b 2 x 1 b W 5 z M S 5 7 R G F 0 Y S w y f S Z x d W 9 0 O y w m c X V v d D t T Z W N 0 a W 9 u M S 9 r d X J z Y W 5 j a S 9 B d X R v U m V t b 3 Z l Z E N v b H V t b n M x L n t H b 2 R 6 a W 5 h I H J v e n B v Y 3 r E m W N p Y S w z f S Z x d W 9 0 O y w m c X V v d D t T Z W N 0 a W 9 u M S 9 r d X J z Y W 5 j a S 9 B d X R v U m V t b 3 Z l Z E N v b H V t b n M x L n t H b 2 R 6 a W 5 h I H p h a 2 / F h G N 6 Z W 5 p Y S w 0 f S Z x d W 9 0 O y w m c X V v d D t T Z W N 0 a W 9 u M S 9 r d X J z Y W 5 j a S 9 B d X R v U m V t b 3 Z l Z E N v b H V t b n M x L n t T d G F 3 a 2 E g e m E g Z 2 9 k e m l u x J k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X J z Y W 5 j a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Q 5 O D V m Z T Y t M 2 Q 3 M C 0 0 M j R i L T l i M z Q t Y z A 1 N W Y z O T V i Y T k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Q t M j V U M T Q 6 N T U 6 M j U u N j c 0 M z A 1 N l o i I C 8 + P E V u d H J 5 I F R 5 c G U 9 I k Z p b G x D b 2 x 1 b W 5 U e X B l c y I g V m F s d W U 9 I n N C Z 1 l K Q 2 d v R C I g L z 4 8 R W 5 0 c n k g V H l w Z T 0 i R m l s b E N v b H V t b k 5 h b W V z I i B W Y W x 1 Z T 0 i c 1 s m c X V v d D t J b W n E m S B r d X J z Y W 5 0 Y S Z x d W 9 0 O y w m c X V v d D t Q c n p l Z G 1 p b 3 Q m c X V v d D s s J n F 1 b 3 Q 7 R G F 0 Y S Z x d W 9 0 O y w m c X V v d D t H b 2 R 6 a W 5 h I H J v e n B v Y 3 r E m W N p Y S Z x d W 9 0 O y w m c X V v d D t H b 2 R 6 a W 5 h I H p h a 2 / F h G N 6 Z W 5 p Y S Z x d W 9 0 O y w m c X V v d D t T d G F 3 a 2 E g e m E g Z 2 9 k e m l u x J k m c X V v d D t d I i A v P j x F b n R y e S B U e X B l P S J G a W x s U 3 R h d H V z I i B W Y W x 1 Z T 0 i c 0 N v b X B s Z X R l I i A v P j x F b n R y e S B U e X B l P S J G a W x s Q 2 9 1 b n Q i I F Z h b H V l P S J s M j M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L 0 F 1 d G 9 S Z W 1 v d m V k Q 2 9 s d W 1 u c z E u e 0 l t a c S Z I G t 1 c n N h b n R h L D B 9 J n F 1 b 3 Q 7 L C Z x d W 9 0 O 1 N l Y 3 R p b 2 4 x L 2 t 1 c n N h b m N p L 0 F 1 d G 9 S Z W 1 v d m V k Q 2 9 s d W 1 u c z E u e 1 B y e m V k b W l v d C w x f S Z x d W 9 0 O y w m c X V v d D t T Z W N 0 a W 9 u M S 9 r d X J z Y W 5 j a S 9 B d X R v U m V t b 3 Z l Z E N v b H V t b n M x L n t E Y X R h L D J 9 J n F 1 b 3 Q 7 L C Z x d W 9 0 O 1 N l Y 3 R p b 2 4 x L 2 t 1 c n N h b m N p L 0 F 1 d G 9 S Z W 1 v d m V k Q 2 9 s d W 1 u c z E u e 0 d v Z H p p b m E g c m 9 6 c G 9 j e s S Z Y 2 l h L D N 9 J n F 1 b 3 Q 7 L C Z x d W 9 0 O 1 N l Y 3 R p b 2 4 x L 2 t 1 c n N h b m N p L 0 F 1 d G 9 S Z W 1 v d m V k Q 2 9 s d W 1 u c z E u e 0 d v Z H p p b m E g e m F r b 8 W E Y 3 p l b m l h L D R 9 J n F 1 b 3 Q 7 L C Z x d W 9 0 O 1 N l Y 3 R p b 2 4 x L 2 t 1 c n N h b m N p L 0 F 1 d G 9 S Z W 1 v d m V k Q 2 9 s d W 1 u c z E u e 1 N 0 Y X d r Y S B 6 Y S B n b 2 R 6 a W 7 E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9 B d X R v U m V t b 3 Z l Z E N v b H V t b n M x L n t J b W n E m S B r d X J z Y W 5 0 Y S w w f S Z x d W 9 0 O y w m c X V v d D t T Z W N 0 a W 9 u M S 9 r d X J z Y W 5 j a S 9 B d X R v U m V t b 3 Z l Z E N v b H V t b n M x L n t Q c n p l Z G 1 p b 3 Q s M X 0 m c X V v d D s s J n F 1 b 3 Q 7 U 2 V j d G l v b j E v a 3 V y c 2 F u Y 2 k v Q X V 0 b 1 J l b W 9 2 Z W R D b 2 x 1 b W 5 z M S 5 7 R G F 0 Y S w y f S Z x d W 9 0 O y w m c X V v d D t T Z W N 0 a W 9 u M S 9 r d X J z Y W 5 j a S 9 B d X R v U m V t b 3 Z l Z E N v b H V t b n M x L n t H b 2 R 6 a W 5 h I H J v e n B v Y 3 r E m W N p Y S w z f S Z x d W 9 0 O y w m c X V v d D t T Z W N 0 a W 9 u M S 9 r d X J z Y W 5 j a S 9 B d X R v U m V t b 3 Z l Z E N v b H V t b n M x L n t H b 2 R 6 a W 5 h I H p h a 2 / F h G N 6 Z W 5 p Y S w 0 f S Z x d W 9 0 O y w m c X V v d D t T Z W N 0 a W 9 u M S 9 r d X J z Y W 5 j a S 9 B d X R v U m V t b 3 Z l Z E N v b H V t b n M x L n t T d G F 3 a 2 E g e m E g Z 2 9 k e m l u x J k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X J z Y W 5 j a S U y M C g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4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g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x I 5 6 M p M T T L r t e o 8 o x e m z A A A A A A I A A A A A A B B m A A A A A Q A A I A A A A M z F 3 p G T z R x S 9 s H 8 Q f i 4 d v b l b J Q 9 W A 9 L w y M B a h d L Q o I q A A A A A A 6 A A A A A A g A A I A A A A I F 3 x i z G z 7 B Q S + S r F 2 1 H 0 2 4 y M a t e u X V a L R 9 3 g O P m C F 0 o U A A A A P n s h h K x K s M I 4 o N u h 5 8 w d H w R L 0 6 Q y J g E a Q p 6 O 7 T t 1 Z + 2 v n y E V v w H y N H C b I j t g K U Z d L + M O W Q t 6 k T 7 N 9 Q 1 0 + m K W 4 V 7 q 8 F A I p n o 0 i 1 T K H l 5 c 2 8 N Q A A A A C J t / Q B L 4 V h y f b B r K Q 5 u i d 0 x d v R E x 6 w o R p i Y R A 0 j q 1 x 5 m 0 V r f p J B 4 K k X W e B h P a M k q a r 9 / X q 7 5 t o L D P H x 4 5 H T i H Q = < / D a t a M a s h u p > 
</file>

<file path=customXml/itemProps1.xml><?xml version="1.0" encoding="utf-8"?>
<ds:datastoreItem xmlns:ds="http://schemas.openxmlformats.org/officeDocument/2006/customXml" ds:itemID="{DC40B6FD-66FB-4CCB-B577-05E5D8163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kursanci</vt:lpstr>
      <vt:lpstr>6.1.</vt:lpstr>
      <vt:lpstr>6.2.</vt:lpstr>
      <vt:lpstr>6.3.</vt:lpstr>
      <vt:lpstr>6.4.</vt:lpstr>
      <vt:lpstr>6.5.</vt:lpstr>
      <vt:lpstr>6.6.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⠀</dc:creator>
  <cp:lastModifiedBy>Kamil ‏‏‎ ‎</cp:lastModifiedBy>
  <dcterms:created xsi:type="dcterms:W3CDTF">2015-06-05T18:19:34Z</dcterms:created>
  <dcterms:modified xsi:type="dcterms:W3CDTF">2025-04-25T17:19:36Z</dcterms:modified>
</cp:coreProperties>
</file>