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zczepan\Desktop\maturka probna\"/>
    </mc:Choice>
  </mc:AlternateContent>
  <xr:revisionPtr revIDLastSave="0" documentId="13_ncr:1_{74D60FB7-E19E-4002-838C-49868532BADF}" xr6:coauthVersionLast="47" xr6:coauthVersionMax="47" xr10:uidLastSave="{00000000-0000-0000-0000-000000000000}"/>
  <bookViews>
    <workbookView xWindow="-105" yWindow="0" windowWidth="19410" windowHeight="20985" activeTab="4" xr2:uid="{00000000-000D-0000-FFFF-FFFF00000000}"/>
  </bookViews>
  <sheets>
    <sheet name="z2" sheetId="2" r:id="rId1"/>
    <sheet name="z3" sheetId="3" r:id="rId2"/>
    <sheet name="z4" sheetId="4" r:id="rId3"/>
    <sheet name="z5" sheetId="6" r:id="rId4"/>
    <sheet name="z6" sheetId="7" r:id="rId5"/>
    <sheet name="dane, z1" sheetId="1" r:id="rId6"/>
  </sheet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2" i="6" l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Q4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3" i="6"/>
  <c r="Q2" i="6"/>
  <c r="R2" i="6"/>
  <c r="K3" i="6"/>
  <c r="O3" i="6" s="1"/>
  <c r="K4" i="6"/>
  <c r="O4" i="6" s="1"/>
  <c r="K5" i="6"/>
  <c r="O5" i="6" s="1"/>
  <c r="K6" i="6"/>
  <c r="O6" i="6" s="1"/>
  <c r="K7" i="6"/>
  <c r="O7" i="6" s="1"/>
  <c r="K8" i="6"/>
  <c r="O8" i="6" s="1"/>
  <c r="K9" i="6"/>
  <c r="O9" i="6" s="1"/>
  <c r="K10" i="6"/>
  <c r="O10" i="6" s="1"/>
  <c r="K11" i="6"/>
  <c r="O11" i="6" s="1"/>
  <c r="K12" i="6"/>
  <c r="O12" i="6" s="1"/>
  <c r="K13" i="6"/>
  <c r="O13" i="6" s="1"/>
  <c r="K14" i="6"/>
  <c r="O14" i="6" s="1"/>
  <c r="K15" i="6"/>
  <c r="O15" i="6" s="1"/>
  <c r="K16" i="6"/>
  <c r="O16" i="6" s="1"/>
  <c r="K17" i="6"/>
  <c r="O17" i="6" s="1"/>
  <c r="K18" i="6"/>
  <c r="O18" i="6" s="1"/>
  <c r="K19" i="6"/>
  <c r="O19" i="6" s="1"/>
  <c r="K20" i="6"/>
  <c r="O20" i="6" s="1"/>
  <c r="K21" i="6"/>
  <c r="O21" i="6" s="1"/>
  <c r="K22" i="6"/>
  <c r="O22" i="6" s="1"/>
  <c r="K23" i="6"/>
  <c r="O23" i="6" s="1"/>
  <c r="K24" i="6"/>
  <c r="O24" i="6" s="1"/>
  <c r="K25" i="6"/>
  <c r="O25" i="6" s="1"/>
  <c r="K26" i="6"/>
  <c r="O26" i="6" s="1"/>
  <c r="K27" i="6"/>
  <c r="O27" i="6" s="1"/>
  <c r="K28" i="6"/>
  <c r="O28" i="6" s="1"/>
  <c r="K29" i="6"/>
  <c r="O29" i="6" s="1"/>
  <c r="K30" i="6"/>
  <c r="O30" i="6" s="1"/>
  <c r="K31" i="6"/>
  <c r="O31" i="6" s="1"/>
  <c r="K32" i="6"/>
  <c r="O32" i="6" s="1"/>
  <c r="K33" i="6"/>
  <c r="O33" i="6" s="1"/>
  <c r="K34" i="6"/>
  <c r="O34" i="6" s="1"/>
  <c r="K35" i="6"/>
  <c r="O35" i="6" s="1"/>
  <c r="K36" i="6"/>
  <c r="O36" i="6" s="1"/>
  <c r="K37" i="6"/>
  <c r="O37" i="6" s="1"/>
  <c r="K38" i="6"/>
  <c r="O38" i="6" s="1"/>
  <c r="K39" i="6"/>
  <c r="O39" i="6" s="1"/>
  <c r="K40" i="6"/>
  <c r="O40" i="6" s="1"/>
  <c r="K41" i="6"/>
  <c r="O41" i="6" s="1"/>
  <c r="K42" i="6"/>
  <c r="O42" i="6" s="1"/>
  <c r="K43" i="6"/>
  <c r="O43" i="6" s="1"/>
  <c r="K44" i="6"/>
  <c r="O44" i="6" s="1"/>
  <c r="K45" i="6"/>
  <c r="O45" i="6" s="1"/>
  <c r="K46" i="6"/>
  <c r="O46" i="6" s="1"/>
  <c r="K47" i="6"/>
  <c r="O47" i="6" s="1"/>
  <c r="K48" i="6"/>
  <c r="O48" i="6" s="1"/>
  <c r="K49" i="6"/>
  <c r="O49" i="6" s="1"/>
  <c r="K50" i="6"/>
  <c r="O50" i="6" s="1"/>
  <c r="K51" i="6"/>
  <c r="O51" i="6" s="1"/>
  <c r="K52" i="6"/>
  <c r="O52" i="6" s="1"/>
  <c r="K53" i="6"/>
  <c r="O53" i="6" s="1"/>
  <c r="K54" i="6"/>
  <c r="O54" i="6" s="1"/>
  <c r="K55" i="6"/>
  <c r="O55" i="6" s="1"/>
  <c r="K56" i="6"/>
  <c r="O56" i="6" s="1"/>
  <c r="K57" i="6"/>
  <c r="O57" i="6" s="1"/>
  <c r="K58" i="6"/>
  <c r="O58" i="6" s="1"/>
  <c r="K59" i="6"/>
  <c r="O59" i="6" s="1"/>
  <c r="K60" i="6"/>
  <c r="O60" i="6" s="1"/>
  <c r="K61" i="6"/>
  <c r="O61" i="6" s="1"/>
  <c r="K62" i="6"/>
  <c r="O62" i="6" s="1"/>
  <c r="K63" i="6"/>
  <c r="O63" i="6" s="1"/>
  <c r="K64" i="6"/>
  <c r="O64" i="6" s="1"/>
  <c r="K65" i="6"/>
  <c r="O65" i="6" s="1"/>
  <c r="K66" i="6"/>
  <c r="O66" i="6" s="1"/>
  <c r="K67" i="6"/>
  <c r="O67" i="6" s="1"/>
  <c r="K68" i="6"/>
  <c r="O68" i="6" s="1"/>
  <c r="K69" i="6"/>
  <c r="O69" i="6" s="1"/>
  <c r="K70" i="6"/>
  <c r="O70" i="6" s="1"/>
  <c r="K71" i="6"/>
  <c r="O71" i="6" s="1"/>
  <c r="K72" i="6"/>
  <c r="O72" i="6" s="1"/>
  <c r="K73" i="6"/>
  <c r="O73" i="6" s="1"/>
  <c r="K74" i="6"/>
  <c r="O74" i="6" s="1"/>
  <c r="K75" i="6"/>
  <c r="O75" i="6" s="1"/>
  <c r="K76" i="6"/>
  <c r="O76" i="6" s="1"/>
  <c r="K77" i="6"/>
  <c r="O77" i="6" s="1"/>
  <c r="K78" i="6"/>
  <c r="O78" i="6" s="1"/>
  <c r="K79" i="6"/>
  <c r="O79" i="6" s="1"/>
  <c r="K80" i="6"/>
  <c r="O80" i="6" s="1"/>
  <c r="K81" i="6"/>
  <c r="O81" i="6" s="1"/>
  <c r="K82" i="6"/>
  <c r="O82" i="6" s="1"/>
  <c r="K83" i="6"/>
  <c r="O83" i="6" s="1"/>
  <c r="K84" i="6"/>
  <c r="O84" i="6" s="1"/>
  <c r="K85" i="6"/>
  <c r="O85" i="6" s="1"/>
  <c r="K86" i="6"/>
  <c r="O86" i="6" s="1"/>
  <c r="K87" i="6"/>
  <c r="O87" i="6" s="1"/>
  <c r="K88" i="6"/>
  <c r="O88" i="6" s="1"/>
  <c r="K89" i="6"/>
  <c r="O89" i="6" s="1"/>
  <c r="K90" i="6"/>
  <c r="O90" i="6" s="1"/>
  <c r="K91" i="6"/>
  <c r="O91" i="6" s="1"/>
  <c r="K92" i="6"/>
  <c r="O92" i="6" s="1"/>
  <c r="K93" i="6"/>
  <c r="O93" i="6" s="1"/>
  <c r="K94" i="6"/>
  <c r="O94" i="6" s="1"/>
  <c r="K95" i="6"/>
  <c r="O95" i="6" s="1"/>
  <c r="K96" i="6"/>
  <c r="O96" i="6" s="1"/>
  <c r="K97" i="6"/>
  <c r="O97" i="6" s="1"/>
  <c r="K98" i="6"/>
  <c r="O98" i="6" s="1"/>
  <c r="K99" i="6"/>
  <c r="O99" i="6" s="1"/>
  <c r="K100" i="6"/>
  <c r="O100" i="6" s="1"/>
  <c r="K101" i="6"/>
  <c r="O101" i="6" s="1"/>
  <c r="K102" i="6"/>
  <c r="O102" i="6" s="1"/>
  <c r="K103" i="6"/>
  <c r="O103" i="6" s="1"/>
  <c r="K104" i="6"/>
  <c r="O104" i="6" s="1"/>
  <c r="K105" i="6"/>
  <c r="O105" i="6" s="1"/>
  <c r="K106" i="6"/>
  <c r="O106" i="6" s="1"/>
  <c r="K107" i="6"/>
  <c r="O107" i="6" s="1"/>
  <c r="K108" i="6"/>
  <c r="O108" i="6" s="1"/>
  <c r="K109" i="6"/>
  <c r="O109" i="6" s="1"/>
  <c r="K110" i="6"/>
  <c r="O110" i="6" s="1"/>
  <c r="K111" i="6"/>
  <c r="O111" i="6" s="1"/>
  <c r="K112" i="6"/>
  <c r="O112" i="6" s="1"/>
  <c r="K113" i="6"/>
  <c r="O113" i="6" s="1"/>
  <c r="K114" i="6"/>
  <c r="O114" i="6" s="1"/>
  <c r="K115" i="6"/>
  <c r="O115" i="6" s="1"/>
  <c r="K116" i="6"/>
  <c r="O116" i="6" s="1"/>
  <c r="K117" i="6"/>
  <c r="O117" i="6" s="1"/>
  <c r="K118" i="6"/>
  <c r="O118" i="6" s="1"/>
  <c r="K119" i="6"/>
  <c r="O119" i="6" s="1"/>
  <c r="K120" i="6"/>
  <c r="O120" i="6" s="1"/>
  <c r="K121" i="6"/>
  <c r="O121" i="6" s="1"/>
  <c r="K122" i="6"/>
  <c r="O122" i="6" s="1"/>
  <c r="K123" i="6"/>
  <c r="O123" i="6" s="1"/>
  <c r="K124" i="6"/>
  <c r="O124" i="6" s="1"/>
  <c r="K125" i="6"/>
  <c r="O125" i="6" s="1"/>
  <c r="K126" i="6"/>
  <c r="O126" i="6" s="1"/>
  <c r="K127" i="6"/>
  <c r="O127" i="6" s="1"/>
  <c r="K128" i="6"/>
  <c r="O128" i="6" s="1"/>
  <c r="K129" i="6"/>
  <c r="O129" i="6" s="1"/>
  <c r="K130" i="6"/>
  <c r="O130" i="6" s="1"/>
  <c r="K131" i="6"/>
  <c r="O131" i="6" s="1"/>
  <c r="K132" i="6"/>
  <c r="O132" i="6" s="1"/>
  <c r="K133" i="6"/>
  <c r="O133" i="6" s="1"/>
  <c r="K134" i="6"/>
  <c r="O134" i="6" s="1"/>
  <c r="K135" i="6"/>
  <c r="O135" i="6" s="1"/>
  <c r="K136" i="6"/>
  <c r="O136" i="6" s="1"/>
  <c r="K137" i="6"/>
  <c r="O137" i="6" s="1"/>
  <c r="K138" i="6"/>
  <c r="O138" i="6" s="1"/>
  <c r="K139" i="6"/>
  <c r="O139" i="6" s="1"/>
  <c r="K140" i="6"/>
  <c r="O140" i="6" s="1"/>
  <c r="K141" i="6"/>
  <c r="O141" i="6" s="1"/>
  <c r="K142" i="6"/>
  <c r="O142" i="6" s="1"/>
  <c r="K143" i="6"/>
  <c r="O143" i="6" s="1"/>
  <c r="K144" i="6"/>
  <c r="O144" i="6" s="1"/>
  <c r="K145" i="6"/>
  <c r="O145" i="6" s="1"/>
  <c r="K146" i="6"/>
  <c r="O146" i="6" s="1"/>
  <c r="K147" i="6"/>
  <c r="O147" i="6" s="1"/>
  <c r="K148" i="6"/>
  <c r="O148" i="6" s="1"/>
  <c r="K149" i="6"/>
  <c r="O149" i="6" s="1"/>
  <c r="K150" i="6"/>
  <c r="O150" i="6" s="1"/>
  <c r="K151" i="6"/>
  <c r="O151" i="6" s="1"/>
  <c r="K152" i="6"/>
  <c r="O152" i="6" s="1"/>
  <c r="K2" i="6"/>
  <c r="O2" i="6" s="1"/>
  <c r="N12" i="6"/>
  <c r="L3" i="6"/>
  <c r="N3" i="6" s="1"/>
  <c r="L4" i="6"/>
  <c r="N4" i="6" s="1"/>
  <c r="L5" i="6"/>
  <c r="N5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P12" i="6" s="1"/>
  <c r="L13" i="6"/>
  <c r="P13" i="6" s="1"/>
  <c r="L14" i="6"/>
  <c r="N14" i="6" s="1"/>
  <c r="L15" i="6"/>
  <c r="N15" i="6" s="1"/>
  <c r="L16" i="6"/>
  <c r="N16" i="6" s="1"/>
  <c r="L17" i="6"/>
  <c r="N17" i="6" s="1"/>
  <c r="L18" i="6"/>
  <c r="N18" i="6" s="1"/>
  <c r="L19" i="6"/>
  <c r="N19" i="6" s="1"/>
  <c r="L20" i="6"/>
  <c r="N20" i="6" s="1"/>
  <c r="L21" i="6"/>
  <c r="N21" i="6" s="1"/>
  <c r="L22" i="6"/>
  <c r="N22" i="6" s="1"/>
  <c r="L23" i="6"/>
  <c r="N23" i="6" s="1"/>
  <c r="L24" i="6"/>
  <c r="P24" i="6" s="1"/>
  <c r="L25" i="6"/>
  <c r="N25" i="6" s="1"/>
  <c r="L26" i="6"/>
  <c r="N26" i="6" s="1"/>
  <c r="L27" i="6"/>
  <c r="N27" i="6" s="1"/>
  <c r="L28" i="6"/>
  <c r="N28" i="6" s="1"/>
  <c r="L29" i="6"/>
  <c r="N29" i="6" s="1"/>
  <c r="L30" i="6"/>
  <c r="N30" i="6" s="1"/>
  <c r="L31" i="6"/>
  <c r="N31" i="6" s="1"/>
  <c r="L32" i="6"/>
  <c r="N32" i="6" s="1"/>
  <c r="L33" i="6"/>
  <c r="N33" i="6" s="1"/>
  <c r="L34" i="6"/>
  <c r="N34" i="6" s="1"/>
  <c r="L35" i="6"/>
  <c r="N35" i="6" s="1"/>
  <c r="L36" i="6"/>
  <c r="P36" i="6" s="1"/>
  <c r="L37" i="6"/>
  <c r="N37" i="6" s="1"/>
  <c r="L38" i="6"/>
  <c r="N38" i="6" s="1"/>
  <c r="L39" i="6"/>
  <c r="N39" i="6" s="1"/>
  <c r="L40" i="6"/>
  <c r="N40" i="6" s="1"/>
  <c r="L41" i="6"/>
  <c r="N41" i="6" s="1"/>
  <c r="L42" i="6"/>
  <c r="N42" i="6" s="1"/>
  <c r="L43" i="6"/>
  <c r="N43" i="6" s="1"/>
  <c r="L44" i="6"/>
  <c r="N44" i="6" s="1"/>
  <c r="L45" i="6"/>
  <c r="N45" i="6" s="1"/>
  <c r="L46" i="6"/>
  <c r="N46" i="6" s="1"/>
  <c r="L47" i="6"/>
  <c r="N47" i="6" s="1"/>
  <c r="L48" i="6"/>
  <c r="P48" i="6" s="1"/>
  <c r="L49" i="6"/>
  <c r="N49" i="6" s="1"/>
  <c r="L50" i="6"/>
  <c r="N50" i="6" s="1"/>
  <c r="L51" i="6"/>
  <c r="N51" i="6" s="1"/>
  <c r="L52" i="6"/>
  <c r="N52" i="6" s="1"/>
  <c r="L53" i="6"/>
  <c r="N53" i="6" s="1"/>
  <c r="L54" i="6"/>
  <c r="N54" i="6" s="1"/>
  <c r="L55" i="6"/>
  <c r="N55" i="6" s="1"/>
  <c r="L56" i="6"/>
  <c r="N56" i="6" s="1"/>
  <c r="L57" i="6"/>
  <c r="N57" i="6" s="1"/>
  <c r="L58" i="6"/>
  <c r="N58" i="6" s="1"/>
  <c r="L59" i="6"/>
  <c r="N59" i="6" s="1"/>
  <c r="L60" i="6"/>
  <c r="N60" i="6" s="1"/>
  <c r="L61" i="6"/>
  <c r="N61" i="6" s="1"/>
  <c r="L62" i="6"/>
  <c r="N62" i="6" s="1"/>
  <c r="L63" i="6"/>
  <c r="N63" i="6" s="1"/>
  <c r="L64" i="6"/>
  <c r="N64" i="6" s="1"/>
  <c r="L65" i="6"/>
  <c r="N65" i="6" s="1"/>
  <c r="L66" i="6"/>
  <c r="N66" i="6" s="1"/>
  <c r="L67" i="6"/>
  <c r="N67" i="6" s="1"/>
  <c r="L68" i="6"/>
  <c r="N68" i="6" s="1"/>
  <c r="L69" i="6"/>
  <c r="N69" i="6" s="1"/>
  <c r="L70" i="6"/>
  <c r="N70" i="6" s="1"/>
  <c r="L71" i="6"/>
  <c r="N71" i="6" s="1"/>
  <c r="L72" i="6"/>
  <c r="N72" i="6" s="1"/>
  <c r="L73" i="6"/>
  <c r="N73" i="6" s="1"/>
  <c r="L74" i="6"/>
  <c r="N74" i="6" s="1"/>
  <c r="L75" i="6"/>
  <c r="N75" i="6" s="1"/>
  <c r="L76" i="6"/>
  <c r="N76" i="6" s="1"/>
  <c r="L77" i="6"/>
  <c r="N77" i="6" s="1"/>
  <c r="L78" i="6"/>
  <c r="N78" i="6" s="1"/>
  <c r="L79" i="6"/>
  <c r="N79" i="6" s="1"/>
  <c r="L80" i="6"/>
  <c r="N80" i="6" s="1"/>
  <c r="L81" i="6"/>
  <c r="N81" i="6" s="1"/>
  <c r="L82" i="6"/>
  <c r="N82" i="6" s="1"/>
  <c r="L83" i="6"/>
  <c r="N83" i="6" s="1"/>
  <c r="L84" i="6"/>
  <c r="P84" i="6" s="1"/>
  <c r="L85" i="6"/>
  <c r="P85" i="6" s="1"/>
  <c r="L86" i="6"/>
  <c r="N86" i="6" s="1"/>
  <c r="L87" i="6"/>
  <c r="N87" i="6" s="1"/>
  <c r="L88" i="6"/>
  <c r="N88" i="6" s="1"/>
  <c r="L89" i="6"/>
  <c r="N89" i="6" s="1"/>
  <c r="L90" i="6"/>
  <c r="N90" i="6" s="1"/>
  <c r="L91" i="6"/>
  <c r="N91" i="6" s="1"/>
  <c r="L92" i="6"/>
  <c r="N92" i="6" s="1"/>
  <c r="L93" i="6"/>
  <c r="N93" i="6" s="1"/>
  <c r="L94" i="6"/>
  <c r="N94" i="6" s="1"/>
  <c r="L95" i="6"/>
  <c r="N95" i="6" s="1"/>
  <c r="L96" i="6"/>
  <c r="P96" i="6" s="1"/>
  <c r="L97" i="6"/>
  <c r="N97" i="6" s="1"/>
  <c r="L98" i="6"/>
  <c r="N98" i="6" s="1"/>
  <c r="L99" i="6"/>
  <c r="N99" i="6" s="1"/>
  <c r="L100" i="6"/>
  <c r="N100" i="6" s="1"/>
  <c r="L101" i="6"/>
  <c r="N101" i="6" s="1"/>
  <c r="L102" i="6"/>
  <c r="N102" i="6" s="1"/>
  <c r="L103" i="6"/>
  <c r="N103" i="6" s="1"/>
  <c r="L104" i="6"/>
  <c r="N104" i="6" s="1"/>
  <c r="L105" i="6"/>
  <c r="N105" i="6" s="1"/>
  <c r="L106" i="6"/>
  <c r="N106" i="6" s="1"/>
  <c r="L107" i="6"/>
  <c r="N107" i="6" s="1"/>
  <c r="L108" i="6"/>
  <c r="P108" i="6" s="1"/>
  <c r="L109" i="6"/>
  <c r="N109" i="6" s="1"/>
  <c r="L110" i="6"/>
  <c r="N110" i="6" s="1"/>
  <c r="L111" i="6"/>
  <c r="N111" i="6" s="1"/>
  <c r="L112" i="6"/>
  <c r="N112" i="6" s="1"/>
  <c r="L113" i="6"/>
  <c r="N113" i="6" s="1"/>
  <c r="L114" i="6"/>
  <c r="N114" i="6" s="1"/>
  <c r="L115" i="6"/>
  <c r="N115" i="6" s="1"/>
  <c r="L116" i="6"/>
  <c r="N116" i="6" s="1"/>
  <c r="L117" i="6"/>
  <c r="N117" i="6" s="1"/>
  <c r="L118" i="6"/>
  <c r="N118" i="6" s="1"/>
  <c r="L119" i="6"/>
  <c r="N119" i="6" s="1"/>
  <c r="L120" i="6"/>
  <c r="N120" i="6" s="1"/>
  <c r="L121" i="6"/>
  <c r="N121" i="6" s="1"/>
  <c r="L122" i="6"/>
  <c r="N122" i="6" s="1"/>
  <c r="L123" i="6"/>
  <c r="N123" i="6" s="1"/>
  <c r="L124" i="6"/>
  <c r="N124" i="6" s="1"/>
  <c r="L125" i="6"/>
  <c r="N125" i="6" s="1"/>
  <c r="L126" i="6"/>
  <c r="N126" i="6" s="1"/>
  <c r="L127" i="6"/>
  <c r="N127" i="6" s="1"/>
  <c r="L128" i="6"/>
  <c r="N128" i="6" s="1"/>
  <c r="L129" i="6"/>
  <c r="N129" i="6" s="1"/>
  <c r="L130" i="6"/>
  <c r="N130" i="6" s="1"/>
  <c r="L131" i="6"/>
  <c r="N131" i="6" s="1"/>
  <c r="L132" i="6"/>
  <c r="N132" i="6" s="1"/>
  <c r="L133" i="6"/>
  <c r="N133" i="6" s="1"/>
  <c r="L134" i="6"/>
  <c r="N134" i="6" s="1"/>
  <c r="L135" i="6"/>
  <c r="N135" i="6" s="1"/>
  <c r="L136" i="6"/>
  <c r="N136" i="6" s="1"/>
  <c r="L137" i="6"/>
  <c r="N137" i="6" s="1"/>
  <c r="L138" i="6"/>
  <c r="N138" i="6" s="1"/>
  <c r="L139" i="6"/>
  <c r="N139" i="6" s="1"/>
  <c r="L140" i="6"/>
  <c r="N140" i="6" s="1"/>
  <c r="L141" i="6"/>
  <c r="N141" i="6" s="1"/>
  <c r="L142" i="6"/>
  <c r="N142" i="6" s="1"/>
  <c r="L143" i="6"/>
  <c r="N143" i="6" s="1"/>
  <c r="L144" i="6"/>
  <c r="N144" i="6" s="1"/>
  <c r="L145" i="6"/>
  <c r="N145" i="6" s="1"/>
  <c r="L146" i="6"/>
  <c r="N146" i="6" s="1"/>
  <c r="L147" i="6"/>
  <c r="N147" i="6" s="1"/>
  <c r="L148" i="6"/>
  <c r="N148" i="6" s="1"/>
  <c r="L149" i="6"/>
  <c r="N149" i="6" s="1"/>
  <c r="L150" i="6"/>
  <c r="N150" i="6" s="1"/>
  <c r="L151" i="6"/>
  <c r="N151" i="6" s="1"/>
  <c r="L152" i="6"/>
  <c r="N152" i="6" s="1"/>
  <c r="L2" i="6"/>
  <c r="N2" i="6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2" i="6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8" i="4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" i="1"/>
  <c r="R3" i="6" l="1"/>
  <c r="N108" i="6"/>
  <c r="N96" i="6"/>
  <c r="N48" i="6"/>
  <c r="N36" i="6"/>
  <c r="N24" i="6"/>
  <c r="P146" i="6"/>
  <c r="P134" i="6"/>
  <c r="P122" i="6"/>
  <c r="P110" i="6"/>
  <c r="P98" i="6"/>
  <c r="P86" i="6"/>
  <c r="P74" i="6"/>
  <c r="P62" i="6"/>
  <c r="P50" i="6"/>
  <c r="P38" i="6"/>
  <c r="P26" i="6"/>
  <c r="N84" i="6"/>
  <c r="P14" i="6"/>
  <c r="N85" i="6"/>
  <c r="N13" i="6"/>
  <c r="P145" i="6"/>
  <c r="P133" i="6"/>
  <c r="P121" i="6"/>
  <c r="P109" i="6"/>
  <c r="P97" i="6"/>
  <c r="P73" i="6"/>
  <c r="P61" i="6"/>
  <c r="P49" i="6"/>
  <c r="P37" i="6"/>
  <c r="P25" i="6"/>
  <c r="P144" i="6"/>
  <c r="P132" i="6"/>
  <c r="P120" i="6"/>
  <c r="P72" i="6"/>
  <c r="P60" i="6"/>
  <c r="P143" i="6"/>
  <c r="P131" i="6"/>
  <c r="P119" i="6"/>
  <c r="P107" i="6"/>
  <c r="P95" i="6"/>
  <c r="P83" i="6"/>
  <c r="P71" i="6"/>
  <c r="P59" i="6"/>
  <c r="P47" i="6"/>
  <c r="P35" i="6"/>
  <c r="P23" i="6"/>
  <c r="P11" i="6"/>
  <c r="P142" i="6"/>
  <c r="P130" i="6"/>
  <c r="P118" i="6"/>
  <c r="P106" i="6"/>
  <c r="P94" i="6"/>
  <c r="P82" i="6"/>
  <c r="P70" i="6"/>
  <c r="P58" i="6"/>
  <c r="P46" i="6"/>
  <c r="P34" i="6"/>
  <c r="P22" i="6"/>
  <c r="P10" i="6"/>
  <c r="P2" i="6"/>
  <c r="P141" i="6"/>
  <c r="P129" i="6"/>
  <c r="P117" i="6"/>
  <c r="P105" i="6"/>
  <c r="P93" i="6"/>
  <c r="P81" i="6"/>
  <c r="P69" i="6"/>
  <c r="P57" i="6"/>
  <c r="P45" i="6"/>
  <c r="P33" i="6"/>
  <c r="P21" i="6"/>
  <c r="P9" i="6"/>
  <c r="P152" i="6"/>
  <c r="P140" i="6"/>
  <c r="P128" i="6"/>
  <c r="P116" i="6"/>
  <c r="P104" i="6"/>
  <c r="P92" i="6"/>
  <c r="P80" i="6"/>
  <c r="P68" i="6"/>
  <c r="P56" i="6"/>
  <c r="P44" i="6"/>
  <c r="P32" i="6"/>
  <c r="P20" i="6"/>
  <c r="P8" i="6"/>
  <c r="P151" i="6"/>
  <c r="P139" i="6"/>
  <c r="P127" i="6"/>
  <c r="P115" i="6"/>
  <c r="P103" i="6"/>
  <c r="P91" i="6"/>
  <c r="P79" i="6"/>
  <c r="P67" i="6"/>
  <c r="P55" i="6"/>
  <c r="P43" i="6"/>
  <c r="P31" i="6"/>
  <c r="P19" i="6"/>
  <c r="P7" i="6"/>
  <c r="P150" i="6"/>
  <c r="P138" i="6"/>
  <c r="P126" i="6"/>
  <c r="P114" i="6"/>
  <c r="P102" i="6"/>
  <c r="P90" i="6"/>
  <c r="P78" i="6"/>
  <c r="P66" i="6"/>
  <c r="P54" i="6"/>
  <c r="P42" i="6"/>
  <c r="P30" i="6"/>
  <c r="P18" i="6"/>
  <c r="P6" i="6"/>
  <c r="P149" i="6"/>
  <c r="P137" i="6"/>
  <c r="P125" i="6"/>
  <c r="P113" i="6"/>
  <c r="P101" i="6"/>
  <c r="P89" i="6"/>
  <c r="P77" i="6"/>
  <c r="P65" i="6"/>
  <c r="P53" i="6"/>
  <c r="P41" i="6"/>
  <c r="P29" i="6"/>
  <c r="P17" i="6"/>
  <c r="P5" i="6"/>
  <c r="P148" i="6"/>
  <c r="P136" i="6"/>
  <c r="P124" i="6"/>
  <c r="P112" i="6"/>
  <c r="P100" i="6"/>
  <c r="P88" i="6"/>
  <c r="P76" i="6"/>
  <c r="P64" i="6"/>
  <c r="P52" i="6"/>
  <c r="P40" i="6"/>
  <c r="P28" i="6"/>
  <c r="P16" i="6"/>
  <c r="P4" i="6"/>
  <c r="P147" i="6"/>
  <c r="P135" i="6"/>
  <c r="P123" i="6"/>
  <c r="P111" i="6"/>
  <c r="P99" i="6"/>
  <c r="P87" i="6"/>
  <c r="P75" i="6"/>
  <c r="P63" i="6"/>
  <c r="P51" i="6"/>
  <c r="P39" i="6"/>
  <c r="P27" i="6"/>
  <c r="P15" i="6"/>
  <c r="P3" i="6"/>
  <c r="R4" i="6" l="1"/>
  <c r="Q5" i="6" l="1"/>
  <c r="R5" i="6" s="1"/>
  <c r="R6" i="6" s="1"/>
  <c r="R7" i="6" l="1"/>
  <c r="R8" i="6" l="1"/>
  <c r="R9" i="6"/>
  <c r="R10" i="6" l="1"/>
  <c r="R11" i="6" l="1"/>
  <c r="R12" i="6" l="1"/>
  <c r="R13" i="6" l="1"/>
  <c r="R14" i="6" l="1"/>
  <c r="R15" i="6" l="1"/>
  <c r="R16" i="6" l="1"/>
  <c r="R17" i="6" l="1"/>
  <c r="R18" i="6" l="1"/>
  <c r="R19" i="6" l="1"/>
  <c r="R20" i="6" l="1"/>
  <c r="R21" i="6" l="1"/>
  <c r="R22" i="6" l="1"/>
  <c r="R23" i="6" l="1"/>
  <c r="R24" i="6" l="1"/>
  <c r="R25" i="6" l="1"/>
  <c r="R26" i="6" l="1"/>
  <c r="R27" i="6" l="1"/>
  <c r="R28" i="6" l="1"/>
  <c r="R29" i="6" l="1"/>
  <c r="R30" i="6" l="1"/>
  <c r="R31" i="6" l="1"/>
  <c r="R32" i="6" l="1"/>
  <c r="R33" i="6" l="1"/>
  <c r="R34" i="6" l="1"/>
  <c r="R35" i="6" l="1"/>
  <c r="Q36" i="6" s="1"/>
  <c r="R36" i="6" l="1"/>
  <c r="R37" i="6" l="1"/>
  <c r="R38" i="6" l="1"/>
  <c r="R39" i="6" l="1"/>
  <c r="R40" i="6" l="1"/>
  <c r="R41" i="6" l="1"/>
  <c r="R42" i="6" l="1"/>
  <c r="R43" i="6" l="1"/>
  <c r="R44" i="6" l="1"/>
  <c r="R45" i="6" l="1"/>
  <c r="R46" i="6" l="1"/>
  <c r="R47" i="6" l="1"/>
  <c r="R48" i="6" l="1"/>
  <c r="R49" i="6" l="1"/>
  <c r="R50" i="6" l="1"/>
  <c r="R51" i="6" l="1"/>
  <c r="R52" i="6" l="1"/>
  <c r="R53" i="6" l="1"/>
  <c r="R54" i="6" l="1"/>
  <c r="R55" i="6" l="1"/>
  <c r="R56" i="6" l="1"/>
  <c r="R57" i="6" l="1"/>
  <c r="R58" i="6" l="1"/>
  <c r="R59" i="6" l="1"/>
  <c r="R60" i="6" l="1"/>
  <c r="R61" i="6" l="1"/>
  <c r="R62" i="6" l="1"/>
  <c r="R63" i="6" l="1"/>
  <c r="R64" i="6" l="1"/>
  <c r="R65" i="6" l="1"/>
  <c r="Q66" i="6" s="1"/>
  <c r="R66" i="6" l="1"/>
  <c r="R67" i="6" l="1"/>
  <c r="R68" i="6" l="1"/>
  <c r="R69" i="6" l="1"/>
  <c r="R70" i="6" l="1"/>
  <c r="R71" i="6" l="1"/>
  <c r="R72" i="6" l="1"/>
  <c r="R73" i="6" l="1"/>
  <c r="R74" i="6" l="1"/>
  <c r="R75" i="6" l="1"/>
  <c r="R76" i="6" l="1"/>
  <c r="R77" i="6" l="1"/>
  <c r="R78" i="6" l="1"/>
  <c r="R79" i="6" l="1"/>
  <c r="R80" i="6" l="1"/>
  <c r="R81" i="6" l="1"/>
  <c r="Q97" i="6" l="1"/>
  <c r="R97" i="6" l="1"/>
  <c r="R98" i="6" l="1"/>
  <c r="R99" i="6" l="1"/>
  <c r="R100" i="6" l="1"/>
  <c r="R101" i="6" l="1"/>
  <c r="R102" i="6" l="1"/>
  <c r="R103" i="6" l="1"/>
  <c r="R104" i="6" l="1"/>
  <c r="R105" i="6" l="1"/>
  <c r="R106" i="6" l="1"/>
  <c r="R107" i="6" l="1"/>
  <c r="R108" i="6" l="1"/>
  <c r="R109" i="6" l="1"/>
  <c r="R110" i="6" l="1"/>
  <c r="R111" i="6" l="1"/>
  <c r="R112" i="6" l="1"/>
  <c r="R113" i="6" l="1"/>
  <c r="R114" i="6" l="1"/>
  <c r="R115" i="6" l="1"/>
  <c r="R116" i="6" l="1"/>
  <c r="R117" i="6" l="1"/>
  <c r="R118" i="6" l="1"/>
  <c r="R119" i="6" l="1"/>
  <c r="R120" i="6" l="1"/>
  <c r="R121" i="6" l="1"/>
  <c r="R122" i="6" l="1"/>
  <c r="R123" i="6" l="1"/>
  <c r="R124" i="6" l="1"/>
  <c r="R125" i="6" l="1"/>
  <c r="R126" i="6" l="1"/>
  <c r="R127" i="6" l="1"/>
  <c r="Q128" i="6" s="1"/>
  <c r="R128" i="6" l="1"/>
  <c r="R129" i="6" l="1"/>
  <c r="R130" i="6" l="1"/>
  <c r="R131" i="6" l="1"/>
  <c r="R132" i="6" l="1"/>
  <c r="R133" i="6" l="1"/>
  <c r="R134" i="6" l="1"/>
  <c r="R135" i="6" l="1"/>
  <c r="R136" i="6" l="1"/>
  <c r="R137" i="6" l="1"/>
  <c r="R138" i="6" l="1"/>
  <c r="R139" i="6" l="1"/>
  <c r="R140" i="6" l="1"/>
  <c r="R141" i="6" l="1"/>
  <c r="R142" i="6" l="1"/>
  <c r="R143" i="6" l="1"/>
  <c r="R144" i="6" l="1"/>
  <c r="R145" i="6" l="1"/>
  <c r="R146" i="6" l="1"/>
  <c r="R147" i="6" l="1"/>
  <c r="R148" i="6" l="1"/>
  <c r="R149" i="6" l="1"/>
  <c r="R150" i="6" l="1"/>
  <c r="R151" i="6" l="1"/>
  <c r="R152" i="6" l="1"/>
</calcChain>
</file>

<file path=xl/sharedStrings.xml><?xml version="1.0" encoding="utf-8"?>
<sst xmlns="http://schemas.openxmlformats.org/spreadsheetml/2006/main" count="702" uniqueCount="73">
  <si>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</si>
  <si>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</si>
  <si>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</si>
  <si>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</si>
  <si>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</si>
  <si>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</si>
  <si>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</si>
  <si>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</si>
  <si>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</si>
  <si>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</si>
  <si>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</si>
  <si>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</si>
  <si>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</si>
  <si>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</si>
  <si>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</si>
  <si>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</si>
  <si>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</si>
  <si>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</si>
  <si>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</si>
  <si>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</si>
  <si>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</si>
  <si>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</si>
  <si>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</si>
  <si>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</si>
  <si>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</si>
  <si>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</si>
  <si>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koszt za lekcję</t>
  </si>
  <si>
    <t>czas zajec</t>
  </si>
  <si>
    <t>przedmiot</t>
  </si>
  <si>
    <t>data</t>
  </si>
  <si>
    <t>Zadanie 6.1.</t>
  </si>
  <si>
    <t>imię</t>
  </si>
  <si>
    <t>Etykiety wierszy</t>
  </si>
  <si>
    <t>Suma końcowa</t>
  </si>
  <si>
    <t>Suma z koszt za lekcję</t>
  </si>
  <si>
    <t>suma</t>
  </si>
  <si>
    <t>Zadanie 6.2.</t>
  </si>
  <si>
    <t>Liczba z Data</t>
  </si>
  <si>
    <t>Zadanie 6.3.</t>
  </si>
  <si>
    <t>liczba kursantów:</t>
  </si>
  <si>
    <t>AGNINF10</t>
  </si>
  <si>
    <t>AGNMAT6</t>
  </si>
  <si>
    <t>ANDINF1</t>
  </si>
  <si>
    <t>ANNINF10</t>
  </si>
  <si>
    <t>BARINF20</t>
  </si>
  <si>
    <t>EWAMAT14</t>
  </si>
  <si>
    <t>JANFIZ24</t>
  </si>
  <si>
    <t>JULFIZ7</t>
  </si>
  <si>
    <t>JULINF11</t>
  </si>
  <si>
    <t>KATINF24</t>
  </si>
  <si>
    <t>MACFIZ22</t>
  </si>
  <si>
    <t>MARMAT1</t>
  </si>
  <si>
    <t>OLAINF1</t>
  </si>
  <si>
    <t>PATINF1</t>
  </si>
  <si>
    <t>PIOFIZ1</t>
  </si>
  <si>
    <t>WIKMAT29</t>
  </si>
  <si>
    <t>ZBIFIZ8</t>
  </si>
  <si>
    <t>ZBIINF8</t>
  </si>
  <si>
    <t>ZDZFIZ8</t>
  </si>
  <si>
    <t>ZDZMAT10</t>
  </si>
  <si>
    <t>ZUZINF12</t>
  </si>
  <si>
    <t>ZUZMAT7</t>
  </si>
  <si>
    <t>Zadanie 6.4.</t>
  </si>
  <si>
    <t>portfel</t>
  </si>
  <si>
    <t>dzien tyg.</t>
  </si>
  <si>
    <t>transport</t>
  </si>
  <si>
    <t>zarobek</t>
  </si>
  <si>
    <t>dzien mies.</t>
  </si>
  <si>
    <t>akademik</t>
  </si>
  <si>
    <t>sklep</t>
  </si>
  <si>
    <t>czill</t>
  </si>
  <si>
    <t>Zadanie 6.5.</t>
  </si>
  <si>
    <t>portfel [zł]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</si>
</sst>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 pieniędzy w portfelu Michała</a:t>
            </a:r>
            <a:r>
              <a:rPr lang="pl-PL" baseline="0"/>
              <a:t> na przestrzeni czasu od początku pazdziernika 2025 do konca lutego 2026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'z6'!$B$1</c:f>
              <c:strCache>
                <c:ptCount val="1"/>
                <c:pt idx="0">
                  <c:v>portfel [zł]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'z6'!$A$2:$A$152</c:f>
              <c:numCache>
                <c:formatCode>m/d/yyyy</c:formatCode>
                <c:ptCount val="151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  <c:pt idx="5">
                  <c:v>45936</c:v>
                </c:pt>
                <c:pt idx="6">
                  <c:v>45937</c:v>
                </c:pt>
                <c:pt idx="7">
                  <c:v>45938</c:v>
                </c:pt>
                <c:pt idx="8">
                  <c:v>45939</c:v>
                </c:pt>
                <c:pt idx="9">
                  <c:v>45940</c:v>
                </c:pt>
                <c:pt idx="10">
                  <c:v>45941</c:v>
                </c:pt>
                <c:pt idx="11">
                  <c:v>45942</c:v>
                </c:pt>
                <c:pt idx="12">
                  <c:v>45943</c:v>
                </c:pt>
                <c:pt idx="13">
                  <c:v>45944</c:v>
                </c:pt>
                <c:pt idx="14">
                  <c:v>45945</c:v>
                </c:pt>
                <c:pt idx="15">
                  <c:v>45946</c:v>
                </c:pt>
                <c:pt idx="16">
                  <c:v>45947</c:v>
                </c:pt>
                <c:pt idx="17">
                  <c:v>45948</c:v>
                </c:pt>
                <c:pt idx="18">
                  <c:v>45949</c:v>
                </c:pt>
                <c:pt idx="19">
                  <c:v>45950</c:v>
                </c:pt>
                <c:pt idx="20">
                  <c:v>45951</c:v>
                </c:pt>
                <c:pt idx="21">
                  <c:v>45952</c:v>
                </c:pt>
                <c:pt idx="22">
                  <c:v>45953</c:v>
                </c:pt>
                <c:pt idx="23">
                  <c:v>45954</c:v>
                </c:pt>
                <c:pt idx="24">
                  <c:v>45955</c:v>
                </c:pt>
                <c:pt idx="25">
                  <c:v>45956</c:v>
                </c:pt>
                <c:pt idx="26">
                  <c:v>45957</c:v>
                </c:pt>
                <c:pt idx="27">
                  <c:v>45958</c:v>
                </c:pt>
                <c:pt idx="28">
                  <c:v>45959</c:v>
                </c:pt>
                <c:pt idx="29">
                  <c:v>45960</c:v>
                </c:pt>
                <c:pt idx="30">
                  <c:v>45961</c:v>
                </c:pt>
                <c:pt idx="31">
                  <c:v>45962</c:v>
                </c:pt>
                <c:pt idx="32">
                  <c:v>45963</c:v>
                </c:pt>
                <c:pt idx="33">
                  <c:v>45964</c:v>
                </c:pt>
                <c:pt idx="34">
                  <c:v>45965</c:v>
                </c:pt>
                <c:pt idx="35">
                  <c:v>45966</c:v>
                </c:pt>
                <c:pt idx="36">
                  <c:v>45967</c:v>
                </c:pt>
                <c:pt idx="37">
                  <c:v>45968</c:v>
                </c:pt>
                <c:pt idx="38">
                  <c:v>45969</c:v>
                </c:pt>
                <c:pt idx="39">
                  <c:v>45970</c:v>
                </c:pt>
                <c:pt idx="40">
                  <c:v>45971</c:v>
                </c:pt>
                <c:pt idx="41">
                  <c:v>45972</c:v>
                </c:pt>
                <c:pt idx="42">
                  <c:v>45973</c:v>
                </c:pt>
                <c:pt idx="43">
                  <c:v>45974</c:v>
                </c:pt>
                <c:pt idx="44">
                  <c:v>45975</c:v>
                </c:pt>
                <c:pt idx="45">
                  <c:v>45976</c:v>
                </c:pt>
                <c:pt idx="46">
                  <c:v>45977</c:v>
                </c:pt>
                <c:pt idx="47">
                  <c:v>45978</c:v>
                </c:pt>
                <c:pt idx="48">
                  <c:v>45979</c:v>
                </c:pt>
                <c:pt idx="49">
                  <c:v>45980</c:v>
                </c:pt>
                <c:pt idx="50">
                  <c:v>45981</c:v>
                </c:pt>
                <c:pt idx="51">
                  <c:v>45982</c:v>
                </c:pt>
                <c:pt idx="52">
                  <c:v>45983</c:v>
                </c:pt>
                <c:pt idx="53">
                  <c:v>45984</c:v>
                </c:pt>
                <c:pt idx="54">
                  <c:v>45985</c:v>
                </c:pt>
                <c:pt idx="55">
                  <c:v>45986</c:v>
                </c:pt>
                <c:pt idx="56">
                  <c:v>45987</c:v>
                </c:pt>
                <c:pt idx="57">
                  <c:v>45988</c:v>
                </c:pt>
                <c:pt idx="58">
                  <c:v>45989</c:v>
                </c:pt>
                <c:pt idx="59">
                  <c:v>45990</c:v>
                </c:pt>
                <c:pt idx="60">
                  <c:v>45991</c:v>
                </c:pt>
                <c:pt idx="61">
                  <c:v>45992</c:v>
                </c:pt>
                <c:pt idx="62">
                  <c:v>45993</c:v>
                </c:pt>
                <c:pt idx="63">
                  <c:v>45994</c:v>
                </c:pt>
                <c:pt idx="64">
                  <c:v>45995</c:v>
                </c:pt>
                <c:pt idx="65">
                  <c:v>45996</c:v>
                </c:pt>
                <c:pt idx="66">
                  <c:v>45997</c:v>
                </c:pt>
                <c:pt idx="67">
                  <c:v>45998</c:v>
                </c:pt>
                <c:pt idx="68">
                  <c:v>45999</c:v>
                </c:pt>
                <c:pt idx="69">
                  <c:v>46000</c:v>
                </c:pt>
                <c:pt idx="70">
                  <c:v>46001</c:v>
                </c:pt>
                <c:pt idx="71">
                  <c:v>46002</c:v>
                </c:pt>
                <c:pt idx="72">
                  <c:v>46003</c:v>
                </c:pt>
                <c:pt idx="73">
                  <c:v>46004</c:v>
                </c:pt>
                <c:pt idx="74">
                  <c:v>46005</c:v>
                </c:pt>
                <c:pt idx="75">
                  <c:v>46006</c:v>
                </c:pt>
                <c:pt idx="76">
                  <c:v>46007</c:v>
                </c:pt>
                <c:pt idx="77">
                  <c:v>46008</c:v>
                </c:pt>
                <c:pt idx="78">
                  <c:v>46009</c:v>
                </c:pt>
                <c:pt idx="79">
                  <c:v>46010</c:v>
                </c:pt>
                <c:pt idx="80">
                  <c:v>46011</c:v>
                </c:pt>
                <c:pt idx="81">
                  <c:v>46012</c:v>
                </c:pt>
                <c:pt idx="82">
                  <c:v>46013</c:v>
                </c:pt>
                <c:pt idx="83">
                  <c:v>46014</c:v>
                </c:pt>
                <c:pt idx="84">
                  <c:v>46015</c:v>
                </c:pt>
                <c:pt idx="85">
                  <c:v>46016</c:v>
                </c:pt>
                <c:pt idx="86">
                  <c:v>46017</c:v>
                </c:pt>
                <c:pt idx="87">
                  <c:v>46018</c:v>
                </c:pt>
                <c:pt idx="88">
                  <c:v>46019</c:v>
                </c:pt>
                <c:pt idx="89">
                  <c:v>46020</c:v>
                </c:pt>
                <c:pt idx="90">
                  <c:v>46021</c:v>
                </c:pt>
                <c:pt idx="91">
                  <c:v>46022</c:v>
                </c:pt>
                <c:pt idx="92">
                  <c:v>46023</c:v>
                </c:pt>
                <c:pt idx="93">
                  <c:v>46024</c:v>
                </c:pt>
                <c:pt idx="94">
                  <c:v>46025</c:v>
                </c:pt>
                <c:pt idx="95">
                  <c:v>46026</c:v>
                </c:pt>
                <c:pt idx="96">
                  <c:v>46027</c:v>
                </c:pt>
                <c:pt idx="97">
                  <c:v>46028</c:v>
                </c:pt>
                <c:pt idx="98">
                  <c:v>46029</c:v>
                </c:pt>
                <c:pt idx="99">
                  <c:v>46030</c:v>
                </c:pt>
                <c:pt idx="100">
                  <c:v>46031</c:v>
                </c:pt>
                <c:pt idx="101">
                  <c:v>46032</c:v>
                </c:pt>
                <c:pt idx="102">
                  <c:v>46033</c:v>
                </c:pt>
                <c:pt idx="103">
                  <c:v>46034</c:v>
                </c:pt>
                <c:pt idx="104">
                  <c:v>46035</c:v>
                </c:pt>
                <c:pt idx="105">
                  <c:v>46036</c:v>
                </c:pt>
                <c:pt idx="106">
                  <c:v>46037</c:v>
                </c:pt>
                <c:pt idx="107">
                  <c:v>46038</c:v>
                </c:pt>
                <c:pt idx="108">
                  <c:v>46039</c:v>
                </c:pt>
                <c:pt idx="109">
                  <c:v>46040</c:v>
                </c:pt>
                <c:pt idx="110">
                  <c:v>46041</c:v>
                </c:pt>
                <c:pt idx="111">
                  <c:v>46042</c:v>
                </c:pt>
                <c:pt idx="112">
                  <c:v>46043</c:v>
                </c:pt>
                <c:pt idx="113">
                  <c:v>46044</c:v>
                </c:pt>
                <c:pt idx="114">
                  <c:v>46045</c:v>
                </c:pt>
                <c:pt idx="115">
                  <c:v>46046</c:v>
                </c:pt>
                <c:pt idx="116">
                  <c:v>46047</c:v>
                </c:pt>
                <c:pt idx="117">
                  <c:v>46048</c:v>
                </c:pt>
                <c:pt idx="118">
                  <c:v>46049</c:v>
                </c:pt>
                <c:pt idx="119">
                  <c:v>46050</c:v>
                </c:pt>
                <c:pt idx="120">
                  <c:v>46051</c:v>
                </c:pt>
                <c:pt idx="121">
                  <c:v>46052</c:v>
                </c:pt>
                <c:pt idx="122">
                  <c:v>46053</c:v>
                </c:pt>
                <c:pt idx="123">
                  <c:v>46054</c:v>
                </c:pt>
                <c:pt idx="124">
                  <c:v>46055</c:v>
                </c:pt>
                <c:pt idx="125">
                  <c:v>46056</c:v>
                </c:pt>
                <c:pt idx="126">
                  <c:v>46057</c:v>
                </c:pt>
                <c:pt idx="127">
                  <c:v>46058</c:v>
                </c:pt>
                <c:pt idx="128">
                  <c:v>46059</c:v>
                </c:pt>
                <c:pt idx="129">
                  <c:v>46060</c:v>
                </c:pt>
                <c:pt idx="130">
                  <c:v>46061</c:v>
                </c:pt>
                <c:pt idx="131">
                  <c:v>46062</c:v>
                </c:pt>
                <c:pt idx="132">
                  <c:v>46063</c:v>
                </c:pt>
                <c:pt idx="133">
                  <c:v>46064</c:v>
                </c:pt>
                <c:pt idx="134">
                  <c:v>46065</c:v>
                </c:pt>
                <c:pt idx="135">
                  <c:v>46066</c:v>
                </c:pt>
                <c:pt idx="136">
                  <c:v>46067</c:v>
                </c:pt>
                <c:pt idx="137">
                  <c:v>46068</c:v>
                </c:pt>
                <c:pt idx="138">
                  <c:v>46069</c:v>
                </c:pt>
                <c:pt idx="139">
                  <c:v>46070</c:v>
                </c:pt>
                <c:pt idx="140">
                  <c:v>46071</c:v>
                </c:pt>
                <c:pt idx="141">
                  <c:v>46072</c:v>
                </c:pt>
                <c:pt idx="142">
                  <c:v>46073</c:v>
                </c:pt>
                <c:pt idx="143">
                  <c:v>46074</c:v>
                </c:pt>
                <c:pt idx="144">
                  <c:v>46075</c:v>
                </c:pt>
                <c:pt idx="145">
                  <c:v>46076</c:v>
                </c:pt>
                <c:pt idx="146">
                  <c:v>46077</c:v>
                </c:pt>
                <c:pt idx="147">
                  <c:v>46078</c:v>
                </c:pt>
                <c:pt idx="148">
                  <c:v>46079</c:v>
                </c:pt>
                <c:pt idx="149">
                  <c:v>46080</c:v>
                </c:pt>
                <c:pt idx="150">
                  <c:v>46081</c:v>
                </c:pt>
              </c:numCache>
            </c:numRef>
          </c:cat>
          <c:val>
            <c:numRef>
              <c:f>'z6'!$B$2:$B$152</c:f>
              <c:numCache>
                <c:formatCode>General</c:formatCode>
                <c:ptCount val="151"/>
                <c:pt idx="0">
                  <c:v>81.370000000000033</c:v>
                </c:pt>
                <c:pt idx="1">
                  <c:v>268.87000000000012</c:v>
                </c:pt>
                <c:pt idx="2">
                  <c:v>268.87000000000012</c:v>
                </c:pt>
                <c:pt idx="3">
                  <c:v>205.10000000000011</c:v>
                </c:pt>
                <c:pt idx="4">
                  <c:v>195.10000000000011</c:v>
                </c:pt>
                <c:pt idx="5">
                  <c:v>325.10000000000014</c:v>
                </c:pt>
                <c:pt idx="6">
                  <c:v>292.60000000000014</c:v>
                </c:pt>
                <c:pt idx="7">
                  <c:v>482.60000000000008</c:v>
                </c:pt>
                <c:pt idx="8">
                  <c:v>482.60000000000008</c:v>
                </c:pt>
                <c:pt idx="9">
                  <c:v>772.60000000000014</c:v>
                </c:pt>
                <c:pt idx="10">
                  <c:v>762.60000000000014</c:v>
                </c:pt>
                <c:pt idx="11">
                  <c:v>752.60000000000014</c:v>
                </c:pt>
                <c:pt idx="12">
                  <c:v>1147.6000000000001</c:v>
                </c:pt>
                <c:pt idx="13">
                  <c:v>1175.1000000000004</c:v>
                </c:pt>
                <c:pt idx="14">
                  <c:v>817.60000000000059</c:v>
                </c:pt>
                <c:pt idx="15">
                  <c:v>817.60000000000059</c:v>
                </c:pt>
                <c:pt idx="16">
                  <c:v>817.60000000000059</c:v>
                </c:pt>
                <c:pt idx="17">
                  <c:v>807.60000000000059</c:v>
                </c:pt>
                <c:pt idx="18">
                  <c:v>797.60000000000059</c:v>
                </c:pt>
                <c:pt idx="19">
                  <c:v>1092.6000000000004</c:v>
                </c:pt>
                <c:pt idx="20">
                  <c:v>1047.6000000000004</c:v>
                </c:pt>
                <c:pt idx="21">
                  <c:v>1170.1000000000004</c:v>
                </c:pt>
                <c:pt idx="22">
                  <c:v>1210.1000000000004</c:v>
                </c:pt>
                <c:pt idx="23">
                  <c:v>1310.1000000000004</c:v>
                </c:pt>
                <c:pt idx="24">
                  <c:v>1300.1000000000004</c:v>
                </c:pt>
                <c:pt idx="25">
                  <c:v>1290.1000000000004</c:v>
                </c:pt>
                <c:pt idx="26">
                  <c:v>1290.1000000000004</c:v>
                </c:pt>
                <c:pt idx="27">
                  <c:v>1040.1000000000004</c:v>
                </c:pt>
                <c:pt idx="28">
                  <c:v>1040.1000000000004</c:v>
                </c:pt>
                <c:pt idx="29">
                  <c:v>1040.1000000000004</c:v>
                </c:pt>
                <c:pt idx="30">
                  <c:v>1410.1000000000004</c:v>
                </c:pt>
                <c:pt idx="31">
                  <c:v>1400.1000000000004</c:v>
                </c:pt>
                <c:pt idx="32">
                  <c:v>1390.1000000000004</c:v>
                </c:pt>
                <c:pt idx="33">
                  <c:v>1480.1000000000004</c:v>
                </c:pt>
                <c:pt idx="34">
                  <c:v>830.10000000000036</c:v>
                </c:pt>
                <c:pt idx="35">
                  <c:v>1070.1000000000004</c:v>
                </c:pt>
                <c:pt idx="36">
                  <c:v>1457.6000000000004</c:v>
                </c:pt>
                <c:pt idx="37">
                  <c:v>1607.6000000000004</c:v>
                </c:pt>
                <c:pt idx="38">
                  <c:v>1597.6000000000004</c:v>
                </c:pt>
                <c:pt idx="39">
                  <c:v>1587.6000000000004</c:v>
                </c:pt>
                <c:pt idx="40">
                  <c:v>1687.6000000000004</c:v>
                </c:pt>
                <c:pt idx="41">
                  <c:v>1612.6000000000004</c:v>
                </c:pt>
                <c:pt idx="42">
                  <c:v>1967.6000000000004</c:v>
                </c:pt>
                <c:pt idx="43">
                  <c:v>2275.1000000000004</c:v>
                </c:pt>
                <c:pt idx="44">
                  <c:v>2467.6000000000004</c:v>
                </c:pt>
                <c:pt idx="45">
                  <c:v>1857.6000000000004</c:v>
                </c:pt>
                <c:pt idx="46">
                  <c:v>1847.6000000000004</c:v>
                </c:pt>
                <c:pt idx="47">
                  <c:v>2222.6000000000004</c:v>
                </c:pt>
                <c:pt idx="48">
                  <c:v>2082.6000000000004</c:v>
                </c:pt>
                <c:pt idx="49">
                  <c:v>2375.1000000000004</c:v>
                </c:pt>
                <c:pt idx="50">
                  <c:v>2645.1000000000004</c:v>
                </c:pt>
                <c:pt idx="51">
                  <c:v>2645.1000000000004</c:v>
                </c:pt>
                <c:pt idx="52">
                  <c:v>2635.1000000000004</c:v>
                </c:pt>
                <c:pt idx="53">
                  <c:v>2625.1000000000004</c:v>
                </c:pt>
                <c:pt idx="54">
                  <c:v>2955.1000000000004</c:v>
                </c:pt>
                <c:pt idx="55">
                  <c:v>2780.1000000000004</c:v>
                </c:pt>
                <c:pt idx="56">
                  <c:v>3050.1000000000004</c:v>
                </c:pt>
                <c:pt idx="57">
                  <c:v>3050.1000000000004</c:v>
                </c:pt>
                <c:pt idx="58">
                  <c:v>3190.1000000000004</c:v>
                </c:pt>
                <c:pt idx="59">
                  <c:v>3180.1000000000004</c:v>
                </c:pt>
                <c:pt idx="60">
                  <c:v>3170.1000000000004</c:v>
                </c:pt>
                <c:pt idx="61">
                  <c:v>3170.1000000000004</c:v>
                </c:pt>
                <c:pt idx="62">
                  <c:v>3150.1000000000004</c:v>
                </c:pt>
                <c:pt idx="63">
                  <c:v>3462.6000000000004</c:v>
                </c:pt>
                <c:pt idx="64">
                  <c:v>3062.6000000000004</c:v>
                </c:pt>
                <c:pt idx="65">
                  <c:v>3297.6000000000004</c:v>
                </c:pt>
                <c:pt idx="66">
                  <c:v>3287.6000000000004</c:v>
                </c:pt>
                <c:pt idx="67">
                  <c:v>3277.6000000000004</c:v>
                </c:pt>
                <c:pt idx="68">
                  <c:v>3452.6000000000004</c:v>
                </c:pt>
                <c:pt idx="69">
                  <c:v>3327.6000000000004</c:v>
                </c:pt>
                <c:pt idx="70">
                  <c:v>3672.6000000000004</c:v>
                </c:pt>
                <c:pt idx="71">
                  <c:v>3797.6000000000004</c:v>
                </c:pt>
                <c:pt idx="72">
                  <c:v>4012.6000000000004</c:v>
                </c:pt>
                <c:pt idx="73">
                  <c:v>4002.6000000000004</c:v>
                </c:pt>
                <c:pt idx="74">
                  <c:v>3992.6000000000004</c:v>
                </c:pt>
                <c:pt idx="75">
                  <c:v>3572.6000000000004</c:v>
                </c:pt>
                <c:pt idx="76">
                  <c:v>3382.6000000000004</c:v>
                </c:pt>
                <c:pt idx="77">
                  <c:v>3382.6000000000004</c:v>
                </c:pt>
                <c:pt idx="78">
                  <c:v>3382.6000000000004</c:v>
                </c:pt>
                <c:pt idx="79">
                  <c:v>3382.6000000000004</c:v>
                </c:pt>
                <c:pt idx="80">
                  <c:v>3372.6000000000004</c:v>
                </c:pt>
                <c:pt idx="81">
                  <c:v>3372.6000000000004</c:v>
                </c:pt>
                <c:pt idx="82">
                  <c:v>3372.6000000000004</c:v>
                </c:pt>
                <c:pt idx="83">
                  <c:v>3372.6000000000004</c:v>
                </c:pt>
                <c:pt idx="84">
                  <c:v>3372.6000000000004</c:v>
                </c:pt>
                <c:pt idx="85">
                  <c:v>3372.6000000000004</c:v>
                </c:pt>
                <c:pt idx="86">
                  <c:v>3372.6000000000004</c:v>
                </c:pt>
                <c:pt idx="87">
                  <c:v>3372.6000000000004</c:v>
                </c:pt>
                <c:pt idx="88">
                  <c:v>3372.6000000000004</c:v>
                </c:pt>
                <c:pt idx="89">
                  <c:v>3372.6000000000004</c:v>
                </c:pt>
                <c:pt idx="90">
                  <c:v>3372.6000000000004</c:v>
                </c:pt>
                <c:pt idx="91">
                  <c:v>3372.6000000000004</c:v>
                </c:pt>
                <c:pt idx="92">
                  <c:v>3372.6000000000004</c:v>
                </c:pt>
                <c:pt idx="93">
                  <c:v>3372.6000000000004</c:v>
                </c:pt>
                <c:pt idx="94">
                  <c:v>3362.6000000000004</c:v>
                </c:pt>
                <c:pt idx="95">
                  <c:v>2952.6000000000004</c:v>
                </c:pt>
                <c:pt idx="96">
                  <c:v>3360.1000000000004</c:v>
                </c:pt>
                <c:pt idx="97">
                  <c:v>3110.1000000000004</c:v>
                </c:pt>
                <c:pt idx="98">
                  <c:v>3335.1000000000004</c:v>
                </c:pt>
                <c:pt idx="99">
                  <c:v>3335.1000000000004</c:v>
                </c:pt>
                <c:pt idx="100">
                  <c:v>3335.1000000000004</c:v>
                </c:pt>
                <c:pt idx="101">
                  <c:v>3325.1000000000004</c:v>
                </c:pt>
                <c:pt idx="102">
                  <c:v>3315.1000000000004</c:v>
                </c:pt>
                <c:pt idx="103">
                  <c:v>3730.1000000000004</c:v>
                </c:pt>
                <c:pt idx="104">
                  <c:v>3815.1000000000004</c:v>
                </c:pt>
                <c:pt idx="105">
                  <c:v>4045.1000000000004</c:v>
                </c:pt>
                <c:pt idx="106">
                  <c:v>3782.6000000000004</c:v>
                </c:pt>
                <c:pt idx="107">
                  <c:v>3782.6000000000004</c:v>
                </c:pt>
                <c:pt idx="108">
                  <c:v>3772.6000000000004</c:v>
                </c:pt>
                <c:pt idx="109">
                  <c:v>3762.6000000000004</c:v>
                </c:pt>
                <c:pt idx="110">
                  <c:v>4067.6000000000004</c:v>
                </c:pt>
                <c:pt idx="111">
                  <c:v>3937.6000000000004</c:v>
                </c:pt>
                <c:pt idx="112">
                  <c:v>4087.6000000000004</c:v>
                </c:pt>
                <c:pt idx="113">
                  <c:v>4462.6000000000004</c:v>
                </c:pt>
                <c:pt idx="114">
                  <c:v>4747.6000000000004</c:v>
                </c:pt>
                <c:pt idx="115">
                  <c:v>4737.6000000000004</c:v>
                </c:pt>
                <c:pt idx="116">
                  <c:v>4727.6000000000004</c:v>
                </c:pt>
                <c:pt idx="117">
                  <c:v>4817.6000000000004</c:v>
                </c:pt>
                <c:pt idx="118">
                  <c:v>4737.6000000000004</c:v>
                </c:pt>
                <c:pt idx="119">
                  <c:v>4777.6000000000004</c:v>
                </c:pt>
                <c:pt idx="120">
                  <c:v>4982.6000000000004</c:v>
                </c:pt>
                <c:pt idx="121">
                  <c:v>4982.6000000000004</c:v>
                </c:pt>
                <c:pt idx="122">
                  <c:v>4972.6000000000004</c:v>
                </c:pt>
                <c:pt idx="123">
                  <c:v>4962.6000000000004</c:v>
                </c:pt>
                <c:pt idx="124">
                  <c:v>4962.6000000000004</c:v>
                </c:pt>
                <c:pt idx="125">
                  <c:v>5052.6000000000004</c:v>
                </c:pt>
                <c:pt idx="126">
                  <c:v>4912.6000000000004</c:v>
                </c:pt>
                <c:pt idx="127">
                  <c:v>5237.6000000000004</c:v>
                </c:pt>
                <c:pt idx="128">
                  <c:v>5565.1</c:v>
                </c:pt>
                <c:pt idx="129">
                  <c:v>5555.1</c:v>
                </c:pt>
                <c:pt idx="130">
                  <c:v>5545.1</c:v>
                </c:pt>
                <c:pt idx="131">
                  <c:v>5607.6</c:v>
                </c:pt>
                <c:pt idx="132">
                  <c:v>5765.1</c:v>
                </c:pt>
                <c:pt idx="133">
                  <c:v>6040.1</c:v>
                </c:pt>
                <c:pt idx="134">
                  <c:v>6267.6</c:v>
                </c:pt>
                <c:pt idx="135">
                  <c:v>6532.6</c:v>
                </c:pt>
                <c:pt idx="136">
                  <c:v>6522.6</c:v>
                </c:pt>
                <c:pt idx="137">
                  <c:v>5912.6</c:v>
                </c:pt>
                <c:pt idx="138">
                  <c:v>6047.6</c:v>
                </c:pt>
                <c:pt idx="139">
                  <c:v>6115.1</c:v>
                </c:pt>
                <c:pt idx="140">
                  <c:v>6370.1</c:v>
                </c:pt>
                <c:pt idx="141">
                  <c:v>6470.1</c:v>
                </c:pt>
                <c:pt idx="142">
                  <c:v>6852.6</c:v>
                </c:pt>
                <c:pt idx="143">
                  <c:v>6842.6</c:v>
                </c:pt>
                <c:pt idx="144">
                  <c:v>6832.6</c:v>
                </c:pt>
                <c:pt idx="145">
                  <c:v>6882.6</c:v>
                </c:pt>
                <c:pt idx="146">
                  <c:v>6857.6</c:v>
                </c:pt>
                <c:pt idx="147">
                  <c:v>6857.6</c:v>
                </c:pt>
                <c:pt idx="148">
                  <c:v>7077.6</c:v>
                </c:pt>
                <c:pt idx="149">
                  <c:v>7367.6</c:v>
                </c:pt>
                <c:pt idx="150">
                  <c:v>7357.6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6-46BF-AECC-83CAA28F2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38816"/>
        <c:axId val="336739776"/>
      </c:lineChart>
      <c:dateAx>
        <c:axId val="3367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739776"/>
        <c:crosses val="autoZero"/>
        <c:auto val="1"/>
        <c:lblOffset val="100"/>
        <c:baseTimeUnit val="days"/>
      </c:dateAx>
      <c:valAx>
        <c:axId val="336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pieniędzy</a:t>
                </a:r>
                <a:r>
                  <a:rPr lang="pl-PL" baseline="0"/>
                  <a:t> w zł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7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484654</xdr:colOff>
      <xdr:row>89</xdr:row>
      <xdr:rowOff>123264</xdr:rowOff>
    </xdr:from>
    <xdr:to>
      <xdr:col>22</xdr:col>
      <xdr:colOff>67235</xdr:colOff>
      <xdr:row>128</xdr:row>
      <xdr:rowOff>27453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BC62A6-FBBD-3380-4D93-8D983BAE2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czepan" refreshedDate="45772.774190856479" createdVersion="8" refreshedVersion="8" minRefreshableVersion="3" recordCount="235" xr:uid="{99F61ADB-422A-4114-84F6-80F031FC75F3}">
  <cacheSource type="worksheet">
    <worksheetSource ref="A1:H236" sheet="dane, z1"/>
  </cacheSource>
  <cacheFields count="11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 count="75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  <fieldGroup par="1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 zajec" numFmtId="0">
      <sharedItems containsSemiMixedTypes="0" containsString="0" containsNumber="1" minValue="0.99999999999999911" maxValue="2.0000000000000009"/>
    </cacheField>
    <cacheField name="koszt za lekcję" numFmtId="0">
      <sharedItems containsSemiMixedTypes="0" containsString="0" containsNumber="1" minValue="39.999999999999964" maxValue="119.99999999999997"/>
    </cacheField>
    <cacheField name="Miesiące (Data)" numFmtId="0" databaseField="0">
      <fieldGroup base="2">
        <rangePr groupBy="months" startDate="2025-10-01T00:00:00" endDate="2026-02-28T00:00:00"/>
        <groupItems count="14">
          <s v="&lt;01.10.202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8.02.2026"/>
        </groupItems>
      </fieldGroup>
    </cacheField>
    <cacheField name="Kwartały (Data)" numFmtId="0" databaseField="0">
      <fieldGroup base="2">
        <rangePr groupBy="quarters" startDate="2025-10-01T00:00:00" endDate="2026-02-28T00:00:00"/>
        <groupItems count="6">
          <s v="&lt;01.10.2025"/>
          <s v="Kwartał1"/>
          <s v="Kwartał2"/>
          <s v="Kwartał3"/>
          <s v="Kwartał4"/>
          <s v="&gt;28.02.2026"/>
        </groupItems>
      </fieldGroup>
    </cacheField>
    <cacheField name="Lata (Data)" numFmtId="0" databaseField="0">
      <fieldGroup base="2">
        <rangePr groupBy="years" startDate="2025-10-01T00:00:00" endDate="2026-02-28T00:00:00"/>
        <groupItems count="4">
          <s v="&lt;01.10.2025"/>
          <s v="2025"/>
          <s v="2026"/>
          <s v="&gt;28.02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x v="0"/>
    <d v="1899-12-30T09:00:00"/>
    <d v="1899-12-30T10:00:00"/>
    <n v="60"/>
    <n v="1.0000000000000004"/>
    <n v="60.000000000000028"/>
  </r>
  <r>
    <x v="1"/>
    <x v="1"/>
    <x v="1"/>
    <d v="1899-12-30T09:00:00"/>
    <d v="1899-12-30T10:45:00"/>
    <n v="50"/>
    <n v="1.7500000000000004"/>
    <n v="87.500000000000028"/>
  </r>
  <r>
    <x v="2"/>
    <x v="1"/>
    <x v="1"/>
    <d v="1899-12-30T11:15:00"/>
    <d v="1899-12-30T13:15:00"/>
    <n v="50"/>
    <n v="2.0000000000000009"/>
    <n v="100.00000000000004"/>
  </r>
  <r>
    <x v="3"/>
    <x v="2"/>
    <x v="2"/>
    <d v="1899-12-30T09:00:00"/>
    <d v="1899-12-30T11:00:00"/>
    <n v="40"/>
    <n v="1.9999999999999996"/>
    <n v="79.999999999999986"/>
  </r>
  <r>
    <x v="1"/>
    <x v="1"/>
    <x v="2"/>
    <d v="1899-12-30T11:30:00"/>
    <d v="1899-12-30T12:30:00"/>
    <n v="50"/>
    <n v="1.0000000000000004"/>
    <n v="50.000000000000021"/>
  </r>
  <r>
    <x v="4"/>
    <x v="1"/>
    <x v="3"/>
    <d v="1899-12-30T09:00:00"/>
    <d v="1899-12-30T10:15:00"/>
    <n v="50"/>
    <n v="1.2499999999999996"/>
    <n v="62.499999999999979"/>
  </r>
  <r>
    <x v="5"/>
    <x v="0"/>
    <x v="3"/>
    <d v="1899-12-30T11:00:00"/>
    <d v="1899-12-30T12:45:00"/>
    <n v="60"/>
    <n v="1.7500000000000004"/>
    <n v="105.00000000000003"/>
  </r>
  <r>
    <x v="6"/>
    <x v="2"/>
    <x v="3"/>
    <d v="1899-12-30T13:30:00"/>
    <d v="1899-12-30T14:45:00"/>
    <n v="40"/>
    <n v="1.2500000000000009"/>
    <n v="50.000000000000036"/>
  </r>
  <r>
    <x v="5"/>
    <x v="0"/>
    <x v="4"/>
    <d v="1899-12-30T09:00:00"/>
    <d v="1899-12-30T10:00:00"/>
    <n v="60"/>
    <n v="1.0000000000000004"/>
    <n v="60.000000000000028"/>
  </r>
  <r>
    <x v="3"/>
    <x v="2"/>
    <x v="4"/>
    <d v="1899-12-30T10:45:00"/>
    <d v="1899-12-30T12:15:00"/>
    <n v="40"/>
    <n v="1.4999999999999987"/>
    <n v="59.999999999999943"/>
  </r>
  <r>
    <x v="3"/>
    <x v="2"/>
    <x v="4"/>
    <d v="1899-12-30T12:30:00"/>
    <d v="1899-12-30T14:15:00"/>
    <n v="40"/>
    <n v="1.7499999999999991"/>
    <n v="69.999999999999972"/>
  </r>
  <r>
    <x v="1"/>
    <x v="1"/>
    <x v="5"/>
    <d v="1899-12-30T09:00:00"/>
    <d v="1899-12-30T10:00:00"/>
    <n v="50"/>
    <n v="1.0000000000000004"/>
    <n v="50.000000000000021"/>
  </r>
  <r>
    <x v="0"/>
    <x v="0"/>
    <x v="5"/>
    <d v="1899-12-30T10:30:00"/>
    <d v="1899-12-30T12:00:00"/>
    <n v="60"/>
    <n v="1.5"/>
    <n v="90"/>
  </r>
  <r>
    <x v="5"/>
    <x v="0"/>
    <x v="5"/>
    <d v="1899-12-30T12:45:00"/>
    <d v="1899-12-30T13:45:00"/>
    <n v="60"/>
    <n v="0.99999999999999911"/>
    <n v="59.999999999999943"/>
  </r>
  <r>
    <x v="0"/>
    <x v="0"/>
    <x v="5"/>
    <d v="1899-12-30T14:15:00"/>
    <d v="1899-12-30T15:45:00"/>
    <n v="60"/>
    <n v="1.5"/>
    <n v="90"/>
  </r>
  <r>
    <x v="2"/>
    <x v="0"/>
    <x v="6"/>
    <d v="1899-12-30T09:30:00"/>
    <d v="1899-12-30T11:00:00"/>
    <n v="60"/>
    <n v="1.5"/>
    <n v="90"/>
  </r>
  <r>
    <x v="3"/>
    <x v="2"/>
    <x v="6"/>
    <d v="1899-12-30T11:15:00"/>
    <d v="1899-12-30T12:30:00"/>
    <n v="40"/>
    <n v="1.2500000000000009"/>
    <n v="50.000000000000036"/>
  </r>
  <r>
    <x v="1"/>
    <x v="1"/>
    <x v="6"/>
    <d v="1899-12-30T12:45:00"/>
    <d v="1899-12-30T14:45:00"/>
    <n v="50"/>
    <n v="2.0000000000000009"/>
    <n v="100.00000000000004"/>
  </r>
  <r>
    <x v="3"/>
    <x v="2"/>
    <x v="6"/>
    <d v="1899-12-30T15:00:00"/>
    <d v="1899-12-30T17:00:00"/>
    <n v="40"/>
    <n v="2.0000000000000009"/>
    <n v="80.000000000000028"/>
  </r>
  <r>
    <x v="7"/>
    <x v="0"/>
    <x v="6"/>
    <d v="1899-12-30T17:00:00"/>
    <d v="1899-12-30T18:15:00"/>
    <n v="60"/>
    <n v="1.2499999999999982"/>
    <n v="74.999999999999886"/>
  </r>
  <r>
    <x v="8"/>
    <x v="1"/>
    <x v="7"/>
    <d v="1899-12-30T09:00:00"/>
    <d v="1899-12-30T10:15:00"/>
    <n v="50"/>
    <n v="1.2499999999999996"/>
    <n v="62.499999999999979"/>
  </r>
  <r>
    <x v="9"/>
    <x v="2"/>
    <x v="7"/>
    <d v="1899-12-30T10:30:00"/>
    <d v="1899-12-30T11:30:00"/>
    <n v="40"/>
    <n v="1.0000000000000004"/>
    <n v="40.000000000000014"/>
  </r>
  <r>
    <x v="9"/>
    <x v="2"/>
    <x v="7"/>
    <d v="1899-12-30T11:30:00"/>
    <d v="1899-12-30T12:45:00"/>
    <n v="40"/>
    <n v="1.2499999999999996"/>
    <n v="49.999999999999986"/>
  </r>
  <r>
    <x v="1"/>
    <x v="1"/>
    <x v="7"/>
    <d v="1899-12-30T12:45:00"/>
    <d v="1899-12-30T14:15:00"/>
    <n v="50"/>
    <n v="1.5"/>
    <n v="75"/>
  </r>
  <r>
    <x v="10"/>
    <x v="1"/>
    <x v="7"/>
    <d v="1899-12-30T14:30:00"/>
    <d v="1899-12-30T15:30:00"/>
    <n v="50"/>
    <n v="1.0000000000000018"/>
    <n v="50.000000000000085"/>
  </r>
  <r>
    <x v="8"/>
    <x v="1"/>
    <x v="8"/>
    <d v="1899-12-30T09:00:00"/>
    <d v="1899-12-30T10:15:00"/>
    <n v="50"/>
    <n v="1.2499999999999996"/>
    <n v="62.499999999999979"/>
  </r>
  <r>
    <x v="5"/>
    <x v="0"/>
    <x v="8"/>
    <d v="1899-12-30T10:15:00"/>
    <d v="1899-12-30T11:30:00"/>
    <n v="60"/>
    <n v="1.2500000000000009"/>
    <n v="75.000000000000057"/>
  </r>
  <r>
    <x v="6"/>
    <x v="0"/>
    <x v="8"/>
    <d v="1899-12-30T12:15:00"/>
    <d v="1899-12-30T14:00:00"/>
    <n v="60"/>
    <n v="1.7500000000000018"/>
    <n v="105.00000000000011"/>
  </r>
  <r>
    <x v="1"/>
    <x v="1"/>
    <x v="9"/>
    <d v="1899-12-30T09:00:00"/>
    <d v="1899-12-30T10:30:00"/>
    <n v="50"/>
    <n v="1.5"/>
    <n v="75"/>
  </r>
  <r>
    <x v="10"/>
    <x v="1"/>
    <x v="9"/>
    <d v="1899-12-30T11:00:00"/>
    <d v="1899-12-30T13:00:00"/>
    <n v="50"/>
    <n v="1.9999999999999996"/>
    <n v="99.999999999999972"/>
  </r>
  <r>
    <x v="7"/>
    <x v="0"/>
    <x v="9"/>
    <d v="1899-12-30T14:00:00"/>
    <d v="1899-12-30T15:00:00"/>
    <n v="60"/>
    <n v="0.99999999999999911"/>
    <n v="59.999999999999943"/>
  </r>
  <r>
    <x v="3"/>
    <x v="2"/>
    <x v="9"/>
    <d v="1899-12-30T15:15:00"/>
    <d v="1899-12-30T16:45:00"/>
    <n v="40"/>
    <n v="1.5"/>
    <n v="60"/>
  </r>
  <r>
    <x v="2"/>
    <x v="1"/>
    <x v="10"/>
    <d v="1899-12-30T09:00:00"/>
    <d v="1899-12-30T11:00:00"/>
    <n v="50"/>
    <n v="1.9999999999999996"/>
    <n v="99.999999999999972"/>
  </r>
  <r>
    <x v="2"/>
    <x v="0"/>
    <x v="10"/>
    <d v="1899-12-30T11:30:00"/>
    <d v="1899-12-30T13:15:00"/>
    <n v="60"/>
    <n v="1.7500000000000004"/>
    <n v="105.00000000000003"/>
  </r>
  <r>
    <x v="10"/>
    <x v="1"/>
    <x v="11"/>
    <d v="1899-12-30T09:00:00"/>
    <d v="1899-12-30T10:15:00"/>
    <n v="50"/>
    <n v="1.2499999999999996"/>
    <n v="62.499999999999979"/>
  </r>
  <r>
    <x v="4"/>
    <x v="0"/>
    <x v="11"/>
    <d v="1899-12-30T10:45:00"/>
    <d v="1899-12-30T11:45:00"/>
    <n v="60"/>
    <n v="0.99999999999999911"/>
    <n v="59.999999999999943"/>
  </r>
  <r>
    <x v="10"/>
    <x v="2"/>
    <x v="12"/>
    <d v="1899-12-30T09:00:00"/>
    <d v="1899-12-30T10:00:00"/>
    <n v="40"/>
    <n v="1.0000000000000004"/>
    <n v="40.000000000000014"/>
  </r>
  <r>
    <x v="0"/>
    <x v="0"/>
    <x v="13"/>
    <d v="1899-12-30T09:00:00"/>
    <d v="1899-12-30T10:00:00"/>
    <n v="60"/>
    <n v="1.0000000000000004"/>
    <n v="60.000000000000028"/>
  </r>
  <r>
    <x v="9"/>
    <x v="2"/>
    <x v="13"/>
    <d v="1899-12-30T10:30:00"/>
    <d v="1899-12-30T11:30:00"/>
    <n v="40"/>
    <n v="1.0000000000000004"/>
    <n v="40.000000000000014"/>
  </r>
  <r>
    <x v="6"/>
    <x v="0"/>
    <x v="14"/>
    <d v="1899-12-30T09:00:00"/>
    <d v="1899-12-30T10:45:00"/>
    <n v="60"/>
    <n v="1.7500000000000004"/>
    <n v="105.00000000000003"/>
  </r>
  <r>
    <x v="5"/>
    <x v="0"/>
    <x v="14"/>
    <d v="1899-12-30T10:45:00"/>
    <d v="1899-12-30T12:15:00"/>
    <n v="60"/>
    <n v="1.4999999999999987"/>
    <n v="89.999999999999915"/>
  </r>
  <r>
    <x v="9"/>
    <x v="2"/>
    <x v="14"/>
    <d v="1899-12-30T12:45:00"/>
    <d v="1899-12-30T14:30:00"/>
    <n v="40"/>
    <n v="1.7499999999999991"/>
    <n v="69.999999999999972"/>
  </r>
  <r>
    <x v="0"/>
    <x v="0"/>
    <x v="14"/>
    <d v="1899-12-30T14:30:00"/>
    <d v="1899-12-30T16:15:00"/>
    <n v="60"/>
    <n v="1.7500000000000018"/>
    <n v="105.00000000000011"/>
  </r>
  <r>
    <x v="2"/>
    <x v="0"/>
    <x v="15"/>
    <d v="1899-12-30T09:00:00"/>
    <d v="1899-12-30T10:30:00"/>
    <n v="60"/>
    <n v="1.5"/>
    <n v="90"/>
  </r>
  <r>
    <x v="1"/>
    <x v="1"/>
    <x v="16"/>
    <d v="1899-12-30T09:00:00"/>
    <d v="1899-12-30T10:00:00"/>
    <n v="50"/>
    <n v="1.0000000000000004"/>
    <n v="50.000000000000021"/>
  </r>
  <r>
    <x v="1"/>
    <x v="1"/>
    <x v="16"/>
    <d v="1899-12-30T10:00:00"/>
    <d v="1899-12-30T12:00:00"/>
    <n v="50"/>
    <n v="1.9999999999999996"/>
    <n v="99.999999999999972"/>
  </r>
  <r>
    <x v="2"/>
    <x v="0"/>
    <x v="16"/>
    <d v="1899-12-30T12:30:00"/>
    <d v="1899-12-30T14:00:00"/>
    <n v="60"/>
    <n v="1.5"/>
    <n v="90"/>
  </r>
  <r>
    <x v="0"/>
    <x v="0"/>
    <x v="17"/>
    <d v="1899-12-30T09:00:00"/>
    <d v="1899-12-30T10:30:00"/>
    <n v="60"/>
    <n v="1.5"/>
    <n v="90"/>
  </r>
  <r>
    <x v="8"/>
    <x v="1"/>
    <x v="17"/>
    <d v="1899-12-30T11:00:00"/>
    <d v="1899-12-30T12:45:00"/>
    <n v="50"/>
    <n v="1.7500000000000004"/>
    <n v="87.500000000000028"/>
  </r>
  <r>
    <x v="6"/>
    <x v="2"/>
    <x v="17"/>
    <d v="1899-12-30T13:45:00"/>
    <d v="1899-12-30T15:30:00"/>
    <n v="40"/>
    <n v="1.7500000000000018"/>
    <n v="70.000000000000071"/>
  </r>
  <r>
    <x v="4"/>
    <x v="0"/>
    <x v="17"/>
    <d v="1899-12-30T15:30:00"/>
    <d v="1899-12-30T17:00:00"/>
    <n v="60"/>
    <n v="1.5"/>
    <n v="90"/>
  </r>
  <r>
    <x v="2"/>
    <x v="1"/>
    <x v="17"/>
    <d v="1899-12-30T17:00:00"/>
    <d v="1899-12-30T18:00:00"/>
    <n v="50"/>
    <n v="0.99999999999999911"/>
    <n v="49.999999999999957"/>
  </r>
  <r>
    <x v="5"/>
    <x v="0"/>
    <x v="18"/>
    <d v="1899-12-30T09:00:00"/>
    <d v="1899-12-30T10:00:00"/>
    <n v="60"/>
    <n v="1.0000000000000004"/>
    <n v="60.000000000000028"/>
  </r>
  <r>
    <x v="4"/>
    <x v="0"/>
    <x v="18"/>
    <d v="1899-12-30T10:45:00"/>
    <d v="1899-12-30T12:15:00"/>
    <n v="60"/>
    <n v="1.4999999999999987"/>
    <n v="89.999999999999915"/>
  </r>
  <r>
    <x v="3"/>
    <x v="2"/>
    <x v="19"/>
    <d v="1899-12-30T09:00:00"/>
    <d v="1899-12-30T10:15:00"/>
    <n v="40"/>
    <n v="1.2499999999999996"/>
    <n v="49.999999999999986"/>
  </r>
  <r>
    <x v="3"/>
    <x v="2"/>
    <x v="19"/>
    <d v="1899-12-30T10:15:00"/>
    <d v="1899-12-30T11:30:00"/>
    <n v="40"/>
    <n v="1.2500000000000009"/>
    <n v="50.000000000000036"/>
  </r>
  <r>
    <x v="7"/>
    <x v="2"/>
    <x v="20"/>
    <d v="1899-12-30T09:00:00"/>
    <d v="1899-12-30T10:00:00"/>
    <n v="40"/>
    <n v="1.0000000000000004"/>
    <n v="40.000000000000014"/>
  </r>
  <r>
    <x v="2"/>
    <x v="0"/>
    <x v="20"/>
    <d v="1899-12-30T10:00:00"/>
    <d v="1899-12-30T11:15:00"/>
    <n v="60"/>
    <n v="1.2499999999999996"/>
    <n v="74.999999999999972"/>
  </r>
  <r>
    <x v="4"/>
    <x v="0"/>
    <x v="20"/>
    <d v="1899-12-30T11:15:00"/>
    <d v="1899-12-30T12:15:00"/>
    <n v="60"/>
    <n v="0.99999999999999911"/>
    <n v="59.999999999999943"/>
  </r>
  <r>
    <x v="9"/>
    <x v="2"/>
    <x v="21"/>
    <d v="1899-12-30T09:00:00"/>
    <d v="1899-12-30T10:00:00"/>
    <n v="40"/>
    <n v="1.0000000000000004"/>
    <n v="40.000000000000014"/>
  </r>
  <r>
    <x v="7"/>
    <x v="0"/>
    <x v="21"/>
    <d v="1899-12-30T11:00:00"/>
    <d v="1899-12-30T12:30:00"/>
    <n v="60"/>
    <n v="1.5000000000000013"/>
    <n v="90.000000000000085"/>
  </r>
  <r>
    <x v="0"/>
    <x v="0"/>
    <x v="21"/>
    <d v="1899-12-30T12:45:00"/>
    <d v="1899-12-30T13:45:00"/>
    <n v="60"/>
    <n v="0.99999999999999911"/>
    <n v="59.999999999999943"/>
  </r>
  <r>
    <x v="4"/>
    <x v="0"/>
    <x v="21"/>
    <d v="1899-12-30T13:45:00"/>
    <d v="1899-12-30T15:00:00"/>
    <n v="60"/>
    <n v="1.2500000000000009"/>
    <n v="75.000000000000057"/>
  </r>
  <r>
    <x v="5"/>
    <x v="0"/>
    <x v="21"/>
    <d v="1899-12-30T15:45:00"/>
    <d v="1899-12-30T17:15:00"/>
    <n v="60"/>
    <n v="1.5"/>
    <n v="90"/>
  </r>
  <r>
    <x v="9"/>
    <x v="2"/>
    <x v="22"/>
    <d v="1899-12-30T09:00:00"/>
    <d v="1899-12-30T11:00:00"/>
    <n v="40"/>
    <n v="1.9999999999999996"/>
    <n v="79.999999999999986"/>
  </r>
  <r>
    <x v="9"/>
    <x v="2"/>
    <x v="22"/>
    <d v="1899-12-30T11:15:00"/>
    <d v="1899-12-30T12:45:00"/>
    <n v="40"/>
    <n v="1.5"/>
    <n v="60"/>
  </r>
  <r>
    <x v="4"/>
    <x v="1"/>
    <x v="22"/>
    <d v="1899-12-30T13:30:00"/>
    <d v="1899-12-30T15:15:00"/>
    <n v="50"/>
    <n v="1.7499999999999991"/>
    <n v="87.499999999999957"/>
  </r>
  <r>
    <x v="11"/>
    <x v="2"/>
    <x v="22"/>
    <d v="1899-12-30T16:00:00"/>
    <d v="1899-12-30T18:00:00"/>
    <n v="40"/>
    <n v="2.0000000000000009"/>
    <n v="80.000000000000028"/>
  </r>
  <r>
    <x v="7"/>
    <x v="2"/>
    <x v="23"/>
    <d v="1899-12-30T09:00:00"/>
    <d v="1899-12-30T10:15:00"/>
    <n v="40"/>
    <n v="1.2499999999999996"/>
    <n v="49.999999999999986"/>
  </r>
  <r>
    <x v="1"/>
    <x v="1"/>
    <x v="23"/>
    <d v="1899-12-30T10:30:00"/>
    <d v="1899-12-30T11:45:00"/>
    <n v="50"/>
    <n v="1.2499999999999996"/>
    <n v="62.499999999999979"/>
  </r>
  <r>
    <x v="3"/>
    <x v="2"/>
    <x v="23"/>
    <d v="1899-12-30T12:15:00"/>
    <d v="1899-12-30T14:15:00"/>
    <n v="40"/>
    <n v="2.0000000000000009"/>
    <n v="80.000000000000028"/>
  </r>
  <r>
    <x v="3"/>
    <x v="2"/>
    <x v="24"/>
    <d v="1899-12-30T09:00:00"/>
    <d v="1899-12-30T11:00:00"/>
    <n v="40"/>
    <n v="1.9999999999999996"/>
    <n v="79.999999999999986"/>
  </r>
  <r>
    <x v="0"/>
    <x v="0"/>
    <x v="24"/>
    <d v="1899-12-30T11:30:00"/>
    <d v="1899-12-30T13:15:00"/>
    <n v="60"/>
    <n v="1.7500000000000004"/>
    <n v="105.00000000000003"/>
  </r>
  <r>
    <x v="0"/>
    <x v="0"/>
    <x v="24"/>
    <d v="1899-12-30T13:30:00"/>
    <d v="1899-12-30T15:00:00"/>
    <n v="60"/>
    <n v="1.5"/>
    <n v="90"/>
  </r>
  <r>
    <x v="10"/>
    <x v="1"/>
    <x v="24"/>
    <d v="1899-12-30T16:15:00"/>
    <d v="1899-12-30T18:15:00"/>
    <n v="50"/>
    <n v="1.9999999999999982"/>
    <n v="99.999999999999915"/>
  </r>
  <r>
    <x v="2"/>
    <x v="0"/>
    <x v="25"/>
    <d v="1899-12-30T09:00:00"/>
    <d v="1899-12-30T10:00:00"/>
    <n v="60"/>
    <n v="1.0000000000000004"/>
    <n v="60.000000000000028"/>
  </r>
  <r>
    <x v="9"/>
    <x v="2"/>
    <x v="25"/>
    <d v="1899-12-30T10:30:00"/>
    <d v="1899-12-30T11:45:00"/>
    <n v="40"/>
    <n v="1.2499999999999996"/>
    <n v="49.999999999999986"/>
  </r>
  <r>
    <x v="8"/>
    <x v="1"/>
    <x v="26"/>
    <d v="1899-12-30T09:00:00"/>
    <d v="1899-12-30T10:45:00"/>
    <n v="50"/>
    <n v="1.7500000000000004"/>
    <n v="87.500000000000028"/>
  </r>
  <r>
    <x v="12"/>
    <x v="0"/>
    <x v="26"/>
    <d v="1899-12-30T11:15:00"/>
    <d v="1899-12-30T12:15:00"/>
    <n v="60"/>
    <n v="0.99999999999999911"/>
    <n v="59.999999999999943"/>
  </r>
  <r>
    <x v="9"/>
    <x v="2"/>
    <x v="26"/>
    <d v="1899-12-30T13:00:00"/>
    <d v="1899-12-30T14:45:00"/>
    <n v="40"/>
    <n v="1.7500000000000018"/>
    <n v="70.000000000000071"/>
  </r>
  <r>
    <x v="8"/>
    <x v="1"/>
    <x v="26"/>
    <d v="1899-12-30T15:45:00"/>
    <d v="1899-12-30T17:15:00"/>
    <n v="50"/>
    <n v="1.5"/>
    <n v="75"/>
  </r>
  <r>
    <x v="1"/>
    <x v="1"/>
    <x v="27"/>
    <d v="1899-12-30T09:00:00"/>
    <d v="1899-12-30T10:00:00"/>
    <n v="50"/>
    <n v="1.0000000000000004"/>
    <n v="50.000000000000021"/>
  </r>
  <r>
    <x v="3"/>
    <x v="2"/>
    <x v="27"/>
    <d v="1899-12-30T10:00:00"/>
    <d v="1899-12-30T12:00:00"/>
    <n v="40"/>
    <n v="1.9999999999999996"/>
    <n v="79.999999999999986"/>
  </r>
  <r>
    <x v="6"/>
    <x v="2"/>
    <x v="27"/>
    <d v="1899-12-30T12:45:00"/>
    <d v="1899-12-30T13:45:00"/>
    <n v="40"/>
    <n v="0.99999999999999911"/>
    <n v="39.999999999999964"/>
  </r>
  <r>
    <x v="1"/>
    <x v="1"/>
    <x v="27"/>
    <d v="1899-12-30T14:15:00"/>
    <d v="1899-12-30T15:15:00"/>
    <n v="50"/>
    <n v="0.99999999999999911"/>
    <n v="49.999999999999957"/>
  </r>
  <r>
    <x v="10"/>
    <x v="1"/>
    <x v="27"/>
    <d v="1899-12-30T15:15:00"/>
    <d v="1899-12-30T16:15:00"/>
    <n v="50"/>
    <n v="1.0000000000000018"/>
    <n v="50.000000000000085"/>
  </r>
  <r>
    <x v="3"/>
    <x v="2"/>
    <x v="28"/>
    <d v="1899-12-30T09:00:00"/>
    <d v="1899-12-30T10:30:00"/>
    <n v="40"/>
    <n v="1.5"/>
    <n v="60"/>
  </r>
  <r>
    <x v="6"/>
    <x v="2"/>
    <x v="28"/>
    <d v="1899-12-30T10:45:00"/>
    <d v="1899-12-30T12:00:00"/>
    <n v="40"/>
    <n v="1.2499999999999996"/>
    <n v="49.999999999999986"/>
  </r>
  <r>
    <x v="9"/>
    <x v="2"/>
    <x v="28"/>
    <d v="1899-12-30T12:30:00"/>
    <d v="1899-12-30T13:30:00"/>
    <n v="40"/>
    <n v="0.99999999999999911"/>
    <n v="39.999999999999964"/>
  </r>
  <r>
    <x v="5"/>
    <x v="0"/>
    <x v="28"/>
    <d v="1899-12-30T14:30:00"/>
    <d v="1899-12-30T16:00:00"/>
    <n v="60"/>
    <n v="1.5"/>
    <n v="90"/>
  </r>
  <r>
    <x v="6"/>
    <x v="0"/>
    <x v="28"/>
    <d v="1899-12-30T16:30:00"/>
    <d v="1899-12-30T18:00:00"/>
    <n v="60"/>
    <n v="1.5"/>
    <n v="90"/>
  </r>
  <r>
    <x v="4"/>
    <x v="0"/>
    <x v="29"/>
    <d v="1899-12-30T09:00:00"/>
    <d v="1899-12-30T10:15:00"/>
    <n v="60"/>
    <n v="1.2499999999999996"/>
    <n v="74.999999999999972"/>
  </r>
  <r>
    <x v="4"/>
    <x v="0"/>
    <x v="30"/>
    <d v="1899-12-30T09:00:00"/>
    <d v="1899-12-30T10:00:00"/>
    <n v="60"/>
    <n v="1.0000000000000004"/>
    <n v="60.000000000000028"/>
  </r>
  <r>
    <x v="10"/>
    <x v="2"/>
    <x v="30"/>
    <d v="1899-12-30T11:00:00"/>
    <d v="1899-12-30T12:45:00"/>
    <n v="40"/>
    <n v="1.7500000000000004"/>
    <n v="70.000000000000014"/>
  </r>
  <r>
    <x v="9"/>
    <x v="2"/>
    <x v="30"/>
    <d v="1899-12-30T13:45:00"/>
    <d v="1899-12-30T15:45:00"/>
    <n v="40"/>
    <n v="2.0000000000000009"/>
    <n v="80.000000000000028"/>
  </r>
  <r>
    <x v="0"/>
    <x v="0"/>
    <x v="30"/>
    <d v="1899-12-30T16:30:00"/>
    <d v="1899-12-30T17:30:00"/>
    <n v="60"/>
    <n v="0.99999999999999911"/>
    <n v="59.999999999999943"/>
  </r>
  <r>
    <x v="2"/>
    <x v="0"/>
    <x v="31"/>
    <d v="1899-12-30T09:30:00"/>
    <d v="1899-12-30T11:00:00"/>
    <n v="60"/>
    <n v="1.5"/>
    <n v="90"/>
  </r>
  <r>
    <x v="3"/>
    <x v="2"/>
    <x v="31"/>
    <d v="1899-12-30T11:30:00"/>
    <d v="1899-12-30T12:45:00"/>
    <n v="40"/>
    <n v="1.2499999999999996"/>
    <n v="49.999999999999986"/>
  </r>
  <r>
    <x v="13"/>
    <x v="1"/>
    <x v="32"/>
    <d v="1899-12-30T09:00:00"/>
    <d v="1899-12-30T10:00:00"/>
    <n v="50"/>
    <n v="1.0000000000000004"/>
    <n v="50.000000000000021"/>
  </r>
  <r>
    <x v="6"/>
    <x v="0"/>
    <x v="32"/>
    <d v="1899-12-30T10:30:00"/>
    <d v="1899-12-30T11:30:00"/>
    <n v="60"/>
    <n v="1.0000000000000004"/>
    <n v="60.000000000000028"/>
  </r>
  <r>
    <x v="0"/>
    <x v="0"/>
    <x v="32"/>
    <d v="1899-12-30T11:30:00"/>
    <d v="1899-12-30T13:30:00"/>
    <n v="60"/>
    <n v="1.9999999999999996"/>
    <n v="119.99999999999997"/>
  </r>
  <r>
    <x v="8"/>
    <x v="1"/>
    <x v="33"/>
    <d v="1899-12-30T09:00:00"/>
    <d v="1899-12-30T10:45:00"/>
    <n v="50"/>
    <n v="1.7500000000000004"/>
    <n v="87.500000000000028"/>
  </r>
  <r>
    <x v="9"/>
    <x v="2"/>
    <x v="33"/>
    <d v="1899-12-30T11:30:00"/>
    <d v="1899-12-30T13:00:00"/>
    <n v="40"/>
    <n v="1.4999999999999987"/>
    <n v="59.999999999999943"/>
  </r>
  <r>
    <x v="8"/>
    <x v="1"/>
    <x v="33"/>
    <d v="1899-12-30T13:45:00"/>
    <d v="1899-12-30T14:45:00"/>
    <n v="50"/>
    <n v="1.0000000000000018"/>
    <n v="50.000000000000085"/>
  </r>
  <r>
    <x v="10"/>
    <x v="1"/>
    <x v="33"/>
    <d v="1899-12-30T15:45:00"/>
    <d v="1899-12-30T17:15:00"/>
    <n v="50"/>
    <n v="1.5"/>
    <n v="75"/>
  </r>
  <r>
    <x v="9"/>
    <x v="2"/>
    <x v="33"/>
    <d v="1899-12-30T18:00:00"/>
    <d v="1899-12-30T19:00:00"/>
    <n v="40"/>
    <n v="0.99999999999999911"/>
    <n v="39.999999999999964"/>
  </r>
  <r>
    <x v="5"/>
    <x v="0"/>
    <x v="34"/>
    <d v="1899-12-30T09:00:00"/>
    <d v="1899-12-30T10:45:00"/>
    <n v="60"/>
    <n v="1.7500000000000004"/>
    <n v="105.00000000000003"/>
  </r>
  <r>
    <x v="7"/>
    <x v="2"/>
    <x v="34"/>
    <d v="1899-12-30T11:00:00"/>
    <d v="1899-12-30T12:00:00"/>
    <n v="40"/>
    <n v="1.0000000000000004"/>
    <n v="40.000000000000014"/>
  </r>
  <r>
    <x v="2"/>
    <x v="0"/>
    <x v="34"/>
    <d v="1899-12-30T12:45:00"/>
    <d v="1899-12-30T14:15:00"/>
    <n v="60"/>
    <n v="1.5"/>
    <n v="90"/>
  </r>
  <r>
    <x v="14"/>
    <x v="0"/>
    <x v="35"/>
    <d v="1899-12-30T09:00:00"/>
    <d v="1899-12-30T10:45:00"/>
    <n v="60"/>
    <n v="1.7500000000000004"/>
    <n v="105.00000000000003"/>
  </r>
  <r>
    <x v="3"/>
    <x v="2"/>
    <x v="35"/>
    <d v="1899-12-30T11:15:00"/>
    <d v="1899-12-30T13:00:00"/>
    <n v="40"/>
    <n v="1.7499999999999991"/>
    <n v="69.999999999999972"/>
  </r>
  <r>
    <x v="5"/>
    <x v="0"/>
    <x v="36"/>
    <d v="1899-12-30T09:00:00"/>
    <d v="1899-12-30T10:15:00"/>
    <n v="60"/>
    <n v="1.2499999999999996"/>
    <n v="74.999999999999972"/>
  </r>
  <r>
    <x v="10"/>
    <x v="1"/>
    <x v="36"/>
    <d v="1899-12-30T10:30:00"/>
    <d v="1899-12-30T11:30:00"/>
    <n v="50"/>
    <n v="1.0000000000000004"/>
    <n v="50.000000000000021"/>
  </r>
  <r>
    <x v="9"/>
    <x v="2"/>
    <x v="37"/>
    <d v="1899-12-30T09:00:00"/>
    <d v="1899-12-30T10:30:00"/>
    <n v="40"/>
    <n v="1.5"/>
    <n v="60"/>
  </r>
  <r>
    <x v="15"/>
    <x v="0"/>
    <x v="37"/>
    <d v="1899-12-30T10:30:00"/>
    <d v="1899-12-30T12:00:00"/>
    <n v="60"/>
    <n v="1.5"/>
    <n v="90"/>
  </r>
  <r>
    <x v="4"/>
    <x v="0"/>
    <x v="37"/>
    <d v="1899-12-30T13:00:00"/>
    <d v="1899-12-30T14:15:00"/>
    <n v="60"/>
    <n v="1.2500000000000009"/>
    <n v="75.000000000000057"/>
  </r>
  <r>
    <x v="7"/>
    <x v="0"/>
    <x v="37"/>
    <d v="1899-12-30T14:45:00"/>
    <d v="1899-12-30T15:45:00"/>
    <n v="60"/>
    <n v="0.99999999999999911"/>
    <n v="59.999999999999943"/>
  </r>
  <r>
    <x v="3"/>
    <x v="2"/>
    <x v="37"/>
    <d v="1899-12-30T16:15:00"/>
    <d v="1899-12-30T17:45:00"/>
    <n v="40"/>
    <n v="1.5"/>
    <n v="60"/>
  </r>
  <r>
    <x v="6"/>
    <x v="2"/>
    <x v="38"/>
    <d v="1899-12-30T09:00:00"/>
    <d v="1899-12-30T10:15:00"/>
    <n v="40"/>
    <n v="1.2499999999999996"/>
    <n v="49.999999999999986"/>
  </r>
  <r>
    <x v="2"/>
    <x v="0"/>
    <x v="38"/>
    <d v="1899-12-30T10:30:00"/>
    <d v="1899-12-30T11:45:00"/>
    <n v="60"/>
    <n v="1.2499999999999996"/>
    <n v="74.999999999999972"/>
  </r>
  <r>
    <x v="3"/>
    <x v="2"/>
    <x v="39"/>
    <d v="1899-12-30T09:00:00"/>
    <d v="1899-12-30T10:15:00"/>
    <n v="40"/>
    <n v="1.2499999999999996"/>
    <n v="49.999999999999986"/>
  </r>
  <r>
    <x v="6"/>
    <x v="0"/>
    <x v="39"/>
    <d v="1899-12-30T10:30:00"/>
    <d v="1899-12-30T11:30:00"/>
    <n v="60"/>
    <n v="1.0000000000000004"/>
    <n v="60.000000000000028"/>
  </r>
  <r>
    <x v="0"/>
    <x v="0"/>
    <x v="39"/>
    <d v="1899-12-30T11:30:00"/>
    <d v="1899-12-30T13:15:00"/>
    <n v="60"/>
    <n v="1.7500000000000004"/>
    <n v="105.00000000000003"/>
  </r>
  <r>
    <x v="5"/>
    <x v="0"/>
    <x v="40"/>
    <d v="1899-12-30T09:30:00"/>
    <d v="1899-12-30T11:00:00"/>
    <n v="60"/>
    <n v="1.5"/>
    <n v="90"/>
  </r>
  <r>
    <x v="5"/>
    <x v="0"/>
    <x v="40"/>
    <d v="1899-12-30T11:15:00"/>
    <d v="1899-12-30T12:45:00"/>
    <n v="60"/>
    <n v="1.5"/>
    <n v="90"/>
  </r>
  <r>
    <x v="15"/>
    <x v="0"/>
    <x v="41"/>
    <d v="1899-12-30T09:00:00"/>
    <d v="1899-12-30T10:00:00"/>
    <n v="60"/>
    <n v="1.0000000000000004"/>
    <n v="60.000000000000028"/>
  </r>
  <r>
    <x v="0"/>
    <x v="0"/>
    <x v="42"/>
    <d v="1899-12-30T09:00:00"/>
    <d v="1899-12-30T10:45:00"/>
    <n v="60"/>
    <n v="1.7500000000000004"/>
    <n v="105.00000000000003"/>
  </r>
  <r>
    <x v="5"/>
    <x v="0"/>
    <x v="42"/>
    <d v="1899-12-30T11:30:00"/>
    <d v="1899-12-30T13:00:00"/>
    <n v="60"/>
    <n v="1.4999999999999987"/>
    <n v="89.999999999999915"/>
  </r>
  <r>
    <x v="15"/>
    <x v="0"/>
    <x v="42"/>
    <d v="1899-12-30T13:45:00"/>
    <d v="1899-12-30T14:45:00"/>
    <n v="60"/>
    <n v="1.0000000000000018"/>
    <n v="60.000000000000107"/>
  </r>
  <r>
    <x v="2"/>
    <x v="1"/>
    <x v="42"/>
    <d v="1899-12-30T15:30:00"/>
    <d v="1899-12-30T16:45:00"/>
    <n v="50"/>
    <n v="1.2499999999999982"/>
    <n v="62.499999999999915"/>
  </r>
  <r>
    <x v="5"/>
    <x v="0"/>
    <x v="42"/>
    <d v="1899-12-30T17:30:00"/>
    <d v="1899-12-30T19:00:00"/>
    <n v="60"/>
    <n v="1.5"/>
    <n v="90"/>
  </r>
  <r>
    <x v="6"/>
    <x v="2"/>
    <x v="43"/>
    <d v="1899-12-30T09:00:00"/>
    <d v="1899-12-30T10:45:00"/>
    <n v="40"/>
    <n v="1.7500000000000004"/>
    <n v="70.000000000000014"/>
  </r>
  <r>
    <x v="15"/>
    <x v="0"/>
    <x v="43"/>
    <d v="1899-12-30T11:15:00"/>
    <d v="1899-12-30T13:00:00"/>
    <n v="60"/>
    <n v="1.7499999999999991"/>
    <n v="104.99999999999994"/>
  </r>
  <r>
    <x v="1"/>
    <x v="1"/>
    <x v="43"/>
    <d v="1899-12-30T14:00:00"/>
    <d v="1899-12-30T15:00:00"/>
    <n v="50"/>
    <n v="0.99999999999999911"/>
    <n v="49.999999999999957"/>
  </r>
  <r>
    <x v="1"/>
    <x v="1"/>
    <x v="44"/>
    <d v="1899-12-30T09:00:00"/>
    <d v="1899-12-30T10:30:00"/>
    <n v="50"/>
    <n v="1.5"/>
    <n v="75"/>
  </r>
  <r>
    <x v="15"/>
    <x v="0"/>
    <x v="44"/>
    <d v="1899-12-30T10:45:00"/>
    <d v="1899-12-30T12:00:00"/>
    <n v="60"/>
    <n v="1.2499999999999996"/>
    <n v="74.999999999999972"/>
  </r>
  <r>
    <x v="15"/>
    <x v="0"/>
    <x v="44"/>
    <d v="1899-12-30T12:00:00"/>
    <d v="1899-12-30T13:00:00"/>
    <n v="60"/>
    <n v="0.99999999999999911"/>
    <n v="59.999999999999943"/>
  </r>
  <r>
    <x v="8"/>
    <x v="1"/>
    <x v="44"/>
    <d v="1899-12-30T13:15:00"/>
    <d v="1899-12-30T15:15:00"/>
    <n v="50"/>
    <n v="1.9999999999999982"/>
    <n v="99.999999999999915"/>
  </r>
  <r>
    <x v="7"/>
    <x v="0"/>
    <x v="44"/>
    <d v="1899-12-30T15:30:00"/>
    <d v="1899-12-30T17:15:00"/>
    <n v="60"/>
    <n v="1.7499999999999991"/>
    <n v="104.99999999999994"/>
  </r>
  <r>
    <x v="4"/>
    <x v="1"/>
    <x v="45"/>
    <d v="1899-12-30T09:00:00"/>
    <d v="1899-12-30T11:00:00"/>
    <n v="50"/>
    <n v="1.9999999999999996"/>
    <n v="99.999999999999972"/>
  </r>
  <r>
    <x v="10"/>
    <x v="1"/>
    <x v="45"/>
    <d v="1899-12-30T11:00:00"/>
    <d v="1899-12-30T12:00:00"/>
    <n v="50"/>
    <n v="1.0000000000000004"/>
    <n v="50.000000000000021"/>
  </r>
  <r>
    <x v="7"/>
    <x v="2"/>
    <x v="45"/>
    <d v="1899-12-30T13:00:00"/>
    <d v="1899-12-30T15:00:00"/>
    <n v="40"/>
    <n v="2.0000000000000009"/>
    <n v="80.000000000000028"/>
  </r>
  <r>
    <x v="0"/>
    <x v="0"/>
    <x v="45"/>
    <d v="1899-12-30T15:45:00"/>
    <d v="1899-12-30T17:30:00"/>
    <n v="60"/>
    <n v="1.7499999999999991"/>
    <n v="104.99999999999994"/>
  </r>
  <r>
    <x v="5"/>
    <x v="0"/>
    <x v="46"/>
    <d v="1899-12-30T09:00:00"/>
    <d v="1899-12-30T10:30:00"/>
    <n v="60"/>
    <n v="1.5"/>
    <n v="90"/>
  </r>
  <r>
    <x v="8"/>
    <x v="1"/>
    <x v="46"/>
    <d v="1899-12-30T11:15:00"/>
    <d v="1899-12-30T13:15:00"/>
    <n v="50"/>
    <n v="2.0000000000000009"/>
    <n v="100.00000000000004"/>
  </r>
  <r>
    <x v="3"/>
    <x v="2"/>
    <x v="46"/>
    <d v="1899-12-30T13:45:00"/>
    <d v="1899-12-30T14:45:00"/>
    <n v="40"/>
    <n v="1.0000000000000018"/>
    <n v="40.000000000000071"/>
  </r>
  <r>
    <x v="8"/>
    <x v="1"/>
    <x v="47"/>
    <d v="1899-12-30T09:00:00"/>
    <d v="1899-12-30T11:00:00"/>
    <n v="50"/>
    <n v="1.9999999999999996"/>
    <n v="99.999999999999972"/>
  </r>
  <r>
    <x v="0"/>
    <x v="0"/>
    <x v="47"/>
    <d v="1899-12-30T11:00:00"/>
    <d v="1899-12-30T12:15:00"/>
    <n v="60"/>
    <n v="1.2499999999999996"/>
    <n v="74.999999999999972"/>
  </r>
  <r>
    <x v="1"/>
    <x v="1"/>
    <x v="47"/>
    <d v="1899-12-30T12:30:00"/>
    <d v="1899-12-30T14:00:00"/>
    <n v="50"/>
    <n v="1.5"/>
    <n v="75"/>
  </r>
  <r>
    <x v="4"/>
    <x v="1"/>
    <x v="47"/>
    <d v="1899-12-30T14:30:00"/>
    <d v="1899-12-30T16:15:00"/>
    <n v="50"/>
    <n v="1.7500000000000018"/>
    <n v="87.500000000000085"/>
  </r>
  <r>
    <x v="1"/>
    <x v="1"/>
    <x v="48"/>
    <d v="1899-12-30T09:00:00"/>
    <d v="1899-12-30T10:30:00"/>
    <n v="50"/>
    <n v="1.5"/>
    <n v="75"/>
  </r>
  <r>
    <x v="15"/>
    <x v="0"/>
    <x v="48"/>
    <d v="1899-12-30T11:00:00"/>
    <d v="1899-12-30T12:30:00"/>
    <n v="60"/>
    <n v="1.5000000000000013"/>
    <n v="90.000000000000085"/>
  </r>
  <r>
    <x v="5"/>
    <x v="0"/>
    <x v="48"/>
    <d v="1899-12-30T13:00:00"/>
    <d v="1899-12-30T14:30:00"/>
    <n v="60"/>
    <n v="1.5"/>
    <n v="90"/>
  </r>
  <r>
    <x v="9"/>
    <x v="2"/>
    <x v="48"/>
    <d v="1899-12-30T15:15:00"/>
    <d v="1899-12-30T16:30:00"/>
    <n v="40"/>
    <n v="1.2500000000000009"/>
    <n v="50.000000000000036"/>
  </r>
  <r>
    <x v="9"/>
    <x v="2"/>
    <x v="49"/>
    <d v="1899-12-30T09:00:00"/>
    <d v="1899-12-30T10:30:00"/>
    <n v="40"/>
    <n v="1.5"/>
    <n v="60"/>
  </r>
  <r>
    <x v="7"/>
    <x v="0"/>
    <x v="49"/>
    <d v="1899-12-30T10:30:00"/>
    <d v="1899-12-30T11:30:00"/>
    <n v="60"/>
    <n v="1.0000000000000004"/>
    <n v="60.000000000000028"/>
  </r>
  <r>
    <x v="7"/>
    <x v="2"/>
    <x v="50"/>
    <d v="1899-12-30T09:00:00"/>
    <d v="1899-12-30T10:45:00"/>
    <n v="40"/>
    <n v="1.7500000000000004"/>
    <n v="70.000000000000014"/>
  </r>
  <r>
    <x v="10"/>
    <x v="2"/>
    <x v="50"/>
    <d v="1899-12-30T11:45:00"/>
    <d v="1899-12-30T13:45:00"/>
    <n v="40"/>
    <n v="1.9999999999999996"/>
    <n v="79.999999999999986"/>
  </r>
  <r>
    <x v="15"/>
    <x v="0"/>
    <x v="51"/>
    <d v="1899-12-30T09:00:00"/>
    <d v="1899-12-30T10:15:00"/>
    <n v="60"/>
    <n v="1.2499999999999996"/>
    <n v="74.999999999999972"/>
  </r>
  <r>
    <x v="8"/>
    <x v="1"/>
    <x v="51"/>
    <d v="1899-12-30T10:30:00"/>
    <d v="1899-12-30T11:45:00"/>
    <n v="50"/>
    <n v="1.2499999999999996"/>
    <n v="62.499999999999979"/>
  </r>
  <r>
    <x v="2"/>
    <x v="1"/>
    <x v="51"/>
    <d v="1899-12-30T11:45:00"/>
    <d v="1899-12-30T13:45:00"/>
    <n v="50"/>
    <n v="1.9999999999999996"/>
    <n v="99.999999999999972"/>
  </r>
  <r>
    <x v="1"/>
    <x v="1"/>
    <x v="51"/>
    <d v="1899-12-30T14:15:00"/>
    <d v="1899-12-30T15:15:00"/>
    <n v="50"/>
    <n v="0.99999999999999911"/>
    <n v="49.999999999999957"/>
  </r>
  <r>
    <x v="1"/>
    <x v="1"/>
    <x v="51"/>
    <d v="1899-12-30T16:00:00"/>
    <d v="1899-12-30T17:45:00"/>
    <n v="50"/>
    <n v="1.7500000000000018"/>
    <n v="87.500000000000085"/>
  </r>
  <r>
    <x v="4"/>
    <x v="0"/>
    <x v="52"/>
    <d v="1899-12-30T09:00:00"/>
    <d v="1899-12-30T10:00:00"/>
    <n v="60"/>
    <n v="1.0000000000000004"/>
    <n v="60.000000000000028"/>
  </r>
  <r>
    <x v="3"/>
    <x v="2"/>
    <x v="52"/>
    <d v="1899-12-30T10:00:00"/>
    <d v="1899-12-30T11:00:00"/>
    <n v="40"/>
    <n v="0.99999999999999911"/>
    <n v="39.999999999999964"/>
  </r>
  <r>
    <x v="4"/>
    <x v="1"/>
    <x v="52"/>
    <d v="1899-12-30T11:15:00"/>
    <d v="1899-12-30T12:45:00"/>
    <n v="50"/>
    <n v="1.5"/>
    <n v="75"/>
  </r>
  <r>
    <x v="3"/>
    <x v="2"/>
    <x v="52"/>
    <d v="1899-12-30T13:45:00"/>
    <d v="1899-12-30T15:15:00"/>
    <n v="40"/>
    <n v="1.5"/>
    <n v="60"/>
  </r>
  <r>
    <x v="1"/>
    <x v="1"/>
    <x v="52"/>
    <d v="1899-12-30T15:45:00"/>
    <d v="1899-12-30T16:45:00"/>
    <n v="50"/>
    <n v="0.99999999999999911"/>
    <n v="49.999999999999957"/>
  </r>
  <r>
    <x v="2"/>
    <x v="0"/>
    <x v="53"/>
    <d v="1899-12-30T09:00:00"/>
    <d v="1899-12-30T10:30:00"/>
    <n v="60"/>
    <n v="1.5"/>
    <n v="90"/>
  </r>
  <r>
    <x v="10"/>
    <x v="2"/>
    <x v="54"/>
    <d v="1899-12-30T09:00:00"/>
    <d v="1899-12-30T11:00:00"/>
    <n v="40"/>
    <n v="1.9999999999999996"/>
    <n v="79.999999999999986"/>
  </r>
  <r>
    <x v="5"/>
    <x v="0"/>
    <x v="54"/>
    <d v="1899-12-30T12:30:00"/>
    <d v="1899-12-30T14:00:00"/>
    <n v="60"/>
    <n v="1.5"/>
    <n v="90"/>
  </r>
  <r>
    <x v="9"/>
    <x v="2"/>
    <x v="55"/>
    <d v="1899-12-30T09:00:00"/>
    <d v="1899-12-30T10:00:00"/>
    <n v="40"/>
    <n v="1.0000000000000004"/>
    <n v="40.000000000000014"/>
  </r>
  <r>
    <x v="1"/>
    <x v="1"/>
    <x v="56"/>
    <d v="1899-12-30T09:00:00"/>
    <d v="1899-12-30T10:30:00"/>
    <n v="50"/>
    <n v="1.5"/>
    <n v="75"/>
  </r>
  <r>
    <x v="9"/>
    <x v="2"/>
    <x v="56"/>
    <d v="1899-12-30T10:30:00"/>
    <d v="1899-12-30T12:15:00"/>
    <n v="40"/>
    <n v="1.7499999999999991"/>
    <n v="69.999999999999972"/>
  </r>
  <r>
    <x v="6"/>
    <x v="0"/>
    <x v="56"/>
    <d v="1899-12-30T12:45:00"/>
    <d v="1899-12-30T13:45:00"/>
    <n v="60"/>
    <n v="0.99999999999999911"/>
    <n v="59.999999999999943"/>
  </r>
  <r>
    <x v="7"/>
    <x v="0"/>
    <x v="57"/>
    <d v="1899-12-30T09:00:00"/>
    <d v="1899-12-30T10:15:00"/>
    <n v="60"/>
    <n v="1.2499999999999996"/>
    <n v="74.999999999999972"/>
  </r>
  <r>
    <x v="7"/>
    <x v="0"/>
    <x v="57"/>
    <d v="1899-12-30T11:15:00"/>
    <d v="1899-12-30T13:00:00"/>
    <n v="60"/>
    <n v="1.7499999999999991"/>
    <n v="104.99999999999994"/>
  </r>
  <r>
    <x v="8"/>
    <x v="1"/>
    <x v="57"/>
    <d v="1899-12-30T14:00:00"/>
    <d v="1899-12-30T16:00:00"/>
    <n v="50"/>
    <n v="1.9999999999999982"/>
    <n v="99.999999999999915"/>
  </r>
  <r>
    <x v="3"/>
    <x v="2"/>
    <x v="57"/>
    <d v="1899-12-30T16:00:00"/>
    <d v="1899-12-30T17:30:00"/>
    <n v="40"/>
    <n v="1.5"/>
    <n v="60"/>
  </r>
  <r>
    <x v="5"/>
    <x v="0"/>
    <x v="58"/>
    <d v="1899-12-30T09:00:00"/>
    <d v="1899-12-30T10:00:00"/>
    <n v="60"/>
    <n v="1.0000000000000004"/>
    <n v="60.000000000000028"/>
  </r>
  <r>
    <x v="10"/>
    <x v="2"/>
    <x v="58"/>
    <d v="1899-12-30T10:15:00"/>
    <d v="1899-12-30T11:45:00"/>
    <n v="40"/>
    <n v="1.5"/>
    <n v="60"/>
  </r>
  <r>
    <x v="5"/>
    <x v="0"/>
    <x v="58"/>
    <d v="1899-12-30T12:00:00"/>
    <d v="1899-12-30T13:30:00"/>
    <n v="60"/>
    <n v="1.5"/>
    <n v="90"/>
  </r>
  <r>
    <x v="1"/>
    <x v="1"/>
    <x v="58"/>
    <d v="1899-12-30T14:15:00"/>
    <d v="1899-12-30T15:15:00"/>
    <n v="50"/>
    <n v="0.99999999999999911"/>
    <n v="49.999999999999957"/>
  </r>
  <r>
    <x v="5"/>
    <x v="0"/>
    <x v="59"/>
    <d v="1899-12-30T09:00:00"/>
    <d v="1899-12-30T10:30:00"/>
    <n v="60"/>
    <n v="1.5"/>
    <n v="90"/>
  </r>
  <r>
    <x v="5"/>
    <x v="0"/>
    <x v="59"/>
    <d v="1899-12-30T11:00:00"/>
    <d v="1899-12-30T12:45:00"/>
    <n v="60"/>
    <n v="1.7500000000000004"/>
    <n v="105.00000000000003"/>
  </r>
  <r>
    <x v="10"/>
    <x v="2"/>
    <x v="59"/>
    <d v="1899-12-30T12:45:00"/>
    <d v="1899-12-30T13:45:00"/>
    <n v="40"/>
    <n v="0.99999999999999911"/>
    <n v="39.999999999999964"/>
  </r>
  <r>
    <x v="0"/>
    <x v="0"/>
    <x v="59"/>
    <d v="1899-12-30T13:45:00"/>
    <d v="1899-12-30T15:15:00"/>
    <n v="60"/>
    <n v="1.5"/>
    <n v="90"/>
  </r>
  <r>
    <x v="10"/>
    <x v="1"/>
    <x v="60"/>
    <d v="1899-12-30T09:00:00"/>
    <d v="1899-12-30T10:45:00"/>
    <n v="50"/>
    <n v="1.7500000000000004"/>
    <n v="87.500000000000028"/>
  </r>
  <r>
    <x v="1"/>
    <x v="1"/>
    <x v="60"/>
    <d v="1899-12-30T11:00:00"/>
    <d v="1899-12-30T13:00:00"/>
    <n v="50"/>
    <n v="1.9999999999999996"/>
    <n v="99.999999999999972"/>
  </r>
  <r>
    <x v="2"/>
    <x v="0"/>
    <x v="60"/>
    <d v="1899-12-30T13:45:00"/>
    <d v="1899-12-30T14:45:00"/>
    <n v="60"/>
    <n v="1.0000000000000018"/>
    <n v="60.000000000000107"/>
  </r>
  <r>
    <x v="3"/>
    <x v="2"/>
    <x v="60"/>
    <d v="1899-12-30T15:30:00"/>
    <d v="1899-12-30T17:30:00"/>
    <n v="40"/>
    <n v="1.9999999999999982"/>
    <n v="79.999999999999929"/>
  </r>
  <r>
    <x v="1"/>
    <x v="1"/>
    <x v="61"/>
    <d v="1899-12-30T09:00:00"/>
    <d v="1899-12-30T10:15:00"/>
    <n v="50"/>
    <n v="1.2499999999999996"/>
    <n v="62.499999999999979"/>
  </r>
  <r>
    <x v="5"/>
    <x v="0"/>
    <x v="62"/>
    <d v="1899-12-30T09:00:00"/>
    <d v="1899-12-30T10:00:00"/>
    <n v="60"/>
    <n v="1.0000000000000004"/>
    <n v="60.000000000000028"/>
  </r>
  <r>
    <x v="7"/>
    <x v="0"/>
    <x v="62"/>
    <d v="1899-12-30T10:45:00"/>
    <d v="1899-12-30T12:30:00"/>
    <n v="60"/>
    <n v="1.7500000000000004"/>
    <n v="105.00000000000003"/>
  </r>
  <r>
    <x v="1"/>
    <x v="1"/>
    <x v="62"/>
    <d v="1899-12-30T13:30:00"/>
    <d v="1899-12-30T15:15:00"/>
    <n v="50"/>
    <n v="1.7499999999999991"/>
    <n v="87.499999999999957"/>
  </r>
  <r>
    <x v="10"/>
    <x v="1"/>
    <x v="62"/>
    <d v="1899-12-30T15:30:00"/>
    <d v="1899-12-30T16:30:00"/>
    <n v="50"/>
    <n v="0.99999999999999911"/>
    <n v="49.999999999999957"/>
  </r>
  <r>
    <x v="5"/>
    <x v="0"/>
    <x v="62"/>
    <d v="1899-12-30T16:45:00"/>
    <d v="1899-12-30T18:30:00"/>
    <n v="60"/>
    <n v="1.7500000000000018"/>
    <n v="105.00000000000011"/>
  </r>
  <r>
    <x v="3"/>
    <x v="2"/>
    <x v="63"/>
    <d v="1899-12-30T09:00:00"/>
    <d v="1899-12-30T10:15:00"/>
    <n v="40"/>
    <n v="1.2499999999999996"/>
    <n v="49.999999999999986"/>
  </r>
  <r>
    <x v="15"/>
    <x v="0"/>
    <x v="63"/>
    <d v="1899-12-30T10:45:00"/>
    <d v="1899-12-30T12:00:00"/>
    <n v="60"/>
    <n v="1.2499999999999996"/>
    <n v="74.999999999999972"/>
  </r>
  <r>
    <x v="1"/>
    <x v="1"/>
    <x v="63"/>
    <d v="1899-12-30T12:00:00"/>
    <d v="1899-12-30T13:00:00"/>
    <n v="50"/>
    <n v="0.99999999999999911"/>
    <n v="49.999999999999957"/>
  </r>
  <r>
    <x v="4"/>
    <x v="0"/>
    <x v="63"/>
    <d v="1899-12-30T13:15:00"/>
    <d v="1899-12-30T14:15:00"/>
    <n v="60"/>
    <n v="0.99999999999999911"/>
    <n v="59.999999999999943"/>
  </r>
  <r>
    <x v="9"/>
    <x v="2"/>
    <x v="63"/>
    <d v="1899-12-30T14:15:00"/>
    <d v="1899-12-30T15:15:00"/>
    <n v="40"/>
    <n v="0.99999999999999911"/>
    <n v="39.999999999999964"/>
  </r>
  <r>
    <x v="6"/>
    <x v="0"/>
    <x v="64"/>
    <d v="1899-12-30T09:30:00"/>
    <d v="1899-12-30T11:00:00"/>
    <n v="60"/>
    <n v="1.5"/>
    <n v="90"/>
  </r>
  <r>
    <x v="2"/>
    <x v="1"/>
    <x v="64"/>
    <d v="1899-12-30T11:00:00"/>
    <d v="1899-12-30T12:15:00"/>
    <n v="50"/>
    <n v="1.2499999999999996"/>
    <n v="62.499999999999979"/>
  </r>
  <r>
    <x v="7"/>
    <x v="0"/>
    <x v="64"/>
    <d v="1899-12-30T13:15:00"/>
    <d v="1899-12-30T14:30:00"/>
    <n v="60"/>
    <n v="1.2499999999999982"/>
    <n v="74.999999999999886"/>
  </r>
  <r>
    <x v="7"/>
    <x v="0"/>
    <x v="65"/>
    <d v="1899-12-30T09:00:00"/>
    <d v="1899-12-30T10:15:00"/>
    <n v="60"/>
    <n v="1.2499999999999996"/>
    <n v="74.999999999999972"/>
  </r>
  <r>
    <x v="9"/>
    <x v="2"/>
    <x v="65"/>
    <d v="1899-12-30T11:00:00"/>
    <d v="1899-12-30T12:00:00"/>
    <n v="40"/>
    <n v="1.0000000000000004"/>
    <n v="40.000000000000014"/>
  </r>
  <r>
    <x v="8"/>
    <x v="1"/>
    <x v="65"/>
    <d v="1899-12-30T12:30:00"/>
    <d v="1899-12-30T13:45:00"/>
    <n v="50"/>
    <n v="1.2499999999999982"/>
    <n v="62.499999999999915"/>
  </r>
  <r>
    <x v="1"/>
    <x v="1"/>
    <x v="65"/>
    <d v="1899-12-30T14:30:00"/>
    <d v="1899-12-30T16:15:00"/>
    <n v="50"/>
    <n v="1.7500000000000018"/>
    <n v="87.500000000000085"/>
  </r>
  <r>
    <x v="6"/>
    <x v="2"/>
    <x v="66"/>
    <d v="1899-12-30T09:00:00"/>
    <d v="1899-12-30T10:30:00"/>
    <n v="40"/>
    <n v="1.5"/>
    <n v="60"/>
  </r>
  <r>
    <x v="1"/>
    <x v="1"/>
    <x v="66"/>
    <d v="1899-12-30T11:30:00"/>
    <d v="1899-12-30T13:00:00"/>
    <n v="50"/>
    <n v="1.4999999999999987"/>
    <n v="74.999999999999929"/>
  </r>
  <r>
    <x v="6"/>
    <x v="0"/>
    <x v="67"/>
    <d v="1899-12-30T09:00:00"/>
    <d v="1899-12-30T10:15:00"/>
    <n v="60"/>
    <n v="1.2499999999999996"/>
    <n v="74.999999999999972"/>
  </r>
  <r>
    <x v="1"/>
    <x v="1"/>
    <x v="67"/>
    <d v="1899-12-30T10:30:00"/>
    <d v="1899-12-30T12:15:00"/>
    <n v="50"/>
    <n v="1.7499999999999991"/>
    <n v="87.499999999999957"/>
  </r>
  <r>
    <x v="3"/>
    <x v="2"/>
    <x v="67"/>
    <d v="1899-12-30T13:15:00"/>
    <d v="1899-12-30T15:15:00"/>
    <n v="40"/>
    <n v="1.9999999999999982"/>
    <n v="79.999999999999929"/>
  </r>
  <r>
    <x v="2"/>
    <x v="1"/>
    <x v="67"/>
    <d v="1899-12-30T15:15:00"/>
    <d v="1899-12-30T16:45:00"/>
    <n v="50"/>
    <n v="1.5"/>
    <n v="75"/>
  </r>
  <r>
    <x v="1"/>
    <x v="1"/>
    <x v="68"/>
    <d v="1899-12-30T09:00:00"/>
    <d v="1899-12-30T10:30:00"/>
    <n v="50"/>
    <n v="1.5"/>
    <n v="75"/>
  </r>
  <r>
    <x v="0"/>
    <x v="0"/>
    <x v="68"/>
    <d v="1899-12-30T11:30:00"/>
    <d v="1899-12-30T13:00:00"/>
    <n v="60"/>
    <n v="1.4999999999999987"/>
    <n v="89.999999999999915"/>
  </r>
  <r>
    <x v="15"/>
    <x v="0"/>
    <x v="68"/>
    <d v="1899-12-30T14:00:00"/>
    <d v="1899-12-30T15:30:00"/>
    <n v="60"/>
    <n v="1.5"/>
    <n v="90"/>
  </r>
  <r>
    <x v="1"/>
    <x v="1"/>
    <x v="69"/>
    <d v="1899-12-30T09:00:00"/>
    <d v="1899-12-30T11:00:00"/>
    <n v="50"/>
    <n v="1.9999999999999996"/>
    <n v="99.999999999999972"/>
  </r>
  <r>
    <x v="0"/>
    <x v="0"/>
    <x v="70"/>
    <d v="1899-12-30T09:00:00"/>
    <d v="1899-12-30T10:15:00"/>
    <n v="60"/>
    <n v="1.2499999999999996"/>
    <n v="74.999999999999972"/>
  </r>
  <r>
    <x v="0"/>
    <x v="0"/>
    <x v="70"/>
    <d v="1899-12-30T10:30:00"/>
    <d v="1899-12-30T11:45:00"/>
    <n v="60"/>
    <n v="1.2499999999999996"/>
    <n v="74.999999999999972"/>
  </r>
  <r>
    <x v="3"/>
    <x v="2"/>
    <x v="70"/>
    <d v="1899-12-30T12:15:00"/>
    <d v="1899-12-30T14:15:00"/>
    <n v="40"/>
    <n v="2.0000000000000009"/>
    <n v="80.000000000000028"/>
  </r>
  <r>
    <x v="8"/>
    <x v="1"/>
    <x v="70"/>
    <d v="1899-12-30T14:30:00"/>
    <d v="1899-12-30T15:45:00"/>
    <n v="50"/>
    <n v="1.2500000000000009"/>
    <n v="62.500000000000043"/>
  </r>
  <r>
    <x v="16"/>
    <x v="0"/>
    <x v="70"/>
    <d v="1899-12-30T16:45:00"/>
    <d v="1899-12-30T18:15:00"/>
    <n v="60"/>
    <n v="1.5"/>
    <n v="90"/>
  </r>
  <r>
    <x v="7"/>
    <x v="2"/>
    <x v="71"/>
    <d v="1899-12-30T09:00:00"/>
    <d v="1899-12-30T10:15:00"/>
    <n v="40"/>
    <n v="1.2499999999999996"/>
    <n v="49.999999999999986"/>
  </r>
  <r>
    <x v="6"/>
    <x v="2"/>
    <x v="72"/>
    <d v="1899-12-30T09:00:00"/>
    <d v="1899-12-30T10:30:00"/>
    <n v="40"/>
    <n v="1.5"/>
    <n v="60"/>
  </r>
  <r>
    <x v="0"/>
    <x v="0"/>
    <x v="72"/>
    <d v="1899-12-30T10:30:00"/>
    <d v="1899-12-30T12:15:00"/>
    <n v="60"/>
    <n v="1.7499999999999991"/>
    <n v="104.99999999999994"/>
  </r>
  <r>
    <x v="10"/>
    <x v="2"/>
    <x v="72"/>
    <d v="1899-12-30T12:30:00"/>
    <d v="1899-12-30T14:00:00"/>
    <n v="40"/>
    <n v="1.5"/>
    <n v="60"/>
  </r>
  <r>
    <x v="7"/>
    <x v="2"/>
    <x v="73"/>
    <d v="1899-12-30T09:00:00"/>
    <d v="1899-12-30T11:00:00"/>
    <n v="40"/>
    <n v="1.9999999999999996"/>
    <n v="79.999999999999986"/>
  </r>
  <r>
    <x v="9"/>
    <x v="2"/>
    <x v="73"/>
    <d v="1899-12-30T11:00:00"/>
    <d v="1899-12-30T12:15:00"/>
    <n v="40"/>
    <n v="1.2499999999999996"/>
    <n v="49.999999999999986"/>
  </r>
  <r>
    <x v="5"/>
    <x v="0"/>
    <x v="73"/>
    <d v="1899-12-30T12:30:00"/>
    <d v="1899-12-30T14:00:00"/>
    <n v="60"/>
    <n v="1.5"/>
    <n v="90"/>
  </r>
  <r>
    <x v="9"/>
    <x v="2"/>
    <x v="74"/>
    <d v="1899-12-30T09:00:00"/>
    <d v="1899-12-30T10:45:00"/>
    <n v="40"/>
    <n v="1.7500000000000004"/>
    <n v="70.000000000000014"/>
  </r>
  <r>
    <x v="10"/>
    <x v="2"/>
    <x v="74"/>
    <d v="1899-12-30T11:00:00"/>
    <d v="1899-12-30T12:45:00"/>
    <n v="40"/>
    <n v="1.7500000000000004"/>
    <n v="70.000000000000014"/>
  </r>
  <r>
    <x v="2"/>
    <x v="0"/>
    <x v="74"/>
    <d v="1899-12-30T12:45:00"/>
    <d v="1899-12-30T14:00:00"/>
    <n v="60"/>
    <n v="1.2500000000000009"/>
    <n v="75.000000000000057"/>
  </r>
  <r>
    <x v="4"/>
    <x v="1"/>
    <x v="74"/>
    <d v="1899-12-30T14:15:00"/>
    <d v="1899-12-30T15:45:00"/>
    <n v="50"/>
    <n v="1.5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FFD7E-E22C-488C-A678-F9B5FB873A7B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21" firstHeaderRow="1" firstDataRow="1" firstDataCol="1"/>
  <pivotFields count="11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20" showAll="0"/>
    <pivotField numFmtId="20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koszt za lekcję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B9148-A63C-43CC-89BB-4B31914C2D0A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9" firstHeaderRow="1" firstDataRow="1" firstDataCol="1"/>
  <pivotFields count="11">
    <pivotField axis="axisRow" showAll="0" measureFilter="1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dataField="1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20" showAll="0"/>
    <pivotField numFmtId="20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6">
    <i>
      <x v="1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2A0FE-6997-43DD-9A97-F816BBF647AD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43" firstHeaderRow="1" firstDataRow="1" firstDataCol="1"/>
  <pivotFields count="11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20" showAll="0"/>
    <pivotField numFmtId="20"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40">
    <i>
      <x/>
    </i>
    <i r="1">
      <x v="1"/>
    </i>
    <i r="1">
      <x v="2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/>
    </i>
    <i>
      <x v="6"/>
    </i>
    <i r="1">
      <x/>
    </i>
    <i r="1">
      <x v="1"/>
    </i>
    <i>
      <x v="7"/>
    </i>
    <i r="1">
      <x v="1"/>
    </i>
    <i>
      <x v="8"/>
    </i>
    <i r="1">
      <x/>
    </i>
    <i>
      <x v="9"/>
    </i>
    <i r="1">
      <x v="2"/>
    </i>
    <i>
      <x v="10"/>
    </i>
    <i r="1">
      <x v="1"/>
    </i>
    <i>
      <x v="11"/>
    </i>
    <i r="1">
      <x v="1"/>
    </i>
    <i>
      <x v="12"/>
    </i>
    <i r="1">
      <x/>
    </i>
    <i>
      <x v="13"/>
    </i>
    <i r="1">
      <x v="2"/>
    </i>
    <i>
      <x v="14"/>
    </i>
    <i r="1">
      <x/>
    </i>
    <i r="1">
      <x v="1"/>
    </i>
    <i>
      <x v="15"/>
    </i>
    <i r="1">
      <x/>
    </i>
    <i r="1">
      <x v="2"/>
    </i>
    <i>
      <x v="16"/>
    </i>
    <i r="1">
      <x v="1"/>
    </i>
    <i r="1">
      <x v="2"/>
    </i>
    <i t="grand">
      <x/>
    </i>
  </rowItems>
  <colItems count="1">
    <i/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BE4A7-F110-4C71-B663-F80DEDCEBF69}" name="Tabela przestawna4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79" firstHeaderRow="1" firstDataRow="1" firstDataCol="1"/>
  <pivotFields count="11">
    <pivotField showAll="0"/>
    <pivotField showAll="0"/>
    <pivotField axis="axisRow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20" showAll="0"/>
    <pivotField numFmtId="20"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a z koszt za lekcję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13D5-D901-4412-992C-E7D9E2CE514C}">
  <dimension ref="A2:F21"/>
  <sheetViews>
    <sheetView workbookViewId="0">
      <selection activeCell="D46" sqref="D46"/>
    </sheetView>
  </sheetViews>
  <sheetFormatPr defaultRowHeight="15" x14ac:dyDescent="0.25"/>
  <cols>
    <col min="1" max="1" width="17.7109375" bestFit="1" customWidth="1"/>
    <col min="2" max="2" width="20.42578125" bestFit="1" customWidth="1"/>
    <col min="5" max="5" width="11.5703125" bestFit="1" customWidth="1"/>
  </cols>
  <sheetData>
    <row r="2" spans="1:6" x14ac:dyDescent="0.25">
      <c r="E2" t="s">
        <v>36</v>
      </c>
    </row>
    <row r="3" spans="1:6" x14ac:dyDescent="0.25">
      <c r="A3" s="8" t="s">
        <v>32</v>
      </c>
      <c r="B3" t="s">
        <v>34</v>
      </c>
      <c r="E3" t="s">
        <v>31</v>
      </c>
      <c r="F3" t="s">
        <v>35</v>
      </c>
    </row>
    <row r="4" spans="1:6" x14ac:dyDescent="0.25">
      <c r="A4" s="9" t="s">
        <v>8</v>
      </c>
      <c r="B4" s="3">
        <v>2062.5</v>
      </c>
      <c r="E4" s="9" t="s">
        <v>8</v>
      </c>
      <c r="F4" s="3">
        <v>2062.5</v>
      </c>
    </row>
    <row r="5" spans="1:6" x14ac:dyDescent="0.25">
      <c r="A5" s="9" t="s">
        <v>14</v>
      </c>
      <c r="B5" s="3">
        <v>2040</v>
      </c>
      <c r="E5" s="9" t="s">
        <v>14</v>
      </c>
      <c r="F5" s="3">
        <v>2040</v>
      </c>
    </row>
    <row r="6" spans="1:6" x14ac:dyDescent="0.25">
      <c r="A6" s="9" t="s">
        <v>6</v>
      </c>
      <c r="B6" s="3">
        <v>1755</v>
      </c>
      <c r="E6" s="9" t="s">
        <v>6</v>
      </c>
      <c r="F6" s="3">
        <v>1755</v>
      </c>
    </row>
    <row r="7" spans="1:6" x14ac:dyDescent="0.25">
      <c r="A7" s="9" t="s">
        <v>10</v>
      </c>
      <c r="B7" s="3">
        <v>1540</v>
      </c>
      <c r="E7" s="9" t="s">
        <v>10</v>
      </c>
      <c r="F7" s="3">
        <v>1540</v>
      </c>
    </row>
    <row r="8" spans="1:6" x14ac:dyDescent="0.25">
      <c r="A8" s="9" t="s">
        <v>11</v>
      </c>
      <c r="B8" s="3">
        <v>1520</v>
      </c>
      <c r="E8" s="9" t="s">
        <v>11</v>
      </c>
      <c r="F8" s="3">
        <v>1520</v>
      </c>
    </row>
    <row r="9" spans="1:6" x14ac:dyDescent="0.25">
      <c r="A9" s="9" t="s">
        <v>16</v>
      </c>
      <c r="B9" s="3">
        <v>1294.9999999999995</v>
      </c>
      <c r="E9" s="9" t="s">
        <v>16</v>
      </c>
      <c r="F9" s="3">
        <v>1294.9999999999995</v>
      </c>
    </row>
    <row r="10" spans="1:6" x14ac:dyDescent="0.25">
      <c r="A10" s="9" t="s">
        <v>18</v>
      </c>
      <c r="B10" s="3">
        <v>1200</v>
      </c>
      <c r="E10" s="9" t="s">
        <v>18</v>
      </c>
      <c r="F10" s="3">
        <v>1200</v>
      </c>
    </row>
    <row r="11" spans="1:6" x14ac:dyDescent="0.25">
      <c r="A11" s="9" t="s">
        <v>13</v>
      </c>
      <c r="B11" s="3">
        <v>1192.5</v>
      </c>
      <c r="E11" s="9" t="s">
        <v>13</v>
      </c>
      <c r="F11" s="3">
        <v>1192.5</v>
      </c>
    </row>
    <row r="12" spans="1:6" x14ac:dyDescent="0.25">
      <c r="A12" s="9" t="s">
        <v>19</v>
      </c>
      <c r="B12" s="3">
        <v>1175</v>
      </c>
      <c r="E12" s="9" t="s">
        <v>19</v>
      </c>
      <c r="F12" s="3">
        <v>1175</v>
      </c>
    </row>
    <row r="13" spans="1:6" x14ac:dyDescent="0.25">
      <c r="A13" s="9" t="s">
        <v>17</v>
      </c>
      <c r="B13" s="3">
        <v>1099.9999999999998</v>
      </c>
      <c r="E13" s="9" t="s">
        <v>17</v>
      </c>
      <c r="F13" s="3">
        <v>1099.9999999999998</v>
      </c>
    </row>
    <row r="14" spans="1:6" x14ac:dyDescent="0.25">
      <c r="A14" s="9" t="s">
        <v>15</v>
      </c>
      <c r="B14" s="3">
        <v>1095.0000000000002</v>
      </c>
      <c r="E14" s="9" t="s">
        <v>15</v>
      </c>
      <c r="F14" s="3">
        <v>1095.0000000000002</v>
      </c>
    </row>
    <row r="15" spans="1:6" x14ac:dyDescent="0.25">
      <c r="A15" s="9" t="s">
        <v>24</v>
      </c>
      <c r="B15" s="3">
        <v>780.00000000000011</v>
      </c>
      <c r="E15" s="9" t="s">
        <v>24</v>
      </c>
      <c r="F15" s="3">
        <v>780.00000000000011</v>
      </c>
    </row>
    <row r="16" spans="1:6" x14ac:dyDescent="0.25">
      <c r="A16" s="9" t="s">
        <v>23</v>
      </c>
      <c r="B16" s="3">
        <v>105.00000000000003</v>
      </c>
      <c r="E16" s="9" t="s">
        <v>23</v>
      </c>
      <c r="F16" s="3">
        <v>105.00000000000003</v>
      </c>
    </row>
    <row r="17" spans="1:6" x14ac:dyDescent="0.25">
      <c r="A17" s="9" t="s">
        <v>25</v>
      </c>
      <c r="B17" s="3">
        <v>90</v>
      </c>
      <c r="E17" s="9" t="s">
        <v>25</v>
      </c>
      <c r="F17" s="3">
        <v>90</v>
      </c>
    </row>
    <row r="18" spans="1:6" x14ac:dyDescent="0.25">
      <c r="A18" s="9" t="s">
        <v>20</v>
      </c>
      <c r="B18" s="3">
        <v>80.000000000000028</v>
      </c>
      <c r="E18" s="9" t="s">
        <v>20</v>
      </c>
      <c r="F18" s="3">
        <v>80.000000000000028</v>
      </c>
    </row>
    <row r="19" spans="1:6" x14ac:dyDescent="0.25">
      <c r="A19" s="9" t="s">
        <v>21</v>
      </c>
      <c r="B19" s="3">
        <v>59.999999999999943</v>
      </c>
      <c r="E19" s="9" t="s">
        <v>21</v>
      </c>
      <c r="F19" s="3">
        <v>59.999999999999943</v>
      </c>
    </row>
    <row r="20" spans="1:6" x14ac:dyDescent="0.25">
      <c r="A20" s="9" t="s">
        <v>22</v>
      </c>
      <c r="B20" s="3">
        <v>50.000000000000021</v>
      </c>
      <c r="E20" s="9" t="s">
        <v>22</v>
      </c>
      <c r="F20" s="3">
        <v>50.000000000000021</v>
      </c>
    </row>
    <row r="21" spans="1:6" x14ac:dyDescent="0.25">
      <c r="A21" s="9" t="s">
        <v>33</v>
      </c>
      <c r="B21" s="3">
        <v>17140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A2B8-723F-4F4F-A3FE-656C3FC9B6EC}">
  <dimension ref="A3:G9"/>
  <sheetViews>
    <sheetView workbookViewId="0">
      <selection activeCell="B50" sqref="B50"/>
    </sheetView>
  </sheetViews>
  <sheetFormatPr defaultRowHeight="15" x14ac:dyDescent="0.25"/>
  <cols>
    <col min="1" max="1" width="17.7109375" bestFit="1" customWidth="1"/>
    <col min="2" max="2" width="12" bestFit="1" customWidth="1"/>
    <col min="6" max="6" width="16.42578125" bestFit="1" customWidth="1"/>
  </cols>
  <sheetData>
    <row r="3" spans="1:7" x14ac:dyDescent="0.25">
      <c r="A3" s="8" t="s">
        <v>32</v>
      </c>
      <c r="B3" t="s">
        <v>37</v>
      </c>
    </row>
    <row r="4" spans="1:7" x14ac:dyDescent="0.25">
      <c r="A4" s="9" t="s">
        <v>21</v>
      </c>
      <c r="B4" s="3">
        <v>1</v>
      </c>
      <c r="F4" s="9" t="s">
        <v>38</v>
      </c>
    </row>
    <row r="5" spans="1:7" x14ac:dyDescent="0.25">
      <c r="A5" s="9" t="s">
        <v>22</v>
      </c>
      <c r="B5" s="3">
        <v>1</v>
      </c>
      <c r="F5" s="9" t="s">
        <v>39</v>
      </c>
      <c r="G5">
        <v>5</v>
      </c>
    </row>
    <row r="6" spans="1:7" x14ac:dyDescent="0.25">
      <c r="A6" s="9" t="s">
        <v>25</v>
      </c>
      <c r="B6" s="3">
        <v>1</v>
      </c>
      <c r="F6" s="9"/>
    </row>
    <row r="7" spans="1:7" x14ac:dyDescent="0.25">
      <c r="A7" s="9" t="s">
        <v>23</v>
      </c>
      <c r="B7" s="3">
        <v>1</v>
      </c>
      <c r="F7" s="9"/>
    </row>
    <row r="8" spans="1:7" x14ac:dyDescent="0.25">
      <c r="A8" s="9" t="s">
        <v>20</v>
      </c>
      <c r="B8" s="3">
        <v>1</v>
      </c>
      <c r="F8" s="9"/>
    </row>
    <row r="9" spans="1:7" x14ac:dyDescent="0.25">
      <c r="A9" s="9" t="s">
        <v>33</v>
      </c>
      <c r="B9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6F75-684D-4067-B19C-73D5C2942A25}">
  <dimension ref="A3:K69"/>
  <sheetViews>
    <sheetView topLeftCell="A13" workbookViewId="0">
      <selection activeCell="H52" sqref="H52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1.7109375" bestFit="1" customWidth="1"/>
    <col min="4" max="4" width="12.140625" bestFit="1" customWidth="1"/>
    <col min="5" max="5" width="14.28515625" bestFit="1" customWidth="1"/>
    <col min="11" max="11" width="11.5703125" bestFit="1" customWidth="1"/>
  </cols>
  <sheetData>
    <row r="3" spans="1:11" x14ac:dyDescent="0.25">
      <c r="A3" s="8" t="s">
        <v>32</v>
      </c>
      <c r="B3" t="s">
        <v>37</v>
      </c>
    </row>
    <row r="4" spans="1:11" x14ac:dyDescent="0.25">
      <c r="A4" s="9" t="s">
        <v>13</v>
      </c>
      <c r="B4" s="3">
        <v>16</v>
      </c>
      <c r="F4" s="12">
        <v>16</v>
      </c>
    </row>
    <row r="5" spans="1:11" x14ac:dyDescent="0.25">
      <c r="A5" s="10" t="s">
        <v>7</v>
      </c>
      <c r="B5" s="3">
        <v>10</v>
      </c>
      <c r="D5" s="11" t="s">
        <v>13</v>
      </c>
      <c r="E5" s="10" t="s">
        <v>7</v>
      </c>
      <c r="F5" s="3">
        <v>10</v>
      </c>
    </row>
    <row r="6" spans="1:11" x14ac:dyDescent="0.25">
      <c r="A6" s="10" t="s">
        <v>9</v>
      </c>
      <c r="B6" s="3">
        <v>6</v>
      </c>
      <c r="D6" s="11" t="s">
        <v>13</v>
      </c>
      <c r="E6" s="10" t="s">
        <v>9</v>
      </c>
      <c r="F6" s="3">
        <v>6</v>
      </c>
    </row>
    <row r="7" spans="1:11" x14ac:dyDescent="0.25">
      <c r="A7" s="9" t="s">
        <v>21</v>
      </c>
      <c r="B7" s="3">
        <v>1</v>
      </c>
      <c r="F7" s="12">
        <v>1</v>
      </c>
      <c r="K7" t="s">
        <v>62</v>
      </c>
    </row>
    <row r="8" spans="1:11" x14ac:dyDescent="0.25">
      <c r="A8" s="10" t="s">
        <v>7</v>
      </c>
      <c r="B8" s="3">
        <v>1</v>
      </c>
      <c r="D8" s="11" t="s">
        <v>21</v>
      </c>
      <c r="E8" s="10" t="s">
        <v>7</v>
      </c>
      <c r="F8" s="3">
        <v>1</v>
      </c>
      <c r="K8" t="s">
        <v>40</v>
      </c>
    </row>
    <row r="9" spans="1:11" x14ac:dyDescent="0.25">
      <c r="A9" s="9" t="s">
        <v>24</v>
      </c>
      <c r="B9" s="3">
        <v>10</v>
      </c>
      <c r="F9" s="12">
        <v>10</v>
      </c>
      <c r="K9" t="s">
        <v>41</v>
      </c>
    </row>
    <row r="10" spans="1:11" x14ac:dyDescent="0.25">
      <c r="A10" s="10" t="s">
        <v>7</v>
      </c>
      <c r="B10" s="3">
        <v>10</v>
      </c>
      <c r="D10" s="11" t="s">
        <v>24</v>
      </c>
      <c r="E10" s="10" t="s">
        <v>7</v>
      </c>
      <c r="F10" s="3">
        <v>10</v>
      </c>
      <c r="K10" t="s">
        <v>42</v>
      </c>
    </row>
    <row r="11" spans="1:11" x14ac:dyDescent="0.25">
      <c r="A11" s="9" t="s">
        <v>6</v>
      </c>
      <c r="B11" s="3">
        <v>20</v>
      </c>
      <c r="F11" s="12">
        <v>20</v>
      </c>
      <c r="K11" t="s">
        <v>43</v>
      </c>
    </row>
    <row r="12" spans="1:11" x14ac:dyDescent="0.25">
      <c r="A12" s="10" t="s">
        <v>7</v>
      </c>
      <c r="B12" s="3">
        <v>20</v>
      </c>
      <c r="D12" s="11" t="s">
        <v>6</v>
      </c>
      <c r="E12" s="10" t="s">
        <v>7</v>
      </c>
      <c r="F12" s="3">
        <v>20</v>
      </c>
      <c r="K12" t="s">
        <v>44</v>
      </c>
    </row>
    <row r="13" spans="1:11" x14ac:dyDescent="0.25">
      <c r="A13" s="9" t="s">
        <v>17</v>
      </c>
      <c r="B13" s="3">
        <v>14</v>
      </c>
      <c r="F13" s="12">
        <v>14</v>
      </c>
      <c r="K13" t="s">
        <v>45</v>
      </c>
    </row>
    <row r="14" spans="1:11" x14ac:dyDescent="0.25">
      <c r="A14" s="10" t="s">
        <v>9</v>
      </c>
      <c r="B14" s="3">
        <v>14</v>
      </c>
      <c r="D14" s="11" t="s">
        <v>17</v>
      </c>
      <c r="E14" s="10" t="s">
        <v>9</v>
      </c>
      <c r="F14" s="3">
        <v>14</v>
      </c>
      <c r="K14" t="s">
        <v>46</v>
      </c>
    </row>
    <row r="15" spans="1:11" x14ac:dyDescent="0.25">
      <c r="A15" s="9" t="s">
        <v>11</v>
      </c>
      <c r="B15" s="3">
        <v>24</v>
      </c>
      <c r="F15" s="12">
        <v>24</v>
      </c>
      <c r="K15" t="s">
        <v>47</v>
      </c>
    </row>
    <row r="16" spans="1:11" x14ac:dyDescent="0.25">
      <c r="A16" s="10" t="s">
        <v>12</v>
      </c>
      <c r="B16" s="3">
        <v>24</v>
      </c>
      <c r="D16" s="11" t="s">
        <v>11</v>
      </c>
      <c r="E16" s="10" t="s">
        <v>12</v>
      </c>
      <c r="F16" s="3">
        <v>24</v>
      </c>
      <c r="K16" t="s">
        <v>48</v>
      </c>
    </row>
    <row r="17" spans="1:11" x14ac:dyDescent="0.25">
      <c r="A17" s="9" t="s">
        <v>16</v>
      </c>
      <c r="B17" s="3">
        <v>18</v>
      </c>
      <c r="F17" s="12">
        <v>18</v>
      </c>
      <c r="K17" t="s">
        <v>49</v>
      </c>
    </row>
    <row r="18" spans="1:11" x14ac:dyDescent="0.25">
      <c r="A18" s="10" t="s">
        <v>12</v>
      </c>
      <c r="B18" s="3">
        <v>7</v>
      </c>
      <c r="D18" s="11" t="s">
        <v>16</v>
      </c>
      <c r="E18" s="10" t="s">
        <v>12</v>
      </c>
      <c r="F18" s="3">
        <v>7</v>
      </c>
      <c r="K18" t="s">
        <v>50</v>
      </c>
    </row>
    <row r="19" spans="1:11" x14ac:dyDescent="0.25">
      <c r="A19" s="10" t="s">
        <v>7</v>
      </c>
      <c r="B19" s="3">
        <v>11</v>
      </c>
      <c r="D19" s="11" t="s">
        <v>16</v>
      </c>
      <c r="E19" s="10" t="s">
        <v>7</v>
      </c>
      <c r="F19" s="3">
        <v>11</v>
      </c>
      <c r="K19" t="s">
        <v>51</v>
      </c>
    </row>
    <row r="20" spans="1:11" x14ac:dyDescent="0.25">
      <c r="A20" s="9" t="s">
        <v>14</v>
      </c>
      <c r="B20" s="3">
        <v>24</v>
      </c>
      <c r="F20" s="12">
        <v>24</v>
      </c>
      <c r="K20" t="s">
        <v>52</v>
      </c>
    </row>
    <row r="21" spans="1:11" x14ac:dyDescent="0.25">
      <c r="A21" s="10" t="s">
        <v>7</v>
      </c>
      <c r="B21" s="3">
        <v>24</v>
      </c>
      <c r="D21" s="11" t="s">
        <v>14</v>
      </c>
      <c r="E21" s="10" t="s">
        <v>7</v>
      </c>
      <c r="F21" s="3">
        <v>24</v>
      </c>
      <c r="K21" t="s">
        <v>53</v>
      </c>
    </row>
    <row r="22" spans="1:11" x14ac:dyDescent="0.25">
      <c r="A22" s="9" t="s">
        <v>18</v>
      </c>
      <c r="B22" s="3">
        <v>22</v>
      </c>
      <c r="F22" s="12">
        <v>22</v>
      </c>
      <c r="K22" t="s">
        <v>54</v>
      </c>
    </row>
    <row r="23" spans="1:11" x14ac:dyDescent="0.25">
      <c r="A23" s="10" t="s">
        <v>12</v>
      </c>
      <c r="B23" s="3">
        <v>22</v>
      </c>
      <c r="D23" s="11" t="s">
        <v>18</v>
      </c>
      <c r="E23" s="10" t="s">
        <v>12</v>
      </c>
      <c r="F23" s="3">
        <v>22</v>
      </c>
      <c r="K23" t="s">
        <v>55</v>
      </c>
    </row>
    <row r="24" spans="1:11" x14ac:dyDescent="0.25">
      <c r="A24" s="9" t="s">
        <v>22</v>
      </c>
      <c r="B24" s="3">
        <v>1</v>
      </c>
      <c r="F24" s="12">
        <v>1</v>
      </c>
      <c r="K24" t="s">
        <v>56</v>
      </c>
    </row>
    <row r="25" spans="1:11" x14ac:dyDescent="0.25">
      <c r="A25" s="10" t="s">
        <v>9</v>
      </c>
      <c r="B25" s="3">
        <v>1</v>
      </c>
      <c r="D25" s="11" t="s">
        <v>22</v>
      </c>
      <c r="E25" s="10" t="s">
        <v>9</v>
      </c>
      <c r="F25" s="3">
        <v>1</v>
      </c>
      <c r="K25" t="s">
        <v>57</v>
      </c>
    </row>
    <row r="26" spans="1:11" x14ac:dyDescent="0.25">
      <c r="A26" s="9" t="s">
        <v>25</v>
      </c>
      <c r="B26" s="3">
        <v>1</v>
      </c>
      <c r="F26" s="12">
        <v>1</v>
      </c>
      <c r="K26" t="s">
        <v>58</v>
      </c>
    </row>
    <row r="27" spans="1:11" x14ac:dyDescent="0.25">
      <c r="A27" s="10" t="s">
        <v>7</v>
      </c>
      <c r="B27" s="3">
        <v>1</v>
      </c>
      <c r="D27" s="11" t="s">
        <v>25</v>
      </c>
      <c r="E27" s="10" t="s">
        <v>7</v>
      </c>
      <c r="F27" s="3">
        <v>1</v>
      </c>
      <c r="K27" t="s">
        <v>59</v>
      </c>
    </row>
    <row r="28" spans="1:11" x14ac:dyDescent="0.25">
      <c r="A28" s="9" t="s">
        <v>23</v>
      </c>
      <c r="B28" s="3">
        <v>1</v>
      </c>
      <c r="F28" s="12">
        <v>1</v>
      </c>
      <c r="K28" t="s">
        <v>60</v>
      </c>
    </row>
    <row r="29" spans="1:11" x14ac:dyDescent="0.25">
      <c r="A29" s="10" t="s">
        <v>7</v>
      </c>
      <c r="B29" s="3">
        <v>1</v>
      </c>
      <c r="D29" s="11" t="s">
        <v>23</v>
      </c>
      <c r="E29" s="10" t="s">
        <v>7</v>
      </c>
      <c r="F29" s="3">
        <v>1</v>
      </c>
      <c r="K29" t="s">
        <v>61</v>
      </c>
    </row>
    <row r="30" spans="1:11" x14ac:dyDescent="0.25">
      <c r="A30" s="9" t="s">
        <v>20</v>
      </c>
      <c r="B30" s="3">
        <v>1</v>
      </c>
      <c r="F30" s="12">
        <v>1</v>
      </c>
    </row>
    <row r="31" spans="1:11" x14ac:dyDescent="0.25">
      <c r="A31" s="10" t="s">
        <v>12</v>
      </c>
      <c r="B31" s="3">
        <v>1</v>
      </c>
      <c r="D31" s="11" t="s">
        <v>20</v>
      </c>
      <c r="E31" s="10" t="s">
        <v>12</v>
      </c>
      <c r="F31" s="3">
        <v>1</v>
      </c>
    </row>
    <row r="32" spans="1:11" x14ac:dyDescent="0.25">
      <c r="A32" s="9" t="s">
        <v>8</v>
      </c>
      <c r="B32" s="3">
        <v>29</v>
      </c>
      <c r="F32" s="12">
        <v>29</v>
      </c>
    </row>
    <row r="33" spans="1:6" x14ac:dyDescent="0.25">
      <c r="A33" s="10" t="s">
        <v>9</v>
      </c>
      <c r="B33" s="3">
        <v>29</v>
      </c>
      <c r="D33" s="11" t="s">
        <v>8</v>
      </c>
      <c r="E33" s="10" t="s">
        <v>9</v>
      </c>
      <c r="F33" s="3">
        <v>29</v>
      </c>
    </row>
    <row r="34" spans="1:6" x14ac:dyDescent="0.25">
      <c r="A34" s="9" t="s">
        <v>15</v>
      </c>
      <c r="B34" s="3">
        <v>16</v>
      </c>
      <c r="F34" s="12">
        <v>16</v>
      </c>
    </row>
    <row r="35" spans="1:6" x14ac:dyDescent="0.25">
      <c r="A35" s="10" t="s">
        <v>12</v>
      </c>
      <c r="B35" s="3">
        <v>8</v>
      </c>
      <c r="D35" s="11" t="s">
        <v>15</v>
      </c>
      <c r="E35" s="10" t="s">
        <v>12</v>
      </c>
      <c r="F35" s="3">
        <v>8</v>
      </c>
    </row>
    <row r="36" spans="1:6" x14ac:dyDescent="0.25">
      <c r="A36" s="10" t="s">
        <v>7</v>
      </c>
      <c r="B36" s="3">
        <v>8</v>
      </c>
      <c r="D36" s="11" t="s">
        <v>15</v>
      </c>
      <c r="E36" s="10" t="s">
        <v>7</v>
      </c>
      <c r="F36" s="3">
        <v>8</v>
      </c>
    </row>
    <row r="37" spans="1:6" x14ac:dyDescent="0.25">
      <c r="A37" s="9" t="s">
        <v>19</v>
      </c>
      <c r="B37" s="3">
        <v>18</v>
      </c>
      <c r="F37" s="12">
        <v>18</v>
      </c>
    </row>
    <row r="38" spans="1:6" x14ac:dyDescent="0.25">
      <c r="A38" s="10" t="s">
        <v>12</v>
      </c>
      <c r="B38" s="3">
        <v>8</v>
      </c>
      <c r="D38" s="11" t="s">
        <v>19</v>
      </c>
      <c r="E38" s="10" t="s">
        <v>12</v>
      </c>
      <c r="F38" s="3">
        <v>8</v>
      </c>
    </row>
    <row r="39" spans="1:6" x14ac:dyDescent="0.25">
      <c r="A39" s="10" t="s">
        <v>9</v>
      </c>
      <c r="B39" s="3">
        <v>10</v>
      </c>
      <c r="D39" s="11" t="s">
        <v>19</v>
      </c>
      <c r="E39" s="10" t="s">
        <v>9</v>
      </c>
      <c r="F39" s="3">
        <v>10</v>
      </c>
    </row>
    <row r="40" spans="1:6" x14ac:dyDescent="0.25">
      <c r="A40" s="9" t="s">
        <v>10</v>
      </c>
      <c r="B40" s="3">
        <v>19</v>
      </c>
      <c r="F40" s="12">
        <v>19</v>
      </c>
    </row>
    <row r="41" spans="1:6" x14ac:dyDescent="0.25">
      <c r="A41" s="10" t="s">
        <v>7</v>
      </c>
      <c r="B41" s="3">
        <v>12</v>
      </c>
      <c r="D41" s="11" t="s">
        <v>10</v>
      </c>
      <c r="E41" s="10" t="s">
        <v>7</v>
      </c>
      <c r="F41" s="3">
        <v>12</v>
      </c>
    </row>
    <row r="42" spans="1:6" x14ac:dyDescent="0.25">
      <c r="A42" s="10" t="s">
        <v>9</v>
      </c>
      <c r="B42" s="3">
        <v>7</v>
      </c>
      <c r="D42" s="11" t="s">
        <v>10</v>
      </c>
      <c r="E42" s="10" t="s">
        <v>9</v>
      </c>
      <c r="F42" s="3">
        <v>7</v>
      </c>
    </row>
    <row r="43" spans="1:6" x14ac:dyDescent="0.25">
      <c r="A43" s="9" t="s">
        <v>33</v>
      </c>
      <c r="B43" s="3">
        <v>235</v>
      </c>
    </row>
    <row r="48" spans="1:6" x14ac:dyDescent="0.25">
      <c r="A48" t="s">
        <v>13</v>
      </c>
      <c r="B48" t="s">
        <v>7</v>
      </c>
      <c r="C48">
        <v>10</v>
      </c>
      <c r="D48" t="str">
        <f>UPPER(LEFT(A48,3)&amp;LEFT(B48,3)&amp;C48)</f>
        <v>AGNINF10</v>
      </c>
    </row>
    <row r="49" spans="1:4" x14ac:dyDescent="0.25">
      <c r="A49" t="s">
        <v>13</v>
      </c>
      <c r="B49" t="s">
        <v>9</v>
      </c>
      <c r="C49">
        <v>6</v>
      </c>
      <c r="D49" t="str">
        <f t="shared" ref="D49:D69" si="0">UPPER(LEFT(A49,3)&amp;LEFT(B49,3)&amp;C49)</f>
        <v>AGNMAT6</v>
      </c>
    </row>
    <row r="50" spans="1:4" x14ac:dyDescent="0.25">
      <c r="A50" t="s">
        <v>21</v>
      </c>
      <c r="B50" t="s">
        <v>7</v>
      </c>
      <c r="C50">
        <v>1</v>
      </c>
      <c r="D50" t="str">
        <f t="shared" si="0"/>
        <v>ANDINF1</v>
      </c>
    </row>
    <row r="51" spans="1:4" x14ac:dyDescent="0.25">
      <c r="A51" t="s">
        <v>24</v>
      </c>
      <c r="B51" t="s">
        <v>7</v>
      </c>
      <c r="C51">
        <v>10</v>
      </c>
      <c r="D51" t="str">
        <f t="shared" si="0"/>
        <v>ANNINF10</v>
      </c>
    </row>
    <row r="52" spans="1:4" x14ac:dyDescent="0.25">
      <c r="A52" t="s">
        <v>6</v>
      </c>
      <c r="B52" t="s">
        <v>7</v>
      </c>
      <c r="C52">
        <v>20</v>
      </c>
      <c r="D52" t="str">
        <f t="shared" si="0"/>
        <v>BARINF20</v>
      </c>
    </row>
    <row r="53" spans="1:4" x14ac:dyDescent="0.25">
      <c r="A53" t="s">
        <v>17</v>
      </c>
      <c r="B53" t="s">
        <v>9</v>
      </c>
      <c r="C53">
        <v>14</v>
      </c>
      <c r="D53" t="str">
        <f t="shared" si="0"/>
        <v>EWAMAT14</v>
      </c>
    </row>
    <row r="54" spans="1:4" x14ac:dyDescent="0.25">
      <c r="A54" t="s">
        <v>11</v>
      </c>
      <c r="B54" t="s">
        <v>12</v>
      </c>
      <c r="C54">
        <v>24</v>
      </c>
      <c r="D54" t="str">
        <f t="shared" si="0"/>
        <v>JANFIZ24</v>
      </c>
    </row>
    <row r="55" spans="1:4" x14ac:dyDescent="0.25">
      <c r="A55" t="s">
        <v>16</v>
      </c>
      <c r="B55" t="s">
        <v>12</v>
      </c>
      <c r="C55">
        <v>7</v>
      </c>
      <c r="D55" t="str">
        <f t="shared" si="0"/>
        <v>JULFIZ7</v>
      </c>
    </row>
    <row r="56" spans="1:4" x14ac:dyDescent="0.25">
      <c r="A56" t="s">
        <v>16</v>
      </c>
      <c r="B56" t="s">
        <v>7</v>
      </c>
      <c r="C56">
        <v>11</v>
      </c>
      <c r="D56" t="str">
        <f t="shared" si="0"/>
        <v>JULINF11</v>
      </c>
    </row>
    <row r="57" spans="1:4" x14ac:dyDescent="0.25">
      <c r="A57" t="s">
        <v>14</v>
      </c>
      <c r="B57" t="s">
        <v>7</v>
      </c>
      <c r="C57">
        <v>24</v>
      </c>
      <c r="D57" t="str">
        <f t="shared" si="0"/>
        <v>KATINF24</v>
      </c>
    </row>
    <row r="58" spans="1:4" x14ac:dyDescent="0.25">
      <c r="A58" t="s">
        <v>18</v>
      </c>
      <c r="B58" t="s">
        <v>12</v>
      </c>
      <c r="C58">
        <v>22</v>
      </c>
      <c r="D58" t="str">
        <f t="shared" si="0"/>
        <v>MACFIZ22</v>
      </c>
    </row>
    <row r="59" spans="1:4" x14ac:dyDescent="0.25">
      <c r="A59" t="s">
        <v>22</v>
      </c>
      <c r="B59" t="s">
        <v>9</v>
      </c>
      <c r="C59">
        <v>1</v>
      </c>
      <c r="D59" t="str">
        <f t="shared" si="0"/>
        <v>MARMAT1</v>
      </c>
    </row>
    <row r="60" spans="1:4" x14ac:dyDescent="0.25">
      <c r="A60" t="s">
        <v>25</v>
      </c>
      <c r="B60" t="s">
        <v>7</v>
      </c>
      <c r="C60">
        <v>1</v>
      </c>
      <c r="D60" t="str">
        <f t="shared" si="0"/>
        <v>OLAINF1</v>
      </c>
    </row>
    <row r="61" spans="1:4" x14ac:dyDescent="0.25">
      <c r="A61" t="s">
        <v>23</v>
      </c>
      <c r="B61" t="s">
        <v>7</v>
      </c>
      <c r="C61">
        <v>1</v>
      </c>
      <c r="D61" t="str">
        <f t="shared" si="0"/>
        <v>PATINF1</v>
      </c>
    </row>
    <row r="62" spans="1:4" x14ac:dyDescent="0.25">
      <c r="A62" t="s">
        <v>20</v>
      </c>
      <c r="B62" t="s">
        <v>12</v>
      </c>
      <c r="C62">
        <v>1</v>
      </c>
      <c r="D62" t="str">
        <f t="shared" si="0"/>
        <v>PIOFIZ1</v>
      </c>
    </row>
    <row r="63" spans="1:4" x14ac:dyDescent="0.25">
      <c r="A63" t="s">
        <v>8</v>
      </c>
      <c r="B63" t="s">
        <v>9</v>
      </c>
      <c r="C63">
        <v>29</v>
      </c>
      <c r="D63" t="str">
        <f t="shared" si="0"/>
        <v>WIKMAT29</v>
      </c>
    </row>
    <row r="64" spans="1:4" x14ac:dyDescent="0.25">
      <c r="A64" t="s">
        <v>15</v>
      </c>
      <c r="B64" t="s">
        <v>12</v>
      </c>
      <c r="C64">
        <v>8</v>
      </c>
      <c r="D64" t="str">
        <f t="shared" si="0"/>
        <v>ZBIFIZ8</v>
      </c>
    </row>
    <row r="65" spans="1:4" x14ac:dyDescent="0.25">
      <c r="A65" t="s">
        <v>15</v>
      </c>
      <c r="B65" t="s">
        <v>7</v>
      </c>
      <c r="C65">
        <v>8</v>
      </c>
      <c r="D65" t="str">
        <f t="shared" si="0"/>
        <v>ZBIINF8</v>
      </c>
    </row>
    <row r="66" spans="1:4" x14ac:dyDescent="0.25">
      <c r="A66" t="s">
        <v>19</v>
      </c>
      <c r="B66" t="s">
        <v>12</v>
      </c>
      <c r="C66">
        <v>8</v>
      </c>
      <c r="D66" t="str">
        <f t="shared" si="0"/>
        <v>ZDZFIZ8</v>
      </c>
    </row>
    <row r="67" spans="1:4" x14ac:dyDescent="0.25">
      <c r="A67" t="s">
        <v>19</v>
      </c>
      <c r="B67" t="s">
        <v>9</v>
      </c>
      <c r="C67">
        <v>10</v>
      </c>
      <c r="D67" t="str">
        <f t="shared" si="0"/>
        <v>ZDZMAT10</v>
      </c>
    </row>
    <row r="68" spans="1:4" x14ac:dyDescent="0.25">
      <c r="A68" t="s">
        <v>10</v>
      </c>
      <c r="B68" t="s">
        <v>7</v>
      </c>
      <c r="C68">
        <v>12</v>
      </c>
      <c r="D68" t="str">
        <f t="shared" si="0"/>
        <v>ZUZINF12</v>
      </c>
    </row>
    <row r="69" spans="1:4" x14ac:dyDescent="0.25">
      <c r="A69" t="s">
        <v>10</v>
      </c>
      <c r="B69" t="s">
        <v>9</v>
      </c>
      <c r="C69">
        <v>7</v>
      </c>
      <c r="D69" t="str">
        <f t="shared" si="0"/>
        <v>ZUZMAT7</v>
      </c>
    </row>
  </sheetData>
  <sortState xmlns:xlrd2="http://schemas.microsoft.com/office/spreadsheetml/2017/richdata2" ref="K8:K29">
    <sortCondition ref="K8:K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19E4-E58C-4DD2-AE98-BD40C42406BF}">
  <dimension ref="A1:U152"/>
  <sheetViews>
    <sheetView topLeftCell="C99" zoomScaleNormal="100" workbookViewId="0">
      <selection activeCell="R1" activeCellId="1" sqref="J1:J152 R1:R152"/>
    </sheetView>
  </sheetViews>
  <sheetFormatPr defaultRowHeight="15" x14ac:dyDescent="0.25"/>
  <cols>
    <col min="1" max="1" width="17.7109375" bestFit="1" customWidth="1"/>
    <col min="2" max="2" width="20.42578125" bestFit="1" customWidth="1"/>
    <col min="7" max="7" width="10.140625" bestFit="1" customWidth="1"/>
    <col min="10" max="10" width="10.140625" bestFit="1" customWidth="1"/>
    <col min="11" max="11" width="11.140625" bestFit="1" customWidth="1"/>
    <col min="12" max="12" width="10.140625" customWidth="1"/>
    <col min="14" max="14" width="10.140625" bestFit="1" customWidth="1"/>
    <col min="21" max="21" width="11.5703125" bestFit="1" customWidth="1"/>
  </cols>
  <sheetData>
    <row r="1" spans="1:21" x14ac:dyDescent="0.25">
      <c r="J1" t="s">
        <v>29</v>
      </c>
      <c r="K1" t="s">
        <v>67</v>
      </c>
      <c r="L1" t="s">
        <v>64</v>
      </c>
      <c r="M1" t="s">
        <v>66</v>
      </c>
      <c r="N1" t="s">
        <v>65</v>
      </c>
      <c r="O1" t="s">
        <v>68</v>
      </c>
      <c r="P1" t="s">
        <v>69</v>
      </c>
      <c r="Q1" t="s">
        <v>70</v>
      </c>
      <c r="R1" t="s">
        <v>63</v>
      </c>
    </row>
    <row r="2" spans="1:21" x14ac:dyDescent="0.25">
      <c r="J2" s="1">
        <v>45931</v>
      </c>
      <c r="K2" s="3">
        <f>DAY(J2)</f>
        <v>1</v>
      </c>
      <c r="L2" s="3">
        <f>WEEKDAY(J2,2)</f>
        <v>3</v>
      </c>
      <c r="M2">
        <f>_xlfn.IFNA(VLOOKUP(J2,$G$5:$H$79,2,0),0)</f>
        <v>60.000000000000028</v>
      </c>
      <c r="N2">
        <f>IF(OR(L2=6,L2=7),10,0)</f>
        <v>0</v>
      </c>
      <c r="O2">
        <f>IF(K2=15,600,0)</f>
        <v>0</v>
      </c>
      <c r="P2">
        <f>IF(L2=2,250,0)</f>
        <v>0</v>
      </c>
      <c r="Q2">
        <f>IF(L2=4,IF(21.37&lt;=500,MAX(50,ROUNDDOWN(21.37/5,2)),IF(21.37&lt;=600,MAX(100,ROUNDDOWN(21.37/2,2)),400)),0)</f>
        <v>0</v>
      </c>
      <c r="R2">
        <f>21.37+M2-N2-O2-P2-Q2</f>
        <v>81.370000000000033</v>
      </c>
    </row>
    <row r="3" spans="1:21" x14ac:dyDescent="0.25">
      <c r="A3" s="8" t="s">
        <v>32</v>
      </c>
      <c r="B3" t="s">
        <v>34</v>
      </c>
      <c r="J3" s="1">
        <v>45932</v>
      </c>
      <c r="K3" s="3">
        <f t="shared" ref="K3:K66" si="0">DAY(J3)</f>
        <v>2</v>
      </c>
      <c r="L3" s="3">
        <f t="shared" ref="L3:L66" si="1">WEEKDAY(J3,2)</f>
        <v>4</v>
      </c>
      <c r="M3">
        <f t="shared" ref="M3:M66" si="2">_xlfn.IFNA(VLOOKUP(J3,$G$5:$H$79,2,0),0)</f>
        <v>187.50000000000006</v>
      </c>
      <c r="N3">
        <f t="shared" ref="N3:N66" si="3">IF(OR(L3=6,L3=7),10,0)</f>
        <v>0</v>
      </c>
      <c r="O3">
        <f t="shared" ref="O3:O66" si="4">IF(K3=15,600,0)</f>
        <v>0</v>
      </c>
      <c r="P3">
        <f t="shared" ref="P3:P66" si="5">IF(L3=2,250,0)</f>
        <v>0</v>
      </c>
      <c r="Q3">
        <f>IF(K3=4,IF(R2&lt;=500,MAX(50,ROUNDDOWN(R2/5,2)),IF(R2&lt;=600,MAX(100,ROUNDDOWN(R2/2,2)),400)),0)</f>
        <v>0</v>
      </c>
      <c r="R3">
        <f>R2+M3-N3-O3-P3-Q3</f>
        <v>268.87000000000012</v>
      </c>
    </row>
    <row r="4" spans="1:21" x14ac:dyDescent="0.25">
      <c r="A4" s="13">
        <v>45931</v>
      </c>
      <c r="B4" s="3">
        <v>60.000000000000028</v>
      </c>
      <c r="J4" s="1">
        <v>45933</v>
      </c>
      <c r="K4" s="3">
        <f t="shared" si="0"/>
        <v>3</v>
      </c>
      <c r="L4" s="3">
        <f t="shared" si="1"/>
        <v>5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ref="Q4:Q67" si="6">IF(K4=4,IF(R3&lt;=500,MAX(50,ROUNDDOWN(R3/5,2)),IF(R3&lt;=600,MAX(100,ROUNDDOWN(R3/2,2)),400)),0)</f>
        <v>0</v>
      </c>
      <c r="R4">
        <f t="shared" ref="R4:R67" si="7">R3+M4-N4-O4-P4-Q4</f>
        <v>268.87000000000012</v>
      </c>
    </row>
    <row r="5" spans="1:21" x14ac:dyDescent="0.25">
      <c r="A5" s="13">
        <v>45932</v>
      </c>
      <c r="B5" s="3">
        <v>187.50000000000006</v>
      </c>
      <c r="G5" s="13">
        <v>45931</v>
      </c>
      <c r="H5" s="3">
        <v>60.000000000000028</v>
      </c>
      <c r="J5" s="1">
        <v>45934</v>
      </c>
      <c r="K5" s="3">
        <f t="shared" si="0"/>
        <v>4</v>
      </c>
      <c r="L5" s="3">
        <f t="shared" si="1"/>
        <v>6</v>
      </c>
      <c r="M5">
        <f t="shared" si="2"/>
        <v>0</v>
      </c>
      <c r="N5">
        <f t="shared" si="3"/>
        <v>10</v>
      </c>
      <c r="O5">
        <f t="shared" si="4"/>
        <v>0</v>
      </c>
      <c r="P5">
        <f t="shared" si="5"/>
        <v>0</v>
      </c>
      <c r="Q5">
        <f t="shared" si="6"/>
        <v>53.77</v>
      </c>
      <c r="R5">
        <f t="shared" si="7"/>
        <v>205.10000000000011</v>
      </c>
    </row>
    <row r="6" spans="1:21" x14ac:dyDescent="0.25">
      <c r="A6" s="13">
        <v>45936</v>
      </c>
      <c r="B6" s="3">
        <v>130</v>
      </c>
      <c r="G6" s="13">
        <v>45932</v>
      </c>
      <c r="H6" s="3">
        <v>187.50000000000006</v>
      </c>
      <c r="J6" s="1">
        <v>45935</v>
      </c>
      <c r="K6" s="3">
        <f t="shared" si="0"/>
        <v>5</v>
      </c>
      <c r="L6" s="3">
        <f t="shared" si="1"/>
        <v>7</v>
      </c>
      <c r="M6">
        <f t="shared" si="2"/>
        <v>0</v>
      </c>
      <c r="N6">
        <f t="shared" si="3"/>
        <v>10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195.10000000000011</v>
      </c>
    </row>
    <row r="7" spans="1:21" x14ac:dyDescent="0.25">
      <c r="A7" s="13">
        <v>45937</v>
      </c>
      <c r="B7" s="3">
        <v>217.50000000000003</v>
      </c>
      <c r="G7" s="13">
        <v>45936</v>
      </c>
      <c r="H7" s="3">
        <v>130</v>
      </c>
      <c r="J7" s="1">
        <v>45936</v>
      </c>
      <c r="K7" s="3">
        <f t="shared" si="0"/>
        <v>6</v>
      </c>
      <c r="L7" s="3">
        <f t="shared" si="1"/>
        <v>1</v>
      </c>
      <c r="M7">
        <f t="shared" si="2"/>
        <v>130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325.10000000000014</v>
      </c>
      <c r="U7" t="s">
        <v>71</v>
      </c>
    </row>
    <row r="8" spans="1:21" x14ac:dyDescent="0.25">
      <c r="A8" s="13">
        <v>45938</v>
      </c>
      <c r="B8" s="3">
        <v>189.99999999999994</v>
      </c>
      <c r="G8" s="13">
        <v>45937</v>
      </c>
      <c r="H8" s="3">
        <v>217.50000000000003</v>
      </c>
      <c r="J8" s="1">
        <v>45937</v>
      </c>
      <c r="K8" s="3">
        <f t="shared" si="0"/>
        <v>7</v>
      </c>
      <c r="L8" s="3">
        <f t="shared" si="1"/>
        <v>2</v>
      </c>
      <c r="M8">
        <f t="shared" si="2"/>
        <v>217.50000000000003</v>
      </c>
      <c r="N8">
        <f t="shared" si="3"/>
        <v>0</v>
      </c>
      <c r="O8">
        <f t="shared" si="4"/>
        <v>0</v>
      </c>
      <c r="P8">
        <f t="shared" si="5"/>
        <v>250</v>
      </c>
      <c r="Q8">
        <f t="shared" si="6"/>
        <v>0</v>
      </c>
      <c r="R8">
        <f t="shared" si="7"/>
        <v>292.60000000000014</v>
      </c>
      <c r="U8">
        <v>7357.6</v>
      </c>
    </row>
    <row r="9" spans="1:21" x14ac:dyDescent="0.25">
      <c r="A9" s="13">
        <v>45940</v>
      </c>
      <c r="B9" s="3">
        <v>290</v>
      </c>
      <c r="G9" s="13">
        <v>45938</v>
      </c>
      <c r="H9" s="3">
        <v>189.99999999999994</v>
      </c>
      <c r="J9" s="1">
        <v>45938</v>
      </c>
      <c r="K9" s="3">
        <f t="shared" si="0"/>
        <v>8</v>
      </c>
      <c r="L9" s="3">
        <f t="shared" si="1"/>
        <v>3</v>
      </c>
      <c r="M9">
        <f t="shared" si="2"/>
        <v>189.99999999999994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482.60000000000008</v>
      </c>
    </row>
    <row r="10" spans="1:21" x14ac:dyDescent="0.25">
      <c r="A10" s="13">
        <v>45943</v>
      </c>
      <c r="B10" s="3">
        <v>395</v>
      </c>
      <c r="G10" s="13">
        <v>45940</v>
      </c>
      <c r="H10" s="3">
        <v>290</v>
      </c>
      <c r="J10" s="1">
        <v>45939</v>
      </c>
      <c r="K10" s="3">
        <f t="shared" si="0"/>
        <v>9</v>
      </c>
      <c r="L10" s="3">
        <f t="shared" si="1"/>
        <v>4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482.60000000000008</v>
      </c>
    </row>
    <row r="11" spans="1:21" x14ac:dyDescent="0.25">
      <c r="A11" s="13">
        <v>45944</v>
      </c>
      <c r="B11" s="3">
        <v>277.50000000000011</v>
      </c>
      <c r="G11" s="13">
        <v>45943</v>
      </c>
      <c r="H11" s="3">
        <v>395</v>
      </c>
      <c r="J11" s="1">
        <v>45940</v>
      </c>
      <c r="K11" s="3">
        <f t="shared" si="0"/>
        <v>10</v>
      </c>
      <c r="L11" s="3">
        <f t="shared" si="1"/>
        <v>5</v>
      </c>
      <c r="M11">
        <f t="shared" si="2"/>
        <v>290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772.60000000000014</v>
      </c>
    </row>
    <row r="12" spans="1:21" x14ac:dyDescent="0.25">
      <c r="A12" s="13">
        <v>45945</v>
      </c>
      <c r="B12" s="3">
        <v>242.50000000000014</v>
      </c>
      <c r="G12" s="13">
        <v>45944</v>
      </c>
      <c r="H12" s="3">
        <v>277.50000000000011</v>
      </c>
      <c r="J12" s="1">
        <v>45941</v>
      </c>
      <c r="K12" s="3">
        <f t="shared" si="0"/>
        <v>11</v>
      </c>
      <c r="L12" s="3">
        <f t="shared" si="1"/>
        <v>6</v>
      </c>
      <c r="M12">
        <f t="shared" si="2"/>
        <v>0</v>
      </c>
      <c r="N12">
        <f t="shared" si="3"/>
        <v>10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762.60000000000014</v>
      </c>
    </row>
    <row r="13" spans="1:21" x14ac:dyDescent="0.25">
      <c r="A13" s="13">
        <v>45950</v>
      </c>
      <c r="B13" s="3">
        <v>294.99999999999989</v>
      </c>
      <c r="G13" s="13">
        <v>45945</v>
      </c>
      <c r="H13" s="3">
        <v>242.50000000000014</v>
      </c>
      <c r="J13" s="1">
        <v>45942</v>
      </c>
      <c r="K13" s="3">
        <f t="shared" si="0"/>
        <v>12</v>
      </c>
      <c r="L13" s="3">
        <f t="shared" si="1"/>
        <v>7</v>
      </c>
      <c r="M13">
        <f t="shared" si="2"/>
        <v>0</v>
      </c>
      <c r="N13">
        <f t="shared" si="3"/>
        <v>10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752.60000000000014</v>
      </c>
    </row>
    <row r="14" spans="1:21" x14ac:dyDescent="0.25">
      <c r="A14" s="13">
        <v>45951</v>
      </c>
      <c r="B14" s="3">
        <v>205</v>
      </c>
      <c r="G14" s="13">
        <v>45950</v>
      </c>
      <c r="H14" s="3">
        <v>294.99999999999989</v>
      </c>
      <c r="J14" s="1">
        <v>45943</v>
      </c>
      <c r="K14" s="3">
        <f t="shared" si="0"/>
        <v>13</v>
      </c>
      <c r="L14" s="3">
        <f t="shared" si="1"/>
        <v>1</v>
      </c>
      <c r="M14">
        <f t="shared" si="2"/>
        <v>395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1147.6000000000001</v>
      </c>
    </row>
    <row r="15" spans="1:21" x14ac:dyDescent="0.25">
      <c r="A15" s="13">
        <v>45952</v>
      </c>
      <c r="B15" s="3">
        <v>122.49999999999991</v>
      </c>
      <c r="G15" s="13">
        <v>45951</v>
      </c>
      <c r="H15" s="3">
        <v>205</v>
      </c>
      <c r="J15" s="1">
        <v>45944</v>
      </c>
      <c r="K15" s="3">
        <f t="shared" si="0"/>
        <v>14</v>
      </c>
      <c r="L15" s="3">
        <f t="shared" si="1"/>
        <v>2</v>
      </c>
      <c r="M15">
        <f t="shared" si="2"/>
        <v>277.50000000000011</v>
      </c>
      <c r="N15">
        <f t="shared" si="3"/>
        <v>0</v>
      </c>
      <c r="O15">
        <f t="shared" si="4"/>
        <v>0</v>
      </c>
      <c r="P15">
        <f t="shared" si="5"/>
        <v>250</v>
      </c>
      <c r="Q15">
        <f t="shared" si="6"/>
        <v>0</v>
      </c>
      <c r="R15">
        <f t="shared" si="7"/>
        <v>1175.1000000000004</v>
      </c>
    </row>
    <row r="16" spans="1:21" x14ac:dyDescent="0.25">
      <c r="A16" s="13">
        <v>45953</v>
      </c>
      <c r="B16" s="3">
        <v>40.000000000000014</v>
      </c>
      <c r="G16" s="13">
        <v>45952</v>
      </c>
      <c r="H16" s="3">
        <v>122.49999999999991</v>
      </c>
      <c r="J16" s="1">
        <v>45945</v>
      </c>
      <c r="K16" s="3">
        <f t="shared" si="0"/>
        <v>15</v>
      </c>
      <c r="L16" s="3">
        <f t="shared" si="1"/>
        <v>3</v>
      </c>
      <c r="M16">
        <f t="shared" si="2"/>
        <v>242.50000000000014</v>
      </c>
      <c r="N16">
        <f t="shared" si="3"/>
        <v>0</v>
      </c>
      <c r="O16">
        <f t="shared" si="4"/>
        <v>600</v>
      </c>
      <c r="P16">
        <f t="shared" si="5"/>
        <v>0</v>
      </c>
      <c r="Q16">
        <f t="shared" si="6"/>
        <v>0</v>
      </c>
      <c r="R16">
        <f t="shared" si="7"/>
        <v>817.60000000000059</v>
      </c>
    </row>
    <row r="17" spans="1:18" x14ac:dyDescent="0.25">
      <c r="A17" s="13">
        <v>45954</v>
      </c>
      <c r="B17" s="3">
        <v>100.00000000000004</v>
      </c>
      <c r="G17" s="13">
        <v>45953</v>
      </c>
      <c r="H17" s="3">
        <v>40.000000000000014</v>
      </c>
      <c r="J17" s="1">
        <v>45946</v>
      </c>
      <c r="K17" s="3">
        <f t="shared" si="0"/>
        <v>16</v>
      </c>
      <c r="L17" s="3">
        <f t="shared" si="1"/>
        <v>4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817.60000000000059</v>
      </c>
    </row>
    <row r="18" spans="1:18" x14ac:dyDescent="0.25">
      <c r="A18" s="13">
        <v>45961</v>
      </c>
      <c r="B18" s="3">
        <v>370</v>
      </c>
      <c r="G18" s="13">
        <v>45954</v>
      </c>
      <c r="H18" s="3">
        <v>100.00000000000004</v>
      </c>
      <c r="J18" s="1">
        <v>45947</v>
      </c>
      <c r="K18" s="3">
        <f t="shared" si="0"/>
        <v>17</v>
      </c>
      <c r="L18" s="3">
        <f t="shared" si="1"/>
        <v>5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817.60000000000059</v>
      </c>
    </row>
    <row r="19" spans="1:18" x14ac:dyDescent="0.25">
      <c r="A19" s="13">
        <v>45964</v>
      </c>
      <c r="B19" s="3">
        <v>90</v>
      </c>
      <c r="G19" s="13">
        <v>45961</v>
      </c>
      <c r="H19" s="3">
        <v>370</v>
      </c>
      <c r="J19" s="1">
        <v>45948</v>
      </c>
      <c r="K19" s="3">
        <f t="shared" si="0"/>
        <v>18</v>
      </c>
      <c r="L19" s="3">
        <f t="shared" si="1"/>
        <v>6</v>
      </c>
      <c r="M19">
        <f t="shared" si="2"/>
        <v>0</v>
      </c>
      <c r="N19">
        <f t="shared" si="3"/>
        <v>10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807.60000000000059</v>
      </c>
    </row>
    <row r="20" spans="1:18" x14ac:dyDescent="0.25">
      <c r="A20" s="13">
        <v>45966</v>
      </c>
      <c r="B20" s="3">
        <v>240</v>
      </c>
      <c r="G20" s="13">
        <v>45964</v>
      </c>
      <c r="H20" s="3">
        <v>90</v>
      </c>
      <c r="J20" s="1">
        <v>45949</v>
      </c>
      <c r="K20" s="3">
        <f t="shared" si="0"/>
        <v>19</v>
      </c>
      <c r="L20" s="3">
        <f t="shared" si="1"/>
        <v>7</v>
      </c>
      <c r="M20">
        <f t="shared" si="2"/>
        <v>0</v>
      </c>
      <c r="N20">
        <f t="shared" si="3"/>
        <v>10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797.60000000000059</v>
      </c>
    </row>
    <row r="21" spans="1:18" x14ac:dyDescent="0.25">
      <c r="A21" s="13">
        <v>45967</v>
      </c>
      <c r="B21" s="3">
        <v>387.50000000000006</v>
      </c>
      <c r="G21" s="13">
        <v>45966</v>
      </c>
      <c r="H21" s="3">
        <v>240</v>
      </c>
      <c r="J21" s="1">
        <v>45950</v>
      </c>
      <c r="K21" s="3">
        <f t="shared" si="0"/>
        <v>20</v>
      </c>
      <c r="L21" s="3">
        <f t="shared" si="1"/>
        <v>1</v>
      </c>
      <c r="M21">
        <f t="shared" si="2"/>
        <v>294.99999999999989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1092.6000000000004</v>
      </c>
    </row>
    <row r="22" spans="1:18" x14ac:dyDescent="0.25">
      <c r="A22" s="13">
        <v>45968</v>
      </c>
      <c r="B22" s="3">
        <v>149.99999999999994</v>
      </c>
      <c r="G22" s="13">
        <v>45967</v>
      </c>
      <c r="H22" s="3">
        <v>387.50000000000006</v>
      </c>
      <c r="J22" s="1">
        <v>45951</v>
      </c>
      <c r="K22" s="3">
        <f t="shared" si="0"/>
        <v>21</v>
      </c>
      <c r="L22" s="3">
        <f t="shared" si="1"/>
        <v>2</v>
      </c>
      <c r="M22">
        <f t="shared" si="2"/>
        <v>205</v>
      </c>
      <c r="N22">
        <f t="shared" si="3"/>
        <v>0</v>
      </c>
      <c r="O22">
        <f t="shared" si="4"/>
        <v>0</v>
      </c>
      <c r="P22">
        <f t="shared" si="5"/>
        <v>250</v>
      </c>
      <c r="Q22">
        <f t="shared" si="6"/>
        <v>0</v>
      </c>
      <c r="R22">
        <f t="shared" si="7"/>
        <v>1047.6000000000004</v>
      </c>
    </row>
    <row r="23" spans="1:18" x14ac:dyDescent="0.25">
      <c r="A23" s="13">
        <v>45971</v>
      </c>
      <c r="B23" s="3">
        <v>100.00000000000003</v>
      </c>
      <c r="G23" s="13">
        <v>45968</v>
      </c>
      <c r="H23" s="3">
        <v>149.99999999999994</v>
      </c>
      <c r="J23" s="1">
        <v>45952</v>
      </c>
      <c r="K23" s="3">
        <f t="shared" si="0"/>
        <v>22</v>
      </c>
      <c r="L23" s="3">
        <f t="shared" si="1"/>
        <v>3</v>
      </c>
      <c r="M23">
        <f t="shared" si="2"/>
        <v>122.49999999999991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1170.1000000000004</v>
      </c>
    </row>
    <row r="24" spans="1:18" x14ac:dyDescent="0.25">
      <c r="A24" s="13">
        <v>45972</v>
      </c>
      <c r="B24" s="3">
        <v>174.99999999999994</v>
      </c>
      <c r="G24" s="13">
        <v>45971</v>
      </c>
      <c r="H24" s="3">
        <v>100.00000000000003</v>
      </c>
      <c r="J24" s="1">
        <v>45953</v>
      </c>
      <c r="K24" s="3">
        <f t="shared" si="0"/>
        <v>23</v>
      </c>
      <c r="L24" s="3">
        <f t="shared" si="1"/>
        <v>4</v>
      </c>
      <c r="M24">
        <f t="shared" si="2"/>
        <v>40.000000000000014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1210.1000000000004</v>
      </c>
    </row>
    <row r="25" spans="1:18" x14ac:dyDescent="0.25">
      <c r="A25" s="13">
        <v>45973</v>
      </c>
      <c r="B25" s="3">
        <v>355.00000000000011</v>
      </c>
      <c r="G25" s="13">
        <v>45972</v>
      </c>
      <c r="H25" s="3">
        <v>174.99999999999994</v>
      </c>
      <c r="J25" s="1">
        <v>45954</v>
      </c>
      <c r="K25" s="3">
        <f t="shared" si="0"/>
        <v>24</v>
      </c>
      <c r="L25" s="3">
        <f t="shared" si="1"/>
        <v>5</v>
      </c>
      <c r="M25">
        <f t="shared" si="2"/>
        <v>100.00000000000004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1310.1000000000004</v>
      </c>
    </row>
    <row r="26" spans="1:18" x14ac:dyDescent="0.25">
      <c r="A26" s="13">
        <v>45974</v>
      </c>
      <c r="B26" s="3">
        <v>307.5</v>
      </c>
      <c r="G26" s="13">
        <v>45973</v>
      </c>
      <c r="H26" s="3">
        <v>355.00000000000011</v>
      </c>
      <c r="J26" s="1">
        <v>45955</v>
      </c>
      <c r="K26" s="3">
        <f t="shared" si="0"/>
        <v>25</v>
      </c>
      <c r="L26" s="3">
        <f t="shared" si="1"/>
        <v>6</v>
      </c>
      <c r="M26">
        <f t="shared" si="2"/>
        <v>0</v>
      </c>
      <c r="N26">
        <f t="shared" si="3"/>
        <v>10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1300.1000000000004</v>
      </c>
    </row>
    <row r="27" spans="1:18" x14ac:dyDescent="0.25">
      <c r="A27" s="13">
        <v>45975</v>
      </c>
      <c r="B27" s="3">
        <v>192.5</v>
      </c>
      <c r="G27" s="13">
        <v>45974</v>
      </c>
      <c r="H27" s="3">
        <v>307.5</v>
      </c>
      <c r="J27" s="1">
        <v>45956</v>
      </c>
      <c r="K27" s="3">
        <f t="shared" si="0"/>
        <v>26</v>
      </c>
      <c r="L27" s="3">
        <f t="shared" si="1"/>
        <v>7</v>
      </c>
      <c r="M27">
        <f t="shared" si="2"/>
        <v>0</v>
      </c>
      <c r="N27">
        <f t="shared" si="3"/>
        <v>10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1290.1000000000004</v>
      </c>
    </row>
    <row r="28" spans="1:18" x14ac:dyDescent="0.25">
      <c r="A28" s="13">
        <v>45978</v>
      </c>
      <c r="B28" s="3">
        <v>374.99999999999989</v>
      </c>
      <c r="G28" s="13">
        <v>45975</v>
      </c>
      <c r="H28" s="3">
        <v>192.5</v>
      </c>
      <c r="J28" s="1">
        <v>45957</v>
      </c>
      <c r="K28" s="3">
        <f t="shared" si="0"/>
        <v>27</v>
      </c>
      <c r="L28" s="3">
        <f t="shared" si="1"/>
        <v>1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1290.1000000000004</v>
      </c>
    </row>
    <row r="29" spans="1:18" x14ac:dyDescent="0.25">
      <c r="A29" s="13">
        <v>45979</v>
      </c>
      <c r="B29" s="3">
        <v>110.00000000000001</v>
      </c>
      <c r="G29" s="13">
        <v>45978</v>
      </c>
      <c r="H29" s="3">
        <v>374.99999999999989</v>
      </c>
      <c r="J29" s="1">
        <v>45958</v>
      </c>
      <c r="K29" s="3">
        <f t="shared" si="0"/>
        <v>28</v>
      </c>
      <c r="L29" s="3">
        <f t="shared" si="1"/>
        <v>2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250</v>
      </c>
      <c r="Q29">
        <f t="shared" si="6"/>
        <v>0</v>
      </c>
      <c r="R29">
        <f t="shared" si="7"/>
        <v>1040.1000000000004</v>
      </c>
    </row>
    <row r="30" spans="1:18" x14ac:dyDescent="0.25">
      <c r="A30" s="13">
        <v>45980</v>
      </c>
      <c r="B30" s="3">
        <v>292.50000000000006</v>
      </c>
      <c r="G30" s="13">
        <v>45979</v>
      </c>
      <c r="H30" s="3">
        <v>110.00000000000001</v>
      </c>
      <c r="J30" s="1">
        <v>45959</v>
      </c>
      <c r="K30" s="3">
        <f t="shared" si="0"/>
        <v>29</v>
      </c>
      <c r="L30" s="3">
        <f t="shared" si="1"/>
        <v>3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1040.1000000000004</v>
      </c>
    </row>
    <row r="31" spans="1:18" x14ac:dyDescent="0.25">
      <c r="A31" s="13">
        <v>45981</v>
      </c>
      <c r="B31" s="3">
        <v>270</v>
      </c>
      <c r="G31" s="13">
        <v>45980</v>
      </c>
      <c r="H31" s="3">
        <v>292.50000000000006</v>
      </c>
      <c r="J31" s="1">
        <v>45960</v>
      </c>
      <c r="K31" s="3">
        <f t="shared" si="0"/>
        <v>30</v>
      </c>
      <c r="L31" s="3">
        <f t="shared" si="1"/>
        <v>4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1040.1000000000004</v>
      </c>
    </row>
    <row r="32" spans="1:18" x14ac:dyDescent="0.25">
      <c r="A32" s="13">
        <v>45985</v>
      </c>
      <c r="B32" s="3">
        <v>329.99999999999994</v>
      </c>
      <c r="G32" s="13">
        <v>45981</v>
      </c>
      <c r="H32" s="3">
        <v>270</v>
      </c>
      <c r="J32" s="1">
        <v>45961</v>
      </c>
      <c r="K32" s="3">
        <f t="shared" si="0"/>
        <v>31</v>
      </c>
      <c r="L32" s="3">
        <f t="shared" si="1"/>
        <v>5</v>
      </c>
      <c r="M32">
        <f t="shared" si="2"/>
        <v>370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1410.1000000000004</v>
      </c>
    </row>
    <row r="33" spans="1:18" x14ac:dyDescent="0.25">
      <c r="A33" s="13">
        <v>45986</v>
      </c>
      <c r="B33" s="3">
        <v>74.999999999999972</v>
      </c>
      <c r="G33" s="13">
        <v>45985</v>
      </c>
      <c r="H33" s="3">
        <v>329.99999999999994</v>
      </c>
      <c r="J33" s="1">
        <v>45962</v>
      </c>
      <c r="K33" s="3">
        <f t="shared" si="0"/>
        <v>1</v>
      </c>
      <c r="L33" s="3">
        <f t="shared" si="1"/>
        <v>6</v>
      </c>
      <c r="M33">
        <f t="shared" si="2"/>
        <v>0</v>
      </c>
      <c r="N33">
        <f t="shared" si="3"/>
        <v>10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1400.1000000000004</v>
      </c>
    </row>
    <row r="34" spans="1:18" x14ac:dyDescent="0.25">
      <c r="A34" s="13">
        <v>45987</v>
      </c>
      <c r="B34" s="3">
        <v>270</v>
      </c>
      <c r="G34" s="13">
        <v>45986</v>
      </c>
      <c r="H34" s="3">
        <v>74.999999999999972</v>
      </c>
      <c r="J34" s="1">
        <v>45963</v>
      </c>
      <c r="K34" s="3">
        <f t="shared" si="0"/>
        <v>2</v>
      </c>
      <c r="L34" s="3">
        <f t="shared" si="1"/>
        <v>7</v>
      </c>
      <c r="M34">
        <f t="shared" si="2"/>
        <v>0</v>
      </c>
      <c r="N34">
        <f t="shared" si="3"/>
        <v>10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1390.1000000000004</v>
      </c>
    </row>
    <row r="35" spans="1:18" x14ac:dyDescent="0.25">
      <c r="A35" s="13">
        <v>45989</v>
      </c>
      <c r="B35" s="3">
        <v>140</v>
      </c>
      <c r="G35" s="13">
        <v>45987</v>
      </c>
      <c r="H35" s="3">
        <v>270</v>
      </c>
      <c r="J35" s="1">
        <v>45964</v>
      </c>
      <c r="K35" s="3">
        <f t="shared" si="0"/>
        <v>3</v>
      </c>
      <c r="L35" s="3">
        <f t="shared" si="1"/>
        <v>1</v>
      </c>
      <c r="M35">
        <f t="shared" si="2"/>
        <v>90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1480.1000000000004</v>
      </c>
    </row>
    <row r="36" spans="1:18" x14ac:dyDescent="0.25">
      <c r="A36" s="13">
        <v>45993</v>
      </c>
      <c r="B36" s="3">
        <v>230.00000000000003</v>
      </c>
      <c r="G36" s="13">
        <v>45989</v>
      </c>
      <c r="H36" s="3">
        <v>140</v>
      </c>
      <c r="J36" s="1">
        <v>45965</v>
      </c>
      <c r="K36" s="3">
        <f t="shared" si="0"/>
        <v>4</v>
      </c>
      <c r="L36" s="3">
        <f t="shared" si="1"/>
        <v>2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250</v>
      </c>
      <c r="Q36">
        <f t="shared" si="6"/>
        <v>400</v>
      </c>
      <c r="R36">
        <f t="shared" si="7"/>
        <v>830.10000000000036</v>
      </c>
    </row>
    <row r="37" spans="1:18" x14ac:dyDescent="0.25">
      <c r="A37" s="13">
        <v>45994</v>
      </c>
      <c r="B37" s="3">
        <v>312.5</v>
      </c>
      <c r="G37" s="13">
        <v>45993</v>
      </c>
      <c r="H37" s="3">
        <v>230.00000000000003</v>
      </c>
      <c r="J37" s="1">
        <v>45966</v>
      </c>
      <c r="K37" s="3">
        <f t="shared" si="0"/>
        <v>5</v>
      </c>
      <c r="L37" s="3">
        <f t="shared" si="1"/>
        <v>3</v>
      </c>
      <c r="M37">
        <f t="shared" si="2"/>
        <v>240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1070.1000000000004</v>
      </c>
    </row>
    <row r="38" spans="1:18" x14ac:dyDescent="0.25">
      <c r="A38" s="13">
        <v>45996</v>
      </c>
      <c r="B38" s="3">
        <v>235.00000000000006</v>
      </c>
      <c r="G38" s="13">
        <v>45994</v>
      </c>
      <c r="H38" s="3">
        <v>312.5</v>
      </c>
      <c r="J38" s="1">
        <v>45967</v>
      </c>
      <c r="K38" s="3">
        <f t="shared" si="0"/>
        <v>6</v>
      </c>
      <c r="L38" s="3">
        <f t="shared" si="1"/>
        <v>4</v>
      </c>
      <c r="M38">
        <f t="shared" si="2"/>
        <v>387.50000000000006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1457.6000000000004</v>
      </c>
    </row>
    <row r="39" spans="1:18" x14ac:dyDescent="0.25">
      <c r="A39" s="13">
        <v>45999</v>
      </c>
      <c r="B39" s="3">
        <v>175</v>
      </c>
      <c r="G39" s="13">
        <v>45996</v>
      </c>
      <c r="H39" s="3">
        <v>235.00000000000006</v>
      </c>
      <c r="J39" s="1">
        <v>45968</v>
      </c>
      <c r="K39" s="3">
        <f t="shared" si="0"/>
        <v>7</v>
      </c>
      <c r="L39" s="3">
        <f t="shared" si="1"/>
        <v>5</v>
      </c>
      <c r="M39">
        <f t="shared" si="2"/>
        <v>149.99999999999994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1607.6000000000004</v>
      </c>
    </row>
    <row r="40" spans="1:18" x14ac:dyDescent="0.25">
      <c r="A40" s="13">
        <v>46000</v>
      </c>
      <c r="B40" s="3">
        <v>125</v>
      </c>
      <c r="G40" s="13">
        <v>45999</v>
      </c>
      <c r="H40" s="3">
        <v>175</v>
      </c>
      <c r="J40" s="1">
        <v>45969</v>
      </c>
      <c r="K40" s="3">
        <f t="shared" si="0"/>
        <v>8</v>
      </c>
      <c r="L40" s="3">
        <f t="shared" si="1"/>
        <v>6</v>
      </c>
      <c r="M40">
        <f t="shared" si="2"/>
        <v>0</v>
      </c>
      <c r="N40">
        <f t="shared" si="3"/>
        <v>10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1597.6000000000004</v>
      </c>
    </row>
    <row r="41" spans="1:18" x14ac:dyDescent="0.25">
      <c r="A41" s="13">
        <v>46001</v>
      </c>
      <c r="B41" s="3">
        <v>345</v>
      </c>
      <c r="G41" s="13">
        <v>46000</v>
      </c>
      <c r="H41" s="3">
        <v>125</v>
      </c>
      <c r="J41" s="1">
        <v>45970</v>
      </c>
      <c r="K41" s="3">
        <f t="shared" si="0"/>
        <v>9</v>
      </c>
      <c r="L41" s="3">
        <f t="shared" si="1"/>
        <v>7</v>
      </c>
      <c r="M41">
        <f t="shared" si="2"/>
        <v>0</v>
      </c>
      <c r="N41">
        <f t="shared" si="3"/>
        <v>10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1587.6000000000004</v>
      </c>
    </row>
    <row r="42" spans="1:18" x14ac:dyDescent="0.25">
      <c r="A42" s="13">
        <v>46002</v>
      </c>
      <c r="B42" s="3">
        <v>124.99999999999996</v>
      </c>
      <c r="G42" s="13">
        <v>46001</v>
      </c>
      <c r="H42" s="3">
        <v>345</v>
      </c>
      <c r="J42" s="1">
        <v>45971</v>
      </c>
      <c r="K42" s="3">
        <f t="shared" si="0"/>
        <v>10</v>
      </c>
      <c r="L42" s="3">
        <f t="shared" si="1"/>
        <v>1</v>
      </c>
      <c r="M42">
        <f t="shared" si="2"/>
        <v>100.00000000000003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1687.6000000000004</v>
      </c>
    </row>
    <row r="43" spans="1:18" x14ac:dyDescent="0.25">
      <c r="A43" s="13">
        <v>46003</v>
      </c>
      <c r="B43" s="3">
        <v>215.00000000000006</v>
      </c>
      <c r="G43" s="13">
        <v>46002</v>
      </c>
      <c r="H43" s="3">
        <v>124.99999999999996</v>
      </c>
      <c r="J43" s="1">
        <v>45972</v>
      </c>
      <c r="K43" s="3">
        <f t="shared" si="0"/>
        <v>11</v>
      </c>
      <c r="L43" s="3">
        <f t="shared" si="1"/>
        <v>2</v>
      </c>
      <c r="M43">
        <f t="shared" si="2"/>
        <v>174.99999999999994</v>
      </c>
      <c r="N43">
        <f t="shared" si="3"/>
        <v>0</v>
      </c>
      <c r="O43">
        <f t="shared" si="4"/>
        <v>0</v>
      </c>
      <c r="P43">
        <f t="shared" si="5"/>
        <v>250</v>
      </c>
      <c r="Q43">
        <f t="shared" si="6"/>
        <v>0</v>
      </c>
      <c r="R43">
        <f t="shared" si="7"/>
        <v>1612.6000000000004</v>
      </c>
    </row>
    <row r="44" spans="1:18" x14ac:dyDescent="0.25">
      <c r="A44" s="13">
        <v>46006</v>
      </c>
      <c r="B44" s="3">
        <v>180</v>
      </c>
      <c r="G44" s="13">
        <v>46003</v>
      </c>
      <c r="H44" s="3">
        <v>215.00000000000006</v>
      </c>
      <c r="J44" s="1">
        <v>45973</v>
      </c>
      <c r="K44" s="3">
        <f t="shared" si="0"/>
        <v>12</v>
      </c>
      <c r="L44" s="3">
        <f t="shared" si="1"/>
        <v>3</v>
      </c>
      <c r="M44">
        <f t="shared" si="2"/>
        <v>355.00000000000011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1967.6000000000004</v>
      </c>
    </row>
    <row r="45" spans="1:18" x14ac:dyDescent="0.25">
      <c r="A45" s="13">
        <v>46007</v>
      </c>
      <c r="B45" s="3">
        <v>60.000000000000028</v>
      </c>
      <c r="G45" s="13">
        <v>46006</v>
      </c>
      <c r="H45" s="3">
        <v>180</v>
      </c>
      <c r="J45" s="1">
        <v>45974</v>
      </c>
      <c r="K45" s="3">
        <f t="shared" si="0"/>
        <v>13</v>
      </c>
      <c r="L45" s="3">
        <f t="shared" si="1"/>
        <v>4</v>
      </c>
      <c r="M45">
        <f t="shared" si="2"/>
        <v>307.5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2275.1000000000004</v>
      </c>
    </row>
    <row r="46" spans="1:18" x14ac:dyDescent="0.25">
      <c r="A46" s="13">
        <v>46027</v>
      </c>
      <c r="B46" s="3">
        <v>407.5</v>
      </c>
      <c r="G46" s="13">
        <v>46007</v>
      </c>
      <c r="H46" s="3">
        <v>60.000000000000028</v>
      </c>
      <c r="J46" s="1">
        <v>45975</v>
      </c>
      <c r="K46" s="3">
        <f t="shared" si="0"/>
        <v>14</v>
      </c>
      <c r="L46" s="3">
        <f t="shared" si="1"/>
        <v>5</v>
      </c>
      <c r="M46">
        <f t="shared" si="2"/>
        <v>192.5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2467.6000000000004</v>
      </c>
    </row>
    <row r="47" spans="1:18" x14ac:dyDescent="0.25">
      <c r="A47" s="13">
        <v>46029</v>
      </c>
      <c r="B47" s="3">
        <v>224.99999999999989</v>
      </c>
      <c r="G47" s="13">
        <v>46027</v>
      </c>
      <c r="H47" s="3">
        <v>407.5</v>
      </c>
      <c r="J47" s="1">
        <v>45976</v>
      </c>
      <c r="K47" s="3">
        <f t="shared" si="0"/>
        <v>15</v>
      </c>
      <c r="L47" s="3">
        <f t="shared" si="1"/>
        <v>6</v>
      </c>
      <c r="M47">
        <f t="shared" si="2"/>
        <v>0</v>
      </c>
      <c r="N47">
        <f t="shared" si="3"/>
        <v>10</v>
      </c>
      <c r="O47">
        <f t="shared" si="4"/>
        <v>600</v>
      </c>
      <c r="P47">
        <f t="shared" si="5"/>
        <v>0</v>
      </c>
      <c r="Q47">
        <f t="shared" si="6"/>
        <v>0</v>
      </c>
      <c r="R47">
        <f t="shared" si="7"/>
        <v>1857.6000000000004</v>
      </c>
    </row>
    <row r="48" spans="1:18" x14ac:dyDescent="0.25">
      <c r="A48" s="13">
        <v>46034</v>
      </c>
      <c r="B48" s="3">
        <v>414.99999999999977</v>
      </c>
      <c r="G48" s="13">
        <v>46029</v>
      </c>
      <c r="H48" s="3">
        <v>224.99999999999989</v>
      </c>
      <c r="J48" s="1">
        <v>45977</v>
      </c>
      <c r="K48" s="3">
        <f t="shared" si="0"/>
        <v>16</v>
      </c>
      <c r="L48" s="3">
        <f t="shared" si="1"/>
        <v>7</v>
      </c>
      <c r="M48">
        <f t="shared" si="2"/>
        <v>0</v>
      </c>
      <c r="N48">
        <f t="shared" si="3"/>
        <v>10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1847.6000000000004</v>
      </c>
    </row>
    <row r="49" spans="1:18" x14ac:dyDescent="0.25">
      <c r="A49" s="13">
        <v>46035</v>
      </c>
      <c r="B49" s="3">
        <v>335</v>
      </c>
      <c r="G49" s="13">
        <v>46034</v>
      </c>
      <c r="H49" s="3">
        <v>414.99999999999977</v>
      </c>
      <c r="J49" s="1">
        <v>45978</v>
      </c>
      <c r="K49" s="3">
        <f t="shared" si="0"/>
        <v>17</v>
      </c>
      <c r="L49" s="3">
        <f t="shared" si="1"/>
        <v>1</v>
      </c>
      <c r="M49">
        <f t="shared" si="2"/>
        <v>374.99999999999989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2222.6000000000004</v>
      </c>
    </row>
    <row r="50" spans="1:18" x14ac:dyDescent="0.25">
      <c r="A50" s="13">
        <v>46036</v>
      </c>
      <c r="B50" s="3">
        <v>230.00000000000011</v>
      </c>
      <c r="G50" s="13">
        <v>46035</v>
      </c>
      <c r="H50" s="3">
        <v>335</v>
      </c>
      <c r="J50" s="1">
        <v>45979</v>
      </c>
      <c r="K50" s="3">
        <f t="shared" si="0"/>
        <v>18</v>
      </c>
      <c r="L50" s="3">
        <f t="shared" si="1"/>
        <v>2</v>
      </c>
      <c r="M50">
        <f t="shared" si="2"/>
        <v>110.00000000000001</v>
      </c>
      <c r="N50">
        <f t="shared" si="3"/>
        <v>0</v>
      </c>
      <c r="O50">
        <f t="shared" si="4"/>
        <v>0</v>
      </c>
      <c r="P50">
        <f t="shared" si="5"/>
        <v>250</v>
      </c>
      <c r="Q50">
        <f t="shared" si="6"/>
        <v>0</v>
      </c>
      <c r="R50">
        <f t="shared" si="7"/>
        <v>2082.6000000000004</v>
      </c>
    </row>
    <row r="51" spans="1:18" x14ac:dyDescent="0.25">
      <c r="A51" s="13">
        <v>46037</v>
      </c>
      <c r="B51" s="3">
        <v>337.5</v>
      </c>
      <c r="G51" s="13">
        <v>46036</v>
      </c>
      <c r="H51" s="3">
        <v>230.00000000000011</v>
      </c>
      <c r="J51" s="1">
        <v>45980</v>
      </c>
      <c r="K51" s="3">
        <f t="shared" si="0"/>
        <v>19</v>
      </c>
      <c r="L51" s="3">
        <f t="shared" si="1"/>
        <v>3</v>
      </c>
      <c r="M51">
        <f t="shared" si="2"/>
        <v>292.50000000000006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2375.1000000000004</v>
      </c>
    </row>
    <row r="52" spans="1:18" x14ac:dyDescent="0.25">
      <c r="A52" s="13">
        <v>46041</v>
      </c>
      <c r="B52" s="3">
        <v>305.00000000000011</v>
      </c>
      <c r="G52" s="13">
        <v>46037</v>
      </c>
      <c r="H52" s="3">
        <v>337.5</v>
      </c>
      <c r="J52" s="1">
        <v>45981</v>
      </c>
      <c r="K52" s="3">
        <f t="shared" si="0"/>
        <v>20</v>
      </c>
      <c r="L52" s="3">
        <f t="shared" si="1"/>
        <v>4</v>
      </c>
      <c r="M52">
        <f t="shared" si="2"/>
        <v>270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2645.1000000000004</v>
      </c>
    </row>
    <row r="53" spans="1:18" x14ac:dyDescent="0.25">
      <c r="A53" s="13">
        <v>46042</v>
      </c>
      <c r="B53" s="3">
        <v>120.00000000000003</v>
      </c>
      <c r="G53" s="13">
        <v>46041</v>
      </c>
      <c r="H53" s="3">
        <v>305.00000000000011</v>
      </c>
      <c r="J53" s="1">
        <v>45982</v>
      </c>
      <c r="K53" s="3">
        <f t="shared" si="0"/>
        <v>21</v>
      </c>
      <c r="L53" s="3">
        <f t="shared" si="1"/>
        <v>5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2645.1000000000004</v>
      </c>
    </row>
    <row r="54" spans="1:18" x14ac:dyDescent="0.25">
      <c r="A54" s="13">
        <v>46043</v>
      </c>
      <c r="B54" s="3">
        <v>150</v>
      </c>
      <c r="G54" s="13">
        <v>46042</v>
      </c>
      <c r="H54" s="3">
        <v>120.00000000000003</v>
      </c>
      <c r="J54" s="1">
        <v>45983</v>
      </c>
      <c r="K54" s="3">
        <f t="shared" si="0"/>
        <v>22</v>
      </c>
      <c r="L54" s="3">
        <f t="shared" si="1"/>
        <v>6</v>
      </c>
      <c r="M54">
        <f t="shared" si="2"/>
        <v>0</v>
      </c>
      <c r="N54">
        <f t="shared" si="3"/>
        <v>10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2635.1000000000004</v>
      </c>
    </row>
    <row r="55" spans="1:18" x14ac:dyDescent="0.25">
      <c r="A55" s="13">
        <v>46044</v>
      </c>
      <c r="B55" s="3">
        <v>375</v>
      </c>
      <c r="G55" s="13">
        <v>46043</v>
      </c>
      <c r="H55" s="3">
        <v>150</v>
      </c>
      <c r="J55" s="1">
        <v>45984</v>
      </c>
      <c r="K55" s="3">
        <f t="shared" si="0"/>
        <v>23</v>
      </c>
      <c r="L55" s="3">
        <f t="shared" si="1"/>
        <v>7</v>
      </c>
      <c r="M55">
        <f t="shared" si="2"/>
        <v>0</v>
      </c>
      <c r="N55">
        <f t="shared" si="3"/>
        <v>10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2625.1000000000004</v>
      </c>
    </row>
    <row r="56" spans="1:18" x14ac:dyDescent="0.25">
      <c r="A56" s="13">
        <v>46045</v>
      </c>
      <c r="B56" s="3">
        <v>284.99999999999994</v>
      </c>
      <c r="G56" s="13">
        <v>46044</v>
      </c>
      <c r="H56" s="3">
        <v>375</v>
      </c>
      <c r="J56" s="1">
        <v>45985</v>
      </c>
      <c r="K56" s="3">
        <f t="shared" si="0"/>
        <v>24</v>
      </c>
      <c r="L56" s="3">
        <f t="shared" si="1"/>
        <v>1</v>
      </c>
      <c r="M56">
        <f t="shared" si="2"/>
        <v>329.99999999999994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2955.1000000000004</v>
      </c>
    </row>
    <row r="57" spans="1:18" x14ac:dyDescent="0.25">
      <c r="A57" s="13">
        <v>46048</v>
      </c>
      <c r="B57" s="3">
        <v>90</v>
      </c>
      <c r="G57" s="13">
        <v>46045</v>
      </c>
      <c r="H57" s="3">
        <v>284.99999999999994</v>
      </c>
      <c r="J57" s="1">
        <v>45986</v>
      </c>
      <c r="K57" s="3">
        <f t="shared" si="0"/>
        <v>25</v>
      </c>
      <c r="L57" s="3">
        <f t="shared" si="1"/>
        <v>2</v>
      </c>
      <c r="M57">
        <f t="shared" si="2"/>
        <v>74.999999999999972</v>
      </c>
      <c r="N57">
        <f t="shared" si="3"/>
        <v>0</v>
      </c>
      <c r="O57">
        <f t="shared" si="4"/>
        <v>0</v>
      </c>
      <c r="P57">
        <f t="shared" si="5"/>
        <v>250</v>
      </c>
      <c r="Q57">
        <f t="shared" si="6"/>
        <v>0</v>
      </c>
      <c r="R57">
        <f t="shared" si="7"/>
        <v>2780.1000000000004</v>
      </c>
    </row>
    <row r="58" spans="1:18" x14ac:dyDescent="0.25">
      <c r="A58" s="13">
        <v>46049</v>
      </c>
      <c r="B58" s="3">
        <v>170</v>
      </c>
      <c r="G58" s="13">
        <v>46048</v>
      </c>
      <c r="H58" s="3">
        <v>90</v>
      </c>
      <c r="J58" s="1">
        <v>45987</v>
      </c>
      <c r="K58" s="3">
        <f t="shared" si="0"/>
        <v>26</v>
      </c>
      <c r="L58" s="3">
        <f t="shared" si="1"/>
        <v>3</v>
      </c>
      <c r="M58">
        <f t="shared" si="2"/>
        <v>270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3050.1000000000004</v>
      </c>
    </row>
    <row r="59" spans="1:18" x14ac:dyDescent="0.25">
      <c r="A59" s="13">
        <v>46050</v>
      </c>
      <c r="B59" s="3">
        <v>40.000000000000014</v>
      </c>
      <c r="G59" s="13">
        <v>46049</v>
      </c>
      <c r="H59" s="3">
        <v>170</v>
      </c>
      <c r="J59" s="1">
        <v>45988</v>
      </c>
      <c r="K59" s="3">
        <f t="shared" si="0"/>
        <v>27</v>
      </c>
      <c r="L59" s="3">
        <f t="shared" si="1"/>
        <v>4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3050.1000000000004</v>
      </c>
    </row>
    <row r="60" spans="1:18" x14ac:dyDescent="0.25">
      <c r="A60" s="13">
        <v>46051</v>
      </c>
      <c r="B60" s="3">
        <v>204.99999999999991</v>
      </c>
      <c r="G60" s="13">
        <v>46050</v>
      </c>
      <c r="H60" s="3">
        <v>40.000000000000014</v>
      </c>
      <c r="J60" s="1">
        <v>45989</v>
      </c>
      <c r="K60" s="3">
        <f t="shared" si="0"/>
        <v>28</v>
      </c>
      <c r="L60" s="3">
        <f t="shared" si="1"/>
        <v>5</v>
      </c>
      <c r="M60">
        <f t="shared" si="2"/>
        <v>140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3190.1000000000004</v>
      </c>
    </row>
    <row r="61" spans="1:18" x14ac:dyDescent="0.25">
      <c r="A61" s="13">
        <v>46056</v>
      </c>
      <c r="B61" s="3">
        <v>339.99999999999983</v>
      </c>
      <c r="G61" s="13">
        <v>46051</v>
      </c>
      <c r="H61" s="3">
        <v>204.99999999999991</v>
      </c>
      <c r="J61" s="1">
        <v>45990</v>
      </c>
      <c r="K61" s="3">
        <f t="shared" si="0"/>
        <v>29</v>
      </c>
      <c r="L61" s="3">
        <f t="shared" si="1"/>
        <v>6</v>
      </c>
      <c r="M61">
        <f t="shared" si="2"/>
        <v>0</v>
      </c>
      <c r="N61">
        <f t="shared" si="3"/>
        <v>10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3180.1000000000004</v>
      </c>
    </row>
    <row r="62" spans="1:18" x14ac:dyDescent="0.25">
      <c r="A62" s="13">
        <v>46057</v>
      </c>
      <c r="B62" s="3">
        <v>260</v>
      </c>
      <c r="G62" s="13">
        <v>46056</v>
      </c>
      <c r="H62" s="3">
        <v>339.99999999999983</v>
      </c>
      <c r="J62" s="1">
        <v>45991</v>
      </c>
      <c r="K62" s="3">
        <f t="shared" si="0"/>
        <v>30</v>
      </c>
      <c r="L62" s="3">
        <f t="shared" si="1"/>
        <v>7</v>
      </c>
      <c r="M62">
        <f t="shared" si="2"/>
        <v>0</v>
      </c>
      <c r="N62">
        <f t="shared" si="3"/>
        <v>10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3170.1000000000004</v>
      </c>
    </row>
    <row r="63" spans="1:18" x14ac:dyDescent="0.25">
      <c r="A63" s="13">
        <v>46058</v>
      </c>
      <c r="B63" s="3">
        <v>325</v>
      </c>
      <c r="G63" s="13">
        <v>46057</v>
      </c>
      <c r="H63" s="3">
        <v>260</v>
      </c>
      <c r="J63" s="1">
        <v>45992</v>
      </c>
      <c r="K63" s="3">
        <f t="shared" si="0"/>
        <v>1</v>
      </c>
      <c r="L63" s="3">
        <f t="shared" si="1"/>
        <v>1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3170.1000000000004</v>
      </c>
    </row>
    <row r="64" spans="1:18" x14ac:dyDescent="0.25">
      <c r="A64" s="13">
        <v>46059</v>
      </c>
      <c r="B64" s="3">
        <v>327.50000000000006</v>
      </c>
      <c r="G64" s="13">
        <v>46058</v>
      </c>
      <c r="H64" s="3">
        <v>325</v>
      </c>
      <c r="J64" s="1">
        <v>45993</v>
      </c>
      <c r="K64" s="3">
        <f t="shared" si="0"/>
        <v>2</v>
      </c>
      <c r="L64" s="3">
        <f t="shared" si="1"/>
        <v>2</v>
      </c>
      <c r="M64">
        <f t="shared" si="2"/>
        <v>230.00000000000003</v>
      </c>
      <c r="N64">
        <f t="shared" si="3"/>
        <v>0</v>
      </c>
      <c r="O64">
        <f t="shared" si="4"/>
        <v>0</v>
      </c>
      <c r="P64">
        <f t="shared" si="5"/>
        <v>250</v>
      </c>
      <c r="Q64">
        <f t="shared" si="6"/>
        <v>0</v>
      </c>
      <c r="R64">
        <f t="shared" si="7"/>
        <v>3150.1000000000004</v>
      </c>
    </row>
    <row r="65" spans="1:18" x14ac:dyDescent="0.25">
      <c r="A65" s="13">
        <v>46062</v>
      </c>
      <c r="B65" s="3">
        <v>62.499999999999979</v>
      </c>
      <c r="G65" s="13">
        <v>46059</v>
      </c>
      <c r="H65" s="3">
        <v>327.50000000000006</v>
      </c>
      <c r="J65" s="1">
        <v>45994</v>
      </c>
      <c r="K65" s="3">
        <f t="shared" si="0"/>
        <v>3</v>
      </c>
      <c r="L65" s="3">
        <f t="shared" si="1"/>
        <v>3</v>
      </c>
      <c r="M65">
        <f t="shared" si="2"/>
        <v>312.5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3462.6000000000004</v>
      </c>
    </row>
    <row r="66" spans="1:18" x14ac:dyDescent="0.25">
      <c r="A66" s="13">
        <v>46063</v>
      </c>
      <c r="B66" s="3">
        <v>407.50000000000006</v>
      </c>
      <c r="G66" s="13">
        <v>46062</v>
      </c>
      <c r="H66" s="3">
        <v>62.499999999999979</v>
      </c>
      <c r="J66" s="1">
        <v>45995</v>
      </c>
      <c r="K66" s="3">
        <f t="shared" si="0"/>
        <v>4</v>
      </c>
      <c r="L66" s="3">
        <f t="shared" si="1"/>
        <v>4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400</v>
      </c>
      <c r="R66">
        <f t="shared" si="7"/>
        <v>3062.6000000000004</v>
      </c>
    </row>
    <row r="67" spans="1:18" x14ac:dyDescent="0.25">
      <c r="A67" s="13">
        <v>46064</v>
      </c>
      <c r="B67" s="3">
        <v>274.99999999999983</v>
      </c>
      <c r="G67" s="13">
        <v>46063</v>
      </c>
      <c r="H67" s="3">
        <v>407.50000000000006</v>
      </c>
      <c r="J67" s="1">
        <v>45996</v>
      </c>
      <c r="K67" s="3">
        <f t="shared" ref="K67:K130" si="8">DAY(J67)</f>
        <v>5</v>
      </c>
      <c r="L67" s="3">
        <f t="shared" ref="L67:L130" si="9">WEEKDAY(J67,2)</f>
        <v>5</v>
      </c>
      <c r="M67">
        <f t="shared" ref="M67:M130" si="10">_xlfn.IFNA(VLOOKUP(J67,$G$5:$H$79,2,0),0)</f>
        <v>235.00000000000006</v>
      </c>
      <c r="N67">
        <f t="shared" ref="N67:N130" si="11">IF(OR(L67=6,L67=7),10,0)</f>
        <v>0</v>
      </c>
      <c r="O67">
        <f t="shared" ref="O67:O130" si="12">IF(K67=15,600,0)</f>
        <v>0</v>
      </c>
      <c r="P67">
        <f t="shared" ref="P67:P130" si="13">IF(L67=2,250,0)</f>
        <v>0</v>
      </c>
      <c r="Q67">
        <f t="shared" si="6"/>
        <v>0</v>
      </c>
      <c r="R67">
        <f t="shared" si="7"/>
        <v>3297.6000000000004</v>
      </c>
    </row>
    <row r="68" spans="1:18" x14ac:dyDescent="0.25">
      <c r="A68" s="13">
        <v>46065</v>
      </c>
      <c r="B68" s="3">
        <v>227.49999999999986</v>
      </c>
      <c r="G68" s="13">
        <v>46064</v>
      </c>
      <c r="H68" s="3">
        <v>274.99999999999983</v>
      </c>
      <c r="J68" s="1">
        <v>45997</v>
      </c>
      <c r="K68" s="3">
        <f t="shared" si="8"/>
        <v>6</v>
      </c>
      <c r="L68" s="3">
        <f t="shared" si="9"/>
        <v>6</v>
      </c>
      <c r="M68">
        <f t="shared" si="10"/>
        <v>0</v>
      </c>
      <c r="N68">
        <f t="shared" si="11"/>
        <v>10</v>
      </c>
      <c r="O68">
        <f t="shared" si="12"/>
        <v>0</v>
      </c>
      <c r="P68">
        <f t="shared" si="13"/>
        <v>0</v>
      </c>
      <c r="Q68">
        <f t="shared" ref="Q68:Q131" si="14">IF(K68=4,IF(R67&lt;=500,MAX(50,ROUNDDOWN(R67/5,2)),IF(R67&lt;=600,MAX(100,ROUNDDOWN(R67/2,2)),400)),0)</f>
        <v>0</v>
      </c>
      <c r="R68">
        <f t="shared" ref="R68:R131" si="15">R67+M68-N68-O68-P68-Q68</f>
        <v>3287.6000000000004</v>
      </c>
    </row>
    <row r="69" spans="1:18" x14ac:dyDescent="0.25">
      <c r="A69" s="13">
        <v>46066</v>
      </c>
      <c r="B69" s="3">
        <v>265</v>
      </c>
      <c r="G69" s="13">
        <v>46065</v>
      </c>
      <c r="H69" s="3">
        <v>227.49999999999986</v>
      </c>
      <c r="J69" s="1">
        <v>45998</v>
      </c>
      <c r="K69" s="3">
        <f t="shared" si="8"/>
        <v>7</v>
      </c>
      <c r="L69" s="3">
        <f t="shared" si="9"/>
        <v>7</v>
      </c>
      <c r="M69">
        <f t="shared" si="10"/>
        <v>0</v>
      </c>
      <c r="N69">
        <f t="shared" si="11"/>
        <v>10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3277.6000000000004</v>
      </c>
    </row>
    <row r="70" spans="1:18" x14ac:dyDescent="0.25">
      <c r="A70" s="13">
        <v>46069</v>
      </c>
      <c r="B70" s="3">
        <v>134.99999999999994</v>
      </c>
      <c r="G70" s="13">
        <v>46066</v>
      </c>
      <c r="H70" s="3">
        <v>265</v>
      </c>
      <c r="J70" s="1">
        <v>45999</v>
      </c>
      <c r="K70" s="3">
        <f t="shared" si="8"/>
        <v>8</v>
      </c>
      <c r="L70" s="3">
        <f t="shared" si="9"/>
        <v>1</v>
      </c>
      <c r="M70">
        <f t="shared" si="10"/>
        <v>175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3452.6000000000004</v>
      </c>
    </row>
    <row r="71" spans="1:18" x14ac:dyDescent="0.25">
      <c r="A71" s="13">
        <v>46070</v>
      </c>
      <c r="B71" s="3">
        <v>317.49999999999989</v>
      </c>
      <c r="G71" s="13">
        <v>46069</v>
      </c>
      <c r="H71" s="3">
        <v>134.99999999999994</v>
      </c>
      <c r="J71" s="1">
        <v>46000</v>
      </c>
      <c r="K71" s="3">
        <f t="shared" si="8"/>
        <v>9</v>
      </c>
      <c r="L71" s="3">
        <f t="shared" si="9"/>
        <v>2</v>
      </c>
      <c r="M71">
        <f t="shared" si="10"/>
        <v>125</v>
      </c>
      <c r="N71">
        <f t="shared" si="11"/>
        <v>0</v>
      </c>
      <c r="O71">
        <f t="shared" si="12"/>
        <v>0</v>
      </c>
      <c r="P71">
        <f t="shared" si="13"/>
        <v>250</v>
      </c>
      <c r="Q71">
        <f t="shared" si="14"/>
        <v>0</v>
      </c>
      <c r="R71">
        <f t="shared" si="15"/>
        <v>3327.6000000000004</v>
      </c>
    </row>
    <row r="72" spans="1:18" x14ac:dyDescent="0.25">
      <c r="A72" s="13">
        <v>46071</v>
      </c>
      <c r="B72" s="3">
        <v>254.99999999999991</v>
      </c>
      <c r="G72" s="13">
        <v>46070</v>
      </c>
      <c r="H72" s="3">
        <v>317.49999999999989</v>
      </c>
      <c r="J72" s="1">
        <v>46001</v>
      </c>
      <c r="K72" s="3">
        <f t="shared" si="8"/>
        <v>10</v>
      </c>
      <c r="L72" s="3">
        <f t="shared" si="9"/>
        <v>3</v>
      </c>
      <c r="M72">
        <f t="shared" si="10"/>
        <v>345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3672.6000000000004</v>
      </c>
    </row>
    <row r="73" spans="1:18" x14ac:dyDescent="0.25">
      <c r="A73" s="13">
        <v>46072</v>
      </c>
      <c r="B73" s="3">
        <v>99.999999999999972</v>
      </c>
      <c r="G73" s="13">
        <v>46071</v>
      </c>
      <c r="H73" s="3">
        <v>254.99999999999991</v>
      </c>
      <c r="J73" s="1">
        <v>46002</v>
      </c>
      <c r="K73" s="3">
        <f t="shared" si="8"/>
        <v>11</v>
      </c>
      <c r="L73" s="3">
        <f t="shared" si="9"/>
        <v>4</v>
      </c>
      <c r="M73">
        <f t="shared" si="10"/>
        <v>124.99999999999996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3797.6000000000004</v>
      </c>
    </row>
    <row r="74" spans="1:18" x14ac:dyDescent="0.25">
      <c r="A74" s="13">
        <v>46073</v>
      </c>
      <c r="B74" s="3">
        <v>382.5</v>
      </c>
      <c r="G74" s="13">
        <v>46072</v>
      </c>
      <c r="H74" s="3">
        <v>99.999999999999972</v>
      </c>
      <c r="J74" s="1">
        <v>46003</v>
      </c>
      <c r="K74" s="3">
        <f t="shared" si="8"/>
        <v>12</v>
      </c>
      <c r="L74" s="3">
        <f t="shared" si="9"/>
        <v>5</v>
      </c>
      <c r="M74">
        <f t="shared" si="10"/>
        <v>215.00000000000006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4012.6000000000004</v>
      </c>
    </row>
    <row r="75" spans="1:18" x14ac:dyDescent="0.25">
      <c r="A75" s="13">
        <v>46076</v>
      </c>
      <c r="B75" s="3">
        <v>49.999999999999986</v>
      </c>
      <c r="G75" s="13">
        <v>46073</v>
      </c>
      <c r="H75" s="3">
        <v>382.5</v>
      </c>
      <c r="J75" s="1">
        <v>46004</v>
      </c>
      <c r="K75" s="3">
        <f t="shared" si="8"/>
        <v>13</v>
      </c>
      <c r="L75" s="3">
        <f t="shared" si="9"/>
        <v>6</v>
      </c>
      <c r="M75">
        <f t="shared" si="10"/>
        <v>0</v>
      </c>
      <c r="N75">
        <f t="shared" si="11"/>
        <v>10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4002.6000000000004</v>
      </c>
    </row>
    <row r="76" spans="1:18" x14ac:dyDescent="0.25">
      <c r="A76" s="13">
        <v>46077</v>
      </c>
      <c r="B76" s="3">
        <v>224.99999999999994</v>
      </c>
      <c r="G76" s="13">
        <v>46076</v>
      </c>
      <c r="H76" s="3">
        <v>49.999999999999986</v>
      </c>
      <c r="J76" s="1">
        <v>46005</v>
      </c>
      <c r="K76" s="3">
        <f t="shared" si="8"/>
        <v>14</v>
      </c>
      <c r="L76" s="3">
        <f t="shared" si="9"/>
        <v>7</v>
      </c>
      <c r="M76">
        <f t="shared" si="10"/>
        <v>0</v>
      </c>
      <c r="N76">
        <f t="shared" si="11"/>
        <v>10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3992.6000000000004</v>
      </c>
    </row>
    <row r="77" spans="1:18" x14ac:dyDescent="0.25">
      <c r="A77" s="13">
        <v>46079</v>
      </c>
      <c r="B77" s="3">
        <v>219.99999999999997</v>
      </c>
      <c r="G77" s="13">
        <v>46077</v>
      </c>
      <c r="H77" s="3">
        <v>224.99999999999994</v>
      </c>
      <c r="J77" s="1">
        <v>46006</v>
      </c>
      <c r="K77" s="3">
        <f t="shared" si="8"/>
        <v>15</v>
      </c>
      <c r="L77" s="3">
        <f t="shared" si="9"/>
        <v>1</v>
      </c>
      <c r="M77">
        <f t="shared" si="10"/>
        <v>180</v>
      </c>
      <c r="N77">
        <f t="shared" si="11"/>
        <v>0</v>
      </c>
      <c r="O77">
        <f t="shared" si="12"/>
        <v>600</v>
      </c>
      <c r="P77">
        <f t="shared" si="13"/>
        <v>0</v>
      </c>
      <c r="Q77">
        <f t="shared" si="14"/>
        <v>0</v>
      </c>
      <c r="R77">
        <f t="shared" si="15"/>
        <v>3572.6000000000004</v>
      </c>
    </row>
    <row r="78" spans="1:18" x14ac:dyDescent="0.25">
      <c r="A78" s="13">
        <v>46080</v>
      </c>
      <c r="B78" s="3">
        <v>290.00000000000011</v>
      </c>
      <c r="G78" s="13">
        <v>46079</v>
      </c>
      <c r="H78" s="3">
        <v>219.99999999999997</v>
      </c>
      <c r="J78" s="1">
        <v>46007</v>
      </c>
      <c r="K78" s="3">
        <f t="shared" si="8"/>
        <v>16</v>
      </c>
      <c r="L78" s="3">
        <f t="shared" si="9"/>
        <v>2</v>
      </c>
      <c r="M78">
        <f t="shared" si="10"/>
        <v>60.000000000000028</v>
      </c>
      <c r="N78">
        <f t="shared" si="11"/>
        <v>0</v>
      </c>
      <c r="O78">
        <f t="shared" si="12"/>
        <v>0</v>
      </c>
      <c r="P78">
        <f t="shared" si="13"/>
        <v>250</v>
      </c>
      <c r="Q78">
        <f t="shared" si="14"/>
        <v>0</v>
      </c>
      <c r="R78">
        <f t="shared" si="15"/>
        <v>3382.6000000000004</v>
      </c>
    </row>
    <row r="79" spans="1:18" x14ac:dyDescent="0.25">
      <c r="A79" s="13" t="s">
        <v>33</v>
      </c>
      <c r="B79" s="3">
        <v>17140</v>
      </c>
      <c r="G79" s="13">
        <v>46080</v>
      </c>
      <c r="H79" s="3">
        <v>290.00000000000011</v>
      </c>
      <c r="J79" s="1">
        <v>46008</v>
      </c>
      <c r="K79" s="3">
        <f t="shared" si="8"/>
        <v>17</v>
      </c>
      <c r="L79" s="3">
        <f t="shared" si="9"/>
        <v>3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3382.6000000000004</v>
      </c>
    </row>
    <row r="80" spans="1:18" x14ac:dyDescent="0.25">
      <c r="J80" s="1">
        <v>46009</v>
      </c>
      <c r="K80" s="3">
        <f t="shared" si="8"/>
        <v>18</v>
      </c>
      <c r="L80" s="3">
        <f t="shared" si="9"/>
        <v>4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3382.6000000000004</v>
      </c>
    </row>
    <row r="81" spans="10:18" x14ac:dyDescent="0.25">
      <c r="J81" s="1">
        <v>46010</v>
      </c>
      <c r="K81" s="3">
        <f t="shared" si="8"/>
        <v>19</v>
      </c>
      <c r="L81" s="3">
        <f t="shared" si="9"/>
        <v>5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3382.6000000000004</v>
      </c>
    </row>
    <row r="82" spans="10:18" x14ac:dyDescent="0.25">
      <c r="J82" s="5">
        <v>46011</v>
      </c>
      <c r="K82" s="3">
        <f t="shared" si="8"/>
        <v>20</v>
      </c>
      <c r="L82" s="3">
        <f t="shared" si="9"/>
        <v>6</v>
      </c>
      <c r="M82">
        <f t="shared" si="10"/>
        <v>0</v>
      </c>
      <c r="N82">
        <f t="shared" si="11"/>
        <v>10</v>
      </c>
      <c r="O82">
        <f t="shared" si="12"/>
        <v>0</v>
      </c>
      <c r="P82">
        <f t="shared" si="13"/>
        <v>0</v>
      </c>
      <c r="Q82">
        <f t="shared" si="14"/>
        <v>0</v>
      </c>
      <c r="R82">
        <f>R81-10</f>
        <v>3372.6000000000004</v>
      </c>
    </row>
    <row r="83" spans="10:18" x14ac:dyDescent="0.25">
      <c r="J83" s="1">
        <v>46012</v>
      </c>
      <c r="K83" s="3">
        <f t="shared" si="8"/>
        <v>21</v>
      </c>
      <c r="L83" s="3">
        <f t="shared" si="9"/>
        <v>7</v>
      </c>
      <c r="M83">
        <f t="shared" si="10"/>
        <v>0</v>
      </c>
      <c r="N83">
        <f t="shared" si="11"/>
        <v>10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ref="R83:R96" si="16">R82</f>
        <v>3372.6000000000004</v>
      </c>
    </row>
    <row r="84" spans="10:18" x14ac:dyDescent="0.25">
      <c r="J84" s="1">
        <v>46013</v>
      </c>
      <c r="K84" s="3">
        <f t="shared" si="8"/>
        <v>22</v>
      </c>
      <c r="L84" s="3">
        <f t="shared" si="9"/>
        <v>1</v>
      </c>
      <c r="M84">
        <f t="shared" si="10"/>
        <v>0</v>
      </c>
      <c r="N84">
        <f t="shared" si="11"/>
        <v>0</v>
      </c>
      <c r="O84">
        <f t="shared" si="12"/>
        <v>0</v>
      </c>
      <c r="P84">
        <f t="shared" si="13"/>
        <v>0</v>
      </c>
      <c r="Q84">
        <f t="shared" si="14"/>
        <v>0</v>
      </c>
      <c r="R84">
        <f t="shared" si="16"/>
        <v>3372.6000000000004</v>
      </c>
    </row>
    <row r="85" spans="10:18" x14ac:dyDescent="0.25">
      <c r="J85" s="1">
        <v>46014</v>
      </c>
      <c r="K85" s="3">
        <f t="shared" si="8"/>
        <v>23</v>
      </c>
      <c r="L85" s="3">
        <f t="shared" si="9"/>
        <v>2</v>
      </c>
      <c r="M85">
        <f t="shared" si="10"/>
        <v>0</v>
      </c>
      <c r="N85">
        <f t="shared" si="11"/>
        <v>0</v>
      </c>
      <c r="O85">
        <f t="shared" si="12"/>
        <v>0</v>
      </c>
      <c r="P85">
        <f t="shared" si="13"/>
        <v>250</v>
      </c>
      <c r="Q85">
        <f t="shared" si="14"/>
        <v>0</v>
      </c>
      <c r="R85">
        <f t="shared" si="16"/>
        <v>3372.6000000000004</v>
      </c>
    </row>
    <row r="86" spans="10:18" x14ac:dyDescent="0.25">
      <c r="J86" s="1">
        <v>46015</v>
      </c>
      <c r="K86" s="3">
        <f t="shared" si="8"/>
        <v>24</v>
      </c>
      <c r="L86" s="3">
        <f t="shared" si="9"/>
        <v>3</v>
      </c>
      <c r="M86">
        <f t="shared" si="10"/>
        <v>0</v>
      </c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6"/>
        <v>3372.6000000000004</v>
      </c>
    </row>
    <row r="87" spans="10:18" x14ac:dyDescent="0.25">
      <c r="J87" s="1">
        <v>46016</v>
      </c>
      <c r="K87" s="3">
        <f t="shared" si="8"/>
        <v>25</v>
      </c>
      <c r="L87" s="3">
        <f t="shared" si="9"/>
        <v>4</v>
      </c>
      <c r="M87">
        <f t="shared" si="10"/>
        <v>0</v>
      </c>
      <c r="N87">
        <f t="shared" si="11"/>
        <v>0</v>
      </c>
      <c r="O87">
        <f t="shared" si="12"/>
        <v>0</v>
      </c>
      <c r="P87">
        <f t="shared" si="13"/>
        <v>0</v>
      </c>
      <c r="Q87">
        <f t="shared" si="14"/>
        <v>0</v>
      </c>
      <c r="R87">
        <f t="shared" si="16"/>
        <v>3372.6000000000004</v>
      </c>
    </row>
    <row r="88" spans="10:18" x14ac:dyDescent="0.25">
      <c r="J88" s="1">
        <v>46017</v>
      </c>
      <c r="K88" s="3">
        <f t="shared" si="8"/>
        <v>26</v>
      </c>
      <c r="L88" s="3">
        <f t="shared" si="9"/>
        <v>5</v>
      </c>
      <c r="M88">
        <f t="shared" si="10"/>
        <v>0</v>
      </c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6"/>
        <v>3372.6000000000004</v>
      </c>
    </row>
    <row r="89" spans="10:18" x14ac:dyDescent="0.25">
      <c r="J89" s="1">
        <v>46018</v>
      </c>
      <c r="K89" s="3">
        <f t="shared" si="8"/>
        <v>27</v>
      </c>
      <c r="L89" s="3">
        <f t="shared" si="9"/>
        <v>6</v>
      </c>
      <c r="M89">
        <f t="shared" si="10"/>
        <v>0</v>
      </c>
      <c r="N89">
        <f t="shared" si="11"/>
        <v>10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6"/>
        <v>3372.6000000000004</v>
      </c>
    </row>
    <row r="90" spans="10:18" x14ac:dyDescent="0.25">
      <c r="J90" s="1">
        <v>46019</v>
      </c>
      <c r="K90" s="3">
        <f t="shared" si="8"/>
        <v>28</v>
      </c>
      <c r="L90" s="3">
        <f t="shared" si="9"/>
        <v>7</v>
      </c>
      <c r="M90">
        <f t="shared" si="10"/>
        <v>0</v>
      </c>
      <c r="N90">
        <f t="shared" si="11"/>
        <v>10</v>
      </c>
      <c r="O90">
        <f t="shared" si="12"/>
        <v>0</v>
      </c>
      <c r="P90">
        <f t="shared" si="13"/>
        <v>0</v>
      </c>
      <c r="Q90">
        <f t="shared" si="14"/>
        <v>0</v>
      </c>
      <c r="R90">
        <f t="shared" si="16"/>
        <v>3372.6000000000004</v>
      </c>
    </row>
    <row r="91" spans="10:18" x14ac:dyDescent="0.25">
      <c r="J91" s="1">
        <v>46020</v>
      </c>
      <c r="K91" s="3">
        <f t="shared" si="8"/>
        <v>29</v>
      </c>
      <c r="L91" s="3">
        <f t="shared" si="9"/>
        <v>1</v>
      </c>
      <c r="M91">
        <f t="shared" si="10"/>
        <v>0</v>
      </c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6"/>
        <v>3372.6000000000004</v>
      </c>
    </row>
    <row r="92" spans="10:18" x14ac:dyDescent="0.25">
      <c r="J92" s="1">
        <v>46021</v>
      </c>
      <c r="K92" s="3">
        <f t="shared" si="8"/>
        <v>30</v>
      </c>
      <c r="L92" s="3">
        <f t="shared" si="9"/>
        <v>2</v>
      </c>
      <c r="M92">
        <f t="shared" si="10"/>
        <v>0</v>
      </c>
      <c r="N92">
        <f t="shared" si="11"/>
        <v>0</v>
      </c>
      <c r="O92">
        <f t="shared" si="12"/>
        <v>0</v>
      </c>
      <c r="P92">
        <f t="shared" si="13"/>
        <v>250</v>
      </c>
      <c r="Q92">
        <f t="shared" si="14"/>
        <v>0</v>
      </c>
      <c r="R92">
        <f t="shared" si="16"/>
        <v>3372.6000000000004</v>
      </c>
    </row>
    <row r="93" spans="10:18" x14ac:dyDescent="0.25">
      <c r="J93" s="1">
        <v>46022</v>
      </c>
      <c r="K93" s="3">
        <f t="shared" si="8"/>
        <v>31</v>
      </c>
      <c r="L93" s="3">
        <f t="shared" si="9"/>
        <v>3</v>
      </c>
      <c r="M93">
        <f t="shared" si="10"/>
        <v>0</v>
      </c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6"/>
        <v>3372.6000000000004</v>
      </c>
    </row>
    <row r="94" spans="10:18" x14ac:dyDescent="0.25">
      <c r="J94" s="1">
        <v>46023</v>
      </c>
      <c r="K94" s="3">
        <f t="shared" si="8"/>
        <v>1</v>
      </c>
      <c r="L94" s="3">
        <f t="shared" si="9"/>
        <v>4</v>
      </c>
      <c r="M94">
        <f t="shared" si="10"/>
        <v>0</v>
      </c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6"/>
        <v>3372.6000000000004</v>
      </c>
    </row>
    <row r="95" spans="10:18" x14ac:dyDescent="0.25">
      <c r="J95" s="1">
        <v>46024</v>
      </c>
      <c r="K95" s="3">
        <f t="shared" si="8"/>
        <v>2</v>
      </c>
      <c r="L95" s="3">
        <f t="shared" si="9"/>
        <v>5</v>
      </c>
      <c r="M95">
        <f t="shared" si="10"/>
        <v>0</v>
      </c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>
        <f t="shared" si="16"/>
        <v>3372.6000000000004</v>
      </c>
    </row>
    <row r="96" spans="10:18" x14ac:dyDescent="0.25">
      <c r="J96" s="5">
        <v>46025</v>
      </c>
      <c r="K96" s="3">
        <f t="shared" si="8"/>
        <v>3</v>
      </c>
      <c r="L96" s="3">
        <f t="shared" si="9"/>
        <v>6</v>
      </c>
      <c r="M96">
        <f t="shared" si="10"/>
        <v>0</v>
      </c>
      <c r="N96">
        <f t="shared" si="11"/>
        <v>10</v>
      </c>
      <c r="O96">
        <f t="shared" si="12"/>
        <v>0</v>
      </c>
      <c r="P96">
        <f t="shared" si="13"/>
        <v>0</v>
      </c>
      <c r="Q96">
        <f t="shared" si="14"/>
        <v>0</v>
      </c>
      <c r="R96">
        <f>R95-10</f>
        <v>3362.6000000000004</v>
      </c>
    </row>
    <row r="97" spans="10:18" x14ac:dyDescent="0.25">
      <c r="J97" s="1">
        <v>46026</v>
      </c>
      <c r="K97" s="3">
        <f t="shared" si="8"/>
        <v>4</v>
      </c>
      <c r="L97" s="3">
        <f t="shared" si="9"/>
        <v>7</v>
      </c>
      <c r="M97">
        <f t="shared" si="10"/>
        <v>0</v>
      </c>
      <c r="N97">
        <f t="shared" si="11"/>
        <v>10</v>
      </c>
      <c r="O97">
        <f t="shared" si="12"/>
        <v>0</v>
      </c>
      <c r="P97">
        <f t="shared" si="13"/>
        <v>0</v>
      </c>
      <c r="Q97">
        <f t="shared" si="14"/>
        <v>400</v>
      </c>
      <c r="R97">
        <f t="shared" si="15"/>
        <v>2952.6000000000004</v>
      </c>
    </row>
    <row r="98" spans="10:18" x14ac:dyDescent="0.25">
      <c r="J98" s="1">
        <v>46027</v>
      </c>
      <c r="K98" s="3">
        <f t="shared" si="8"/>
        <v>5</v>
      </c>
      <c r="L98" s="3">
        <f t="shared" si="9"/>
        <v>1</v>
      </c>
      <c r="M98">
        <f t="shared" si="10"/>
        <v>407.5</v>
      </c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3360.1000000000004</v>
      </c>
    </row>
    <row r="99" spans="10:18" x14ac:dyDescent="0.25">
      <c r="J99" s="1">
        <v>46028</v>
      </c>
      <c r="K99" s="3">
        <f t="shared" si="8"/>
        <v>6</v>
      </c>
      <c r="L99" s="3">
        <f t="shared" si="9"/>
        <v>2</v>
      </c>
      <c r="M99">
        <f t="shared" si="10"/>
        <v>0</v>
      </c>
      <c r="N99">
        <f t="shared" si="11"/>
        <v>0</v>
      </c>
      <c r="O99">
        <f t="shared" si="12"/>
        <v>0</v>
      </c>
      <c r="P99">
        <f t="shared" si="13"/>
        <v>250</v>
      </c>
      <c r="Q99">
        <f t="shared" si="14"/>
        <v>0</v>
      </c>
      <c r="R99">
        <f t="shared" si="15"/>
        <v>3110.1000000000004</v>
      </c>
    </row>
    <row r="100" spans="10:18" x14ac:dyDescent="0.25">
      <c r="J100" s="1">
        <v>46029</v>
      </c>
      <c r="K100" s="3">
        <f t="shared" si="8"/>
        <v>7</v>
      </c>
      <c r="L100" s="3">
        <f t="shared" si="9"/>
        <v>3</v>
      </c>
      <c r="M100">
        <f t="shared" si="10"/>
        <v>224.99999999999989</v>
      </c>
      <c r="N100">
        <f t="shared" si="11"/>
        <v>0</v>
      </c>
      <c r="O100">
        <f t="shared" si="12"/>
        <v>0</v>
      </c>
      <c r="P100">
        <f t="shared" si="13"/>
        <v>0</v>
      </c>
      <c r="Q100">
        <f t="shared" si="14"/>
        <v>0</v>
      </c>
      <c r="R100">
        <f t="shared" si="15"/>
        <v>3335.1000000000004</v>
      </c>
    </row>
    <row r="101" spans="10:18" x14ac:dyDescent="0.25">
      <c r="J101" s="1">
        <v>46030</v>
      </c>
      <c r="K101" s="3">
        <f t="shared" si="8"/>
        <v>8</v>
      </c>
      <c r="L101" s="3">
        <f t="shared" si="9"/>
        <v>4</v>
      </c>
      <c r="M101">
        <f t="shared" si="10"/>
        <v>0</v>
      </c>
      <c r="N101">
        <f t="shared" si="11"/>
        <v>0</v>
      </c>
      <c r="O101">
        <f t="shared" si="12"/>
        <v>0</v>
      </c>
      <c r="P101">
        <f t="shared" si="13"/>
        <v>0</v>
      </c>
      <c r="Q101">
        <f t="shared" si="14"/>
        <v>0</v>
      </c>
      <c r="R101">
        <f t="shared" si="15"/>
        <v>3335.1000000000004</v>
      </c>
    </row>
    <row r="102" spans="10:18" x14ac:dyDescent="0.25">
      <c r="J102" s="1">
        <v>46031</v>
      </c>
      <c r="K102" s="3">
        <f t="shared" si="8"/>
        <v>9</v>
      </c>
      <c r="L102" s="3">
        <f t="shared" si="9"/>
        <v>5</v>
      </c>
      <c r="M102">
        <f t="shared" si="10"/>
        <v>0</v>
      </c>
      <c r="N102">
        <f t="shared" si="11"/>
        <v>0</v>
      </c>
      <c r="O102">
        <f t="shared" si="12"/>
        <v>0</v>
      </c>
      <c r="P102">
        <f t="shared" si="13"/>
        <v>0</v>
      </c>
      <c r="Q102">
        <f t="shared" si="14"/>
        <v>0</v>
      </c>
      <c r="R102">
        <f t="shared" si="15"/>
        <v>3335.1000000000004</v>
      </c>
    </row>
    <row r="103" spans="10:18" x14ac:dyDescent="0.25">
      <c r="J103" s="1">
        <v>46032</v>
      </c>
      <c r="K103" s="3">
        <f t="shared" si="8"/>
        <v>10</v>
      </c>
      <c r="L103" s="3">
        <f t="shared" si="9"/>
        <v>6</v>
      </c>
      <c r="M103">
        <f t="shared" si="10"/>
        <v>0</v>
      </c>
      <c r="N103">
        <f t="shared" si="11"/>
        <v>10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3325.1000000000004</v>
      </c>
    </row>
    <row r="104" spans="10:18" x14ac:dyDescent="0.25">
      <c r="J104" s="1">
        <v>46033</v>
      </c>
      <c r="K104" s="3">
        <f t="shared" si="8"/>
        <v>11</v>
      </c>
      <c r="L104" s="3">
        <f t="shared" si="9"/>
        <v>7</v>
      </c>
      <c r="M104">
        <f t="shared" si="10"/>
        <v>0</v>
      </c>
      <c r="N104">
        <f t="shared" si="11"/>
        <v>10</v>
      </c>
      <c r="O104">
        <f t="shared" si="12"/>
        <v>0</v>
      </c>
      <c r="P104">
        <f t="shared" si="13"/>
        <v>0</v>
      </c>
      <c r="Q104">
        <f t="shared" si="14"/>
        <v>0</v>
      </c>
      <c r="R104">
        <f t="shared" si="15"/>
        <v>3315.1000000000004</v>
      </c>
    </row>
    <row r="105" spans="10:18" x14ac:dyDescent="0.25">
      <c r="J105" s="1">
        <v>46034</v>
      </c>
      <c r="K105" s="3">
        <f t="shared" si="8"/>
        <v>12</v>
      </c>
      <c r="L105" s="3">
        <f t="shared" si="9"/>
        <v>1</v>
      </c>
      <c r="M105">
        <f t="shared" si="10"/>
        <v>414.99999999999977</v>
      </c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>
        <f t="shared" si="15"/>
        <v>3730.1000000000004</v>
      </c>
    </row>
    <row r="106" spans="10:18" x14ac:dyDescent="0.25">
      <c r="J106" s="1">
        <v>46035</v>
      </c>
      <c r="K106" s="3">
        <f t="shared" si="8"/>
        <v>13</v>
      </c>
      <c r="L106" s="3">
        <f t="shared" si="9"/>
        <v>2</v>
      </c>
      <c r="M106">
        <f t="shared" si="10"/>
        <v>335</v>
      </c>
      <c r="N106">
        <f t="shared" si="11"/>
        <v>0</v>
      </c>
      <c r="O106">
        <f t="shared" si="12"/>
        <v>0</v>
      </c>
      <c r="P106">
        <f t="shared" si="13"/>
        <v>250</v>
      </c>
      <c r="Q106">
        <f t="shared" si="14"/>
        <v>0</v>
      </c>
      <c r="R106">
        <f t="shared" si="15"/>
        <v>3815.1000000000004</v>
      </c>
    </row>
    <row r="107" spans="10:18" x14ac:dyDescent="0.25">
      <c r="J107" s="1">
        <v>46036</v>
      </c>
      <c r="K107" s="3">
        <f t="shared" si="8"/>
        <v>14</v>
      </c>
      <c r="L107" s="3">
        <f t="shared" si="9"/>
        <v>3</v>
      </c>
      <c r="M107">
        <f t="shared" si="10"/>
        <v>230.00000000000011</v>
      </c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4045.1000000000004</v>
      </c>
    </row>
    <row r="108" spans="10:18" x14ac:dyDescent="0.25">
      <c r="J108" s="1">
        <v>46037</v>
      </c>
      <c r="K108" s="3">
        <f t="shared" si="8"/>
        <v>15</v>
      </c>
      <c r="L108" s="3">
        <f t="shared" si="9"/>
        <v>4</v>
      </c>
      <c r="M108">
        <f t="shared" si="10"/>
        <v>337.5</v>
      </c>
      <c r="N108">
        <f t="shared" si="11"/>
        <v>0</v>
      </c>
      <c r="O108">
        <f t="shared" si="12"/>
        <v>600</v>
      </c>
      <c r="P108">
        <f t="shared" si="13"/>
        <v>0</v>
      </c>
      <c r="Q108">
        <f t="shared" si="14"/>
        <v>0</v>
      </c>
      <c r="R108">
        <f t="shared" si="15"/>
        <v>3782.6000000000004</v>
      </c>
    </row>
    <row r="109" spans="10:18" x14ac:dyDescent="0.25">
      <c r="J109" s="1">
        <v>46038</v>
      </c>
      <c r="K109" s="3">
        <f t="shared" si="8"/>
        <v>16</v>
      </c>
      <c r="L109" s="3">
        <f t="shared" si="9"/>
        <v>5</v>
      </c>
      <c r="M109">
        <f t="shared" si="10"/>
        <v>0</v>
      </c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3782.6000000000004</v>
      </c>
    </row>
    <row r="110" spans="10:18" x14ac:dyDescent="0.25">
      <c r="J110" s="1">
        <v>46039</v>
      </c>
      <c r="K110" s="3">
        <f t="shared" si="8"/>
        <v>17</v>
      </c>
      <c r="L110" s="3">
        <f t="shared" si="9"/>
        <v>6</v>
      </c>
      <c r="M110">
        <f t="shared" si="10"/>
        <v>0</v>
      </c>
      <c r="N110">
        <f t="shared" si="11"/>
        <v>10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3772.6000000000004</v>
      </c>
    </row>
    <row r="111" spans="10:18" x14ac:dyDescent="0.25">
      <c r="J111" s="1">
        <v>46040</v>
      </c>
      <c r="K111" s="3">
        <f t="shared" si="8"/>
        <v>18</v>
      </c>
      <c r="L111" s="3">
        <f t="shared" si="9"/>
        <v>7</v>
      </c>
      <c r="M111">
        <f t="shared" si="10"/>
        <v>0</v>
      </c>
      <c r="N111">
        <f t="shared" si="11"/>
        <v>10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3762.6000000000004</v>
      </c>
    </row>
    <row r="112" spans="10:18" x14ac:dyDescent="0.25">
      <c r="J112" s="1">
        <v>46041</v>
      </c>
      <c r="K112" s="3">
        <f t="shared" si="8"/>
        <v>19</v>
      </c>
      <c r="L112" s="3">
        <f t="shared" si="9"/>
        <v>1</v>
      </c>
      <c r="M112">
        <f t="shared" si="10"/>
        <v>305.00000000000011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4067.6000000000004</v>
      </c>
    </row>
    <row r="113" spans="10:18" x14ac:dyDescent="0.25">
      <c r="J113" s="1">
        <v>46042</v>
      </c>
      <c r="K113" s="3">
        <f t="shared" si="8"/>
        <v>20</v>
      </c>
      <c r="L113" s="3">
        <f t="shared" si="9"/>
        <v>2</v>
      </c>
      <c r="M113">
        <f t="shared" si="10"/>
        <v>120.00000000000003</v>
      </c>
      <c r="N113">
        <f t="shared" si="11"/>
        <v>0</v>
      </c>
      <c r="O113">
        <f t="shared" si="12"/>
        <v>0</v>
      </c>
      <c r="P113">
        <f t="shared" si="13"/>
        <v>250</v>
      </c>
      <c r="Q113">
        <f t="shared" si="14"/>
        <v>0</v>
      </c>
      <c r="R113">
        <f t="shared" si="15"/>
        <v>3937.6000000000004</v>
      </c>
    </row>
    <row r="114" spans="10:18" x14ac:dyDescent="0.25">
      <c r="J114" s="1">
        <v>46043</v>
      </c>
      <c r="K114" s="3">
        <f t="shared" si="8"/>
        <v>21</v>
      </c>
      <c r="L114" s="3">
        <f t="shared" si="9"/>
        <v>3</v>
      </c>
      <c r="M114">
        <f t="shared" si="10"/>
        <v>150</v>
      </c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>
        <f t="shared" si="15"/>
        <v>4087.6000000000004</v>
      </c>
    </row>
    <row r="115" spans="10:18" x14ac:dyDescent="0.25">
      <c r="J115" s="1">
        <v>46044</v>
      </c>
      <c r="K115" s="3">
        <f t="shared" si="8"/>
        <v>22</v>
      </c>
      <c r="L115" s="3">
        <f t="shared" si="9"/>
        <v>4</v>
      </c>
      <c r="M115">
        <f t="shared" si="10"/>
        <v>375</v>
      </c>
      <c r="N115">
        <f t="shared" si="11"/>
        <v>0</v>
      </c>
      <c r="O115">
        <f t="shared" si="12"/>
        <v>0</v>
      </c>
      <c r="P115">
        <f t="shared" si="13"/>
        <v>0</v>
      </c>
      <c r="Q115">
        <f t="shared" si="14"/>
        <v>0</v>
      </c>
      <c r="R115">
        <f t="shared" si="15"/>
        <v>4462.6000000000004</v>
      </c>
    </row>
    <row r="116" spans="10:18" x14ac:dyDescent="0.25">
      <c r="J116" s="1">
        <v>46045</v>
      </c>
      <c r="K116" s="3">
        <f t="shared" si="8"/>
        <v>23</v>
      </c>
      <c r="L116" s="3">
        <f t="shared" si="9"/>
        <v>5</v>
      </c>
      <c r="M116">
        <f t="shared" si="10"/>
        <v>284.99999999999994</v>
      </c>
      <c r="N116">
        <f t="shared" si="11"/>
        <v>0</v>
      </c>
      <c r="O116">
        <f t="shared" si="12"/>
        <v>0</v>
      </c>
      <c r="P116">
        <f t="shared" si="13"/>
        <v>0</v>
      </c>
      <c r="Q116">
        <f t="shared" si="14"/>
        <v>0</v>
      </c>
      <c r="R116">
        <f t="shared" si="15"/>
        <v>4747.6000000000004</v>
      </c>
    </row>
    <row r="117" spans="10:18" x14ac:dyDescent="0.25">
      <c r="J117" s="1">
        <v>46046</v>
      </c>
      <c r="K117" s="3">
        <f t="shared" si="8"/>
        <v>24</v>
      </c>
      <c r="L117" s="3">
        <f t="shared" si="9"/>
        <v>6</v>
      </c>
      <c r="M117">
        <f t="shared" si="10"/>
        <v>0</v>
      </c>
      <c r="N117">
        <f t="shared" si="11"/>
        <v>10</v>
      </c>
      <c r="O117">
        <f t="shared" si="12"/>
        <v>0</v>
      </c>
      <c r="P117">
        <f t="shared" si="13"/>
        <v>0</v>
      </c>
      <c r="Q117">
        <f t="shared" si="14"/>
        <v>0</v>
      </c>
      <c r="R117">
        <f t="shared" si="15"/>
        <v>4737.6000000000004</v>
      </c>
    </row>
    <row r="118" spans="10:18" x14ac:dyDescent="0.25">
      <c r="J118" s="1">
        <v>46047</v>
      </c>
      <c r="K118" s="3">
        <f t="shared" si="8"/>
        <v>25</v>
      </c>
      <c r="L118" s="3">
        <f t="shared" si="9"/>
        <v>7</v>
      </c>
      <c r="M118">
        <f t="shared" si="10"/>
        <v>0</v>
      </c>
      <c r="N118">
        <f t="shared" si="11"/>
        <v>10</v>
      </c>
      <c r="O118">
        <f t="shared" si="12"/>
        <v>0</v>
      </c>
      <c r="P118">
        <f t="shared" si="13"/>
        <v>0</v>
      </c>
      <c r="Q118">
        <f t="shared" si="14"/>
        <v>0</v>
      </c>
      <c r="R118">
        <f t="shared" si="15"/>
        <v>4727.6000000000004</v>
      </c>
    </row>
    <row r="119" spans="10:18" x14ac:dyDescent="0.25">
      <c r="J119" s="1">
        <v>46048</v>
      </c>
      <c r="K119" s="3">
        <f t="shared" si="8"/>
        <v>26</v>
      </c>
      <c r="L119" s="3">
        <f t="shared" si="9"/>
        <v>1</v>
      </c>
      <c r="M119">
        <f t="shared" si="10"/>
        <v>90</v>
      </c>
      <c r="N119">
        <f t="shared" si="11"/>
        <v>0</v>
      </c>
      <c r="O119">
        <f t="shared" si="12"/>
        <v>0</v>
      </c>
      <c r="P119">
        <f t="shared" si="13"/>
        <v>0</v>
      </c>
      <c r="Q119">
        <f t="shared" si="14"/>
        <v>0</v>
      </c>
      <c r="R119">
        <f t="shared" si="15"/>
        <v>4817.6000000000004</v>
      </c>
    </row>
    <row r="120" spans="10:18" x14ac:dyDescent="0.25">
      <c r="J120" s="1">
        <v>46049</v>
      </c>
      <c r="K120" s="3">
        <f t="shared" si="8"/>
        <v>27</v>
      </c>
      <c r="L120" s="3">
        <f t="shared" si="9"/>
        <v>2</v>
      </c>
      <c r="M120">
        <f t="shared" si="10"/>
        <v>170</v>
      </c>
      <c r="N120">
        <f t="shared" si="11"/>
        <v>0</v>
      </c>
      <c r="O120">
        <f t="shared" si="12"/>
        <v>0</v>
      </c>
      <c r="P120">
        <f t="shared" si="13"/>
        <v>250</v>
      </c>
      <c r="Q120">
        <f t="shared" si="14"/>
        <v>0</v>
      </c>
      <c r="R120">
        <f t="shared" si="15"/>
        <v>4737.6000000000004</v>
      </c>
    </row>
    <row r="121" spans="10:18" x14ac:dyDescent="0.25">
      <c r="J121" s="1">
        <v>46050</v>
      </c>
      <c r="K121" s="3">
        <f t="shared" si="8"/>
        <v>28</v>
      </c>
      <c r="L121" s="3">
        <f t="shared" si="9"/>
        <v>3</v>
      </c>
      <c r="M121">
        <f t="shared" si="10"/>
        <v>40.000000000000014</v>
      </c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  <c r="R121">
        <f t="shared" si="15"/>
        <v>4777.6000000000004</v>
      </c>
    </row>
    <row r="122" spans="10:18" x14ac:dyDescent="0.25">
      <c r="J122" s="1">
        <v>46051</v>
      </c>
      <c r="K122" s="3">
        <f t="shared" si="8"/>
        <v>29</v>
      </c>
      <c r="L122" s="3">
        <f t="shared" si="9"/>
        <v>4</v>
      </c>
      <c r="M122">
        <f t="shared" si="10"/>
        <v>204.99999999999991</v>
      </c>
      <c r="N122">
        <f t="shared" si="11"/>
        <v>0</v>
      </c>
      <c r="O122">
        <f t="shared" si="12"/>
        <v>0</v>
      </c>
      <c r="P122">
        <f t="shared" si="13"/>
        <v>0</v>
      </c>
      <c r="Q122">
        <f t="shared" si="14"/>
        <v>0</v>
      </c>
      <c r="R122">
        <f t="shared" si="15"/>
        <v>4982.6000000000004</v>
      </c>
    </row>
    <row r="123" spans="10:18" x14ac:dyDescent="0.25">
      <c r="J123" s="1">
        <v>46052</v>
      </c>
      <c r="K123" s="3">
        <f t="shared" si="8"/>
        <v>30</v>
      </c>
      <c r="L123" s="3">
        <f t="shared" si="9"/>
        <v>5</v>
      </c>
      <c r="M123">
        <f t="shared" si="10"/>
        <v>0</v>
      </c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>
        <f t="shared" si="15"/>
        <v>4982.6000000000004</v>
      </c>
    </row>
    <row r="124" spans="10:18" x14ac:dyDescent="0.25">
      <c r="J124" s="1">
        <v>46053</v>
      </c>
      <c r="K124" s="3">
        <f t="shared" si="8"/>
        <v>31</v>
      </c>
      <c r="L124" s="3">
        <f t="shared" si="9"/>
        <v>6</v>
      </c>
      <c r="M124">
        <f t="shared" si="10"/>
        <v>0</v>
      </c>
      <c r="N124">
        <f t="shared" si="11"/>
        <v>10</v>
      </c>
      <c r="O124">
        <f t="shared" si="12"/>
        <v>0</v>
      </c>
      <c r="P124">
        <f t="shared" si="13"/>
        <v>0</v>
      </c>
      <c r="Q124">
        <f t="shared" si="14"/>
        <v>0</v>
      </c>
      <c r="R124">
        <f t="shared" si="15"/>
        <v>4972.6000000000004</v>
      </c>
    </row>
    <row r="125" spans="10:18" x14ac:dyDescent="0.25">
      <c r="J125" s="1">
        <v>46054</v>
      </c>
      <c r="K125" s="3">
        <f t="shared" si="8"/>
        <v>1</v>
      </c>
      <c r="L125" s="3">
        <f t="shared" si="9"/>
        <v>7</v>
      </c>
      <c r="M125">
        <f t="shared" si="10"/>
        <v>0</v>
      </c>
      <c r="N125">
        <f t="shared" si="11"/>
        <v>10</v>
      </c>
      <c r="O125">
        <f t="shared" si="12"/>
        <v>0</v>
      </c>
      <c r="P125">
        <f t="shared" si="13"/>
        <v>0</v>
      </c>
      <c r="Q125">
        <f t="shared" si="14"/>
        <v>0</v>
      </c>
      <c r="R125">
        <f t="shared" si="15"/>
        <v>4962.6000000000004</v>
      </c>
    </row>
    <row r="126" spans="10:18" x14ac:dyDescent="0.25">
      <c r="J126" s="1">
        <v>46055</v>
      </c>
      <c r="K126" s="3">
        <f t="shared" si="8"/>
        <v>2</v>
      </c>
      <c r="L126" s="3">
        <f t="shared" si="9"/>
        <v>1</v>
      </c>
      <c r="M126">
        <f t="shared" si="10"/>
        <v>0</v>
      </c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4962.6000000000004</v>
      </c>
    </row>
    <row r="127" spans="10:18" x14ac:dyDescent="0.25">
      <c r="J127" s="1">
        <v>46056</v>
      </c>
      <c r="K127" s="3">
        <f t="shared" si="8"/>
        <v>3</v>
      </c>
      <c r="L127" s="3">
        <f t="shared" si="9"/>
        <v>2</v>
      </c>
      <c r="M127">
        <f t="shared" si="10"/>
        <v>339.99999999999983</v>
      </c>
      <c r="N127">
        <f t="shared" si="11"/>
        <v>0</v>
      </c>
      <c r="O127">
        <f t="shared" si="12"/>
        <v>0</v>
      </c>
      <c r="P127">
        <f t="shared" si="13"/>
        <v>250</v>
      </c>
      <c r="Q127">
        <f t="shared" si="14"/>
        <v>0</v>
      </c>
      <c r="R127">
        <f t="shared" si="15"/>
        <v>5052.6000000000004</v>
      </c>
    </row>
    <row r="128" spans="10:18" x14ac:dyDescent="0.25">
      <c r="J128" s="1">
        <v>46057</v>
      </c>
      <c r="K128" s="3">
        <f t="shared" si="8"/>
        <v>4</v>
      </c>
      <c r="L128" s="3">
        <f t="shared" si="9"/>
        <v>3</v>
      </c>
      <c r="M128">
        <f t="shared" si="10"/>
        <v>260</v>
      </c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400</v>
      </c>
      <c r="R128">
        <f t="shared" si="15"/>
        <v>4912.6000000000004</v>
      </c>
    </row>
    <row r="129" spans="10:18" x14ac:dyDescent="0.25">
      <c r="J129" s="1">
        <v>46058</v>
      </c>
      <c r="K129" s="3">
        <f t="shared" si="8"/>
        <v>5</v>
      </c>
      <c r="L129" s="3">
        <f t="shared" si="9"/>
        <v>4</v>
      </c>
      <c r="M129">
        <f t="shared" si="10"/>
        <v>325</v>
      </c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5237.6000000000004</v>
      </c>
    </row>
    <row r="130" spans="10:18" x14ac:dyDescent="0.25">
      <c r="J130" s="1">
        <v>46059</v>
      </c>
      <c r="K130" s="3">
        <f t="shared" si="8"/>
        <v>6</v>
      </c>
      <c r="L130" s="3">
        <f t="shared" si="9"/>
        <v>5</v>
      </c>
      <c r="M130">
        <f t="shared" si="10"/>
        <v>327.50000000000006</v>
      </c>
      <c r="N130">
        <f t="shared" si="11"/>
        <v>0</v>
      </c>
      <c r="O130">
        <f t="shared" si="12"/>
        <v>0</v>
      </c>
      <c r="P130">
        <f t="shared" si="13"/>
        <v>0</v>
      </c>
      <c r="Q130">
        <f t="shared" si="14"/>
        <v>0</v>
      </c>
      <c r="R130">
        <f t="shared" si="15"/>
        <v>5565.1</v>
      </c>
    </row>
    <row r="131" spans="10:18" x14ac:dyDescent="0.25">
      <c r="J131" s="1">
        <v>46060</v>
      </c>
      <c r="K131" s="3">
        <f t="shared" ref="K131:K152" si="17">DAY(J131)</f>
        <v>7</v>
      </c>
      <c r="L131" s="3">
        <f t="shared" ref="L131:L152" si="18">WEEKDAY(J131,2)</f>
        <v>6</v>
      </c>
      <c r="M131">
        <f t="shared" ref="M131:M152" si="19">_xlfn.IFNA(VLOOKUP(J131,$G$5:$H$79,2,0),0)</f>
        <v>0</v>
      </c>
      <c r="N131">
        <f t="shared" ref="N131:N152" si="20">IF(OR(L131=6,L131=7),10,0)</f>
        <v>10</v>
      </c>
      <c r="O131">
        <f t="shared" ref="O131:O152" si="21">IF(K131=15,600,0)</f>
        <v>0</v>
      </c>
      <c r="P131">
        <f t="shared" ref="P131:P152" si="22">IF(L131=2,250,0)</f>
        <v>0</v>
      </c>
      <c r="Q131">
        <f t="shared" si="14"/>
        <v>0</v>
      </c>
      <c r="R131">
        <f t="shared" si="15"/>
        <v>5555.1</v>
      </c>
    </row>
    <row r="132" spans="10:18" x14ac:dyDescent="0.25">
      <c r="J132" s="1">
        <v>46061</v>
      </c>
      <c r="K132" s="3">
        <f t="shared" si="17"/>
        <v>8</v>
      </c>
      <c r="L132" s="3">
        <f t="shared" si="18"/>
        <v>7</v>
      </c>
      <c r="M132">
        <f t="shared" si="19"/>
        <v>0</v>
      </c>
      <c r="N132">
        <f t="shared" si="20"/>
        <v>10</v>
      </c>
      <c r="O132">
        <f t="shared" si="21"/>
        <v>0</v>
      </c>
      <c r="P132">
        <f t="shared" si="22"/>
        <v>0</v>
      </c>
      <c r="Q132">
        <f t="shared" ref="Q132:Q152" si="23">IF(K132=4,IF(R131&lt;=500,MAX(50,ROUNDDOWN(R131/5,2)),IF(R131&lt;=600,MAX(100,ROUNDDOWN(R131/2,2)),400)),0)</f>
        <v>0</v>
      </c>
      <c r="R132">
        <f t="shared" ref="R132:R152" si="24">R131+M132-N132-O132-P132-Q132</f>
        <v>5545.1</v>
      </c>
    </row>
    <row r="133" spans="10:18" x14ac:dyDescent="0.25">
      <c r="J133" s="1">
        <v>46062</v>
      </c>
      <c r="K133" s="3">
        <f t="shared" si="17"/>
        <v>9</v>
      </c>
      <c r="L133" s="3">
        <f t="shared" si="18"/>
        <v>1</v>
      </c>
      <c r="M133">
        <f t="shared" si="19"/>
        <v>62.499999999999979</v>
      </c>
      <c r="N133">
        <f t="shared" si="20"/>
        <v>0</v>
      </c>
      <c r="O133">
        <f t="shared" si="21"/>
        <v>0</v>
      </c>
      <c r="P133">
        <f t="shared" si="22"/>
        <v>0</v>
      </c>
      <c r="Q133">
        <f t="shared" si="23"/>
        <v>0</v>
      </c>
      <c r="R133">
        <f t="shared" si="24"/>
        <v>5607.6</v>
      </c>
    </row>
    <row r="134" spans="10:18" x14ac:dyDescent="0.25">
      <c r="J134" s="1">
        <v>46063</v>
      </c>
      <c r="K134" s="3">
        <f t="shared" si="17"/>
        <v>10</v>
      </c>
      <c r="L134" s="3">
        <f t="shared" si="18"/>
        <v>2</v>
      </c>
      <c r="M134">
        <f t="shared" si="19"/>
        <v>407.50000000000006</v>
      </c>
      <c r="N134">
        <f t="shared" si="20"/>
        <v>0</v>
      </c>
      <c r="O134">
        <f t="shared" si="21"/>
        <v>0</v>
      </c>
      <c r="P134">
        <f t="shared" si="22"/>
        <v>250</v>
      </c>
      <c r="Q134">
        <f t="shared" si="23"/>
        <v>0</v>
      </c>
      <c r="R134">
        <f t="shared" si="24"/>
        <v>5765.1</v>
      </c>
    </row>
    <row r="135" spans="10:18" x14ac:dyDescent="0.25">
      <c r="J135" s="1">
        <v>46064</v>
      </c>
      <c r="K135" s="3">
        <f t="shared" si="17"/>
        <v>11</v>
      </c>
      <c r="L135" s="3">
        <f t="shared" si="18"/>
        <v>3</v>
      </c>
      <c r="M135">
        <f t="shared" si="19"/>
        <v>274.99999999999983</v>
      </c>
      <c r="N135">
        <f t="shared" si="20"/>
        <v>0</v>
      </c>
      <c r="O135">
        <f t="shared" si="21"/>
        <v>0</v>
      </c>
      <c r="P135">
        <f t="shared" si="22"/>
        <v>0</v>
      </c>
      <c r="Q135">
        <f t="shared" si="23"/>
        <v>0</v>
      </c>
      <c r="R135">
        <f t="shared" si="24"/>
        <v>6040.1</v>
      </c>
    </row>
    <row r="136" spans="10:18" x14ac:dyDescent="0.25">
      <c r="J136" s="1">
        <v>46065</v>
      </c>
      <c r="K136" s="3">
        <f t="shared" si="17"/>
        <v>12</v>
      </c>
      <c r="L136" s="3">
        <f t="shared" si="18"/>
        <v>4</v>
      </c>
      <c r="M136">
        <f t="shared" si="19"/>
        <v>227.49999999999986</v>
      </c>
      <c r="N136">
        <f t="shared" si="20"/>
        <v>0</v>
      </c>
      <c r="O136">
        <f t="shared" si="21"/>
        <v>0</v>
      </c>
      <c r="P136">
        <f t="shared" si="22"/>
        <v>0</v>
      </c>
      <c r="Q136">
        <f t="shared" si="23"/>
        <v>0</v>
      </c>
      <c r="R136">
        <f t="shared" si="24"/>
        <v>6267.6</v>
      </c>
    </row>
    <row r="137" spans="10:18" x14ac:dyDescent="0.25">
      <c r="J137" s="1">
        <v>46066</v>
      </c>
      <c r="K137" s="3">
        <f t="shared" si="17"/>
        <v>13</v>
      </c>
      <c r="L137" s="3">
        <f t="shared" si="18"/>
        <v>5</v>
      </c>
      <c r="M137">
        <f t="shared" si="19"/>
        <v>265</v>
      </c>
      <c r="N137">
        <f t="shared" si="20"/>
        <v>0</v>
      </c>
      <c r="O137">
        <f t="shared" si="21"/>
        <v>0</v>
      </c>
      <c r="P137">
        <f t="shared" si="22"/>
        <v>0</v>
      </c>
      <c r="Q137">
        <f t="shared" si="23"/>
        <v>0</v>
      </c>
      <c r="R137">
        <f t="shared" si="24"/>
        <v>6532.6</v>
      </c>
    </row>
    <row r="138" spans="10:18" x14ac:dyDescent="0.25">
      <c r="J138" s="1">
        <v>46067</v>
      </c>
      <c r="K138" s="3">
        <f t="shared" si="17"/>
        <v>14</v>
      </c>
      <c r="L138" s="3">
        <f t="shared" si="18"/>
        <v>6</v>
      </c>
      <c r="M138">
        <f t="shared" si="19"/>
        <v>0</v>
      </c>
      <c r="N138">
        <f t="shared" si="20"/>
        <v>10</v>
      </c>
      <c r="O138">
        <f t="shared" si="21"/>
        <v>0</v>
      </c>
      <c r="P138">
        <f t="shared" si="22"/>
        <v>0</v>
      </c>
      <c r="Q138">
        <f t="shared" si="23"/>
        <v>0</v>
      </c>
      <c r="R138">
        <f t="shared" si="24"/>
        <v>6522.6</v>
      </c>
    </row>
    <row r="139" spans="10:18" x14ac:dyDescent="0.25">
      <c r="J139" s="1">
        <v>46068</v>
      </c>
      <c r="K139" s="3">
        <f t="shared" si="17"/>
        <v>15</v>
      </c>
      <c r="L139" s="3">
        <f t="shared" si="18"/>
        <v>7</v>
      </c>
      <c r="M139">
        <f t="shared" si="19"/>
        <v>0</v>
      </c>
      <c r="N139">
        <f t="shared" si="20"/>
        <v>10</v>
      </c>
      <c r="O139">
        <f t="shared" si="21"/>
        <v>600</v>
      </c>
      <c r="P139">
        <f t="shared" si="22"/>
        <v>0</v>
      </c>
      <c r="Q139">
        <f t="shared" si="23"/>
        <v>0</v>
      </c>
      <c r="R139">
        <f t="shared" si="24"/>
        <v>5912.6</v>
      </c>
    </row>
    <row r="140" spans="10:18" x14ac:dyDescent="0.25">
      <c r="J140" s="1">
        <v>46069</v>
      </c>
      <c r="K140" s="3">
        <f t="shared" si="17"/>
        <v>16</v>
      </c>
      <c r="L140" s="3">
        <f t="shared" si="18"/>
        <v>1</v>
      </c>
      <c r="M140">
        <f t="shared" si="19"/>
        <v>134.99999999999994</v>
      </c>
      <c r="N140">
        <f t="shared" si="20"/>
        <v>0</v>
      </c>
      <c r="O140">
        <f t="shared" si="21"/>
        <v>0</v>
      </c>
      <c r="P140">
        <f t="shared" si="22"/>
        <v>0</v>
      </c>
      <c r="Q140">
        <f t="shared" si="23"/>
        <v>0</v>
      </c>
      <c r="R140">
        <f t="shared" si="24"/>
        <v>6047.6</v>
      </c>
    </row>
    <row r="141" spans="10:18" x14ac:dyDescent="0.25">
      <c r="J141" s="1">
        <v>46070</v>
      </c>
      <c r="K141" s="3">
        <f t="shared" si="17"/>
        <v>17</v>
      </c>
      <c r="L141" s="3">
        <f t="shared" si="18"/>
        <v>2</v>
      </c>
      <c r="M141">
        <f t="shared" si="19"/>
        <v>317.49999999999989</v>
      </c>
      <c r="N141">
        <f t="shared" si="20"/>
        <v>0</v>
      </c>
      <c r="O141">
        <f t="shared" si="21"/>
        <v>0</v>
      </c>
      <c r="P141">
        <f t="shared" si="22"/>
        <v>250</v>
      </c>
      <c r="Q141">
        <f t="shared" si="23"/>
        <v>0</v>
      </c>
      <c r="R141">
        <f t="shared" si="24"/>
        <v>6115.1</v>
      </c>
    </row>
    <row r="142" spans="10:18" x14ac:dyDescent="0.25">
      <c r="J142" s="1">
        <v>46071</v>
      </c>
      <c r="K142" s="3">
        <f t="shared" si="17"/>
        <v>18</v>
      </c>
      <c r="L142" s="3">
        <f t="shared" si="18"/>
        <v>3</v>
      </c>
      <c r="M142">
        <f t="shared" si="19"/>
        <v>254.99999999999991</v>
      </c>
      <c r="N142">
        <f t="shared" si="20"/>
        <v>0</v>
      </c>
      <c r="O142">
        <f t="shared" si="21"/>
        <v>0</v>
      </c>
      <c r="P142">
        <f t="shared" si="22"/>
        <v>0</v>
      </c>
      <c r="Q142">
        <f t="shared" si="23"/>
        <v>0</v>
      </c>
      <c r="R142">
        <f t="shared" si="24"/>
        <v>6370.1</v>
      </c>
    </row>
    <row r="143" spans="10:18" x14ac:dyDescent="0.25">
      <c r="J143" s="1">
        <v>46072</v>
      </c>
      <c r="K143" s="3">
        <f t="shared" si="17"/>
        <v>19</v>
      </c>
      <c r="L143" s="3">
        <f t="shared" si="18"/>
        <v>4</v>
      </c>
      <c r="M143">
        <f t="shared" si="19"/>
        <v>99.999999999999972</v>
      </c>
      <c r="N143">
        <f t="shared" si="20"/>
        <v>0</v>
      </c>
      <c r="O143">
        <f t="shared" si="21"/>
        <v>0</v>
      </c>
      <c r="P143">
        <f t="shared" si="22"/>
        <v>0</v>
      </c>
      <c r="Q143">
        <f t="shared" si="23"/>
        <v>0</v>
      </c>
      <c r="R143">
        <f t="shared" si="24"/>
        <v>6470.1</v>
      </c>
    </row>
    <row r="144" spans="10:18" x14ac:dyDescent="0.25">
      <c r="J144" s="1">
        <v>46073</v>
      </c>
      <c r="K144" s="3">
        <f t="shared" si="17"/>
        <v>20</v>
      </c>
      <c r="L144" s="3">
        <f t="shared" si="18"/>
        <v>5</v>
      </c>
      <c r="M144">
        <f t="shared" si="19"/>
        <v>382.5</v>
      </c>
      <c r="N144">
        <f t="shared" si="20"/>
        <v>0</v>
      </c>
      <c r="O144">
        <f t="shared" si="21"/>
        <v>0</v>
      </c>
      <c r="P144">
        <f t="shared" si="22"/>
        <v>0</v>
      </c>
      <c r="Q144">
        <f t="shared" si="23"/>
        <v>0</v>
      </c>
      <c r="R144">
        <f t="shared" si="24"/>
        <v>6852.6</v>
      </c>
    </row>
    <row r="145" spans="10:18" x14ac:dyDescent="0.25">
      <c r="J145" s="1">
        <v>46074</v>
      </c>
      <c r="K145" s="3">
        <f t="shared" si="17"/>
        <v>21</v>
      </c>
      <c r="L145" s="3">
        <f t="shared" si="18"/>
        <v>6</v>
      </c>
      <c r="M145">
        <f t="shared" si="19"/>
        <v>0</v>
      </c>
      <c r="N145">
        <f t="shared" si="20"/>
        <v>10</v>
      </c>
      <c r="O145">
        <f t="shared" si="21"/>
        <v>0</v>
      </c>
      <c r="P145">
        <f t="shared" si="22"/>
        <v>0</v>
      </c>
      <c r="Q145">
        <f t="shared" si="23"/>
        <v>0</v>
      </c>
      <c r="R145">
        <f t="shared" si="24"/>
        <v>6842.6</v>
      </c>
    </row>
    <row r="146" spans="10:18" x14ac:dyDescent="0.25">
      <c r="J146" s="1">
        <v>46075</v>
      </c>
      <c r="K146" s="3">
        <f t="shared" si="17"/>
        <v>22</v>
      </c>
      <c r="L146" s="3">
        <f t="shared" si="18"/>
        <v>7</v>
      </c>
      <c r="M146">
        <f t="shared" si="19"/>
        <v>0</v>
      </c>
      <c r="N146">
        <f t="shared" si="20"/>
        <v>10</v>
      </c>
      <c r="O146">
        <f t="shared" si="21"/>
        <v>0</v>
      </c>
      <c r="P146">
        <f t="shared" si="22"/>
        <v>0</v>
      </c>
      <c r="Q146">
        <f t="shared" si="23"/>
        <v>0</v>
      </c>
      <c r="R146">
        <f t="shared" si="24"/>
        <v>6832.6</v>
      </c>
    </row>
    <row r="147" spans="10:18" x14ac:dyDescent="0.25">
      <c r="J147" s="1">
        <v>46076</v>
      </c>
      <c r="K147" s="3">
        <f t="shared" si="17"/>
        <v>23</v>
      </c>
      <c r="L147" s="3">
        <f t="shared" si="18"/>
        <v>1</v>
      </c>
      <c r="M147">
        <f t="shared" si="19"/>
        <v>49.999999999999986</v>
      </c>
      <c r="N147">
        <f t="shared" si="20"/>
        <v>0</v>
      </c>
      <c r="O147">
        <f t="shared" si="21"/>
        <v>0</v>
      </c>
      <c r="P147">
        <f t="shared" si="22"/>
        <v>0</v>
      </c>
      <c r="Q147">
        <f t="shared" si="23"/>
        <v>0</v>
      </c>
      <c r="R147">
        <f t="shared" si="24"/>
        <v>6882.6</v>
      </c>
    </row>
    <row r="148" spans="10:18" x14ac:dyDescent="0.25">
      <c r="J148" s="1">
        <v>46077</v>
      </c>
      <c r="K148" s="3">
        <f t="shared" si="17"/>
        <v>24</v>
      </c>
      <c r="L148" s="3">
        <f t="shared" si="18"/>
        <v>2</v>
      </c>
      <c r="M148">
        <f t="shared" si="19"/>
        <v>224.99999999999994</v>
      </c>
      <c r="N148">
        <f t="shared" si="20"/>
        <v>0</v>
      </c>
      <c r="O148">
        <f t="shared" si="21"/>
        <v>0</v>
      </c>
      <c r="P148">
        <f t="shared" si="22"/>
        <v>250</v>
      </c>
      <c r="Q148">
        <f t="shared" si="23"/>
        <v>0</v>
      </c>
      <c r="R148">
        <f t="shared" si="24"/>
        <v>6857.6</v>
      </c>
    </row>
    <row r="149" spans="10:18" x14ac:dyDescent="0.25">
      <c r="J149" s="1">
        <v>46078</v>
      </c>
      <c r="K149" s="3">
        <f t="shared" si="17"/>
        <v>25</v>
      </c>
      <c r="L149" s="3">
        <f t="shared" si="18"/>
        <v>3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0</v>
      </c>
      <c r="Q149">
        <f t="shared" si="23"/>
        <v>0</v>
      </c>
      <c r="R149">
        <f t="shared" si="24"/>
        <v>6857.6</v>
      </c>
    </row>
    <row r="150" spans="10:18" x14ac:dyDescent="0.25">
      <c r="J150" s="1">
        <v>46079</v>
      </c>
      <c r="K150" s="3">
        <f t="shared" si="17"/>
        <v>26</v>
      </c>
      <c r="L150" s="3">
        <f t="shared" si="18"/>
        <v>4</v>
      </c>
      <c r="M150">
        <f t="shared" si="19"/>
        <v>219.99999999999997</v>
      </c>
      <c r="N150">
        <f t="shared" si="20"/>
        <v>0</v>
      </c>
      <c r="O150">
        <f t="shared" si="21"/>
        <v>0</v>
      </c>
      <c r="P150">
        <f t="shared" si="22"/>
        <v>0</v>
      </c>
      <c r="Q150">
        <f t="shared" si="23"/>
        <v>0</v>
      </c>
      <c r="R150">
        <f t="shared" si="24"/>
        <v>7077.6</v>
      </c>
    </row>
    <row r="151" spans="10:18" x14ac:dyDescent="0.25">
      <c r="J151" s="1">
        <v>46080</v>
      </c>
      <c r="K151" s="3">
        <f t="shared" si="17"/>
        <v>27</v>
      </c>
      <c r="L151" s="3">
        <f t="shared" si="18"/>
        <v>5</v>
      </c>
      <c r="M151">
        <f t="shared" si="19"/>
        <v>290.00000000000011</v>
      </c>
      <c r="N151">
        <f t="shared" si="20"/>
        <v>0</v>
      </c>
      <c r="O151">
        <f t="shared" si="21"/>
        <v>0</v>
      </c>
      <c r="P151">
        <f t="shared" si="22"/>
        <v>0</v>
      </c>
      <c r="Q151">
        <f t="shared" si="23"/>
        <v>0</v>
      </c>
      <c r="R151">
        <f t="shared" si="24"/>
        <v>7367.6</v>
      </c>
    </row>
    <row r="152" spans="10:18" x14ac:dyDescent="0.25">
      <c r="J152" s="1">
        <v>46081</v>
      </c>
      <c r="K152" s="3">
        <f t="shared" si="17"/>
        <v>28</v>
      </c>
      <c r="L152" s="3">
        <f t="shared" si="18"/>
        <v>6</v>
      </c>
      <c r="M152">
        <f t="shared" si="19"/>
        <v>0</v>
      </c>
      <c r="N152">
        <f t="shared" si="20"/>
        <v>10</v>
      </c>
      <c r="O152">
        <f t="shared" si="21"/>
        <v>0</v>
      </c>
      <c r="P152">
        <f t="shared" si="22"/>
        <v>0</v>
      </c>
      <c r="Q152">
        <f t="shared" si="23"/>
        <v>0</v>
      </c>
      <c r="R152">
        <f t="shared" si="24"/>
        <v>7357.6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BC6A-B1E9-4863-A04C-92C675E18C7F}">
  <dimension ref="A1:B152"/>
  <sheetViews>
    <sheetView tabSelected="1" topLeftCell="A89" zoomScale="85" zoomScaleNormal="85" workbookViewId="0">
      <selection activeCell="F150" sqref="F150"/>
    </sheetView>
  </sheetViews>
  <sheetFormatPr defaultRowHeight="15" x14ac:dyDescent="0.25"/>
  <cols>
    <col min="1" max="1" width="10.140625" bestFit="1" customWidth="1"/>
    <col min="2" max="2" width="10.5703125" bestFit="1" customWidth="1"/>
  </cols>
  <sheetData>
    <row r="1" spans="1:2" x14ac:dyDescent="0.25">
      <c r="A1" t="s">
        <v>29</v>
      </c>
      <c r="B1" t="s">
        <v>72</v>
      </c>
    </row>
    <row r="2" spans="1:2" x14ac:dyDescent="0.25">
      <c r="A2" s="1">
        <v>45931</v>
      </c>
      <c r="B2">
        <v>81.370000000000033</v>
      </c>
    </row>
    <row r="3" spans="1:2" x14ac:dyDescent="0.25">
      <c r="A3" s="1">
        <v>45932</v>
      </c>
      <c r="B3">
        <v>268.87000000000012</v>
      </c>
    </row>
    <row r="4" spans="1:2" x14ac:dyDescent="0.25">
      <c r="A4" s="1">
        <v>45933</v>
      </c>
      <c r="B4">
        <v>268.87000000000012</v>
      </c>
    </row>
    <row r="5" spans="1:2" x14ac:dyDescent="0.25">
      <c r="A5" s="1">
        <v>45934</v>
      </c>
      <c r="B5">
        <v>205.10000000000011</v>
      </c>
    </row>
    <row r="6" spans="1:2" x14ac:dyDescent="0.25">
      <c r="A6" s="1">
        <v>45935</v>
      </c>
      <c r="B6">
        <v>195.10000000000011</v>
      </c>
    </row>
    <row r="7" spans="1:2" x14ac:dyDescent="0.25">
      <c r="A7" s="1">
        <v>45936</v>
      </c>
      <c r="B7">
        <v>325.10000000000014</v>
      </c>
    </row>
    <row r="8" spans="1:2" x14ac:dyDescent="0.25">
      <c r="A8" s="1">
        <v>45937</v>
      </c>
      <c r="B8">
        <v>292.60000000000014</v>
      </c>
    </row>
    <row r="9" spans="1:2" x14ac:dyDescent="0.25">
      <c r="A9" s="1">
        <v>45938</v>
      </c>
      <c r="B9">
        <v>482.60000000000008</v>
      </c>
    </row>
    <row r="10" spans="1:2" x14ac:dyDescent="0.25">
      <c r="A10" s="1">
        <v>45939</v>
      </c>
      <c r="B10">
        <v>482.60000000000008</v>
      </c>
    </row>
    <row r="11" spans="1:2" x14ac:dyDescent="0.25">
      <c r="A11" s="1">
        <v>45940</v>
      </c>
      <c r="B11">
        <v>772.60000000000014</v>
      </c>
    </row>
    <row r="12" spans="1:2" x14ac:dyDescent="0.25">
      <c r="A12" s="1">
        <v>45941</v>
      </c>
      <c r="B12">
        <v>762.60000000000014</v>
      </c>
    </row>
    <row r="13" spans="1:2" x14ac:dyDescent="0.25">
      <c r="A13" s="1">
        <v>45942</v>
      </c>
      <c r="B13">
        <v>752.60000000000014</v>
      </c>
    </row>
    <row r="14" spans="1:2" x14ac:dyDescent="0.25">
      <c r="A14" s="1">
        <v>45943</v>
      </c>
      <c r="B14">
        <v>1147.6000000000001</v>
      </c>
    </row>
    <row r="15" spans="1:2" x14ac:dyDescent="0.25">
      <c r="A15" s="1">
        <v>45944</v>
      </c>
      <c r="B15">
        <v>1175.1000000000004</v>
      </c>
    </row>
    <row r="16" spans="1:2" x14ac:dyDescent="0.25">
      <c r="A16" s="1">
        <v>45945</v>
      </c>
      <c r="B16">
        <v>817.60000000000059</v>
      </c>
    </row>
    <row r="17" spans="1:2" x14ac:dyDescent="0.25">
      <c r="A17" s="1">
        <v>45946</v>
      </c>
      <c r="B17">
        <v>817.60000000000059</v>
      </c>
    </row>
    <row r="18" spans="1:2" x14ac:dyDescent="0.25">
      <c r="A18" s="1">
        <v>45947</v>
      </c>
      <c r="B18">
        <v>817.60000000000059</v>
      </c>
    </row>
    <row r="19" spans="1:2" x14ac:dyDescent="0.25">
      <c r="A19" s="1">
        <v>45948</v>
      </c>
      <c r="B19">
        <v>807.60000000000059</v>
      </c>
    </row>
    <row r="20" spans="1:2" x14ac:dyDescent="0.25">
      <c r="A20" s="1">
        <v>45949</v>
      </c>
      <c r="B20">
        <v>797.60000000000059</v>
      </c>
    </row>
    <row r="21" spans="1:2" x14ac:dyDescent="0.25">
      <c r="A21" s="1">
        <v>45950</v>
      </c>
      <c r="B21">
        <v>1092.6000000000004</v>
      </c>
    </row>
    <row r="22" spans="1:2" x14ac:dyDescent="0.25">
      <c r="A22" s="1">
        <v>45951</v>
      </c>
      <c r="B22">
        <v>1047.6000000000004</v>
      </c>
    </row>
    <row r="23" spans="1:2" x14ac:dyDescent="0.25">
      <c r="A23" s="1">
        <v>45952</v>
      </c>
      <c r="B23">
        <v>1170.1000000000004</v>
      </c>
    </row>
    <row r="24" spans="1:2" x14ac:dyDescent="0.25">
      <c r="A24" s="1">
        <v>45953</v>
      </c>
      <c r="B24">
        <v>1210.1000000000004</v>
      </c>
    </row>
    <row r="25" spans="1:2" x14ac:dyDescent="0.25">
      <c r="A25" s="1">
        <v>45954</v>
      </c>
      <c r="B25">
        <v>1310.1000000000004</v>
      </c>
    </row>
    <row r="26" spans="1:2" x14ac:dyDescent="0.25">
      <c r="A26" s="1">
        <v>45955</v>
      </c>
      <c r="B26">
        <v>1300.1000000000004</v>
      </c>
    </row>
    <row r="27" spans="1:2" x14ac:dyDescent="0.25">
      <c r="A27" s="1">
        <v>45956</v>
      </c>
      <c r="B27">
        <v>1290.1000000000004</v>
      </c>
    </row>
    <row r="28" spans="1:2" x14ac:dyDescent="0.25">
      <c r="A28" s="1">
        <v>45957</v>
      </c>
      <c r="B28">
        <v>1290.1000000000004</v>
      </c>
    </row>
    <row r="29" spans="1:2" x14ac:dyDescent="0.25">
      <c r="A29" s="1">
        <v>45958</v>
      </c>
      <c r="B29">
        <v>1040.1000000000004</v>
      </c>
    </row>
    <row r="30" spans="1:2" x14ac:dyDescent="0.25">
      <c r="A30" s="1">
        <v>45959</v>
      </c>
      <c r="B30">
        <v>1040.1000000000004</v>
      </c>
    </row>
    <row r="31" spans="1:2" x14ac:dyDescent="0.25">
      <c r="A31" s="1">
        <v>45960</v>
      </c>
      <c r="B31">
        <v>1040.1000000000004</v>
      </c>
    </row>
    <row r="32" spans="1:2" x14ac:dyDescent="0.25">
      <c r="A32" s="1">
        <v>45961</v>
      </c>
      <c r="B32">
        <v>1410.1000000000004</v>
      </c>
    </row>
    <row r="33" spans="1:2" x14ac:dyDescent="0.25">
      <c r="A33" s="1">
        <v>45962</v>
      </c>
      <c r="B33">
        <v>1400.1000000000004</v>
      </c>
    </row>
    <row r="34" spans="1:2" x14ac:dyDescent="0.25">
      <c r="A34" s="1">
        <v>45963</v>
      </c>
      <c r="B34">
        <v>1390.1000000000004</v>
      </c>
    </row>
    <row r="35" spans="1:2" x14ac:dyDescent="0.25">
      <c r="A35" s="1">
        <v>45964</v>
      </c>
      <c r="B35">
        <v>1480.1000000000004</v>
      </c>
    </row>
    <row r="36" spans="1:2" x14ac:dyDescent="0.25">
      <c r="A36" s="1">
        <v>45965</v>
      </c>
      <c r="B36">
        <v>830.10000000000036</v>
      </c>
    </row>
    <row r="37" spans="1:2" x14ac:dyDescent="0.25">
      <c r="A37" s="1">
        <v>45966</v>
      </c>
      <c r="B37">
        <v>1070.1000000000004</v>
      </c>
    </row>
    <row r="38" spans="1:2" x14ac:dyDescent="0.25">
      <c r="A38" s="1">
        <v>45967</v>
      </c>
      <c r="B38">
        <v>1457.6000000000004</v>
      </c>
    </row>
    <row r="39" spans="1:2" x14ac:dyDescent="0.25">
      <c r="A39" s="1">
        <v>45968</v>
      </c>
      <c r="B39">
        <v>1607.6000000000004</v>
      </c>
    </row>
    <row r="40" spans="1:2" x14ac:dyDescent="0.25">
      <c r="A40" s="1">
        <v>45969</v>
      </c>
      <c r="B40">
        <v>1597.6000000000004</v>
      </c>
    </row>
    <row r="41" spans="1:2" x14ac:dyDescent="0.25">
      <c r="A41" s="1">
        <v>45970</v>
      </c>
      <c r="B41">
        <v>1587.6000000000004</v>
      </c>
    </row>
    <row r="42" spans="1:2" x14ac:dyDescent="0.25">
      <c r="A42" s="1">
        <v>45971</v>
      </c>
      <c r="B42">
        <v>1687.6000000000004</v>
      </c>
    </row>
    <row r="43" spans="1:2" x14ac:dyDescent="0.25">
      <c r="A43" s="1">
        <v>45972</v>
      </c>
      <c r="B43">
        <v>1612.6000000000004</v>
      </c>
    </row>
    <row r="44" spans="1:2" x14ac:dyDescent="0.25">
      <c r="A44" s="1">
        <v>45973</v>
      </c>
      <c r="B44">
        <v>1967.6000000000004</v>
      </c>
    </row>
    <row r="45" spans="1:2" x14ac:dyDescent="0.25">
      <c r="A45" s="1">
        <v>45974</v>
      </c>
      <c r="B45">
        <v>2275.1000000000004</v>
      </c>
    </row>
    <row r="46" spans="1:2" x14ac:dyDescent="0.25">
      <c r="A46" s="1">
        <v>45975</v>
      </c>
      <c r="B46">
        <v>2467.6000000000004</v>
      </c>
    </row>
    <row r="47" spans="1:2" x14ac:dyDescent="0.25">
      <c r="A47" s="1">
        <v>45976</v>
      </c>
      <c r="B47">
        <v>1857.6000000000004</v>
      </c>
    </row>
    <row r="48" spans="1:2" x14ac:dyDescent="0.25">
      <c r="A48" s="1">
        <v>45977</v>
      </c>
      <c r="B48">
        <v>1847.6000000000004</v>
      </c>
    </row>
    <row r="49" spans="1:2" x14ac:dyDescent="0.25">
      <c r="A49" s="1">
        <v>45978</v>
      </c>
      <c r="B49">
        <v>2222.6000000000004</v>
      </c>
    </row>
    <row r="50" spans="1:2" x14ac:dyDescent="0.25">
      <c r="A50" s="1">
        <v>45979</v>
      </c>
      <c r="B50">
        <v>2082.6000000000004</v>
      </c>
    </row>
    <row r="51" spans="1:2" x14ac:dyDescent="0.25">
      <c r="A51" s="1">
        <v>45980</v>
      </c>
      <c r="B51">
        <v>2375.1000000000004</v>
      </c>
    </row>
    <row r="52" spans="1:2" x14ac:dyDescent="0.25">
      <c r="A52" s="1">
        <v>45981</v>
      </c>
      <c r="B52">
        <v>2645.1000000000004</v>
      </c>
    </row>
    <row r="53" spans="1:2" x14ac:dyDescent="0.25">
      <c r="A53" s="1">
        <v>45982</v>
      </c>
      <c r="B53">
        <v>2645.1000000000004</v>
      </c>
    </row>
    <row r="54" spans="1:2" x14ac:dyDescent="0.25">
      <c r="A54" s="1">
        <v>45983</v>
      </c>
      <c r="B54">
        <v>2635.1000000000004</v>
      </c>
    </row>
    <row r="55" spans="1:2" x14ac:dyDescent="0.25">
      <c r="A55" s="1">
        <v>45984</v>
      </c>
      <c r="B55">
        <v>2625.1000000000004</v>
      </c>
    </row>
    <row r="56" spans="1:2" x14ac:dyDescent="0.25">
      <c r="A56" s="1">
        <v>45985</v>
      </c>
      <c r="B56">
        <v>2955.1000000000004</v>
      </c>
    </row>
    <row r="57" spans="1:2" x14ac:dyDescent="0.25">
      <c r="A57" s="1">
        <v>45986</v>
      </c>
      <c r="B57">
        <v>2780.1000000000004</v>
      </c>
    </row>
    <row r="58" spans="1:2" x14ac:dyDescent="0.25">
      <c r="A58" s="1">
        <v>45987</v>
      </c>
      <c r="B58">
        <v>3050.1000000000004</v>
      </c>
    </row>
    <row r="59" spans="1:2" x14ac:dyDescent="0.25">
      <c r="A59" s="1">
        <v>45988</v>
      </c>
      <c r="B59">
        <v>3050.1000000000004</v>
      </c>
    </row>
    <row r="60" spans="1:2" x14ac:dyDescent="0.25">
      <c r="A60" s="1">
        <v>45989</v>
      </c>
      <c r="B60">
        <v>3190.1000000000004</v>
      </c>
    </row>
    <row r="61" spans="1:2" x14ac:dyDescent="0.25">
      <c r="A61" s="1">
        <v>45990</v>
      </c>
      <c r="B61">
        <v>3180.1000000000004</v>
      </c>
    </row>
    <row r="62" spans="1:2" x14ac:dyDescent="0.25">
      <c r="A62" s="1">
        <v>45991</v>
      </c>
      <c r="B62">
        <v>3170.1000000000004</v>
      </c>
    </row>
    <row r="63" spans="1:2" x14ac:dyDescent="0.25">
      <c r="A63" s="1">
        <v>45992</v>
      </c>
      <c r="B63">
        <v>3170.1000000000004</v>
      </c>
    </row>
    <row r="64" spans="1:2" x14ac:dyDescent="0.25">
      <c r="A64" s="1">
        <v>45993</v>
      </c>
      <c r="B64">
        <v>3150.1000000000004</v>
      </c>
    </row>
    <row r="65" spans="1:2" x14ac:dyDescent="0.25">
      <c r="A65" s="1">
        <v>45994</v>
      </c>
      <c r="B65">
        <v>3462.6000000000004</v>
      </c>
    </row>
    <row r="66" spans="1:2" x14ac:dyDescent="0.25">
      <c r="A66" s="1">
        <v>45995</v>
      </c>
      <c r="B66">
        <v>3062.6000000000004</v>
      </c>
    </row>
    <row r="67" spans="1:2" x14ac:dyDescent="0.25">
      <c r="A67" s="1">
        <v>45996</v>
      </c>
      <c r="B67">
        <v>3297.6000000000004</v>
      </c>
    </row>
    <row r="68" spans="1:2" x14ac:dyDescent="0.25">
      <c r="A68" s="1">
        <v>45997</v>
      </c>
      <c r="B68">
        <v>3287.6000000000004</v>
      </c>
    </row>
    <row r="69" spans="1:2" x14ac:dyDescent="0.25">
      <c r="A69" s="1">
        <v>45998</v>
      </c>
      <c r="B69">
        <v>3277.6000000000004</v>
      </c>
    </row>
    <row r="70" spans="1:2" x14ac:dyDescent="0.25">
      <c r="A70" s="1">
        <v>45999</v>
      </c>
      <c r="B70">
        <v>3452.6000000000004</v>
      </c>
    </row>
    <row r="71" spans="1:2" x14ac:dyDescent="0.25">
      <c r="A71" s="1">
        <v>46000</v>
      </c>
      <c r="B71">
        <v>3327.6000000000004</v>
      </c>
    </row>
    <row r="72" spans="1:2" x14ac:dyDescent="0.25">
      <c r="A72" s="1">
        <v>46001</v>
      </c>
      <c r="B72">
        <v>3672.6000000000004</v>
      </c>
    </row>
    <row r="73" spans="1:2" x14ac:dyDescent="0.25">
      <c r="A73" s="1">
        <v>46002</v>
      </c>
      <c r="B73">
        <v>3797.6000000000004</v>
      </c>
    </row>
    <row r="74" spans="1:2" x14ac:dyDescent="0.25">
      <c r="A74" s="1">
        <v>46003</v>
      </c>
      <c r="B74">
        <v>4012.6000000000004</v>
      </c>
    </row>
    <row r="75" spans="1:2" x14ac:dyDescent="0.25">
      <c r="A75" s="1">
        <v>46004</v>
      </c>
      <c r="B75">
        <v>4002.6000000000004</v>
      </c>
    </row>
    <row r="76" spans="1:2" x14ac:dyDescent="0.25">
      <c r="A76" s="1">
        <v>46005</v>
      </c>
      <c r="B76">
        <v>3992.6000000000004</v>
      </c>
    </row>
    <row r="77" spans="1:2" x14ac:dyDescent="0.25">
      <c r="A77" s="1">
        <v>46006</v>
      </c>
      <c r="B77">
        <v>3572.6000000000004</v>
      </c>
    </row>
    <row r="78" spans="1:2" x14ac:dyDescent="0.25">
      <c r="A78" s="1">
        <v>46007</v>
      </c>
      <c r="B78">
        <v>3382.6000000000004</v>
      </c>
    </row>
    <row r="79" spans="1:2" x14ac:dyDescent="0.25">
      <c r="A79" s="1">
        <v>46008</v>
      </c>
      <c r="B79">
        <v>3382.6000000000004</v>
      </c>
    </row>
    <row r="80" spans="1:2" x14ac:dyDescent="0.25">
      <c r="A80" s="1">
        <v>46009</v>
      </c>
      <c r="B80">
        <v>3382.6000000000004</v>
      </c>
    </row>
    <row r="81" spans="1:2" x14ac:dyDescent="0.25">
      <c r="A81" s="1">
        <v>46010</v>
      </c>
      <c r="B81">
        <v>3382.6000000000004</v>
      </c>
    </row>
    <row r="82" spans="1:2" x14ac:dyDescent="0.25">
      <c r="A82" s="5">
        <v>46011</v>
      </c>
      <c r="B82">
        <v>3372.6000000000004</v>
      </c>
    </row>
    <row r="83" spans="1:2" x14ac:dyDescent="0.25">
      <c r="A83" s="1">
        <v>46012</v>
      </c>
      <c r="B83">
        <v>3372.6000000000004</v>
      </c>
    </row>
    <row r="84" spans="1:2" x14ac:dyDescent="0.25">
      <c r="A84" s="1">
        <v>46013</v>
      </c>
      <c r="B84">
        <v>3372.6000000000004</v>
      </c>
    </row>
    <row r="85" spans="1:2" x14ac:dyDescent="0.25">
      <c r="A85" s="1">
        <v>46014</v>
      </c>
      <c r="B85">
        <v>3372.6000000000004</v>
      </c>
    </row>
    <row r="86" spans="1:2" x14ac:dyDescent="0.25">
      <c r="A86" s="1">
        <v>46015</v>
      </c>
      <c r="B86">
        <v>3372.6000000000004</v>
      </c>
    </row>
    <row r="87" spans="1:2" x14ac:dyDescent="0.25">
      <c r="A87" s="1">
        <v>46016</v>
      </c>
      <c r="B87">
        <v>3372.6000000000004</v>
      </c>
    </row>
    <row r="88" spans="1:2" x14ac:dyDescent="0.25">
      <c r="A88" s="1">
        <v>46017</v>
      </c>
      <c r="B88">
        <v>3372.6000000000004</v>
      </c>
    </row>
    <row r="89" spans="1:2" x14ac:dyDescent="0.25">
      <c r="A89" s="1">
        <v>46018</v>
      </c>
      <c r="B89">
        <v>3372.6000000000004</v>
      </c>
    </row>
    <row r="90" spans="1:2" x14ac:dyDescent="0.25">
      <c r="A90" s="1">
        <v>46019</v>
      </c>
      <c r="B90">
        <v>3372.6000000000004</v>
      </c>
    </row>
    <row r="91" spans="1:2" x14ac:dyDescent="0.25">
      <c r="A91" s="1">
        <v>46020</v>
      </c>
      <c r="B91">
        <v>3372.6000000000004</v>
      </c>
    </row>
    <row r="92" spans="1:2" x14ac:dyDescent="0.25">
      <c r="A92" s="1">
        <v>46021</v>
      </c>
      <c r="B92">
        <v>3372.6000000000004</v>
      </c>
    </row>
    <row r="93" spans="1:2" x14ac:dyDescent="0.25">
      <c r="A93" s="1">
        <v>46022</v>
      </c>
      <c r="B93">
        <v>3372.6000000000004</v>
      </c>
    </row>
    <row r="94" spans="1:2" x14ac:dyDescent="0.25">
      <c r="A94" s="1">
        <v>46023</v>
      </c>
      <c r="B94">
        <v>3372.6000000000004</v>
      </c>
    </row>
    <row r="95" spans="1:2" x14ac:dyDescent="0.25">
      <c r="A95" s="1">
        <v>46024</v>
      </c>
      <c r="B95">
        <v>3372.6000000000004</v>
      </c>
    </row>
    <row r="96" spans="1:2" x14ac:dyDescent="0.25">
      <c r="A96" s="5">
        <v>46025</v>
      </c>
      <c r="B96">
        <v>3362.6000000000004</v>
      </c>
    </row>
    <row r="97" spans="1:2" x14ac:dyDescent="0.25">
      <c r="A97" s="1">
        <v>46026</v>
      </c>
      <c r="B97">
        <v>2952.6000000000004</v>
      </c>
    </row>
    <row r="98" spans="1:2" x14ac:dyDescent="0.25">
      <c r="A98" s="1">
        <v>46027</v>
      </c>
      <c r="B98">
        <v>3360.1000000000004</v>
      </c>
    </row>
    <row r="99" spans="1:2" x14ac:dyDescent="0.25">
      <c r="A99" s="1">
        <v>46028</v>
      </c>
      <c r="B99">
        <v>3110.1000000000004</v>
      </c>
    </row>
    <row r="100" spans="1:2" x14ac:dyDescent="0.25">
      <c r="A100" s="1">
        <v>46029</v>
      </c>
      <c r="B100">
        <v>3335.1000000000004</v>
      </c>
    </row>
    <row r="101" spans="1:2" x14ac:dyDescent="0.25">
      <c r="A101" s="1">
        <v>46030</v>
      </c>
      <c r="B101">
        <v>3335.1000000000004</v>
      </c>
    </row>
    <row r="102" spans="1:2" x14ac:dyDescent="0.25">
      <c r="A102" s="1">
        <v>46031</v>
      </c>
      <c r="B102">
        <v>3335.1000000000004</v>
      </c>
    </row>
    <row r="103" spans="1:2" x14ac:dyDescent="0.25">
      <c r="A103" s="1">
        <v>46032</v>
      </c>
      <c r="B103">
        <v>3325.1000000000004</v>
      </c>
    </row>
    <row r="104" spans="1:2" x14ac:dyDescent="0.25">
      <c r="A104" s="1">
        <v>46033</v>
      </c>
      <c r="B104">
        <v>3315.1000000000004</v>
      </c>
    </row>
    <row r="105" spans="1:2" x14ac:dyDescent="0.25">
      <c r="A105" s="1">
        <v>46034</v>
      </c>
      <c r="B105">
        <v>3730.1000000000004</v>
      </c>
    </row>
    <row r="106" spans="1:2" x14ac:dyDescent="0.25">
      <c r="A106" s="1">
        <v>46035</v>
      </c>
      <c r="B106">
        <v>3815.1000000000004</v>
      </c>
    </row>
    <row r="107" spans="1:2" x14ac:dyDescent="0.25">
      <c r="A107" s="1">
        <v>46036</v>
      </c>
      <c r="B107">
        <v>4045.1000000000004</v>
      </c>
    </row>
    <row r="108" spans="1:2" x14ac:dyDescent="0.25">
      <c r="A108" s="1">
        <v>46037</v>
      </c>
      <c r="B108">
        <v>3782.6000000000004</v>
      </c>
    </row>
    <row r="109" spans="1:2" x14ac:dyDescent="0.25">
      <c r="A109" s="1">
        <v>46038</v>
      </c>
      <c r="B109">
        <v>3782.6000000000004</v>
      </c>
    </row>
    <row r="110" spans="1:2" x14ac:dyDescent="0.25">
      <c r="A110" s="1">
        <v>46039</v>
      </c>
      <c r="B110">
        <v>3772.6000000000004</v>
      </c>
    </row>
    <row r="111" spans="1:2" x14ac:dyDescent="0.25">
      <c r="A111" s="1">
        <v>46040</v>
      </c>
      <c r="B111">
        <v>3762.6000000000004</v>
      </c>
    </row>
    <row r="112" spans="1:2" x14ac:dyDescent="0.25">
      <c r="A112" s="1">
        <v>46041</v>
      </c>
      <c r="B112">
        <v>4067.6000000000004</v>
      </c>
    </row>
    <row r="113" spans="1:2" x14ac:dyDescent="0.25">
      <c r="A113" s="1">
        <v>46042</v>
      </c>
      <c r="B113">
        <v>3937.6000000000004</v>
      </c>
    </row>
    <row r="114" spans="1:2" x14ac:dyDescent="0.25">
      <c r="A114" s="1">
        <v>46043</v>
      </c>
      <c r="B114">
        <v>4087.6000000000004</v>
      </c>
    </row>
    <row r="115" spans="1:2" x14ac:dyDescent="0.25">
      <c r="A115" s="1">
        <v>46044</v>
      </c>
      <c r="B115">
        <v>4462.6000000000004</v>
      </c>
    </row>
    <row r="116" spans="1:2" x14ac:dyDescent="0.25">
      <c r="A116" s="1">
        <v>46045</v>
      </c>
      <c r="B116">
        <v>4747.6000000000004</v>
      </c>
    </row>
    <row r="117" spans="1:2" x14ac:dyDescent="0.25">
      <c r="A117" s="1">
        <v>46046</v>
      </c>
      <c r="B117">
        <v>4737.6000000000004</v>
      </c>
    </row>
    <row r="118" spans="1:2" x14ac:dyDescent="0.25">
      <c r="A118" s="1">
        <v>46047</v>
      </c>
      <c r="B118">
        <v>4727.6000000000004</v>
      </c>
    </row>
    <row r="119" spans="1:2" x14ac:dyDescent="0.25">
      <c r="A119" s="1">
        <v>46048</v>
      </c>
      <c r="B119">
        <v>4817.6000000000004</v>
      </c>
    </row>
    <row r="120" spans="1:2" x14ac:dyDescent="0.25">
      <c r="A120" s="1">
        <v>46049</v>
      </c>
      <c r="B120">
        <v>4737.6000000000004</v>
      </c>
    </row>
    <row r="121" spans="1:2" x14ac:dyDescent="0.25">
      <c r="A121" s="1">
        <v>46050</v>
      </c>
      <c r="B121">
        <v>4777.6000000000004</v>
      </c>
    </row>
    <row r="122" spans="1:2" x14ac:dyDescent="0.25">
      <c r="A122" s="1">
        <v>46051</v>
      </c>
      <c r="B122">
        <v>4982.6000000000004</v>
      </c>
    </row>
    <row r="123" spans="1:2" x14ac:dyDescent="0.25">
      <c r="A123" s="1">
        <v>46052</v>
      </c>
      <c r="B123">
        <v>4982.6000000000004</v>
      </c>
    </row>
    <row r="124" spans="1:2" x14ac:dyDescent="0.25">
      <c r="A124" s="1">
        <v>46053</v>
      </c>
      <c r="B124">
        <v>4972.6000000000004</v>
      </c>
    </row>
    <row r="125" spans="1:2" x14ac:dyDescent="0.25">
      <c r="A125" s="1">
        <v>46054</v>
      </c>
      <c r="B125">
        <v>4962.6000000000004</v>
      </c>
    </row>
    <row r="126" spans="1:2" x14ac:dyDescent="0.25">
      <c r="A126" s="1">
        <v>46055</v>
      </c>
      <c r="B126">
        <v>4962.6000000000004</v>
      </c>
    </row>
    <row r="127" spans="1:2" x14ac:dyDescent="0.25">
      <c r="A127" s="1">
        <v>46056</v>
      </c>
      <c r="B127">
        <v>5052.6000000000004</v>
      </c>
    </row>
    <row r="128" spans="1:2" x14ac:dyDescent="0.25">
      <c r="A128" s="1">
        <v>46057</v>
      </c>
      <c r="B128">
        <v>4912.6000000000004</v>
      </c>
    </row>
    <row r="129" spans="1:2" x14ac:dyDescent="0.25">
      <c r="A129" s="1">
        <v>46058</v>
      </c>
      <c r="B129">
        <v>5237.6000000000004</v>
      </c>
    </row>
    <row r="130" spans="1:2" x14ac:dyDescent="0.25">
      <c r="A130" s="1">
        <v>46059</v>
      </c>
      <c r="B130">
        <v>5565.1</v>
      </c>
    </row>
    <row r="131" spans="1:2" x14ac:dyDescent="0.25">
      <c r="A131" s="1">
        <v>46060</v>
      </c>
      <c r="B131">
        <v>5555.1</v>
      </c>
    </row>
    <row r="132" spans="1:2" x14ac:dyDescent="0.25">
      <c r="A132" s="1">
        <v>46061</v>
      </c>
      <c r="B132">
        <v>5545.1</v>
      </c>
    </row>
    <row r="133" spans="1:2" x14ac:dyDescent="0.25">
      <c r="A133" s="1">
        <v>46062</v>
      </c>
      <c r="B133">
        <v>5607.6</v>
      </c>
    </row>
    <row r="134" spans="1:2" x14ac:dyDescent="0.25">
      <c r="A134" s="1">
        <v>46063</v>
      </c>
      <c r="B134">
        <v>5765.1</v>
      </c>
    </row>
    <row r="135" spans="1:2" x14ac:dyDescent="0.25">
      <c r="A135" s="1">
        <v>46064</v>
      </c>
      <c r="B135">
        <v>6040.1</v>
      </c>
    </row>
    <row r="136" spans="1:2" x14ac:dyDescent="0.25">
      <c r="A136" s="1">
        <v>46065</v>
      </c>
      <c r="B136">
        <v>6267.6</v>
      </c>
    </row>
    <row r="137" spans="1:2" x14ac:dyDescent="0.25">
      <c r="A137" s="1">
        <v>46066</v>
      </c>
      <c r="B137">
        <v>6532.6</v>
      </c>
    </row>
    <row r="138" spans="1:2" x14ac:dyDescent="0.25">
      <c r="A138" s="1">
        <v>46067</v>
      </c>
      <c r="B138">
        <v>6522.6</v>
      </c>
    </row>
    <row r="139" spans="1:2" x14ac:dyDescent="0.25">
      <c r="A139" s="1">
        <v>46068</v>
      </c>
      <c r="B139">
        <v>5912.6</v>
      </c>
    </row>
    <row r="140" spans="1:2" x14ac:dyDescent="0.25">
      <c r="A140" s="1">
        <v>46069</v>
      </c>
      <c r="B140">
        <v>6047.6</v>
      </c>
    </row>
    <row r="141" spans="1:2" x14ac:dyDescent="0.25">
      <c r="A141" s="1">
        <v>46070</v>
      </c>
      <c r="B141">
        <v>6115.1</v>
      </c>
    </row>
    <row r="142" spans="1:2" x14ac:dyDescent="0.25">
      <c r="A142" s="1">
        <v>46071</v>
      </c>
      <c r="B142">
        <v>6370.1</v>
      </c>
    </row>
    <row r="143" spans="1:2" x14ac:dyDescent="0.25">
      <c r="A143" s="1">
        <v>46072</v>
      </c>
      <c r="B143">
        <v>6470.1</v>
      </c>
    </row>
    <row r="144" spans="1:2" x14ac:dyDescent="0.25">
      <c r="A144" s="1">
        <v>46073</v>
      </c>
      <c r="B144">
        <v>6852.6</v>
      </c>
    </row>
    <row r="145" spans="1:2" x14ac:dyDescent="0.25">
      <c r="A145" s="1">
        <v>46074</v>
      </c>
      <c r="B145">
        <v>6842.6</v>
      </c>
    </row>
    <row r="146" spans="1:2" x14ac:dyDescent="0.25">
      <c r="A146" s="1">
        <v>46075</v>
      </c>
      <c r="B146">
        <v>6832.6</v>
      </c>
    </row>
    <row r="147" spans="1:2" x14ac:dyDescent="0.25">
      <c r="A147" s="1">
        <v>46076</v>
      </c>
      <c r="B147">
        <v>6882.6</v>
      </c>
    </row>
    <row r="148" spans="1:2" x14ac:dyDescent="0.25">
      <c r="A148" s="1">
        <v>46077</v>
      </c>
      <c r="B148">
        <v>6857.6</v>
      </c>
    </row>
    <row r="149" spans="1:2" x14ac:dyDescent="0.25">
      <c r="A149" s="1">
        <v>46078</v>
      </c>
      <c r="B149">
        <v>6857.6</v>
      </c>
    </row>
    <row r="150" spans="1:2" x14ac:dyDescent="0.25">
      <c r="A150" s="1">
        <v>46079</v>
      </c>
      <c r="B150">
        <v>7077.6</v>
      </c>
    </row>
    <row r="151" spans="1:2" x14ac:dyDescent="0.25">
      <c r="A151" s="1">
        <v>46080</v>
      </c>
      <c r="B151">
        <v>7367.6</v>
      </c>
    </row>
    <row r="152" spans="1:2" x14ac:dyDescent="0.25">
      <c r="A152" s="1">
        <v>46081</v>
      </c>
      <c r="B152">
        <v>7357.6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6"/>
  <sheetViews>
    <sheetView zoomScale="55" zoomScaleNormal="55" workbookViewId="0">
      <selection activeCell="B39" sqref="B39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140625" bestFit="1" customWidth="1"/>
    <col min="4" max="4" width="19" bestFit="1" customWidth="1"/>
    <col min="5" max="5" width="19.5703125" bestFit="1" customWidth="1"/>
    <col min="6" max="6" width="17" bestFit="1" customWidth="1"/>
    <col min="7" max="7" width="9.42578125" bestFit="1" customWidth="1"/>
    <col min="8" max="8" width="13.5703125" bestFit="1" customWidth="1"/>
    <col min="11" max="11" width="11.5703125" bestFit="1" customWidth="1"/>
    <col min="12" max="12" width="11.7109375" bestFit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26</v>
      </c>
    </row>
    <row r="2" spans="1:13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3">
        <f>(E2-D2)*24</f>
        <v>1.0000000000000004</v>
      </c>
      <c r="H2">
        <f>F2*G2</f>
        <v>60.000000000000028</v>
      </c>
    </row>
    <row r="3" spans="1:13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3">
        <f t="shared" ref="G3:G66" si="0">(E3-D3)*24</f>
        <v>1.7500000000000004</v>
      </c>
      <c r="H3">
        <f t="shared" ref="H3:H66" si="1">F3*G3</f>
        <v>87.500000000000028</v>
      </c>
      <c r="K3">
        <f>MAX(H2:H236)</f>
        <v>119.99999999999997</v>
      </c>
    </row>
    <row r="4" spans="1:13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3">
        <f t="shared" si="0"/>
        <v>2.0000000000000009</v>
      </c>
      <c r="H4">
        <f t="shared" si="1"/>
        <v>100.00000000000004</v>
      </c>
    </row>
    <row r="5" spans="1:13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3">
        <f t="shared" si="0"/>
        <v>1.9999999999999996</v>
      </c>
      <c r="H5">
        <f t="shared" si="1"/>
        <v>79.999999999999986</v>
      </c>
    </row>
    <row r="6" spans="1:13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3">
        <f t="shared" si="0"/>
        <v>1.0000000000000004</v>
      </c>
      <c r="H6">
        <f t="shared" si="1"/>
        <v>50.000000000000021</v>
      </c>
      <c r="K6" t="s">
        <v>30</v>
      </c>
    </row>
    <row r="7" spans="1:13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3">
        <f t="shared" si="0"/>
        <v>1.2499999999999996</v>
      </c>
      <c r="H7">
        <f t="shared" si="1"/>
        <v>62.499999999999979</v>
      </c>
      <c r="K7" t="s">
        <v>31</v>
      </c>
      <c r="L7" t="s">
        <v>28</v>
      </c>
      <c r="M7" t="s">
        <v>29</v>
      </c>
    </row>
    <row r="8" spans="1:13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3">
        <f t="shared" si="0"/>
        <v>1.7500000000000004</v>
      </c>
      <c r="H8">
        <f t="shared" si="1"/>
        <v>105.00000000000003</v>
      </c>
      <c r="K8" t="s">
        <v>6</v>
      </c>
      <c r="L8" t="s">
        <v>7</v>
      </c>
      <c r="M8" s="1">
        <v>45993</v>
      </c>
    </row>
    <row r="9" spans="1:13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3">
        <f t="shared" si="0"/>
        <v>1.2500000000000009</v>
      </c>
      <c r="H9">
        <f t="shared" si="1"/>
        <v>50.000000000000036</v>
      </c>
    </row>
    <row r="10" spans="1:13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3">
        <f t="shared" si="0"/>
        <v>1.0000000000000004</v>
      </c>
      <c r="H10">
        <f t="shared" si="1"/>
        <v>60.000000000000028</v>
      </c>
    </row>
    <row r="11" spans="1:13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3">
        <f t="shared" si="0"/>
        <v>1.4999999999999987</v>
      </c>
      <c r="H11">
        <f t="shared" si="1"/>
        <v>59.999999999999943</v>
      </c>
    </row>
    <row r="12" spans="1:13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3">
        <f t="shared" si="0"/>
        <v>1.7499999999999991</v>
      </c>
      <c r="H12">
        <f t="shared" si="1"/>
        <v>69.999999999999972</v>
      </c>
    </row>
    <row r="13" spans="1:13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3">
        <f t="shared" si="0"/>
        <v>1.0000000000000004</v>
      </c>
      <c r="H13">
        <f t="shared" si="1"/>
        <v>50.000000000000021</v>
      </c>
    </row>
    <row r="14" spans="1:13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3">
        <f t="shared" si="0"/>
        <v>1.5</v>
      </c>
      <c r="H14">
        <f t="shared" si="1"/>
        <v>90</v>
      </c>
    </row>
    <row r="15" spans="1:13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3">
        <f t="shared" si="0"/>
        <v>0.99999999999999911</v>
      </c>
      <c r="H15">
        <f t="shared" si="1"/>
        <v>59.999999999999943</v>
      </c>
    </row>
    <row r="16" spans="1:13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3">
        <f t="shared" si="0"/>
        <v>1.5</v>
      </c>
      <c r="H16">
        <f t="shared" si="1"/>
        <v>90</v>
      </c>
    </row>
    <row r="17" spans="1:8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3">
        <f t="shared" si="0"/>
        <v>1.5</v>
      </c>
      <c r="H17">
        <f t="shared" si="1"/>
        <v>90</v>
      </c>
    </row>
    <row r="18" spans="1:8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3">
        <f t="shared" si="0"/>
        <v>1.2500000000000009</v>
      </c>
      <c r="H18">
        <f t="shared" si="1"/>
        <v>50.000000000000036</v>
      </c>
    </row>
    <row r="19" spans="1:8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3">
        <f t="shared" si="0"/>
        <v>2.0000000000000009</v>
      </c>
      <c r="H19">
        <f t="shared" si="1"/>
        <v>100.00000000000004</v>
      </c>
    </row>
    <row r="20" spans="1:8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3">
        <f t="shared" si="0"/>
        <v>2.0000000000000009</v>
      </c>
      <c r="H20">
        <f t="shared" si="1"/>
        <v>80.000000000000028</v>
      </c>
    </row>
    <row r="21" spans="1:8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3">
        <f t="shared" si="0"/>
        <v>1.2499999999999982</v>
      </c>
      <c r="H21">
        <f t="shared" si="1"/>
        <v>74.999999999999886</v>
      </c>
    </row>
    <row r="22" spans="1:8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3">
        <f t="shared" si="0"/>
        <v>1.2499999999999996</v>
      </c>
      <c r="H22">
        <f t="shared" si="1"/>
        <v>62.499999999999979</v>
      </c>
    </row>
    <row r="23" spans="1:8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3">
        <f t="shared" si="0"/>
        <v>1.0000000000000004</v>
      </c>
      <c r="H23">
        <f t="shared" si="1"/>
        <v>40.000000000000014</v>
      </c>
    </row>
    <row r="24" spans="1:8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3">
        <f t="shared" si="0"/>
        <v>1.2499999999999996</v>
      </c>
      <c r="H24">
        <f t="shared" si="1"/>
        <v>49.999999999999986</v>
      </c>
    </row>
    <row r="25" spans="1:8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3">
        <f t="shared" si="0"/>
        <v>1.5</v>
      </c>
      <c r="H25">
        <f t="shared" si="1"/>
        <v>75</v>
      </c>
    </row>
    <row r="26" spans="1:8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3">
        <f t="shared" si="0"/>
        <v>1.0000000000000018</v>
      </c>
      <c r="H26">
        <f t="shared" si="1"/>
        <v>50.000000000000085</v>
      </c>
    </row>
    <row r="27" spans="1:8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3">
        <f t="shared" si="0"/>
        <v>1.2499999999999996</v>
      </c>
      <c r="H27">
        <f t="shared" si="1"/>
        <v>62.499999999999979</v>
      </c>
    </row>
    <row r="28" spans="1:8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3">
        <f t="shared" si="0"/>
        <v>1.2500000000000009</v>
      </c>
      <c r="H28">
        <f t="shared" si="1"/>
        <v>75.000000000000057</v>
      </c>
    </row>
    <row r="29" spans="1:8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3">
        <f t="shared" si="0"/>
        <v>1.7500000000000018</v>
      </c>
      <c r="H29">
        <f t="shared" si="1"/>
        <v>105.00000000000011</v>
      </c>
    </row>
    <row r="30" spans="1:8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3">
        <f t="shared" si="0"/>
        <v>1.5</v>
      </c>
      <c r="H30">
        <f t="shared" si="1"/>
        <v>75</v>
      </c>
    </row>
    <row r="31" spans="1:8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3">
        <f t="shared" si="0"/>
        <v>1.9999999999999996</v>
      </c>
      <c r="H31">
        <f t="shared" si="1"/>
        <v>99.999999999999972</v>
      </c>
    </row>
    <row r="32" spans="1:8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3">
        <f t="shared" si="0"/>
        <v>0.99999999999999911</v>
      </c>
      <c r="H32">
        <f t="shared" si="1"/>
        <v>59.999999999999943</v>
      </c>
    </row>
    <row r="33" spans="1:8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3">
        <f t="shared" si="0"/>
        <v>1.5</v>
      </c>
      <c r="H33">
        <f t="shared" si="1"/>
        <v>60</v>
      </c>
    </row>
    <row r="34" spans="1:8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3">
        <f t="shared" si="0"/>
        <v>1.9999999999999996</v>
      </c>
      <c r="H34">
        <f t="shared" si="1"/>
        <v>99.999999999999972</v>
      </c>
    </row>
    <row r="35" spans="1:8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3">
        <f t="shared" si="0"/>
        <v>1.7500000000000004</v>
      </c>
      <c r="H35">
        <f t="shared" si="1"/>
        <v>105.00000000000003</v>
      </c>
    </row>
    <row r="36" spans="1:8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3">
        <f t="shared" si="0"/>
        <v>1.2499999999999996</v>
      </c>
      <c r="H36">
        <f t="shared" si="1"/>
        <v>62.499999999999979</v>
      </c>
    </row>
    <row r="37" spans="1:8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3">
        <f t="shared" si="0"/>
        <v>0.99999999999999911</v>
      </c>
      <c r="H37">
        <f t="shared" si="1"/>
        <v>59.999999999999943</v>
      </c>
    </row>
    <row r="38" spans="1:8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3">
        <f t="shared" si="0"/>
        <v>1.0000000000000004</v>
      </c>
      <c r="H38">
        <f t="shared" si="1"/>
        <v>40.000000000000014</v>
      </c>
    </row>
    <row r="39" spans="1:8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3">
        <f t="shared" si="0"/>
        <v>1.0000000000000004</v>
      </c>
      <c r="H39">
        <f t="shared" si="1"/>
        <v>60.000000000000028</v>
      </c>
    </row>
    <row r="40" spans="1:8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3">
        <f t="shared" si="0"/>
        <v>1.0000000000000004</v>
      </c>
      <c r="H40">
        <f t="shared" si="1"/>
        <v>40.000000000000014</v>
      </c>
    </row>
    <row r="41" spans="1:8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3">
        <f t="shared" si="0"/>
        <v>1.7500000000000004</v>
      </c>
      <c r="H41">
        <f t="shared" si="1"/>
        <v>105.00000000000003</v>
      </c>
    </row>
    <row r="42" spans="1:8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3">
        <f t="shared" si="0"/>
        <v>1.4999999999999987</v>
      </c>
      <c r="H42">
        <f t="shared" si="1"/>
        <v>89.999999999999915</v>
      </c>
    </row>
    <row r="43" spans="1:8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3">
        <f t="shared" si="0"/>
        <v>1.7499999999999991</v>
      </c>
      <c r="H43">
        <f t="shared" si="1"/>
        <v>69.999999999999972</v>
      </c>
    </row>
    <row r="44" spans="1:8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3">
        <f t="shared" si="0"/>
        <v>1.7500000000000018</v>
      </c>
      <c r="H44">
        <f t="shared" si="1"/>
        <v>105.00000000000011</v>
      </c>
    </row>
    <row r="45" spans="1:8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3">
        <f t="shared" si="0"/>
        <v>1.5</v>
      </c>
      <c r="H45">
        <f t="shared" si="1"/>
        <v>90</v>
      </c>
    </row>
    <row r="46" spans="1:8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3">
        <f t="shared" si="0"/>
        <v>1.0000000000000004</v>
      </c>
      <c r="H46">
        <f t="shared" si="1"/>
        <v>50.000000000000021</v>
      </c>
    </row>
    <row r="47" spans="1:8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3">
        <f t="shared" si="0"/>
        <v>1.9999999999999996</v>
      </c>
      <c r="H47">
        <f t="shared" si="1"/>
        <v>99.999999999999972</v>
      </c>
    </row>
    <row r="48" spans="1:8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3">
        <f t="shared" si="0"/>
        <v>1.5</v>
      </c>
      <c r="H48">
        <f t="shared" si="1"/>
        <v>90</v>
      </c>
    </row>
    <row r="49" spans="1:8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3">
        <f t="shared" si="0"/>
        <v>1.5</v>
      </c>
      <c r="H49">
        <f t="shared" si="1"/>
        <v>90</v>
      </c>
    </row>
    <row r="50" spans="1:8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3">
        <f t="shared" si="0"/>
        <v>1.7500000000000004</v>
      </c>
      <c r="H50">
        <f t="shared" si="1"/>
        <v>87.500000000000028</v>
      </c>
    </row>
    <row r="51" spans="1:8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3">
        <f t="shared" si="0"/>
        <v>1.7500000000000018</v>
      </c>
      <c r="H51">
        <f t="shared" si="1"/>
        <v>70.000000000000071</v>
      </c>
    </row>
    <row r="52" spans="1:8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3">
        <f t="shared" si="0"/>
        <v>1.5</v>
      </c>
      <c r="H52">
        <f t="shared" si="1"/>
        <v>90</v>
      </c>
    </row>
    <row r="53" spans="1:8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3">
        <f t="shared" si="0"/>
        <v>0.99999999999999911</v>
      </c>
      <c r="H53">
        <f t="shared" si="1"/>
        <v>49.999999999999957</v>
      </c>
    </row>
    <row r="54" spans="1:8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3">
        <f t="shared" si="0"/>
        <v>1.0000000000000004</v>
      </c>
      <c r="H54">
        <f t="shared" si="1"/>
        <v>60.000000000000028</v>
      </c>
    </row>
    <row r="55" spans="1:8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3">
        <f t="shared" si="0"/>
        <v>1.4999999999999987</v>
      </c>
      <c r="H55">
        <f t="shared" si="1"/>
        <v>89.999999999999915</v>
      </c>
    </row>
    <row r="56" spans="1:8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3">
        <f t="shared" si="0"/>
        <v>1.2499999999999996</v>
      </c>
      <c r="H56">
        <f t="shared" si="1"/>
        <v>49.999999999999986</v>
      </c>
    </row>
    <row r="57" spans="1:8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3">
        <f t="shared" si="0"/>
        <v>1.2500000000000009</v>
      </c>
      <c r="H57">
        <f t="shared" si="1"/>
        <v>50.000000000000036</v>
      </c>
    </row>
    <row r="58" spans="1:8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3">
        <f t="shared" si="0"/>
        <v>1.0000000000000004</v>
      </c>
      <c r="H58">
        <f t="shared" si="1"/>
        <v>40.000000000000014</v>
      </c>
    </row>
    <row r="59" spans="1:8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3">
        <f t="shared" si="0"/>
        <v>1.2499999999999996</v>
      </c>
      <c r="H59">
        <f t="shared" si="1"/>
        <v>74.999999999999972</v>
      </c>
    </row>
    <row r="60" spans="1:8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3">
        <f t="shared" si="0"/>
        <v>0.99999999999999911</v>
      </c>
      <c r="H60">
        <f t="shared" si="1"/>
        <v>59.999999999999943</v>
      </c>
    </row>
    <row r="61" spans="1:8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3">
        <f t="shared" si="0"/>
        <v>1.0000000000000004</v>
      </c>
      <c r="H61">
        <f t="shared" si="1"/>
        <v>40.000000000000014</v>
      </c>
    </row>
    <row r="62" spans="1:8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3">
        <f t="shared" si="0"/>
        <v>1.5000000000000013</v>
      </c>
      <c r="H62">
        <f t="shared" si="1"/>
        <v>90.000000000000085</v>
      </c>
    </row>
    <row r="63" spans="1:8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3">
        <f t="shared" si="0"/>
        <v>0.99999999999999911</v>
      </c>
      <c r="H63">
        <f t="shared" si="1"/>
        <v>59.999999999999943</v>
      </c>
    </row>
    <row r="64" spans="1:8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3">
        <f t="shared" si="0"/>
        <v>1.2500000000000009</v>
      </c>
      <c r="H64">
        <f t="shared" si="1"/>
        <v>75.000000000000057</v>
      </c>
    </row>
    <row r="65" spans="1:8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3">
        <f t="shared" si="0"/>
        <v>1.5</v>
      </c>
      <c r="H65">
        <f t="shared" si="1"/>
        <v>90</v>
      </c>
    </row>
    <row r="66" spans="1:8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3">
        <f t="shared" si="0"/>
        <v>1.9999999999999996</v>
      </c>
      <c r="H66">
        <f t="shared" si="1"/>
        <v>79.999999999999986</v>
      </c>
    </row>
    <row r="67" spans="1:8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3">
        <f t="shared" ref="G67:G130" si="2">(E67-D67)*24</f>
        <v>1.5</v>
      </c>
      <c r="H67">
        <f t="shared" ref="H67:H130" si="3">F67*G67</f>
        <v>60</v>
      </c>
    </row>
    <row r="68" spans="1:8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3">
        <f t="shared" si="2"/>
        <v>1.7499999999999991</v>
      </c>
      <c r="H68">
        <f t="shared" si="3"/>
        <v>87.499999999999957</v>
      </c>
    </row>
    <row r="69" spans="1:8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3">
        <f t="shared" si="2"/>
        <v>2.0000000000000009</v>
      </c>
      <c r="H69">
        <f t="shared" si="3"/>
        <v>80.000000000000028</v>
      </c>
    </row>
    <row r="70" spans="1:8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3">
        <f t="shared" si="2"/>
        <v>1.2499999999999996</v>
      </c>
      <c r="H70">
        <f t="shared" si="3"/>
        <v>49.999999999999986</v>
      </c>
    </row>
    <row r="71" spans="1:8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3">
        <f t="shared" si="2"/>
        <v>1.2499999999999996</v>
      </c>
      <c r="H71">
        <f t="shared" si="3"/>
        <v>62.499999999999979</v>
      </c>
    </row>
    <row r="72" spans="1:8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3">
        <f t="shared" si="2"/>
        <v>2.0000000000000009</v>
      </c>
      <c r="H72">
        <f t="shared" si="3"/>
        <v>80.000000000000028</v>
      </c>
    </row>
    <row r="73" spans="1:8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3">
        <f t="shared" si="2"/>
        <v>1.9999999999999996</v>
      </c>
      <c r="H73">
        <f t="shared" si="3"/>
        <v>79.999999999999986</v>
      </c>
    </row>
    <row r="74" spans="1:8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3">
        <f t="shared" si="2"/>
        <v>1.7500000000000004</v>
      </c>
      <c r="H74">
        <f t="shared" si="3"/>
        <v>105.00000000000003</v>
      </c>
    </row>
    <row r="75" spans="1:8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3">
        <f t="shared" si="2"/>
        <v>1.5</v>
      </c>
      <c r="H75">
        <f t="shared" si="3"/>
        <v>90</v>
      </c>
    </row>
    <row r="76" spans="1:8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3">
        <f t="shared" si="2"/>
        <v>1.9999999999999982</v>
      </c>
      <c r="H76">
        <f t="shared" si="3"/>
        <v>99.999999999999915</v>
      </c>
    </row>
    <row r="77" spans="1:8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3">
        <f t="shared" si="2"/>
        <v>1.0000000000000004</v>
      </c>
      <c r="H77">
        <f t="shared" si="3"/>
        <v>60.000000000000028</v>
      </c>
    </row>
    <row r="78" spans="1:8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3">
        <f t="shared" si="2"/>
        <v>1.2499999999999996</v>
      </c>
      <c r="H78">
        <f t="shared" si="3"/>
        <v>49.999999999999986</v>
      </c>
    </row>
    <row r="79" spans="1:8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3">
        <f t="shared" si="2"/>
        <v>1.7500000000000004</v>
      </c>
      <c r="H79">
        <f t="shared" si="3"/>
        <v>87.500000000000028</v>
      </c>
    </row>
    <row r="80" spans="1:8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3">
        <f t="shared" si="2"/>
        <v>0.99999999999999911</v>
      </c>
      <c r="H80">
        <f t="shared" si="3"/>
        <v>59.999999999999943</v>
      </c>
    </row>
    <row r="81" spans="1:8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3">
        <f t="shared" si="2"/>
        <v>1.7500000000000018</v>
      </c>
      <c r="H81">
        <f t="shared" si="3"/>
        <v>70.000000000000071</v>
      </c>
    </row>
    <row r="82" spans="1:8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3">
        <f t="shared" si="2"/>
        <v>1.5</v>
      </c>
      <c r="H82">
        <f t="shared" si="3"/>
        <v>75</v>
      </c>
    </row>
    <row r="83" spans="1:8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3">
        <f t="shared" si="2"/>
        <v>1.0000000000000004</v>
      </c>
      <c r="H83">
        <f t="shared" si="3"/>
        <v>50.000000000000021</v>
      </c>
    </row>
    <row r="84" spans="1:8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3">
        <f t="shared" si="2"/>
        <v>1.9999999999999996</v>
      </c>
      <c r="H84">
        <f t="shared" si="3"/>
        <v>79.999999999999986</v>
      </c>
    </row>
    <row r="85" spans="1:8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3">
        <f t="shared" si="2"/>
        <v>0.99999999999999911</v>
      </c>
      <c r="H85">
        <f t="shared" si="3"/>
        <v>39.999999999999964</v>
      </c>
    </row>
    <row r="86" spans="1:8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3">
        <f t="shared" si="2"/>
        <v>0.99999999999999911</v>
      </c>
      <c r="H86">
        <f t="shared" si="3"/>
        <v>49.999999999999957</v>
      </c>
    </row>
    <row r="87" spans="1:8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3">
        <f t="shared" si="2"/>
        <v>1.0000000000000018</v>
      </c>
      <c r="H87">
        <f t="shared" si="3"/>
        <v>50.000000000000085</v>
      </c>
    </row>
    <row r="88" spans="1:8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3">
        <f t="shared" si="2"/>
        <v>1.5</v>
      </c>
      <c r="H88">
        <f t="shared" si="3"/>
        <v>60</v>
      </c>
    </row>
    <row r="89" spans="1:8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3">
        <f t="shared" si="2"/>
        <v>1.2499999999999996</v>
      </c>
      <c r="H89">
        <f t="shared" si="3"/>
        <v>49.999999999999986</v>
      </c>
    </row>
    <row r="90" spans="1:8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3">
        <f t="shared" si="2"/>
        <v>0.99999999999999911</v>
      </c>
      <c r="H90">
        <f t="shared" si="3"/>
        <v>39.999999999999964</v>
      </c>
    </row>
    <row r="91" spans="1:8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3">
        <f t="shared" si="2"/>
        <v>1.5</v>
      </c>
      <c r="H91">
        <f t="shared" si="3"/>
        <v>90</v>
      </c>
    </row>
    <row r="92" spans="1:8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3">
        <f t="shared" si="2"/>
        <v>1.5</v>
      </c>
      <c r="H92">
        <f t="shared" si="3"/>
        <v>90</v>
      </c>
    </row>
    <row r="93" spans="1:8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3">
        <f t="shared" si="2"/>
        <v>1.2499999999999996</v>
      </c>
      <c r="H93">
        <f t="shared" si="3"/>
        <v>74.999999999999972</v>
      </c>
    </row>
    <row r="94" spans="1:8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3">
        <f t="shared" si="2"/>
        <v>1.0000000000000004</v>
      </c>
      <c r="H94">
        <f t="shared" si="3"/>
        <v>60.000000000000028</v>
      </c>
    </row>
    <row r="95" spans="1:8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3">
        <f t="shared" si="2"/>
        <v>1.7500000000000004</v>
      </c>
      <c r="H95">
        <f t="shared" si="3"/>
        <v>70.000000000000014</v>
      </c>
    </row>
    <row r="96" spans="1:8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3">
        <f t="shared" si="2"/>
        <v>2.0000000000000009</v>
      </c>
      <c r="H96">
        <f t="shared" si="3"/>
        <v>80.000000000000028</v>
      </c>
    </row>
    <row r="97" spans="1:8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3">
        <f t="shared" si="2"/>
        <v>0.99999999999999911</v>
      </c>
      <c r="H97">
        <f t="shared" si="3"/>
        <v>59.999999999999943</v>
      </c>
    </row>
    <row r="98" spans="1:8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3">
        <f t="shared" si="2"/>
        <v>1.5</v>
      </c>
      <c r="H98">
        <f t="shared" si="3"/>
        <v>90</v>
      </c>
    </row>
    <row r="99" spans="1:8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3">
        <f t="shared" si="2"/>
        <v>1.2499999999999996</v>
      </c>
      <c r="H99">
        <f t="shared" si="3"/>
        <v>49.999999999999986</v>
      </c>
    </row>
    <row r="100" spans="1:8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3">
        <f t="shared" si="2"/>
        <v>1.0000000000000004</v>
      </c>
      <c r="H100">
        <f t="shared" si="3"/>
        <v>50.000000000000021</v>
      </c>
    </row>
    <row r="101" spans="1:8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3">
        <f t="shared" si="2"/>
        <v>1.0000000000000004</v>
      </c>
      <c r="H101">
        <f t="shared" si="3"/>
        <v>60.000000000000028</v>
      </c>
    </row>
    <row r="102" spans="1:8" x14ac:dyDescent="0.25">
      <c r="A102" s="4" t="s">
        <v>6</v>
      </c>
      <c r="B102" s="4" t="s">
        <v>7</v>
      </c>
      <c r="C102" s="5">
        <v>45993</v>
      </c>
      <c r="D102" s="6">
        <v>0.47916666666666669</v>
      </c>
      <c r="E102" s="6">
        <v>0.5625</v>
      </c>
      <c r="F102" s="4">
        <v>60</v>
      </c>
      <c r="G102" s="7">
        <f t="shared" si="2"/>
        <v>1.9999999999999996</v>
      </c>
      <c r="H102" s="4">
        <f t="shared" si="3"/>
        <v>119.99999999999997</v>
      </c>
    </row>
    <row r="103" spans="1:8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3">
        <f t="shared" si="2"/>
        <v>1.7500000000000004</v>
      </c>
      <c r="H103">
        <f t="shared" si="3"/>
        <v>87.500000000000028</v>
      </c>
    </row>
    <row r="104" spans="1:8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3">
        <f t="shared" si="2"/>
        <v>1.4999999999999987</v>
      </c>
      <c r="H104">
        <f t="shared" si="3"/>
        <v>59.999999999999943</v>
      </c>
    </row>
    <row r="105" spans="1:8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3">
        <f t="shared" si="2"/>
        <v>1.0000000000000018</v>
      </c>
      <c r="H105">
        <f t="shared" si="3"/>
        <v>50.000000000000085</v>
      </c>
    </row>
    <row r="106" spans="1:8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3">
        <f t="shared" si="2"/>
        <v>1.5</v>
      </c>
      <c r="H106">
        <f t="shared" si="3"/>
        <v>75</v>
      </c>
    </row>
    <row r="107" spans="1:8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3">
        <f t="shared" si="2"/>
        <v>0.99999999999999911</v>
      </c>
      <c r="H107">
        <f t="shared" si="3"/>
        <v>39.999999999999964</v>
      </c>
    </row>
    <row r="108" spans="1:8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3">
        <f t="shared" si="2"/>
        <v>1.7500000000000004</v>
      </c>
      <c r="H108">
        <f t="shared" si="3"/>
        <v>105.00000000000003</v>
      </c>
    </row>
    <row r="109" spans="1:8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3">
        <f t="shared" si="2"/>
        <v>1.0000000000000004</v>
      </c>
      <c r="H109">
        <f t="shared" si="3"/>
        <v>40.000000000000014</v>
      </c>
    </row>
    <row r="110" spans="1:8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3">
        <f t="shared" si="2"/>
        <v>1.5</v>
      </c>
      <c r="H110">
        <f t="shared" si="3"/>
        <v>90</v>
      </c>
    </row>
    <row r="111" spans="1:8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3">
        <f t="shared" si="2"/>
        <v>1.7500000000000004</v>
      </c>
      <c r="H111">
        <f t="shared" si="3"/>
        <v>105.00000000000003</v>
      </c>
    </row>
    <row r="112" spans="1:8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3">
        <f t="shared" si="2"/>
        <v>1.7499999999999991</v>
      </c>
      <c r="H112">
        <f t="shared" si="3"/>
        <v>69.999999999999972</v>
      </c>
    </row>
    <row r="113" spans="1:8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3">
        <f t="shared" si="2"/>
        <v>1.2499999999999996</v>
      </c>
      <c r="H113">
        <f t="shared" si="3"/>
        <v>74.999999999999972</v>
      </c>
    </row>
    <row r="114" spans="1:8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3">
        <f t="shared" si="2"/>
        <v>1.0000000000000004</v>
      </c>
      <c r="H114">
        <f t="shared" si="3"/>
        <v>50.000000000000021</v>
      </c>
    </row>
    <row r="115" spans="1:8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3">
        <f t="shared" si="2"/>
        <v>1.5</v>
      </c>
      <c r="H115">
        <f t="shared" si="3"/>
        <v>60</v>
      </c>
    </row>
    <row r="116" spans="1:8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3">
        <f t="shared" si="2"/>
        <v>1.5</v>
      </c>
      <c r="H116">
        <f t="shared" si="3"/>
        <v>90</v>
      </c>
    </row>
    <row r="117" spans="1:8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3">
        <f t="shared" si="2"/>
        <v>1.2500000000000009</v>
      </c>
      <c r="H117">
        <f t="shared" si="3"/>
        <v>75.000000000000057</v>
      </c>
    </row>
    <row r="118" spans="1:8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3">
        <f t="shared" si="2"/>
        <v>0.99999999999999911</v>
      </c>
      <c r="H118">
        <f t="shared" si="3"/>
        <v>59.999999999999943</v>
      </c>
    </row>
    <row r="119" spans="1:8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3">
        <f t="shared" si="2"/>
        <v>1.5</v>
      </c>
      <c r="H119">
        <f t="shared" si="3"/>
        <v>60</v>
      </c>
    </row>
    <row r="120" spans="1:8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3">
        <f t="shared" si="2"/>
        <v>1.2499999999999996</v>
      </c>
      <c r="H120">
        <f t="shared" si="3"/>
        <v>49.999999999999986</v>
      </c>
    </row>
    <row r="121" spans="1:8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3">
        <f t="shared" si="2"/>
        <v>1.2499999999999996</v>
      </c>
      <c r="H121">
        <f t="shared" si="3"/>
        <v>74.999999999999972</v>
      </c>
    </row>
    <row r="122" spans="1:8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3">
        <f t="shared" si="2"/>
        <v>1.2499999999999996</v>
      </c>
      <c r="H122">
        <f t="shared" si="3"/>
        <v>49.999999999999986</v>
      </c>
    </row>
    <row r="123" spans="1:8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3">
        <f t="shared" si="2"/>
        <v>1.0000000000000004</v>
      </c>
      <c r="H123">
        <f t="shared" si="3"/>
        <v>60.000000000000028</v>
      </c>
    </row>
    <row r="124" spans="1:8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3">
        <f t="shared" si="2"/>
        <v>1.7500000000000004</v>
      </c>
      <c r="H124">
        <f t="shared" si="3"/>
        <v>105.00000000000003</v>
      </c>
    </row>
    <row r="125" spans="1:8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3">
        <f t="shared" si="2"/>
        <v>1.5</v>
      </c>
      <c r="H125">
        <f t="shared" si="3"/>
        <v>90</v>
      </c>
    </row>
    <row r="126" spans="1:8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3">
        <f t="shared" si="2"/>
        <v>1.5</v>
      </c>
      <c r="H126">
        <f t="shared" si="3"/>
        <v>90</v>
      </c>
    </row>
    <row r="127" spans="1:8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3">
        <f t="shared" si="2"/>
        <v>1.0000000000000004</v>
      </c>
      <c r="H127">
        <f t="shared" si="3"/>
        <v>60.000000000000028</v>
      </c>
    </row>
    <row r="128" spans="1:8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3">
        <f t="shared" si="2"/>
        <v>1.7500000000000004</v>
      </c>
      <c r="H128">
        <f t="shared" si="3"/>
        <v>105.00000000000003</v>
      </c>
    </row>
    <row r="129" spans="1:8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3">
        <f t="shared" si="2"/>
        <v>1.4999999999999987</v>
      </c>
      <c r="H129">
        <f t="shared" si="3"/>
        <v>89.999999999999915</v>
      </c>
    </row>
    <row r="130" spans="1:8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3">
        <f t="shared" si="2"/>
        <v>1.0000000000000018</v>
      </c>
      <c r="H130">
        <f t="shared" si="3"/>
        <v>60.000000000000107</v>
      </c>
    </row>
    <row r="131" spans="1:8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3">
        <f t="shared" ref="G131:G194" si="4">(E131-D131)*24</f>
        <v>1.2499999999999982</v>
      </c>
      <c r="H131">
        <f t="shared" ref="H131:H194" si="5">F131*G131</f>
        <v>62.499999999999915</v>
      </c>
    </row>
    <row r="132" spans="1:8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3">
        <f t="shared" si="4"/>
        <v>1.5</v>
      </c>
      <c r="H132">
        <f t="shared" si="5"/>
        <v>90</v>
      </c>
    </row>
    <row r="133" spans="1:8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3">
        <f t="shared" si="4"/>
        <v>1.7500000000000004</v>
      </c>
      <c r="H133">
        <f t="shared" si="5"/>
        <v>70.000000000000014</v>
      </c>
    </row>
    <row r="134" spans="1:8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3">
        <f t="shared" si="4"/>
        <v>1.7499999999999991</v>
      </c>
      <c r="H134">
        <f t="shared" si="5"/>
        <v>104.99999999999994</v>
      </c>
    </row>
    <row r="135" spans="1:8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3">
        <f t="shared" si="4"/>
        <v>0.99999999999999911</v>
      </c>
      <c r="H135">
        <f t="shared" si="5"/>
        <v>49.999999999999957</v>
      </c>
    </row>
    <row r="136" spans="1:8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3">
        <f t="shared" si="4"/>
        <v>1.5</v>
      </c>
      <c r="H136">
        <f t="shared" si="5"/>
        <v>75</v>
      </c>
    </row>
    <row r="137" spans="1:8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3">
        <f t="shared" si="4"/>
        <v>1.2499999999999996</v>
      </c>
      <c r="H137">
        <f t="shared" si="5"/>
        <v>74.999999999999972</v>
      </c>
    </row>
    <row r="138" spans="1:8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3">
        <f t="shared" si="4"/>
        <v>0.99999999999999911</v>
      </c>
      <c r="H138">
        <f t="shared" si="5"/>
        <v>59.999999999999943</v>
      </c>
    </row>
    <row r="139" spans="1:8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3">
        <f t="shared" si="4"/>
        <v>1.9999999999999982</v>
      </c>
      <c r="H139">
        <f t="shared" si="5"/>
        <v>99.999999999999915</v>
      </c>
    </row>
    <row r="140" spans="1:8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3">
        <f t="shared" si="4"/>
        <v>1.7499999999999991</v>
      </c>
      <c r="H140">
        <f t="shared" si="5"/>
        <v>104.99999999999994</v>
      </c>
    </row>
    <row r="141" spans="1:8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3">
        <f t="shared" si="4"/>
        <v>1.9999999999999996</v>
      </c>
      <c r="H141">
        <f t="shared" si="5"/>
        <v>99.999999999999972</v>
      </c>
    </row>
    <row r="142" spans="1:8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3">
        <f t="shared" si="4"/>
        <v>1.0000000000000004</v>
      </c>
      <c r="H142">
        <f t="shared" si="5"/>
        <v>50.000000000000021</v>
      </c>
    </row>
    <row r="143" spans="1:8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3">
        <f t="shared" si="4"/>
        <v>2.0000000000000009</v>
      </c>
      <c r="H143">
        <f t="shared" si="5"/>
        <v>80.000000000000028</v>
      </c>
    </row>
    <row r="144" spans="1:8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3">
        <f t="shared" si="4"/>
        <v>1.7499999999999991</v>
      </c>
      <c r="H144">
        <f t="shared" si="5"/>
        <v>104.99999999999994</v>
      </c>
    </row>
    <row r="145" spans="1:8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3">
        <f t="shared" si="4"/>
        <v>1.5</v>
      </c>
      <c r="H145">
        <f t="shared" si="5"/>
        <v>90</v>
      </c>
    </row>
    <row r="146" spans="1:8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3">
        <f t="shared" si="4"/>
        <v>2.0000000000000009</v>
      </c>
      <c r="H146">
        <f t="shared" si="5"/>
        <v>100.00000000000004</v>
      </c>
    </row>
    <row r="147" spans="1:8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3">
        <f t="shared" si="4"/>
        <v>1.0000000000000018</v>
      </c>
      <c r="H147">
        <f t="shared" si="5"/>
        <v>40.000000000000071</v>
      </c>
    </row>
    <row r="148" spans="1:8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3">
        <f t="shared" si="4"/>
        <v>1.9999999999999996</v>
      </c>
      <c r="H148">
        <f t="shared" si="5"/>
        <v>99.999999999999972</v>
      </c>
    </row>
    <row r="149" spans="1:8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3">
        <f t="shared" si="4"/>
        <v>1.2499999999999996</v>
      </c>
      <c r="H149">
        <f t="shared" si="5"/>
        <v>74.999999999999972</v>
      </c>
    </row>
    <row r="150" spans="1:8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3">
        <f t="shared" si="4"/>
        <v>1.5</v>
      </c>
      <c r="H150">
        <f t="shared" si="5"/>
        <v>75</v>
      </c>
    </row>
    <row r="151" spans="1:8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3">
        <f t="shared" si="4"/>
        <v>1.7500000000000018</v>
      </c>
      <c r="H151">
        <f t="shared" si="5"/>
        <v>87.500000000000085</v>
      </c>
    </row>
    <row r="152" spans="1:8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3">
        <f t="shared" si="4"/>
        <v>1.5</v>
      </c>
      <c r="H152">
        <f t="shared" si="5"/>
        <v>75</v>
      </c>
    </row>
    <row r="153" spans="1:8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3">
        <f t="shared" si="4"/>
        <v>1.5000000000000013</v>
      </c>
      <c r="H153">
        <f t="shared" si="5"/>
        <v>90.000000000000085</v>
      </c>
    </row>
    <row r="154" spans="1:8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3">
        <f t="shared" si="4"/>
        <v>1.5</v>
      </c>
      <c r="H154">
        <f t="shared" si="5"/>
        <v>90</v>
      </c>
    </row>
    <row r="155" spans="1:8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3">
        <f t="shared" si="4"/>
        <v>1.2500000000000009</v>
      </c>
      <c r="H155">
        <f t="shared" si="5"/>
        <v>50.000000000000036</v>
      </c>
    </row>
    <row r="156" spans="1:8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3">
        <f t="shared" si="4"/>
        <v>1.5</v>
      </c>
      <c r="H156">
        <f t="shared" si="5"/>
        <v>60</v>
      </c>
    </row>
    <row r="157" spans="1:8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3">
        <f t="shared" si="4"/>
        <v>1.0000000000000004</v>
      </c>
      <c r="H157">
        <f t="shared" si="5"/>
        <v>60.000000000000028</v>
      </c>
    </row>
    <row r="158" spans="1:8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3">
        <f t="shared" si="4"/>
        <v>1.7500000000000004</v>
      </c>
      <c r="H158">
        <f t="shared" si="5"/>
        <v>70.000000000000014</v>
      </c>
    </row>
    <row r="159" spans="1:8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3">
        <f t="shared" si="4"/>
        <v>1.9999999999999996</v>
      </c>
      <c r="H159">
        <f t="shared" si="5"/>
        <v>79.999999999999986</v>
      </c>
    </row>
    <row r="160" spans="1:8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3">
        <f t="shared" si="4"/>
        <v>1.2499999999999996</v>
      </c>
      <c r="H160">
        <f t="shared" si="5"/>
        <v>74.999999999999972</v>
      </c>
    </row>
    <row r="161" spans="1:8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3">
        <f t="shared" si="4"/>
        <v>1.2499999999999996</v>
      </c>
      <c r="H161">
        <f t="shared" si="5"/>
        <v>62.499999999999979</v>
      </c>
    </row>
    <row r="162" spans="1:8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3">
        <f t="shared" si="4"/>
        <v>1.9999999999999996</v>
      </c>
      <c r="H162">
        <f t="shared" si="5"/>
        <v>99.999999999999972</v>
      </c>
    </row>
    <row r="163" spans="1:8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3">
        <f t="shared" si="4"/>
        <v>0.99999999999999911</v>
      </c>
      <c r="H163">
        <f t="shared" si="5"/>
        <v>49.999999999999957</v>
      </c>
    </row>
    <row r="164" spans="1:8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3">
        <f t="shared" si="4"/>
        <v>1.7500000000000018</v>
      </c>
      <c r="H164">
        <f t="shared" si="5"/>
        <v>87.500000000000085</v>
      </c>
    </row>
    <row r="165" spans="1:8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3">
        <f t="shared" si="4"/>
        <v>1.0000000000000004</v>
      </c>
      <c r="H165">
        <f t="shared" si="5"/>
        <v>60.000000000000028</v>
      </c>
    </row>
    <row r="166" spans="1:8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3">
        <f t="shared" si="4"/>
        <v>0.99999999999999911</v>
      </c>
      <c r="H166">
        <f t="shared" si="5"/>
        <v>39.999999999999964</v>
      </c>
    </row>
    <row r="167" spans="1:8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3">
        <f t="shared" si="4"/>
        <v>1.5</v>
      </c>
      <c r="H167">
        <f t="shared" si="5"/>
        <v>75</v>
      </c>
    </row>
    <row r="168" spans="1:8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3">
        <f t="shared" si="4"/>
        <v>1.5</v>
      </c>
      <c r="H168">
        <f t="shared" si="5"/>
        <v>60</v>
      </c>
    </row>
    <row r="169" spans="1:8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3">
        <f t="shared" si="4"/>
        <v>0.99999999999999911</v>
      </c>
      <c r="H169">
        <f t="shared" si="5"/>
        <v>49.999999999999957</v>
      </c>
    </row>
    <row r="170" spans="1:8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3">
        <f t="shared" si="4"/>
        <v>1.5</v>
      </c>
      <c r="H170">
        <f t="shared" si="5"/>
        <v>90</v>
      </c>
    </row>
    <row r="171" spans="1:8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3">
        <f t="shared" si="4"/>
        <v>1.9999999999999996</v>
      </c>
      <c r="H171">
        <f t="shared" si="5"/>
        <v>79.999999999999986</v>
      </c>
    </row>
    <row r="172" spans="1:8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3">
        <f t="shared" si="4"/>
        <v>1.5</v>
      </c>
      <c r="H172">
        <f t="shared" si="5"/>
        <v>90</v>
      </c>
    </row>
    <row r="173" spans="1:8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3">
        <f t="shared" si="4"/>
        <v>1.0000000000000004</v>
      </c>
      <c r="H173">
        <f t="shared" si="5"/>
        <v>40.000000000000014</v>
      </c>
    </row>
    <row r="174" spans="1:8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3">
        <f t="shared" si="4"/>
        <v>1.5</v>
      </c>
      <c r="H174">
        <f t="shared" si="5"/>
        <v>75</v>
      </c>
    </row>
    <row r="175" spans="1:8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3">
        <f t="shared" si="4"/>
        <v>1.7499999999999991</v>
      </c>
      <c r="H175">
        <f t="shared" si="5"/>
        <v>69.999999999999972</v>
      </c>
    </row>
    <row r="176" spans="1:8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3">
        <f t="shared" si="4"/>
        <v>0.99999999999999911</v>
      </c>
      <c r="H176">
        <f t="shared" si="5"/>
        <v>59.999999999999943</v>
      </c>
    </row>
    <row r="177" spans="1:8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3">
        <f t="shared" si="4"/>
        <v>1.2499999999999996</v>
      </c>
      <c r="H177">
        <f t="shared" si="5"/>
        <v>74.999999999999972</v>
      </c>
    </row>
    <row r="178" spans="1:8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3">
        <f t="shared" si="4"/>
        <v>1.7499999999999991</v>
      </c>
      <c r="H178">
        <f t="shared" si="5"/>
        <v>104.99999999999994</v>
      </c>
    </row>
    <row r="179" spans="1:8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3">
        <f t="shared" si="4"/>
        <v>1.9999999999999982</v>
      </c>
      <c r="H179">
        <f t="shared" si="5"/>
        <v>99.999999999999915</v>
      </c>
    </row>
    <row r="180" spans="1:8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3">
        <f t="shared" si="4"/>
        <v>1.5</v>
      </c>
      <c r="H180">
        <f t="shared" si="5"/>
        <v>60</v>
      </c>
    </row>
    <row r="181" spans="1:8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3">
        <f t="shared" si="4"/>
        <v>1.0000000000000004</v>
      </c>
      <c r="H181">
        <f t="shared" si="5"/>
        <v>60.000000000000028</v>
      </c>
    </row>
    <row r="182" spans="1:8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3">
        <f t="shared" si="4"/>
        <v>1.5</v>
      </c>
      <c r="H182">
        <f t="shared" si="5"/>
        <v>60</v>
      </c>
    </row>
    <row r="183" spans="1:8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3">
        <f t="shared" si="4"/>
        <v>1.5</v>
      </c>
      <c r="H183">
        <f t="shared" si="5"/>
        <v>90</v>
      </c>
    </row>
    <row r="184" spans="1:8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3">
        <f t="shared" si="4"/>
        <v>0.99999999999999911</v>
      </c>
      <c r="H184">
        <f t="shared" si="5"/>
        <v>49.999999999999957</v>
      </c>
    </row>
    <row r="185" spans="1:8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3">
        <f t="shared" si="4"/>
        <v>1.5</v>
      </c>
      <c r="H185">
        <f t="shared" si="5"/>
        <v>90</v>
      </c>
    </row>
    <row r="186" spans="1:8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3">
        <f t="shared" si="4"/>
        <v>1.7500000000000004</v>
      </c>
      <c r="H186">
        <f t="shared" si="5"/>
        <v>105.00000000000003</v>
      </c>
    </row>
    <row r="187" spans="1:8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3">
        <f t="shared" si="4"/>
        <v>0.99999999999999911</v>
      </c>
      <c r="H187">
        <f t="shared" si="5"/>
        <v>39.999999999999964</v>
      </c>
    </row>
    <row r="188" spans="1:8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3">
        <f t="shared" si="4"/>
        <v>1.5</v>
      </c>
      <c r="H188">
        <f t="shared" si="5"/>
        <v>90</v>
      </c>
    </row>
    <row r="189" spans="1:8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3">
        <f t="shared" si="4"/>
        <v>1.7500000000000004</v>
      </c>
      <c r="H189">
        <f t="shared" si="5"/>
        <v>87.500000000000028</v>
      </c>
    </row>
    <row r="190" spans="1:8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3">
        <f t="shared" si="4"/>
        <v>1.9999999999999996</v>
      </c>
      <c r="H190">
        <f t="shared" si="5"/>
        <v>99.999999999999972</v>
      </c>
    </row>
    <row r="191" spans="1:8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3">
        <f t="shared" si="4"/>
        <v>1.0000000000000018</v>
      </c>
      <c r="H191">
        <f t="shared" si="5"/>
        <v>60.000000000000107</v>
      </c>
    </row>
    <row r="192" spans="1:8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3">
        <f t="shared" si="4"/>
        <v>1.9999999999999982</v>
      </c>
      <c r="H192">
        <f t="shared" si="5"/>
        <v>79.999999999999929</v>
      </c>
    </row>
    <row r="193" spans="1:8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3">
        <f t="shared" si="4"/>
        <v>1.2499999999999996</v>
      </c>
      <c r="H193">
        <f t="shared" si="5"/>
        <v>62.499999999999979</v>
      </c>
    </row>
    <row r="194" spans="1:8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3">
        <f t="shared" si="4"/>
        <v>1.0000000000000004</v>
      </c>
      <c r="H194">
        <f t="shared" si="5"/>
        <v>60.000000000000028</v>
      </c>
    </row>
    <row r="195" spans="1:8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3">
        <f t="shared" ref="G195:G236" si="6">(E195-D195)*24</f>
        <v>1.7500000000000004</v>
      </c>
      <c r="H195">
        <f t="shared" ref="H195:H236" si="7">F195*G195</f>
        <v>105.00000000000003</v>
      </c>
    </row>
    <row r="196" spans="1:8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3">
        <f t="shared" si="6"/>
        <v>1.7499999999999991</v>
      </c>
      <c r="H196">
        <f t="shared" si="7"/>
        <v>87.499999999999957</v>
      </c>
    </row>
    <row r="197" spans="1:8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3">
        <f t="shared" si="6"/>
        <v>0.99999999999999911</v>
      </c>
      <c r="H197">
        <f t="shared" si="7"/>
        <v>49.999999999999957</v>
      </c>
    </row>
    <row r="198" spans="1:8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3">
        <f t="shared" si="6"/>
        <v>1.7500000000000018</v>
      </c>
      <c r="H198">
        <f t="shared" si="7"/>
        <v>105.00000000000011</v>
      </c>
    </row>
    <row r="199" spans="1:8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3">
        <f t="shared" si="6"/>
        <v>1.2499999999999996</v>
      </c>
      <c r="H199">
        <f t="shared" si="7"/>
        <v>49.999999999999986</v>
      </c>
    </row>
    <row r="200" spans="1:8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3">
        <f t="shared" si="6"/>
        <v>1.2499999999999996</v>
      </c>
      <c r="H200">
        <f t="shared" si="7"/>
        <v>74.999999999999972</v>
      </c>
    </row>
    <row r="201" spans="1:8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3">
        <f t="shared" si="6"/>
        <v>0.99999999999999911</v>
      </c>
      <c r="H201">
        <f t="shared" si="7"/>
        <v>49.999999999999957</v>
      </c>
    </row>
    <row r="202" spans="1:8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3">
        <f t="shared" si="6"/>
        <v>0.99999999999999911</v>
      </c>
      <c r="H202">
        <f t="shared" si="7"/>
        <v>59.999999999999943</v>
      </c>
    </row>
    <row r="203" spans="1:8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3">
        <f t="shared" si="6"/>
        <v>0.99999999999999911</v>
      </c>
      <c r="H203">
        <f t="shared" si="7"/>
        <v>39.999999999999964</v>
      </c>
    </row>
    <row r="204" spans="1:8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3">
        <f t="shared" si="6"/>
        <v>1.5</v>
      </c>
      <c r="H204">
        <f t="shared" si="7"/>
        <v>90</v>
      </c>
    </row>
    <row r="205" spans="1:8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3">
        <f t="shared" si="6"/>
        <v>1.2499999999999996</v>
      </c>
      <c r="H205">
        <f t="shared" si="7"/>
        <v>62.499999999999979</v>
      </c>
    </row>
    <row r="206" spans="1:8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3">
        <f t="shared" si="6"/>
        <v>1.2499999999999982</v>
      </c>
      <c r="H206">
        <f t="shared" si="7"/>
        <v>74.999999999999886</v>
      </c>
    </row>
    <row r="207" spans="1:8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3">
        <f t="shared" si="6"/>
        <v>1.2499999999999996</v>
      </c>
      <c r="H207">
        <f t="shared" si="7"/>
        <v>74.999999999999972</v>
      </c>
    </row>
    <row r="208" spans="1:8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3">
        <f t="shared" si="6"/>
        <v>1.0000000000000004</v>
      </c>
      <c r="H208">
        <f t="shared" si="7"/>
        <v>40.000000000000014</v>
      </c>
    </row>
    <row r="209" spans="1:8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3">
        <f t="shared" si="6"/>
        <v>1.2499999999999982</v>
      </c>
      <c r="H209">
        <f t="shared" si="7"/>
        <v>62.499999999999915</v>
      </c>
    </row>
    <row r="210" spans="1:8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3">
        <f t="shared" si="6"/>
        <v>1.7500000000000018</v>
      </c>
      <c r="H210">
        <f t="shared" si="7"/>
        <v>87.500000000000085</v>
      </c>
    </row>
    <row r="211" spans="1:8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3">
        <f t="shared" si="6"/>
        <v>1.5</v>
      </c>
      <c r="H211">
        <f t="shared" si="7"/>
        <v>60</v>
      </c>
    </row>
    <row r="212" spans="1:8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3">
        <f t="shared" si="6"/>
        <v>1.4999999999999987</v>
      </c>
      <c r="H212">
        <f t="shared" si="7"/>
        <v>74.999999999999929</v>
      </c>
    </row>
    <row r="213" spans="1:8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3">
        <f t="shared" si="6"/>
        <v>1.2499999999999996</v>
      </c>
      <c r="H213">
        <f t="shared" si="7"/>
        <v>74.999999999999972</v>
      </c>
    </row>
    <row r="214" spans="1:8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3">
        <f t="shared" si="6"/>
        <v>1.7499999999999991</v>
      </c>
      <c r="H214">
        <f t="shared" si="7"/>
        <v>87.499999999999957</v>
      </c>
    </row>
    <row r="215" spans="1:8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3">
        <f t="shared" si="6"/>
        <v>1.9999999999999982</v>
      </c>
      <c r="H215">
        <f t="shared" si="7"/>
        <v>79.999999999999929</v>
      </c>
    </row>
    <row r="216" spans="1:8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3">
        <f t="shared" si="6"/>
        <v>1.5</v>
      </c>
      <c r="H216">
        <f t="shared" si="7"/>
        <v>75</v>
      </c>
    </row>
    <row r="217" spans="1:8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3">
        <f t="shared" si="6"/>
        <v>1.5</v>
      </c>
      <c r="H217">
        <f t="shared" si="7"/>
        <v>75</v>
      </c>
    </row>
    <row r="218" spans="1:8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3">
        <f t="shared" si="6"/>
        <v>1.4999999999999987</v>
      </c>
      <c r="H218">
        <f t="shared" si="7"/>
        <v>89.999999999999915</v>
      </c>
    </row>
    <row r="219" spans="1:8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3">
        <f t="shared" si="6"/>
        <v>1.5</v>
      </c>
      <c r="H219">
        <f t="shared" si="7"/>
        <v>90</v>
      </c>
    </row>
    <row r="220" spans="1:8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3">
        <f t="shared" si="6"/>
        <v>1.9999999999999996</v>
      </c>
      <c r="H220">
        <f t="shared" si="7"/>
        <v>99.999999999999972</v>
      </c>
    </row>
    <row r="221" spans="1:8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3">
        <f t="shared" si="6"/>
        <v>1.2499999999999996</v>
      </c>
      <c r="H221">
        <f t="shared" si="7"/>
        <v>74.999999999999972</v>
      </c>
    </row>
    <row r="222" spans="1:8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3">
        <f t="shared" si="6"/>
        <v>1.2499999999999996</v>
      </c>
      <c r="H222">
        <f t="shared" si="7"/>
        <v>74.999999999999972</v>
      </c>
    </row>
    <row r="223" spans="1:8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3">
        <f t="shared" si="6"/>
        <v>2.0000000000000009</v>
      </c>
      <c r="H223">
        <f t="shared" si="7"/>
        <v>80.000000000000028</v>
      </c>
    </row>
    <row r="224" spans="1:8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3">
        <f t="shared" si="6"/>
        <v>1.2500000000000009</v>
      </c>
      <c r="H224">
        <f t="shared" si="7"/>
        <v>62.500000000000043</v>
      </c>
    </row>
    <row r="225" spans="1:8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3">
        <f t="shared" si="6"/>
        <v>1.5</v>
      </c>
      <c r="H225">
        <f t="shared" si="7"/>
        <v>90</v>
      </c>
    </row>
    <row r="226" spans="1:8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3">
        <f t="shared" si="6"/>
        <v>1.2499999999999996</v>
      </c>
      <c r="H226">
        <f t="shared" si="7"/>
        <v>49.999999999999986</v>
      </c>
    </row>
    <row r="227" spans="1:8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3">
        <f t="shared" si="6"/>
        <v>1.5</v>
      </c>
      <c r="H227">
        <f t="shared" si="7"/>
        <v>60</v>
      </c>
    </row>
    <row r="228" spans="1:8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3">
        <f t="shared" si="6"/>
        <v>1.7499999999999991</v>
      </c>
      <c r="H228">
        <f t="shared" si="7"/>
        <v>104.99999999999994</v>
      </c>
    </row>
    <row r="229" spans="1:8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3">
        <f t="shared" si="6"/>
        <v>1.5</v>
      </c>
      <c r="H229">
        <f t="shared" si="7"/>
        <v>60</v>
      </c>
    </row>
    <row r="230" spans="1:8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3">
        <f t="shared" si="6"/>
        <v>1.9999999999999996</v>
      </c>
      <c r="H230">
        <f t="shared" si="7"/>
        <v>79.999999999999986</v>
      </c>
    </row>
    <row r="231" spans="1:8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3">
        <f t="shared" si="6"/>
        <v>1.2499999999999996</v>
      </c>
      <c r="H231">
        <f t="shared" si="7"/>
        <v>49.999999999999986</v>
      </c>
    </row>
    <row r="232" spans="1:8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3">
        <f t="shared" si="6"/>
        <v>1.5</v>
      </c>
      <c r="H232">
        <f t="shared" si="7"/>
        <v>90</v>
      </c>
    </row>
    <row r="233" spans="1:8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3">
        <f t="shared" si="6"/>
        <v>1.7500000000000004</v>
      </c>
      <c r="H233">
        <f t="shared" si="7"/>
        <v>70.000000000000014</v>
      </c>
    </row>
    <row r="234" spans="1:8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3">
        <f t="shared" si="6"/>
        <v>1.7500000000000004</v>
      </c>
      <c r="H234">
        <f t="shared" si="7"/>
        <v>70.000000000000014</v>
      </c>
    </row>
    <row r="235" spans="1:8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3">
        <f t="shared" si="6"/>
        <v>1.2500000000000009</v>
      </c>
      <c r="H235">
        <f t="shared" si="7"/>
        <v>75.000000000000057</v>
      </c>
    </row>
    <row r="236" spans="1:8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3">
        <f t="shared" si="6"/>
        <v>1.5</v>
      </c>
      <c r="H236">
        <f t="shared" si="7"/>
        <v>75</v>
      </c>
    </row>
  </sheetData>
  <conditionalFormatting sqref="H2:H236">
    <cfRule type="cellIs" dxfId="0" priority="1" operator="equal">
      <formula>120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z2</vt:lpstr>
      <vt:lpstr>z3</vt:lpstr>
      <vt:lpstr>z4</vt:lpstr>
      <vt:lpstr>z5</vt:lpstr>
      <vt:lpstr>z6</vt:lpstr>
      <vt:lpstr>dane, 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Szczepan</dc:creator>
  <cp:lastModifiedBy>Szczepan Rzeszutko</cp:lastModifiedBy>
  <dcterms:created xsi:type="dcterms:W3CDTF">2015-06-05T18:19:34Z</dcterms:created>
  <dcterms:modified xsi:type="dcterms:W3CDTF">2025-04-25T17:17:21Z</dcterms:modified>
</cp:coreProperties>
</file>